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 activeTab="3"/>
  </bookViews>
  <sheets>
    <sheet name="1Q FEB2014" sheetId="1" r:id="rId1"/>
    <sheet name="Departamentos" sheetId="2" r:id="rId2"/>
    <sheet name="Rubros" sheetId="3" r:id="rId3"/>
    <sheet name="SP" sheetId="4" r:id="rId4"/>
  </sheets>
  <definedNames>
    <definedName name="_xlnm._FilterDatabase" localSheetId="0" hidden="1">'1Q FEB2014'!$A$6:$AG$189</definedName>
    <definedName name="_xlnm.Print_Area" localSheetId="0">'1Q FEB2014'!$A$1:$AF$188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2" i="4"/>
  <c r="A180" i="4"/>
  <c r="A181" i="4"/>
  <c r="A18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2" i="4"/>
  <c r="E2" i="4" l="1"/>
  <c r="AB188" i="1"/>
  <c r="AA188" i="1"/>
  <c r="Z188" i="1"/>
  <c r="Y188" i="1"/>
  <c r="X188" i="1"/>
  <c r="W188" i="1"/>
  <c r="V188" i="1"/>
  <c r="U188" i="1"/>
  <c r="T188" i="1"/>
  <c r="R188" i="1"/>
  <c r="P188" i="1"/>
  <c r="O188" i="1"/>
  <c r="N188" i="1"/>
  <c r="M188" i="1"/>
  <c r="L188" i="1"/>
  <c r="K188" i="1"/>
  <c r="J188" i="1"/>
  <c r="I188" i="1"/>
  <c r="H188" i="1"/>
  <c r="G188" i="1"/>
  <c r="E188" i="1"/>
  <c r="AC187" i="1"/>
  <c r="F187" i="1"/>
  <c r="Q187" i="1" s="1"/>
  <c r="AD187" i="1" s="1"/>
  <c r="AC186" i="1"/>
  <c r="F186" i="1"/>
  <c r="Q186" i="1" s="1"/>
  <c r="AD186" i="1" s="1"/>
  <c r="AC185" i="1"/>
  <c r="F185" i="1"/>
  <c r="Q185" i="1" s="1"/>
  <c r="AD185" i="1" s="1"/>
  <c r="AC184" i="1"/>
  <c r="F184" i="1"/>
  <c r="Q184" i="1" s="1"/>
  <c r="AD184" i="1" s="1"/>
  <c r="AC183" i="1"/>
  <c r="F183" i="1"/>
  <c r="Q183" i="1" s="1"/>
  <c r="AD183" i="1" s="1"/>
  <c r="AC182" i="1"/>
  <c r="F182" i="1"/>
  <c r="Q182" i="1" s="1"/>
  <c r="AD182" i="1" s="1"/>
  <c r="AC181" i="1"/>
  <c r="F181" i="1"/>
  <c r="Q181" i="1" s="1"/>
  <c r="AD181" i="1" s="1"/>
  <c r="AC180" i="1"/>
  <c r="F180" i="1"/>
  <c r="Q180" i="1" s="1"/>
  <c r="AD180" i="1" s="1"/>
  <c r="AC179" i="1"/>
  <c r="F179" i="1"/>
  <c r="Q179" i="1" s="1"/>
  <c r="AD179" i="1" s="1"/>
  <c r="AC178" i="1"/>
  <c r="F178" i="1"/>
  <c r="Q178" i="1" s="1"/>
  <c r="AD178" i="1" s="1"/>
  <c r="AC177" i="1"/>
  <c r="F177" i="1"/>
  <c r="Q177" i="1" s="1"/>
  <c r="AD177" i="1" s="1"/>
  <c r="AC176" i="1"/>
  <c r="F176" i="1"/>
  <c r="Q176" i="1" s="1"/>
  <c r="AD176" i="1" s="1"/>
  <c r="AC175" i="1"/>
  <c r="F175" i="1"/>
  <c r="Q175" i="1" s="1"/>
  <c r="AD175" i="1" s="1"/>
  <c r="AC174" i="1"/>
  <c r="F174" i="1"/>
  <c r="Q174" i="1" s="1"/>
  <c r="AD174" i="1" s="1"/>
  <c r="AC173" i="1"/>
  <c r="F173" i="1"/>
  <c r="Q173" i="1" s="1"/>
  <c r="AD173" i="1" s="1"/>
  <c r="AC172" i="1"/>
  <c r="F172" i="1"/>
  <c r="Q172" i="1" s="1"/>
  <c r="AD172" i="1" s="1"/>
  <c r="AC171" i="1"/>
  <c r="F171" i="1"/>
  <c r="Q171" i="1" s="1"/>
  <c r="AD171" i="1" s="1"/>
  <c r="AC170" i="1"/>
  <c r="F170" i="1"/>
  <c r="Q170" i="1" s="1"/>
  <c r="AD170" i="1" s="1"/>
  <c r="AC169" i="1"/>
  <c r="F169" i="1"/>
  <c r="Q169" i="1" s="1"/>
  <c r="AD169" i="1" s="1"/>
  <c r="AC168" i="1"/>
  <c r="F168" i="1"/>
  <c r="Q168" i="1" s="1"/>
  <c r="AD168" i="1" s="1"/>
  <c r="AC167" i="1"/>
  <c r="F167" i="1"/>
  <c r="Q167" i="1" s="1"/>
  <c r="AD167" i="1" s="1"/>
  <c r="AC166" i="1"/>
  <c r="F166" i="1"/>
  <c r="Q166" i="1" s="1"/>
  <c r="AD166" i="1" s="1"/>
  <c r="AC165" i="1"/>
  <c r="F165" i="1"/>
  <c r="Q165" i="1" s="1"/>
  <c r="AD165" i="1" s="1"/>
  <c r="AC164" i="1"/>
  <c r="F164" i="1"/>
  <c r="Q164" i="1" s="1"/>
  <c r="AD164" i="1" s="1"/>
  <c r="AC163" i="1"/>
  <c r="F163" i="1"/>
  <c r="Q163" i="1" s="1"/>
  <c r="AD163" i="1" s="1"/>
  <c r="AC162" i="1"/>
  <c r="F162" i="1"/>
  <c r="Q162" i="1" s="1"/>
  <c r="AD162" i="1" s="1"/>
  <c r="AC161" i="1"/>
  <c r="F161" i="1"/>
  <c r="Q161" i="1" s="1"/>
  <c r="AD161" i="1" s="1"/>
  <c r="AC160" i="1"/>
  <c r="F160" i="1"/>
  <c r="Q160" i="1" s="1"/>
  <c r="AD160" i="1" s="1"/>
  <c r="AC159" i="1"/>
  <c r="F159" i="1"/>
  <c r="Q159" i="1" s="1"/>
  <c r="AD159" i="1" s="1"/>
  <c r="AC158" i="1"/>
  <c r="F158" i="1"/>
  <c r="Q158" i="1" s="1"/>
  <c r="AD158" i="1" s="1"/>
  <c r="AC157" i="1"/>
  <c r="F157" i="1"/>
  <c r="Q157" i="1" s="1"/>
  <c r="AD157" i="1" s="1"/>
  <c r="AC156" i="1"/>
  <c r="F156" i="1"/>
  <c r="Q156" i="1" s="1"/>
  <c r="AD156" i="1" s="1"/>
  <c r="AC155" i="1"/>
  <c r="F155" i="1"/>
  <c r="Q155" i="1" s="1"/>
  <c r="AD155" i="1" s="1"/>
  <c r="AC154" i="1"/>
  <c r="F154" i="1"/>
  <c r="Q154" i="1" s="1"/>
  <c r="AD154" i="1" s="1"/>
  <c r="AC153" i="1"/>
  <c r="F153" i="1"/>
  <c r="Q153" i="1" s="1"/>
  <c r="AD153" i="1" s="1"/>
  <c r="AC152" i="1"/>
  <c r="F152" i="1"/>
  <c r="Q152" i="1" s="1"/>
  <c r="AD152" i="1" s="1"/>
  <c r="AC151" i="1"/>
  <c r="F151" i="1"/>
  <c r="Q151" i="1" s="1"/>
  <c r="AD151" i="1" s="1"/>
  <c r="AC150" i="1"/>
  <c r="F150" i="1"/>
  <c r="Q150" i="1" s="1"/>
  <c r="AD150" i="1" s="1"/>
  <c r="AC149" i="1"/>
  <c r="F149" i="1"/>
  <c r="Q149" i="1" s="1"/>
  <c r="AD149" i="1" s="1"/>
  <c r="AC148" i="1"/>
  <c r="F148" i="1"/>
  <c r="Q148" i="1" s="1"/>
  <c r="AD148" i="1" s="1"/>
  <c r="AC147" i="1"/>
  <c r="F147" i="1"/>
  <c r="Q147" i="1" s="1"/>
  <c r="AD147" i="1" s="1"/>
  <c r="AC146" i="1"/>
  <c r="Q146" i="1"/>
  <c r="AD146" i="1" s="1"/>
  <c r="F146" i="1"/>
  <c r="AC145" i="1"/>
  <c r="F145" i="1"/>
  <c r="Q145" i="1" s="1"/>
  <c r="AD145" i="1" s="1"/>
  <c r="AC144" i="1"/>
  <c r="Q144" i="1"/>
  <c r="AD144" i="1" s="1"/>
  <c r="F144" i="1"/>
  <c r="AC143" i="1"/>
  <c r="F143" i="1"/>
  <c r="Q143" i="1" s="1"/>
  <c r="AD143" i="1" s="1"/>
  <c r="AC142" i="1"/>
  <c r="Q142" i="1"/>
  <c r="AD142" i="1" s="1"/>
  <c r="F142" i="1"/>
  <c r="AC141" i="1"/>
  <c r="F141" i="1"/>
  <c r="Q141" i="1" s="1"/>
  <c r="AD141" i="1" s="1"/>
  <c r="AC140" i="1"/>
  <c r="Q140" i="1"/>
  <c r="AD140" i="1" s="1"/>
  <c r="F140" i="1"/>
  <c r="AC139" i="1"/>
  <c r="F139" i="1"/>
  <c r="Q139" i="1" s="1"/>
  <c r="AD139" i="1" s="1"/>
  <c r="AC138" i="1"/>
  <c r="Q138" i="1"/>
  <c r="AD138" i="1" s="1"/>
  <c r="F138" i="1"/>
  <c r="AC137" i="1"/>
  <c r="F137" i="1"/>
  <c r="Q137" i="1" s="1"/>
  <c r="AD137" i="1" s="1"/>
  <c r="AC136" i="1"/>
  <c r="Q136" i="1"/>
  <c r="AD136" i="1" s="1"/>
  <c r="F136" i="1"/>
  <c r="AC135" i="1"/>
  <c r="F135" i="1"/>
  <c r="Q135" i="1" s="1"/>
  <c r="AD135" i="1" s="1"/>
  <c r="AC134" i="1"/>
  <c r="Q134" i="1"/>
  <c r="AD134" i="1" s="1"/>
  <c r="F134" i="1"/>
  <c r="AC133" i="1"/>
  <c r="F133" i="1"/>
  <c r="Q133" i="1" s="1"/>
  <c r="AD133" i="1" s="1"/>
  <c r="AC132" i="1"/>
  <c r="Q132" i="1"/>
  <c r="AD132" i="1" s="1"/>
  <c r="F132" i="1"/>
  <c r="AC131" i="1"/>
  <c r="F131" i="1"/>
  <c r="Q131" i="1" s="1"/>
  <c r="AD131" i="1" s="1"/>
  <c r="AC130" i="1"/>
  <c r="Q130" i="1"/>
  <c r="AD130" i="1" s="1"/>
  <c r="F130" i="1"/>
  <c r="AC129" i="1"/>
  <c r="F129" i="1"/>
  <c r="Q129" i="1" s="1"/>
  <c r="AD129" i="1" s="1"/>
  <c r="AC128" i="1"/>
  <c r="Q128" i="1"/>
  <c r="AD128" i="1" s="1"/>
  <c r="F128" i="1"/>
  <c r="AC127" i="1"/>
  <c r="F127" i="1"/>
  <c r="Q127" i="1" s="1"/>
  <c r="AD127" i="1" s="1"/>
  <c r="AC126" i="1"/>
  <c r="Q126" i="1"/>
  <c r="AD126" i="1" s="1"/>
  <c r="F126" i="1"/>
  <c r="AC125" i="1"/>
  <c r="F125" i="1"/>
  <c r="Q125" i="1" s="1"/>
  <c r="AD125" i="1" s="1"/>
  <c r="AC124" i="1"/>
  <c r="Q124" i="1"/>
  <c r="AD124" i="1" s="1"/>
  <c r="F124" i="1"/>
  <c r="AC123" i="1"/>
  <c r="F123" i="1"/>
  <c r="Q123" i="1" s="1"/>
  <c r="AD123" i="1" s="1"/>
  <c r="AC122" i="1"/>
  <c r="Q122" i="1"/>
  <c r="AD122" i="1" s="1"/>
  <c r="F122" i="1"/>
  <c r="AC121" i="1"/>
  <c r="F121" i="1"/>
  <c r="Q121" i="1" s="1"/>
  <c r="AD121" i="1" s="1"/>
  <c r="AC120" i="1"/>
  <c r="Q120" i="1"/>
  <c r="AD120" i="1" s="1"/>
  <c r="F120" i="1"/>
  <c r="AC119" i="1"/>
  <c r="F119" i="1"/>
  <c r="Q119" i="1" s="1"/>
  <c r="AD119" i="1" s="1"/>
  <c r="AC118" i="1"/>
  <c r="Q118" i="1"/>
  <c r="AD118" i="1" s="1"/>
  <c r="F118" i="1"/>
  <c r="AC117" i="1"/>
  <c r="F117" i="1"/>
  <c r="Q117" i="1" s="1"/>
  <c r="AD117" i="1" s="1"/>
  <c r="AC116" i="1"/>
  <c r="Q116" i="1"/>
  <c r="AD116" i="1" s="1"/>
  <c r="F116" i="1"/>
  <c r="AC115" i="1"/>
  <c r="F115" i="1"/>
  <c r="Q115" i="1" s="1"/>
  <c r="AD115" i="1" s="1"/>
  <c r="AC114" i="1"/>
  <c r="Q114" i="1"/>
  <c r="AD114" i="1" s="1"/>
  <c r="F114" i="1"/>
  <c r="AC113" i="1"/>
  <c r="F113" i="1"/>
  <c r="Q113" i="1" s="1"/>
  <c r="AD113" i="1" s="1"/>
  <c r="AC112" i="1"/>
  <c r="Q112" i="1"/>
  <c r="AD112" i="1" s="1"/>
  <c r="F112" i="1"/>
  <c r="AC111" i="1"/>
  <c r="F111" i="1"/>
  <c r="Q111" i="1" s="1"/>
  <c r="AD111" i="1" s="1"/>
  <c r="AC110" i="1"/>
  <c r="Q110" i="1"/>
  <c r="AD110" i="1" s="1"/>
  <c r="F110" i="1"/>
  <c r="AC109" i="1"/>
  <c r="F109" i="1"/>
  <c r="Q109" i="1" s="1"/>
  <c r="AD109" i="1" s="1"/>
  <c r="AC108" i="1"/>
  <c r="Q108" i="1"/>
  <c r="AD108" i="1" s="1"/>
  <c r="F108" i="1"/>
  <c r="AC107" i="1"/>
  <c r="F107" i="1"/>
  <c r="Q107" i="1" s="1"/>
  <c r="AD107" i="1" s="1"/>
  <c r="AC106" i="1"/>
  <c r="Q106" i="1"/>
  <c r="AD106" i="1" s="1"/>
  <c r="F106" i="1"/>
  <c r="AC105" i="1"/>
  <c r="F105" i="1"/>
  <c r="Q105" i="1" s="1"/>
  <c r="AD105" i="1" s="1"/>
  <c r="AC104" i="1"/>
  <c r="Q104" i="1"/>
  <c r="AD104" i="1" s="1"/>
  <c r="F104" i="1"/>
  <c r="AC103" i="1"/>
  <c r="F103" i="1"/>
  <c r="Q103" i="1" s="1"/>
  <c r="AD103" i="1" s="1"/>
  <c r="AC102" i="1"/>
  <c r="Q102" i="1"/>
  <c r="AD102" i="1" s="1"/>
  <c r="F102" i="1"/>
  <c r="AC101" i="1"/>
  <c r="F101" i="1"/>
  <c r="Q101" i="1" s="1"/>
  <c r="AD101" i="1" s="1"/>
  <c r="AC100" i="1"/>
  <c r="Q100" i="1"/>
  <c r="AD100" i="1" s="1"/>
  <c r="F100" i="1"/>
  <c r="AC99" i="1"/>
  <c r="F99" i="1"/>
  <c r="Q99" i="1" s="1"/>
  <c r="AD99" i="1" s="1"/>
  <c r="AC98" i="1"/>
  <c r="Q98" i="1"/>
  <c r="AD98" i="1" s="1"/>
  <c r="F98" i="1"/>
  <c r="AC97" i="1"/>
  <c r="F97" i="1"/>
  <c r="Q97" i="1" s="1"/>
  <c r="AD97" i="1" s="1"/>
  <c r="AC96" i="1"/>
  <c r="Q96" i="1"/>
  <c r="AD96" i="1" s="1"/>
  <c r="F96" i="1"/>
  <c r="AC95" i="1"/>
  <c r="F95" i="1"/>
  <c r="Q95" i="1" s="1"/>
  <c r="AD95" i="1" s="1"/>
  <c r="AC94" i="1"/>
  <c r="Q94" i="1"/>
  <c r="AD94" i="1" s="1"/>
  <c r="F94" i="1"/>
  <c r="AC93" i="1"/>
  <c r="F93" i="1"/>
  <c r="Q93" i="1" s="1"/>
  <c r="AD93" i="1" s="1"/>
  <c r="AC92" i="1"/>
  <c r="Q92" i="1"/>
  <c r="AD92" i="1" s="1"/>
  <c r="F92" i="1"/>
  <c r="AC91" i="1"/>
  <c r="F91" i="1"/>
  <c r="Q91" i="1" s="1"/>
  <c r="AD91" i="1" s="1"/>
  <c r="AC90" i="1"/>
  <c r="Q90" i="1"/>
  <c r="AD90" i="1" s="1"/>
  <c r="F90" i="1"/>
  <c r="AC89" i="1"/>
  <c r="F89" i="1"/>
  <c r="Q89" i="1" s="1"/>
  <c r="AD89" i="1" s="1"/>
  <c r="AC88" i="1"/>
  <c r="Q88" i="1"/>
  <c r="AD88" i="1" s="1"/>
  <c r="F88" i="1"/>
  <c r="AC87" i="1"/>
  <c r="F87" i="1"/>
  <c r="Q87" i="1" s="1"/>
  <c r="AD87" i="1" s="1"/>
  <c r="AC86" i="1"/>
  <c r="Q86" i="1"/>
  <c r="AD86" i="1" s="1"/>
  <c r="F86" i="1"/>
  <c r="AC85" i="1"/>
  <c r="F85" i="1"/>
  <c r="Q85" i="1" s="1"/>
  <c r="AD85" i="1" s="1"/>
  <c r="AC84" i="1"/>
  <c r="Q84" i="1"/>
  <c r="AD84" i="1" s="1"/>
  <c r="F84" i="1"/>
  <c r="AC83" i="1"/>
  <c r="F83" i="1"/>
  <c r="Q83" i="1" s="1"/>
  <c r="AD83" i="1" s="1"/>
  <c r="AC82" i="1"/>
  <c r="Q82" i="1"/>
  <c r="AD82" i="1" s="1"/>
  <c r="F82" i="1"/>
  <c r="AC81" i="1"/>
  <c r="F81" i="1"/>
  <c r="Q81" i="1" s="1"/>
  <c r="AD81" i="1" s="1"/>
  <c r="AC80" i="1"/>
  <c r="Q80" i="1"/>
  <c r="AD80" i="1" s="1"/>
  <c r="F80" i="1"/>
  <c r="AC79" i="1"/>
  <c r="F79" i="1"/>
  <c r="Q79" i="1" s="1"/>
  <c r="AD79" i="1" s="1"/>
  <c r="AC78" i="1"/>
  <c r="Q78" i="1"/>
  <c r="AD78" i="1" s="1"/>
  <c r="F78" i="1"/>
  <c r="AC77" i="1"/>
  <c r="F77" i="1"/>
  <c r="Q77" i="1" s="1"/>
  <c r="AD77" i="1" s="1"/>
  <c r="AC76" i="1"/>
  <c r="Q76" i="1"/>
  <c r="AD76" i="1" s="1"/>
  <c r="F76" i="1"/>
  <c r="AC75" i="1"/>
  <c r="F75" i="1"/>
  <c r="Q75" i="1" s="1"/>
  <c r="AD75" i="1" s="1"/>
  <c r="AC74" i="1"/>
  <c r="Q74" i="1"/>
  <c r="AD74" i="1" s="1"/>
  <c r="F74" i="1"/>
  <c r="AC73" i="1"/>
  <c r="F73" i="1"/>
  <c r="Q73" i="1" s="1"/>
  <c r="AD73" i="1" s="1"/>
  <c r="AC72" i="1"/>
  <c r="Q72" i="1"/>
  <c r="AD72" i="1" s="1"/>
  <c r="F72" i="1"/>
  <c r="AC71" i="1"/>
  <c r="F71" i="1"/>
  <c r="Q71" i="1" s="1"/>
  <c r="AD71" i="1" s="1"/>
  <c r="AC70" i="1"/>
  <c r="Q70" i="1"/>
  <c r="AD70" i="1" s="1"/>
  <c r="F70" i="1"/>
  <c r="AC69" i="1"/>
  <c r="F69" i="1"/>
  <c r="Q69" i="1" s="1"/>
  <c r="AD69" i="1" s="1"/>
  <c r="AC68" i="1"/>
  <c r="Q68" i="1"/>
  <c r="AD68" i="1" s="1"/>
  <c r="F68" i="1"/>
  <c r="AC67" i="1"/>
  <c r="F67" i="1"/>
  <c r="Q67" i="1" s="1"/>
  <c r="AD67" i="1" s="1"/>
  <c r="AC66" i="1"/>
  <c r="Q66" i="1"/>
  <c r="AD66" i="1" s="1"/>
  <c r="F66" i="1"/>
  <c r="AC65" i="1"/>
  <c r="F65" i="1"/>
  <c r="Q65" i="1" s="1"/>
  <c r="AD65" i="1" s="1"/>
  <c r="AC64" i="1"/>
  <c r="Q64" i="1"/>
  <c r="AD64" i="1" s="1"/>
  <c r="F64" i="1"/>
  <c r="AC63" i="1"/>
  <c r="F63" i="1"/>
  <c r="Q63" i="1" s="1"/>
  <c r="AD63" i="1" s="1"/>
  <c r="AC62" i="1"/>
  <c r="Q62" i="1"/>
  <c r="AD62" i="1" s="1"/>
  <c r="F62" i="1"/>
  <c r="AC61" i="1"/>
  <c r="F61" i="1"/>
  <c r="Q61" i="1" s="1"/>
  <c r="AD61" i="1" s="1"/>
  <c r="AC60" i="1"/>
  <c r="Q60" i="1"/>
  <c r="AD60" i="1" s="1"/>
  <c r="F60" i="1"/>
  <c r="AC59" i="1"/>
  <c r="F59" i="1"/>
  <c r="Q59" i="1" s="1"/>
  <c r="AD59" i="1" s="1"/>
  <c r="AC58" i="1"/>
  <c r="Q58" i="1"/>
  <c r="AD58" i="1" s="1"/>
  <c r="F58" i="1"/>
  <c r="AC57" i="1"/>
  <c r="F57" i="1"/>
  <c r="Q57" i="1" s="1"/>
  <c r="AD57" i="1" s="1"/>
  <c r="AC56" i="1"/>
  <c r="Q56" i="1"/>
  <c r="AD56" i="1" s="1"/>
  <c r="F56" i="1"/>
  <c r="AC55" i="1"/>
  <c r="F55" i="1"/>
  <c r="Q55" i="1" s="1"/>
  <c r="AD55" i="1" s="1"/>
  <c r="AC54" i="1"/>
  <c r="Q54" i="1"/>
  <c r="AD54" i="1" s="1"/>
  <c r="F54" i="1"/>
  <c r="AC53" i="1"/>
  <c r="F53" i="1"/>
  <c r="Q53" i="1" s="1"/>
  <c r="AD53" i="1" s="1"/>
  <c r="AC52" i="1"/>
  <c r="Q52" i="1"/>
  <c r="AD52" i="1" s="1"/>
  <c r="F52" i="1"/>
  <c r="AC51" i="1"/>
  <c r="F51" i="1"/>
  <c r="Q51" i="1" s="1"/>
  <c r="AD51" i="1" s="1"/>
  <c r="AC50" i="1"/>
  <c r="Q50" i="1"/>
  <c r="AD50" i="1" s="1"/>
  <c r="F50" i="1"/>
  <c r="AC49" i="1"/>
  <c r="F49" i="1"/>
  <c r="Q49" i="1" s="1"/>
  <c r="AD49" i="1" s="1"/>
  <c r="AC48" i="1"/>
  <c r="Q48" i="1"/>
  <c r="AD48" i="1" s="1"/>
  <c r="F48" i="1"/>
  <c r="AC47" i="1"/>
  <c r="F47" i="1"/>
  <c r="Q47" i="1" s="1"/>
  <c r="AD47" i="1" s="1"/>
  <c r="AC46" i="1"/>
  <c r="Q46" i="1"/>
  <c r="AD46" i="1" s="1"/>
  <c r="F46" i="1"/>
  <c r="AC45" i="1"/>
  <c r="F45" i="1"/>
  <c r="Q45" i="1" s="1"/>
  <c r="AD45" i="1" s="1"/>
  <c r="AC44" i="1"/>
  <c r="Q44" i="1"/>
  <c r="AD44" i="1" s="1"/>
  <c r="F44" i="1"/>
  <c r="AC43" i="1"/>
  <c r="F43" i="1"/>
  <c r="Q43" i="1" s="1"/>
  <c r="AD43" i="1" s="1"/>
  <c r="S42" i="1"/>
  <c r="S188" i="1" s="1"/>
  <c r="F42" i="1"/>
  <c r="Q42" i="1" s="1"/>
  <c r="AC41" i="1"/>
  <c r="F41" i="1"/>
  <c r="Q41" i="1" s="1"/>
  <c r="AD41" i="1" s="1"/>
  <c r="AC40" i="1"/>
  <c r="F40" i="1"/>
  <c r="Q40" i="1" s="1"/>
  <c r="AD40" i="1" s="1"/>
  <c r="AC39" i="1"/>
  <c r="F39" i="1"/>
  <c r="Q39" i="1" s="1"/>
  <c r="AD39" i="1" s="1"/>
  <c r="AC38" i="1"/>
  <c r="F38" i="1"/>
  <c r="Q38" i="1" s="1"/>
  <c r="AD38" i="1" s="1"/>
  <c r="AC37" i="1"/>
  <c r="F37" i="1"/>
  <c r="Q37" i="1" s="1"/>
  <c r="AD37" i="1" s="1"/>
  <c r="AC36" i="1"/>
  <c r="F36" i="1"/>
  <c r="Q36" i="1" s="1"/>
  <c r="AD36" i="1" s="1"/>
  <c r="AC35" i="1"/>
  <c r="F35" i="1"/>
  <c r="Q35" i="1" s="1"/>
  <c r="AD35" i="1" s="1"/>
  <c r="AC34" i="1"/>
  <c r="F34" i="1"/>
  <c r="Q34" i="1" s="1"/>
  <c r="AD34" i="1" s="1"/>
  <c r="AC33" i="1"/>
  <c r="F33" i="1"/>
  <c r="Q33" i="1" s="1"/>
  <c r="AD33" i="1" s="1"/>
  <c r="AC32" i="1"/>
  <c r="F32" i="1"/>
  <c r="Q32" i="1" s="1"/>
  <c r="AD32" i="1" s="1"/>
  <c r="AC31" i="1"/>
  <c r="F31" i="1"/>
  <c r="Q31" i="1" s="1"/>
  <c r="AD31" i="1" s="1"/>
  <c r="AC30" i="1"/>
  <c r="F30" i="1"/>
  <c r="Q30" i="1" s="1"/>
  <c r="AD30" i="1" s="1"/>
  <c r="AC29" i="1"/>
  <c r="F29" i="1"/>
  <c r="Q29" i="1" s="1"/>
  <c r="AD29" i="1" s="1"/>
  <c r="AC28" i="1"/>
  <c r="F28" i="1"/>
  <c r="Q28" i="1" s="1"/>
  <c r="AD28" i="1" s="1"/>
  <c r="AC27" i="1"/>
  <c r="F27" i="1"/>
  <c r="Q27" i="1" s="1"/>
  <c r="AD27" i="1" s="1"/>
  <c r="AC26" i="1"/>
  <c r="F26" i="1"/>
  <c r="Q26" i="1" s="1"/>
  <c r="AD26" i="1" s="1"/>
  <c r="AC25" i="1"/>
  <c r="F25" i="1"/>
  <c r="Q25" i="1" s="1"/>
  <c r="AD25" i="1" s="1"/>
  <c r="AC24" i="1"/>
  <c r="F24" i="1"/>
  <c r="Q24" i="1" s="1"/>
  <c r="AD24" i="1" s="1"/>
  <c r="AC23" i="1"/>
  <c r="F23" i="1"/>
  <c r="Q23" i="1" s="1"/>
  <c r="AD23" i="1" s="1"/>
  <c r="AC22" i="1"/>
  <c r="F22" i="1"/>
  <c r="Q22" i="1" s="1"/>
  <c r="AD22" i="1" s="1"/>
  <c r="AC21" i="1"/>
  <c r="F21" i="1"/>
  <c r="Q21" i="1" s="1"/>
  <c r="AD21" i="1" s="1"/>
  <c r="AC20" i="1"/>
  <c r="F20" i="1"/>
  <c r="Q20" i="1" s="1"/>
  <c r="AD20" i="1" s="1"/>
  <c r="AC19" i="1"/>
  <c r="F19" i="1"/>
  <c r="Q19" i="1" s="1"/>
  <c r="AD19" i="1" s="1"/>
  <c r="AC18" i="1"/>
  <c r="F18" i="1"/>
  <c r="Q18" i="1" s="1"/>
  <c r="AD18" i="1" s="1"/>
  <c r="AC17" i="1"/>
  <c r="F17" i="1"/>
  <c r="Q17" i="1" s="1"/>
  <c r="AD17" i="1" s="1"/>
  <c r="AC16" i="1"/>
  <c r="F16" i="1"/>
  <c r="Q16" i="1" s="1"/>
  <c r="AD16" i="1" s="1"/>
  <c r="AC15" i="1"/>
  <c r="F15" i="1"/>
  <c r="Q15" i="1" s="1"/>
  <c r="AD15" i="1" s="1"/>
  <c r="AC14" i="1"/>
  <c r="F14" i="1"/>
  <c r="Q14" i="1" s="1"/>
  <c r="AD14" i="1" s="1"/>
  <c r="AC13" i="1"/>
  <c r="F13" i="1"/>
  <c r="Q13" i="1" s="1"/>
  <c r="AD13" i="1" s="1"/>
  <c r="AC12" i="1"/>
  <c r="F12" i="1"/>
  <c r="Q12" i="1" s="1"/>
  <c r="AD12" i="1" s="1"/>
  <c r="AC11" i="1"/>
  <c r="F11" i="1"/>
  <c r="Q11" i="1" s="1"/>
  <c r="AD11" i="1" s="1"/>
  <c r="AC10" i="1"/>
  <c r="F10" i="1"/>
  <c r="Q10" i="1" s="1"/>
  <c r="AD10" i="1" s="1"/>
  <c r="AC9" i="1"/>
  <c r="F9" i="1"/>
  <c r="Q9" i="1" s="1"/>
  <c r="AD9" i="1" s="1"/>
  <c r="AC8" i="1"/>
  <c r="F8" i="1"/>
  <c r="Q8" i="1" s="1"/>
  <c r="AD8" i="1" s="1"/>
  <c r="AC7" i="1"/>
  <c r="F7" i="1"/>
  <c r="F188" i="1" s="1"/>
  <c r="Q7" i="1" l="1"/>
  <c r="AC42" i="1"/>
  <c r="AD42" i="1" s="1"/>
  <c r="AC188" i="1"/>
  <c r="Q188" i="1" l="1"/>
  <c r="AD7" i="1"/>
  <c r="AD188" i="1" s="1"/>
</calcChain>
</file>

<file path=xl/comments1.xml><?xml version="1.0" encoding="utf-8"?>
<comments xmlns="http://schemas.openxmlformats.org/spreadsheetml/2006/main">
  <authors>
    <author>Margarita E. Chalen Carriel</author>
  </authors>
  <commentList>
    <comment ref="J13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DEVOLUCION POR DIA JUSTIFICADO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VARIACION AUTORIZADA POR EL SR.RECTOR CORRESPONDENTE AL MES DE ENE2014</t>
        </r>
      </text>
    </comment>
    <comment ref="U58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SUBSIDIO</t>
        </r>
      </text>
    </comment>
    <comment ref="F74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salio el 3/02/2013
</t>
        </r>
      </text>
    </comment>
    <comment ref="U85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1/24 cuota prestamo personal</t>
        </r>
      </text>
    </comment>
    <comment ref="V85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2/2 CUOTA DE P.Q DE ENE2014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VALOR PENDIENTE DE ENE2014</t>
        </r>
      </text>
    </comment>
    <comment ref="F113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salio el 03/02/2014</t>
        </r>
      </text>
    </comment>
    <comment ref="U119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SUBSIDIO</t>
        </r>
      </text>
    </comment>
    <comment ref="U134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1/2 cuota capacitacion</t>
        </r>
      </text>
    </comment>
    <comment ref="F150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salio el 04/02/2014</t>
        </r>
      </text>
    </comment>
    <comment ref="F171" authorId="0">
      <text>
        <r>
          <rPr>
            <b/>
            <sz val="9"/>
            <color indexed="81"/>
            <rFont val="Tahoma"/>
            <charset val="1"/>
          </rPr>
          <t>Margarita E. Chalen Carriel:</t>
        </r>
        <r>
          <rPr>
            <sz val="9"/>
            <color indexed="81"/>
            <rFont val="Tahoma"/>
            <charset val="1"/>
          </rPr>
          <t xml:space="preserve">
salio 03/02/2014</t>
        </r>
      </text>
    </comment>
    <comment ref="W17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</commentList>
</comments>
</file>

<file path=xl/sharedStrings.xml><?xml version="1.0" encoding="utf-8"?>
<sst xmlns="http://schemas.openxmlformats.org/spreadsheetml/2006/main" count="864" uniqueCount="481">
  <si>
    <t xml:space="preserve">   Universidad Laica Vicente Rocafuerte de Guayaquil</t>
  </si>
  <si>
    <t xml:space="preserve">ROL DE PAGO PERSONAL ADMINISTRATIVO </t>
  </si>
  <si>
    <t>PRIMERA QUINCENA FEBRERO 2014</t>
  </si>
  <si>
    <t>INGRESOS</t>
  </si>
  <si>
    <t>EGRESOS</t>
  </si>
  <si>
    <t>Nº</t>
  </si>
  <si>
    <t>NOMBRES</t>
  </si>
  <si>
    <t>CEDULA</t>
  </si>
  <si>
    <t>DEPARTAMENTO</t>
  </si>
  <si>
    <t>SUELDO BASE</t>
  </si>
  <si>
    <t>ANTICIPO QUINCENAL</t>
  </si>
  <si>
    <t>SUELDO QUINCENAL</t>
  </si>
  <si>
    <t>CARGAS FAMILIARES</t>
  </si>
  <si>
    <t>RESPONSABILIDAD DIRECTRIZ</t>
  </si>
  <si>
    <t>OTROS INGRESOS NO APORTABLES</t>
  </si>
  <si>
    <t>OTROS INGRESOS APORTABLES</t>
  </si>
  <si>
    <t>RECARGO 25%</t>
  </si>
  <si>
    <t>HORAS SUPLEMENTARIAS</t>
  </si>
  <si>
    <t>HORAS EXTRAORDINARIAS</t>
  </si>
  <si>
    <t>FONDO DE RESERVA</t>
  </si>
  <si>
    <t>REFRIGERIO</t>
  </si>
  <si>
    <t>TOTAL INGRESOS</t>
  </si>
  <si>
    <t>APORTE IESS</t>
  </si>
  <si>
    <t>FALTAS</t>
  </si>
  <si>
    <t>ATRASOS</t>
  </si>
  <si>
    <t>OTROS DESCUENTOS</t>
  </si>
  <si>
    <t>PRESTAMOS QUIROGRAFARIOS</t>
  </si>
  <si>
    <t>PRESTAMOS HIPOTECARIOS</t>
  </si>
  <si>
    <t>SINDICATO</t>
  </si>
  <si>
    <t>IMPUESTO A LA RTA</t>
  </si>
  <si>
    <t>TRIBUNAL</t>
  </si>
  <si>
    <t>SEGURO MEDICO</t>
  </si>
  <si>
    <t>EXTENSION SALUD</t>
  </si>
  <si>
    <t>TOTAL EGRESOS</t>
  </si>
  <si>
    <t>NETO A RECIBIR</t>
  </si>
  <si>
    <t>TIPO DE PAGO</t>
  </si>
  <si>
    <t>OBSERVACION</t>
  </si>
  <si>
    <t>AGUILAR HINOJOSA ING. COM. GUSTAVO LEONIDAS</t>
  </si>
  <si>
    <t>0910272129</t>
  </si>
  <si>
    <t>DEPARTAMENTO FINANCIERO</t>
  </si>
  <si>
    <t>CUENTA</t>
  </si>
  <si>
    <t xml:space="preserve">AGUILAR HINOJOSA JOSE JULIAN </t>
  </si>
  <si>
    <t>0911887552</t>
  </si>
  <si>
    <t xml:space="preserve">COORDINACIÓN DEPORTIVA </t>
  </si>
  <si>
    <t>CHEQUE</t>
  </si>
  <si>
    <t>AGUILAR HOLGUIN SRTA. DIANA VERONICA</t>
  </si>
  <si>
    <t>0925484925</t>
  </si>
  <si>
    <t>AGUILAR RODRIGUEZ MSC. CRISTINA MARIA</t>
  </si>
  <si>
    <t>0914633557</t>
  </si>
  <si>
    <t>MÓDULOS DE INGLÉS</t>
  </si>
  <si>
    <t>ALAVA MACIAS SRTA. CRISTINA BELGICA</t>
  </si>
  <si>
    <t>0918854639</t>
  </si>
  <si>
    <t>AYUDANTES DE SECRETARÍAS: FACULTADES Y ESCUELAS</t>
  </si>
  <si>
    <t>ALAY GONZALEZ AB. BOLIVAR YIYER</t>
  </si>
  <si>
    <t>0915586564</t>
  </si>
  <si>
    <t>INSPECTORES DE FACULTADES Y ESCUELAS</t>
  </si>
  <si>
    <t>ALVAREZ NUÑEZ DRA. MARISOL</t>
  </si>
  <si>
    <t>0907696728</t>
  </si>
  <si>
    <t>DEPARTAMENTO DE BIENESTAR ESTUDIANTIL</t>
  </si>
  <si>
    <t>AMADOR OYOLA LUIS ALEXANDER</t>
  </si>
  <si>
    <t>0919757344</t>
  </si>
  <si>
    <t>DEPARTAMENTO DE INVESTIGACIONES CIENTÍFICAS Y TECNOLÓGICAS</t>
  </si>
  <si>
    <t>ANASTACIO ALTAMIRANO LCDO. HENRY PAUL</t>
  </si>
  <si>
    <t>0922901319</t>
  </si>
  <si>
    <t xml:space="preserve">ANDRADE MORALES CYNTHIA ELENA </t>
  </si>
  <si>
    <t>0916883663</t>
  </si>
  <si>
    <t>ARAGUNDI PESANTEZ ING. SIS. VERONICA DE LAS MERCEDES</t>
  </si>
  <si>
    <t>0921917860</t>
  </si>
  <si>
    <t>DEPARTAMENTO DE SISTEMA DE INFORMACIÓN Y TELECOMUNICACIÓN</t>
  </si>
  <si>
    <t>ARAGUNDI PRADO AB. ENRIQUE GABRIEL</t>
  </si>
  <si>
    <t>1303803231</t>
  </si>
  <si>
    <t>SECRETARIOS DE FACULTADES Y ESCUELAS</t>
  </si>
  <si>
    <t>ARAUJO BALLEN SRTA. AWDREY CORAL</t>
  </si>
  <si>
    <t>0909599474</t>
  </si>
  <si>
    <t>ACTIVIDADES CULTURALES</t>
  </si>
  <si>
    <t>ARIAS BARRIONUEVO C.P.A. ARGENTINA LOURDES</t>
  </si>
  <si>
    <t>0915560403</t>
  </si>
  <si>
    <t>UNIDAD DE PRESUPUESTO</t>
  </si>
  <si>
    <t>ARIAS DUQUE ING. LUIS ARMANDO</t>
  </si>
  <si>
    <t>0922388061</t>
  </si>
  <si>
    <t>ARMAS CASTRO LCDA. AMBAR GEOMAR</t>
  </si>
  <si>
    <t>0919289439</t>
  </si>
  <si>
    <t>AROCA BRIONES ECON. LUCIA NARCISA</t>
  </si>
  <si>
    <t>0906648688</t>
  </si>
  <si>
    <t>SECRETARÍA II</t>
  </si>
  <si>
    <t>ARREAGA MENDOZA SR. JUAN CARLOS</t>
  </si>
  <si>
    <t>0917636862</t>
  </si>
  <si>
    <t>AVILA AVEIGA TECN. MARIA MAGDALENA</t>
  </si>
  <si>
    <t>1718284894</t>
  </si>
  <si>
    <t>DEPARTAMENTO DE PLANEAMIENTO</t>
  </si>
  <si>
    <t>AVILES JIMENEZ LCDA. MARIELA SORAYA</t>
  </si>
  <si>
    <t>0912130317</t>
  </si>
  <si>
    <t>SECRETARIAS(OS)</t>
  </si>
  <si>
    <t>BALLEN ANDRADE LCDA. ISABEL CRISTINA</t>
  </si>
  <si>
    <t>0901583864</t>
  </si>
  <si>
    <t>BARBA GONZALEZ AB. RAQUEL ITAMAR</t>
  </si>
  <si>
    <t>0915255277</t>
  </si>
  <si>
    <t xml:space="preserve">BARRIGA ORDOÑEZ GUADALUPE ROSARIO </t>
  </si>
  <si>
    <t>0908681513</t>
  </si>
  <si>
    <t>BIBLIOTECA</t>
  </si>
  <si>
    <t>BARZOLA MUENTES TECN. LILIA ANNABELL</t>
  </si>
  <si>
    <t>0917455115</t>
  </si>
  <si>
    <t>BENAVIDES SANCHEZ TECN. WENDY NARCISA</t>
  </si>
  <si>
    <t>0918433442</t>
  </si>
  <si>
    <t>BENITEZ SILVA VERONICA ELIZABETH</t>
  </si>
  <si>
    <t>0919770651</t>
  </si>
  <si>
    <t>DESARROLLO HUMANO</t>
  </si>
  <si>
    <t>BRIONES COBEÑA ING. LUISA SOLANGE</t>
  </si>
  <si>
    <t>1310410376</t>
  </si>
  <si>
    <t>AYUDANTES DE TESORERÍA</t>
  </si>
  <si>
    <t>BRIONES LEON ING. NELSON ARTURO</t>
  </si>
  <si>
    <t>1202150833</t>
  </si>
  <si>
    <t>BODEGA</t>
  </si>
  <si>
    <t>BRIONES VELEZ SRTA. LENNY ROSALIA</t>
  </si>
  <si>
    <t>0918133562</t>
  </si>
  <si>
    <t>BRITO BEDOYA LCDO. MARCOS AURELIO</t>
  </si>
  <si>
    <t>1706886387</t>
  </si>
  <si>
    <t>BURUHAN RAMIREZ DOLORES ZELANDIA</t>
  </si>
  <si>
    <t>0703617993</t>
  </si>
  <si>
    <t>ENFERMERAS</t>
  </si>
  <si>
    <t>CABRERA NUQUES PSIC. CLIN. VERONICA ALICIA</t>
  </si>
  <si>
    <t>0916485444</t>
  </si>
  <si>
    <t>CABRERA VALDIVIEZO ROXANA CAROLINA</t>
  </si>
  <si>
    <t>0702762485</t>
  </si>
  <si>
    <t>CAMPOVERDE ALTAMIRANO SR. BYRON SAUL</t>
  </si>
  <si>
    <t>0916243488</t>
  </si>
  <si>
    <t>CARDENAS BENALCAZAR SRA. DORIS</t>
  </si>
  <si>
    <t>1202469621</t>
  </si>
  <si>
    <t>ESTUDIO JURÍDICO DE JURISPRUDENCIA</t>
  </si>
  <si>
    <t>CARDENAS VALENCIA ING. COM. GLORIA</t>
  </si>
  <si>
    <t>0917456766</t>
  </si>
  <si>
    <t>CARRASCO SALAS CAROLINA ELIZABETH</t>
  </si>
  <si>
    <t>0921899381</t>
  </si>
  <si>
    <t>DEPARTAMENTO DE EVALUACIÓN</t>
  </si>
  <si>
    <t>CARRIEL MEJIA AB. KATHERINE PAULOWA</t>
  </si>
  <si>
    <t>0914361407</t>
  </si>
  <si>
    <t>CARRIEL SOTOMAYOR ECON. MARIO</t>
  </si>
  <si>
    <t>0915198790</t>
  </si>
  <si>
    <t>CASTILLO LINDAO LCDA. JANET IVONNE</t>
  </si>
  <si>
    <t>0913778627</t>
  </si>
  <si>
    <t>CEDEÑO INTRIAGO AB. JOSE HERNAN</t>
  </si>
  <si>
    <t>1308095221</t>
  </si>
  <si>
    <t>CEDEÑO MIRANDA LCDO. JOHNNY</t>
  </si>
  <si>
    <t>0904738911</t>
  </si>
  <si>
    <t>CEVALLOS CAVERO ING. SIS. LUIS ALBERTO</t>
  </si>
  <si>
    <t>0915740138</t>
  </si>
  <si>
    <t>CHALEN CARRIEL SRTA. MARGARITA ELIZABETH</t>
  </si>
  <si>
    <t>0926425893</t>
  </si>
  <si>
    <t>TALENTO HUMANO</t>
  </si>
  <si>
    <t>CHANG TORRES SRA. LIZ VERONICA</t>
  </si>
  <si>
    <t>0912504826</t>
  </si>
  <si>
    <t xml:space="preserve">CHAVEZ CAMONES PABLO ANTONIO </t>
  </si>
  <si>
    <t>0909256885</t>
  </si>
  <si>
    <t xml:space="preserve">MARKETING Y PUBLICIDAD </t>
  </si>
  <si>
    <t xml:space="preserve">CHICA ANDRADE MARIA JOSE </t>
  </si>
  <si>
    <t>1205121195</t>
  </si>
  <si>
    <t>CHICHANDI ANDRADE TECN. JORGE</t>
  </si>
  <si>
    <t>0913936670</t>
  </si>
  <si>
    <t>DEPARTAMENTO DE PUBLICACIONES</t>
  </si>
  <si>
    <t>CHIRIGUAYO ALMEIDA LCDA. KARINA</t>
  </si>
  <si>
    <t>0916660921</t>
  </si>
  <si>
    <t>CHONILLO CRUZ PROF. JENNY</t>
  </si>
  <si>
    <t>0910564673</t>
  </si>
  <si>
    <t>CHUCHUCA AJILA LCDA. MONICA PATRICIA</t>
  </si>
  <si>
    <t>0917572695</t>
  </si>
  <si>
    <t>CHUMBI TAPIA ING. COM. MARIA ALEXANDRA</t>
  </si>
  <si>
    <t>0917570186</t>
  </si>
  <si>
    <t>SUBSIDIO</t>
  </si>
  <si>
    <t xml:space="preserve">COBOS PEREDO MONICA ALEXANDRA </t>
  </si>
  <si>
    <t>0911927960</t>
  </si>
  <si>
    <t>CONDO MOYON AB. BLANCA ESPERANZA</t>
  </si>
  <si>
    <t>0602404527</t>
  </si>
  <si>
    <t>CUNTO ALARCON Q.F. FANNY</t>
  </si>
  <si>
    <t>0903932598</t>
  </si>
  <si>
    <t>DOMINGUEZ AGUILAR ECON. BETTY MARITZA</t>
  </si>
  <si>
    <t>0905536140</t>
  </si>
  <si>
    <t>CENTRO DE ESTUDIOS DE GRADO Y POSGRADO</t>
  </si>
  <si>
    <t>DOMINGUEZ NICOLA SRTA. DIANA ELIZABETH</t>
  </si>
  <si>
    <t>0923550073</t>
  </si>
  <si>
    <t>DUARTE PILA LCDA. YANELLA</t>
  </si>
  <si>
    <t>0926278235</t>
  </si>
  <si>
    <t>ERAS GUAMAN TECN. CESAR AUGUSTO</t>
  </si>
  <si>
    <t>0915397301</t>
  </si>
  <si>
    <t>FEIJOO CANGO LCDA. TANIA ELIZABETH</t>
  </si>
  <si>
    <t>0701800302</t>
  </si>
  <si>
    <t>FLORES NUÑEZ PROF. OLGA MATILDE</t>
  </si>
  <si>
    <t>0906151014</t>
  </si>
  <si>
    <t xml:space="preserve">FRANCO ORDOÑEZ CARLOS ALBERTO </t>
  </si>
  <si>
    <t>0915080493</t>
  </si>
  <si>
    <t>GARCIA ANASTACIO SR. LUIS FERNANDO</t>
  </si>
  <si>
    <t>0914621099</t>
  </si>
  <si>
    <t>EMPLEADOS ESPECIALES (CONADIS)</t>
  </si>
  <si>
    <t>GARCIA FLORES DIPL. EVELIN KARINA</t>
  </si>
  <si>
    <t>0602046427</t>
  </si>
  <si>
    <t xml:space="preserve">GARCIA HIDALGO JAIME WLADIMIR </t>
  </si>
  <si>
    <t>1719335687</t>
  </si>
  <si>
    <t>GARCIA HINOJOSA ING. SIS. JORGE EDUARDO</t>
  </si>
  <si>
    <t>0915109490</t>
  </si>
  <si>
    <t>GARCIA HINOJOSA MSC. KARINA SORAYA</t>
  </si>
  <si>
    <t>0909515488</t>
  </si>
  <si>
    <t>GARNICA PINARGOTE SRTA. ALEXANDRA</t>
  </si>
  <si>
    <t>0909092520</t>
  </si>
  <si>
    <t>GENDER CEVALLOS ING. KELVIN LAURIDO</t>
  </si>
  <si>
    <t>1307094613</t>
  </si>
  <si>
    <t>GUERRERO FLORES ING. SIS. JOHANNA VERÓNICA</t>
  </si>
  <si>
    <t>0918280637</t>
  </si>
  <si>
    <t>GUIZADO ZUÑIGA LCDA. MARIA MAGDALENA</t>
  </si>
  <si>
    <t>0909864902</t>
  </si>
  <si>
    <t>GUTIERREZ FRANCO ING. COM. RONALDO</t>
  </si>
  <si>
    <t>0907240519</t>
  </si>
  <si>
    <t>GUZMAN CONSTANTE LCDA. GEOMAIRA FATIMA</t>
  </si>
  <si>
    <t>0918786153</t>
  </si>
  <si>
    <t>HERDOIZA SANGURIMA LCDA. RAMONA PETRA</t>
  </si>
  <si>
    <t>0910220540</t>
  </si>
  <si>
    <t>HERNANDEZ PERALTA SRTA. NORMA ISABEL</t>
  </si>
  <si>
    <t>0923986079</t>
  </si>
  <si>
    <t>ADMISIÓN Y DESARROLLO HUMANO</t>
  </si>
  <si>
    <t>HERNANDEZ VELASCO SRTA. MARJORIE LORENA</t>
  </si>
  <si>
    <t>0923359707</t>
  </si>
  <si>
    <t>HIDALGO CHANCAY TECN. FABRICIO</t>
  </si>
  <si>
    <t>0916489552</t>
  </si>
  <si>
    <t>HINOJOSA DAZZA DRA. MARIA DE LOURDES</t>
  </si>
  <si>
    <t>0907350847</t>
  </si>
  <si>
    <t>HINOJOSA DAZZA MSC. GUSTAVO ANTONIO</t>
  </si>
  <si>
    <t>0902066851</t>
  </si>
  <si>
    <t>ADMINISTRATIVO</t>
  </si>
  <si>
    <t>HUIRACOCHA SALAVARRIA SR. CARLOS ANDRES</t>
  </si>
  <si>
    <t>0921974978</t>
  </si>
  <si>
    <t>IBARRA COBEÑA ING. DEMETRIO</t>
  </si>
  <si>
    <t>0905565917</t>
  </si>
  <si>
    <t>JARAMILLO ALCIVAR PAOLA PATRICIA</t>
  </si>
  <si>
    <t>0915781579</t>
  </si>
  <si>
    <t>NUEVO</t>
  </si>
  <si>
    <t>JIBAJA MORA AB. BELLA ALEXANDRA</t>
  </si>
  <si>
    <t>1203767957</t>
  </si>
  <si>
    <t>JIMENEZ MORENO C.P.A. FAURA SALOME</t>
  </si>
  <si>
    <t>0913784690</t>
  </si>
  <si>
    <t xml:space="preserve">JIMENEZ ROMERO MARGOT </t>
  </si>
  <si>
    <t>0920414224</t>
  </si>
  <si>
    <t>JORDAN ARMIJOS ING. WILSON ENRIQUE</t>
  </si>
  <si>
    <t>0911529295</t>
  </si>
  <si>
    <t>LOPEZ DAVILA PDTA. MARIA ISABEL</t>
  </si>
  <si>
    <t>0915330179</t>
  </si>
  <si>
    <t>LOPEZ RAMOS AB. GLENDA MARILYN</t>
  </si>
  <si>
    <t>0701519258</t>
  </si>
  <si>
    <t>LOZANO MENDEZ SRTA. JUANA ELIZABETH</t>
  </si>
  <si>
    <t>0909616708</t>
  </si>
  <si>
    <t>MALDONADO GUERRERO DIS. LINDA</t>
  </si>
  <si>
    <t>0911175677</t>
  </si>
  <si>
    <t>MARTILLO JARA SR. MIGUEL VICENTE</t>
  </si>
  <si>
    <t>0906601307</t>
  </si>
  <si>
    <t>MARTILLO ROBINS SRA. EMILENE MARINA</t>
  </si>
  <si>
    <t>0924038243</t>
  </si>
  <si>
    <t>MARTINEZ CANDO LCDA. GINA</t>
  </si>
  <si>
    <t>0912896685</t>
  </si>
  <si>
    <t>MAYA JARAMILLO LCDO. MIGUEL ALEJANDRO</t>
  </si>
  <si>
    <t>0901859629</t>
  </si>
  <si>
    <t>MEDINA FAJARDO SRTA. MARIA FERNANDA</t>
  </si>
  <si>
    <t>0921338646</t>
  </si>
  <si>
    <t>MEDINA LEON FRESIA OMAIRA</t>
  </si>
  <si>
    <t>0921296778</t>
  </si>
  <si>
    <t>MEJIA SUAREZ LCDA. MARIA DEL PILAR</t>
  </si>
  <si>
    <t>0916212715</t>
  </si>
  <si>
    <t>MENDOZA RIOS LCDA. ARACELY JANINA</t>
  </si>
  <si>
    <t>0910920925</t>
  </si>
  <si>
    <t>MENENDEZ GENDEZ PDTA. JANINE MARISOL</t>
  </si>
  <si>
    <t>0910711829</t>
  </si>
  <si>
    <t xml:space="preserve">MIRANDA TORRES ANA LISSETTE </t>
  </si>
  <si>
    <t>0917906406</t>
  </si>
  <si>
    <t>MITE BUENAÑO AB. MERCEDES GENOVEVA</t>
  </si>
  <si>
    <t>0911225381</t>
  </si>
  <si>
    <t xml:space="preserve">MOLINA BARZOLA MONICA MAYRA </t>
  </si>
  <si>
    <t>0917242471</t>
  </si>
  <si>
    <t>MONTES CHUNGA PSIC. ROSA INES</t>
  </si>
  <si>
    <t>0914761366</t>
  </si>
  <si>
    <t>MORAN BARCO ING. CLAUDIA VICTORIA</t>
  </si>
  <si>
    <t>0915261127</t>
  </si>
  <si>
    <t>MORANTE JIMENEZ JOSE AUGUSTO</t>
  </si>
  <si>
    <t>1203802226</t>
  </si>
  <si>
    <t xml:space="preserve">MOSQUERA GALARZA KAREN STEFANIA </t>
  </si>
  <si>
    <t>0916483449</t>
  </si>
  <si>
    <t xml:space="preserve">MORENO JARAMILLO ALEXANDRA SALOME </t>
  </si>
  <si>
    <t>0925363061</t>
  </si>
  <si>
    <t>MUÑOZ MARTINEZ LCDA. JACQUELINE MAGALI</t>
  </si>
  <si>
    <t>0908650138</t>
  </si>
  <si>
    <t xml:space="preserve">MUÑOZ ORTEGA DAYSI ALEXANDRA </t>
  </si>
  <si>
    <t>1718446923</t>
  </si>
  <si>
    <t xml:space="preserve">CHEQUE </t>
  </si>
  <si>
    <t>MURILLO MORAN SRA. MAXIMINA</t>
  </si>
  <si>
    <t>0906825393</t>
  </si>
  <si>
    <t>NARANJO CRIOLLO SRTA. SHIRLEY DENISSE</t>
  </si>
  <si>
    <t>0950071613</t>
  </si>
  <si>
    <t>NAVARRETE ZAVALA ECON. LUISA PATRICIA</t>
  </si>
  <si>
    <t>0912268109</t>
  </si>
  <si>
    <t>OCHOA CORONEL SRA. EMILENE ISABEL</t>
  </si>
  <si>
    <t>0917230955</t>
  </si>
  <si>
    <t>ONOFRE PIEDRAHITA SRA. ROSA MELBA</t>
  </si>
  <si>
    <t>0908959638</t>
  </si>
  <si>
    <t>CONMUTADOR</t>
  </si>
  <si>
    <t xml:space="preserve">ORTEGA SANCHEZ RICARDO JAVIER </t>
  </si>
  <si>
    <t>0918213067</t>
  </si>
  <si>
    <t>ORTIZ VELIZ LCDA. JANETH MARIA</t>
  </si>
  <si>
    <t>0909799793</t>
  </si>
  <si>
    <t>ORTIZ VULGARIN DIS. DENISSE VANESSA</t>
  </si>
  <si>
    <t>0926587353</t>
  </si>
  <si>
    <t>PACHECO MAYEZA LCDA. SONNIA GUADALUPE</t>
  </si>
  <si>
    <t>0910322221</t>
  </si>
  <si>
    <t>PALACIOS PESANTES CHARLES KENETH</t>
  </si>
  <si>
    <t>0909720856</t>
  </si>
  <si>
    <t>PALADINES MUÑOZ AB. EDUARDO ANTONIO</t>
  </si>
  <si>
    <t>0909182180</t>
  </si>
  <si>
    <t>PARRA NOBOA SR. MIGUEL ROMAN</t>
  </si>
  <si>
    <t>0912906070</t>
  </si>
  <si>
    <t>PEÑA TABARES SRTA. DEYSI JULIA</t>
  </si>
  <si>
    <t>0919558452</t>
  </si>
  <si>
    <t>PEREZ ALARCON DRA. MONICA PATRICIA</t>
  </si>
  <si>
    <t>0905583142</t>
  </si>
  <si>
    <t>PEREZ VERA MSC. DAVID AGUSTIN</t>
  </si>
  <si>
    <t>0917490450</t>
  </si>
  <si>
    <t>COORDINACIÓN ACADÉMICA Y CIENTÍFICA</t>
  </si>
  <si>
    <t>PEZO CAZORLA SR. FELIX ANDRES</t>
  </si>
  <si>
    <t>0919761478</t>
  </si>
  <si>
    <t xml:space="preserve">PINZON MORA MIRNA AMARILIS </t>
  </si>
  <si>
    <t>0925552655</t>
  </si>
  <si>
    <t>PONCE ASENCIO SRA. MAIRA AZUCENA</t>
  </si>
  <si>
    <t>0917759110</t>
  </si>
  <si>
    <t>PONCE OCHOA PSIC. ANGEL ROBERTO</t>
  </si>
  <si>
    <t>0918757576</t>
  </si>
  <si>
    <t>PORTOCARRERO CLARK AB. ELEODORO ESTEBAN</t>
  </si>
  <si>
    <t>0913316642</t>
  </si>
  <si>
    <t>POVEDA AYORA ECON. JUAN PABLO</t>
  </si>
  <si>
    <t>0924290323</t>
  </si>
  <si>
    <t>QUIJIJE SANCHEZ SRTA. YADIRA PAOLA</t>
  </si>
  <si>
    <t>0918587148</t>
  </si>
  <si>
    <t>QUIMI SOLIS SRTA. MIRIAM ELIZABETH</t>
  </si>
  <si>
    <t>0929689693</t>
  </si>
  <si>
    <t>QUIMIS FRANCO SRA. MARY LEONOR</t>
  </si>
  <si>
    <t>1308628740</t>
  </si>
  <si>
    <t>QUINDE PAREJA AB. MARIUXI FERNANDA</t>
  </si>
  <si>
    <t>0920602356</t>
  </si>
  <si>
    <t>QUINTO ESPINOZA SR. CARLOS ALBERTO</t>
  </si>
  <si>
    <t>0911318798</t>
  </si>
  <si>
    <t>QUIÑONEZ BENITEZ BIBL. MARJORIE ALICIA</t>
  </si>
  <si>
    <t>0912090792</t>
  </si>
  <si>
    <t>RAMIREZ LEON PROF. SONIA SANDRA</t>
  </si>
  <si>
    <t>0910389170</t>
  </si>
  <si>
    <t>RAMON PUPIALES LCDA. VILMA ELIZABETH</t>
  </si>
  <si>
    <t>0918834045</t>
  </si>
  <si>
    <t>RAMOS ANDRADE LCDA. NELLY TERESA</t>
  </si>
  <si>
    <t>0918576281</t>
  </si>
  <si>
    <t>REINOSO ARGOTI LCDA. RUTH YOLANDA</t>
  </si>
  <si>
    <t>0911037950</t>
  </si>
  <si>
    <t>REMACHE ANCHUNDIA ANLTA. SIS. SEGUNDO JOSE</t>
  </si>
  <si>
    <t>0913568952</t>
  </si>
  <si>
    <t>REYES DEL PEZO LCDA. BEATRIZ MARIANA</t>
  </si>
  <si>
    <t>0919754267</t>
  </si>
  <si>
    <t>REYES GENDES SRTA. ANGELA ALEXANDRA</t>
  </si>
  <si>
    <t>0914634670</t>
  </si>
  <si>
    <t xml:space="preserve">RIVERA HINOJOSA CARLOS LUIS </t>
  </si>
  <si>
    <t>0917605057</t>
  </si>
  <si>
    <t>ROBBYS GONZABAY SRA. ARACELLY ANTONIETA</t>
  </si>
  <si>
    <t>0907679906</t>
  </si>
  <si>
    <t>RODRIGUEZ BARAHONA KETTY ELIZABETH</t>
  </si>
  <si>
    <t>0913045993</t>
  </si>
  <si>
    <t>RODRIGUEZ SANTANA LCDA. LETICIA ARACELY</t>
  </si>
  <si>
    <t>0921273058</t>
  </si>
  <si>
    <t>RODRIGUEZ SORIANO SRTA. DIANA INES</t>
  </si>
  <si>
    <t>0926447855</t>
  </si>
  <si>
    <t>ROMERO DUARTE AB. CRISTINA PAOLA</t>
  </si>
  <si>
    <t>0918798448</t>
  </si>
  <si>
    <t>RUGEL ORTEGA SRA. JESSICA ELIZABETH</t>
  </si>
  <si>
    <t>0917139958</t>
  </si>
  <si>
    <t>RUIZ LOPEZ SR. OMAR JAVIER</t>
  </si>
  <si>
    <t>0914430095</t>
  </si>
  <si>
    <t>DEPARTAMENTO AUDIOVISUAL</t>
  </si>
  <si>
    <t>RUIZ RIVAS BIBL. SARA IRALDA</t>
  </si>
  <si>
    <t>0913169132</t>
  </si>
  <si>
    <t>RUIZ RUIZ SR. LUIS ALBERTO</t>
  </si>
  <si>
    <t>0916402803</t>
  </si>
  <si>
    <t>SAGBAICELA SANCHEZ PSIC. EDUC. JULIA JANETH</t>
  </si>
  <si>
    <t>0918731407</t>
  </si>
  <si>
    <t>SANCHEZ OVIEDO LCDA. NANCY GRISELDA</t>
  </si>
  <si>
    <t>0917433120</t>
  </si>
  <si>
    <t>SANDOVAL NAVARRETE LUCILA ORLY</t>
  </si>
  <si>
    <t>0905197521</t>
  </si>
  <si>
    <t>SAQUICELA BAJAÑA ING. COM. JONATHAN XAVIER</t>
  </si>
  <si>
    <t>0926570284</t>
  </si>
  <si>
    <t>SERRANO AULESTIA SRA. JACQUELINE ROSARIO</t>
  </si>
  <si>
    <t>0908993918</t>
  </si>
  <si>
    <t>SERRANO LAYNEZ AB. CARLOS LUIS</t>
  </si>
  <si>
    <t>0912148376</t>
  </si>
  <si>
    <t xml:space="preserve">SOLIS ALVARADO ROBERTO STALIN </t>
  </si>
  <si>
    <t>0922003041</t>
  </si>
  <si>
    <t>SOSA MORENO LCDA. YAZMINA</t>
  </si>
  <si>
    <t>0911291094</t>
  </si>
  <si>
    <t>SOTO FUENTES AB. RICARDO RODOLFO</t>
  </si>
  <si>
    <t>0907887269</t>
  </si>
  <si>
    <t>SUAREZ JARA SR. GERARDO</t>
  </si>
  <si>
    <t>0100416791</t>
  </si>
  <si>
    <t>SUAREZ PIÑEIRO MSC. LUIS ANDRES</t>
  </si>
  <si>
    <t>0923002133</t>
  </si>
  <si>
    <t xml:space="preserve">TERAN REAL KARINA ALEXANDRA </t>
  </si>
  <si>
    <t>0914322839</t>
  </si>
  <si>
    <t>TIGRERO MALAVE SRA. MARIA EUGENIA</t>
  </si>
  <si>
    <t>0919717108</t>
  </si>
  <si>
    <t>TORRES RODRIGUEZ ING. MIGUEL ALBERTO</t>
  </si>
  <si>
    <t>0918072042</t>
  </si>
  <si>
    <t>VACA MORA LCDA. ALEXANDRA MARIA</t>
  </si>
  <si>
    <t>0916388010</t>
  </si>
  <si>
    <t xml:space="preserve">VAQUE GUERRON HILDA IRENE </t>
  </si>
  <si>
    <t>0922711692</t>
  </si>
  <si>
    <t>VARAS CHIQUITO AB. NICCOLE AIDA</t>
  </si>
  <si>
    <t>0915574768</t>
  </si>
  <si>
    <t>DIRECTIVOS</t>
  </si>
  <si>
    <t>VARELA PORRO ANLTA. SIS. WILLIAM GEOVANNY</t>
  </si>
  <si>
    <t>0919688960</t>
  </si>
  <si>
    <t>VEGA GARCIA ECON. TELMO GABRIEL</t>
  </si>
  <si>
    <t>0907163760</t>
  </si>
  <si>
    <t>VERA PONCE LCDO. JUAN GUALBERTO</t>
  </si>
  <si>
    <t>1308282647</t>
  </si>
  <si>
    <t>VILLALTA SALAZAR SRA. SHIRLEY</t>
  </si>
  <si>
    <t>0921626875</t>
  </si>
  <si>
    <t>VILLON CEDEÑO SRTA. DIANA ELIZABETH</t>
  </si>
  <si>
    <t>0926966128</t>
  </si>
  <si>
    <t>YAGUAL CHIQUITO SRTA. MAYRA SUSANA</t>
  </si>
  <si>
    <t>0920854080</t>
  </si>
  <si>
    <t>YANCE MONROY SRTA. HELEN VANESSA</t>
  </si>
  <si>
    <t>0919705228</t>
  </si>
  <si>
    <t>YEPEZ VERA LCDA. ALEXANDRA ELIZABETH</t>
  </si>
  <si>
    <t>0914798889</t>
  </si>
  <si>
    <t xml:space="preserve">ZAMBONINO MANCERO LUIS EDUARDO </t>
  </si>
  <si>
    <t>0500426218</t>
  </si>
  <si>
    <t>ZAMBRANO ALMEIDA MSC. ANDRES FRANCISCO</t>
  </si>
  <si>
    <t>0908498181</t>
  </si>
  <si>
    <t>ZERNA RAMBAY SRTA. ANDREA CELESTE</t>
  </si>
  <si>
    <t>0925650665</t>
  </si>
  <si>
    <t>TOTAL</t>
  </si>
  <si>
    <t>Cedula</t>
  </si>
  <si>
    <t>SP</t>
  </si>
  <si>
    <t>Id Departamento</t>
  </si>
  <si>
    <t>Id Rubro</t>
  </si>
  <si>
    <t>Valor Rubro</t>
  </si>
  <si>
    <t>CONSERJES DE FACULTADES Y ESCUELAS</t>
  </si>
  <si>
    <t>CHOFERES</t>
  </si>
  <si>
    <t>GUARDIANES DIURNOS</t>
  </si>
  <si>
    <t>ELECTRICISTA</t>
  </si>
  <si>
    <t>CARPINTEROS ALBAÑILES</t>
  </si>
  <si>
    <t>GUARDIANES NOCTURNOS</t>
  </si>
  <si>
    <t>GUARDIANES</t>
  </si>
  <si>
    <t>MENSAJEROS</t>
  </si>
  <si>
    <t>JARDINEROS</t>
  </si>
  <si>
    <t>PINTOR</t>
  </si>
  <si>
    <t>CIENCIAS CONTB</t>
  </si>
  <si>
    <t>COM EXT</t>
  </si>
  <si>
    <t>PERIODISMO</t>
  </si>
  <si>
    <t>CIENCIAS ECO</t>
  </si>
  <si>
    <t>MERCADOTECNIA</t>
  </si>
  <si>
    <t>LENGUAS</t>
  </si>
  <si>
    <t>JURISP</t>
  </si>
  <si>
    <t>CIENCIAS ADM</t>
  </si>
  <si>
    <t>PUBLICIDAD</t>
  </si>
  <si>
    <t>ARQ</t>
  </si>
  <si>
    <t>DISEÑO</t>
  </si>
  <si>
    <t>PARVULOS</t>
  </si>
  <si>
    <t>CIENCIAS DE LA EDUC</t>
  </si>
  <si>
    <t>ING CIVIL</t>
  </si>
  <si>
    <t>ADM SECRETARIAL</t>
  </si>
  <si>
    <t>MULTAS FALTAS  ATRASOS OTROS</t>
  </si>
  <si>
    <t>GESTION ADMINISTRATIVA EXTRA/ OTROS INGRESOS</t>
  </si>
  <si>
    <t>ASOPUL</t>
  </si>
  <si>
    <t>PRESTAMOS IESS</t>
  </si>
  <si>
    <t>DESCUENTO POR  FALTAS</t>
  </si>
  <si>
    <t>EGRESO ANTICIPO QUINCENAL</t>
  </si>
  <si>
    <t>HORAS ORDINARIAS 50%</t>
  </si>
  <si>
    <t>OTROS DESCUENTOS ASOPUL</t>
  </si>
  <si>
    <t>CARGA DE RESPONSABILIDAD Y EFICIENCIA</t>
  </si>
  <si>
    <t>BENEFICIO POR CARGA DE RESPONSABILIDAD Y EFICIENCIA.</t>
  </si>
  <si>
    <t>HORAS SUPLEMENTARIAS 50%</t>
  </si>
  <si>
    <t>PAGO ANTICIPADO POR CARGA DE RESPONSABILIDAD Y EFICIENCIA</t>
  </si>
  <si>
    <t>RECARGO NOCTURNO 25%</t>
  </si>
  <si>
    <t>ANTICIPO QUINCENAL APORTABLE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</si>
</sst>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&quot;$&quot;\ #,##0.00"/>
    <numFmt numFmtId="165" formatCode="_ [$€-2]\ * #,##0.00_ ;_ [$€-2]\ * \-#,##0.00_ ;_ [$€-2]\ * &quot;-&quot;??_ "/>
    <numFmt numFmtId="166" formatCode="_([$€]* #,##0.00_);_([$€]* \(#,##0.00\);_([$€]* &quot;-&quot;??_);_(@_)"/>
    <numFmt numFmtId="167" formatCode="_ * #,##0.00_ ;_ * \-#,##0.00_ ;_ * &quot;-&quot;??_ ;_ @_ "/>
    <numFmt numFmtId="168" formatCode="_ &quot;$&quot;\ * #,##0.00_ ;_ &quot;$&quot;\ * \-#,##0.00_ ;_ &quot;$&quot;\ * &quot;-&quot;??_ ;_ @_ 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匠牥晩††††††††††"/>
    </font>
    <font>
      <b/>
      <sz val="26"/>
      <color indexed="8"/>
      <name val="Arial Black"/>
      <family val="2"/>
    </font>
    <font>
      <b/>
      <sz val="11"/>
      <color theme="1"/>
      <name val="Arial Black"/>
      <family val="2"/>
    </font>
    <font>
      <b/>
      <sz val="10"/>
      <color indexed="8"/>
      <name val="Arial Black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匠牥晩††††††††††"/>
    </font>
    <font>
      <b/>
      <sz val="9"/>
      <color indexed="8"/>
      <name val=" New Roman     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 New Roman     "/>
    </font>
    <font>
      <sz val="10"/>
      <color indexed="8"/>
      <name val=" New Roman     "/>
    </font>
    <font>
      <sz val="9"/>
      <color indexed="8"/>
      <name val=" New Roman     "/>
    </font>
    <font>
      <sz val="10"/>
      <color theme="1"/>
      <name val="Calibri"/>
      <family val="2"/>
      <scheme val="minor"/>
    </font>
    <font>
      <b/>
      <sz val="10"/>
      <color theme="3" tint="-0.249977111117893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 New Roman     "/>
    </font>
    <font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 New Roman     "/>
    </font>
    <font>
      <sz val="9"/>
      <color indexed="8"/>
      <name val="匠牥晩††††††††††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name val=" New Roman     "/>
    </font>
    <font>
      <sz val="10"/>
      <name val="Calibri"/>
      <family val="2"/>
      <scheme val="minor"/>
    </font>
    <font>
      <b/>
      <sz val="12"/>
      <color indexed="8"/>
      <name val="匠牥晩††††††††††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color rgb="FF000000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9" borderId="0" applyNumberFormat="0" applyBorder="0" applyAlignment="0" applyProtection="0"/>
    <xf numFmtId="0" fontId="34" fillId="12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8" borderId="0" applyNumberFormat="0" applyBorder="0" applyAlignment="0" applyProtection="0"/>
    <xf numFmtId="0" fontId="37" fillId="20" borderId="3" applyNumberFormat="0" applyAlignment="0" applyProtection="0"/>
    <xf numFmtId="0" fontId="38" fillId="21" borderId="4" applyNumberFormat="0" applyAlignment="0" applyProtection="0"/>
    <xf numFmtId="0" fontId="39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25" borderId="0" applyNumberFormat="0" applyBorder="0" applyAlignment="0" applyProtection="0"/>
    <xf numFmtId="0" fontId="41" fillId="11" borderId="3" applyNumberFormat="0" applyAlignment="0" applyProtection="0"/>
    <xf numFmtId="0" fontId="42" fillId="0" borderId="0"/>
    <xf numFmtId="165" fontId="43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44" fillId="7" borderId="0" applyNumberFormat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0" fontId="43" fillId="0" borderId="0"/>
    <xf numFmtId="0" fontId="43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26" borderId="6" applyNumberFormat="0" applyFont="0" applyAlignment="0" applyProtection="0"/>
    <xf numFmtId="0" fontId="46" fillId="20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50" fillId="0" borderId="9" applyNumberFormat="0" applyFill="0" applyAlignment="0" applyProtection="0"/>
    <xf numFmtId="0" fontId="40" fillId="0" borderId="10" applyNumberFormat="0" applyFill="0" applyAlignment="0" applyProtection="0"/>
    <xf numFmtId="0" fontId="51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0" xfId="0" applyNumberFormat="1" applyFill="1" applyBorder="1"/>
    <xf numFmtId="0" fontId="9" fillId="3" borderId="1" xfId="2" applyFont="1" applyFill="1" applyBorder="1" applyAlignment="1">
      <alignment horizontal="center" vertical="center" wrapText="1"/>
    </xf>
    <xf numFmtId="10" fontId="9" fillId="3" borderId="1" xfId="2" applyNumberFormat="1" applyFont="1" applyFill="1" applyBorder="1" applyAlignment="1">
      <alignment horizontal="center" vertical="center" wrapText="1"/>
    </xf>
    <xf numFmtId="0" fontId="13" fillId="0" borderId="1" xfId="2" applyNumberFormat="1" applyFont="1" applyFill="1" applyBorder="1" applyAlignment="1">
      <alignment vertical="center"/>
    </xf>
    <xf numFmtId="0" fontId="14" fillId="0" borderId="1" xfId="2" applyFont="1" applyFill="1" applyBorder="1" applyAlignment="1">
      <alignment vertical="center"/>
    </xf>
    <xf numFmtId="49" fontId="13" fillId="0" borderId="1" xfId="2" applyNumberFormat="1" applyFont="1" applyFill="1" applyBorder="1" applyAlignment="1">
      <alignment horizontal="center" vertical="center"/>
    </xf>
    <xf numFmtId="44" fontId="13" fillId="0" borderId="1" xfId="1" applyFont="1" applyFill="1" applyBorder="1" applyAlignment="1">
      <alignment horizontal="center" vertical="center"/>
    </xf>
    <xf numFmtId="44" fontId="15" fillId="2" borderId="1" xfId="1" applyFont="1" applyFill="1" applyBorder="1"/>
    <xf numFmtId="44" fontId="15" fillId="0" borderId="1" xfId="1" applyFont="1" applyFill="1" applyBorder="1" applyAlignment="1">
      <alignment horizontal="center" vertical="center"/>
    </xf>
    <xf numFmtId="44" fontId="16" fillId="0" borderId="1" xfId="1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17" fillId="0" borderId="1" xfId="0" applyFont="1" applyFill="1" applyBorder="1"/>
    <xf numFmtId="0" fontId="18" fillId="0" borderId="1" xfId="0" applyFont="1" applyFill="1" applyBorder="1"/>
    <xf numFmtId="44" fontId="19" fillId="0" borderId="1" xfId="1" applyFont="1" applyFill="1" applyBorder="1" applyAlignment="1">
      <alignment horizontal="center" vertical="center"/>
    </xf>
    <xf numFmtId="44" fontId="20" fillId="0" borderId="1" xfId="1" applyFont="1" applyFill="1" applyBorder="1" applyAlignment="1">
      <alignment horizontal="center" vertical="center"/>
    </xf>
    <xf numFmtId="44" fontId="11" fillId="0" borderId="1" xfId="1" applyFont="1" applyFill="1" applyBorder="1" applyAlignment="1">
      <alignment horizontal="center" vertical="center"/>
    </xf>
    <xf numFmtId="0" fontId="21" fillId="0" borderId="1" xfId="0" applyFont="1" applyFill="1" applyBorder="1"/>
    <xf numFmtId="0" fontId="22" fillId="0" borderId="1" xfId="0" applyFont="1" applyFill="1" applyBorder="1"/>
    <xf numFmtId="49" fontId="23" fillId="0" borderId="1" xfId="2" applyNumberFormat="1" applyFont="1" applyFill="1" applyBorder="1" applyAlignment="1">
      <alignment horizontal="center" vertical="center"/>
    </xf>
    <xf numFmtId="0" fontId="24" fillId="0" borderId="1" xfId="2" applyFont="1" applyFill="1" applyBorder="1"/>
    <xf numFmtId="0" fontId="14" fillId="4" borderId="1" xfId="2" applyNumberFormat="1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49" fontId="14" fillId="4" borderId="1" xfId="2" applyNumberFormat="1" applyFont="1" applyFill="1" applyBorder="1" applyAlignment="1">
      <alignment horizontal="center" vertical="center"/>
    </xf>
    <xf numFmtId="44" fontId="20" fillId="4" borderId="1" xfId="1" applyFont="1" applyFill="1" applyBorder="1" applyAlignment="1">
      <alignment horizontal="center" vertical="center"/>
    </xf>
    <xf numFmtId="44" fontId="0" fillId="4" borderId="1" xfId="1" applyFont="1" applyFill="1" applyBorder="1"/>
    <xf numFmtId="44" fontId="13" fillId="4" borderId="1" xfId="1" applyFont="1" applyFill="1" applyBorder="1" applyAlignment="1">
      <alignment horizontal="center" vertical="center"/>
    </xf>
    <xf numFmtId="44" fontId="15" fillId="4" borderId="1" xfId="1" applyFont="1" applyFill="1" applyBorder="1" applyAlignment="1">
      <alignment horizontal="center" vertical="center"/>
    </xf>
    <xf numFmtId="44" fontId="19" fillId="4" borderId="1" xfId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left"/>
    </xf>
    <xf numFmtId="0" fontId="21" fillId="4" borderId="1" xfId="0" applyFont="1" applyFill="1" applyBorder="1"/>
    <xf numFmtId="0" fontId="0" fillId="4" borderId="0" xfId="0" applyFill="1"/>
    <xf numFmtId="0" fontId="13" fillId="5" borderId="1" xfId="2" applyNumberFormat="1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49" fontId="13" fillId="5" borderId="1" xfId="2" applyNumberFormat="1" applyFont="1" applyFill="1" applyBorder="1" applyAlignment="1">
      <alignment horizontal="center" vertical="center"/>
    </xf>
    <xf numFmtId="44" fontId="13" fillId="5" borderId="1" xfId="1" applyFont="1" applyFill="1" applyBorder="1" applyAlignment="1">
      <alignment horizontal="center" vertical="center"/>
    </xf>
    <xf numFmtId="44" fontId="15" fillId="5" borderId="1" xfId="1" applyFont="1" applyFill="1" applyBorder="1" applyAlignment="1">
      <alignment horizontal="center" vertical="center"/>
    </xf>
    <xf numFmtId="44" fontId="19" fillId="5" borderId="1" xfId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left"/>
    </xf>
    <xf numFmtId="0" fontId="21" fillId="5" borderId="1" xfId="0" applyFont="1" applyFill="1" applyBorder="1"/>
    <xf numFmtId="0" fontId="0" fillId="5" borderId="0" xfId="0" applyFill="1"/>
    <xf numFmtId="0" fontId="25" fillId="0" borderId="1" xfId="0" applyFont="1" applyFill="1" applyBorder="1"/>
    <xf numFmtId="0" fontId="0" fillId="0" borderId="0" xfId="0" applyFill="1"/>
    <xf numFmtId="0" fontId="14" fillId="4" borderId="2" xfId="2" applyNumberFormat="1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49" fontId="14" fillId="4" borderId="2" xfId="2" applyNumberFormat="1" applyFont="1" applyFill="1" applyBorder="1" applyAlignment="1">
      <alignment horizontal="center" vertical="center"/>
    </xf>
    <xf numFmtId="44" fontId="13" fillId="4" borderId="2" xfId="1" applyFont="1" applyFill="1" applyBorder="1" applyAlignment="1">
      <alignment horizontal="center" vertical="center"/>
    </xf>
    <xf numFmtId="44" fontId="0" fillId="4" borderId="2" xfId="1" applyFont="1" applyFill="1" applyBorder="1"/>
    <xf numFmtId="44" fontId="15" fillId="4" borderId="2" xfId="1" applyFont="1" applyFill="1" applyBorder="1" applyAlignment="1">
      <alignment horizontal="center" vertical="center"/>
    </xf>
    <xf numFmtId="44" fontId="19" fillId="4" borderId="2" xfId="1" applyFont="1" applyFill="1" applyBorder="1" applyAlignment="1">
      <alignment horizontal="center" vertical="center"/>
    </xf>
    <xf numFmtId="44" fontId="2" fillId="4" borderId="2" xfId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left"/>
    </xf>
    <xf numFmtId="0" fontId="26" fillId="0" borderId="1" xfId="0" applyFont="1" applyFill="1" applyBorder="1"/>
    <xf numFmtId="0" fontId="27" fillId="0" borderId="1" xfId="2" applyFont="1" applyFill="1" applyBorder="1" applyAlignment="1">
      <alignment vertical="center"/>
    </xf>
    <xf numFmtId="44" fontId="23" fillId="0" borderId="1" xfId="1" applyFont="1" applyFill="1" applyBorder="1" applyAlignment="1">
      <alignment horizontal="center" vertical="center"/>
    </xf>
    <xf numFmtId="44" fontId="28" fillId="0" borderId="1" xfId="1" applyFont="1" applyFill="1" applyBorder="1" applyAlignment="1">
      <alignment horizontal="center" vertical="center"/>
    </xf>
    <xf numFmtId="0" fontId="0" fillId="4" borderId="1" xfId="0" applyFill="1" applyBorder="1"/>
    <xf numFmtId="44" fontId="15" fillId="0" borderId="0" xfId="1" applyFont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 vertical="center"/>
    </xf>
    <xf numFmtId="0" fontId="25" fillId="4" borderId="1" xfId="0" applyFont="1" applyFill="1" applyBorder="1"/>
    <xf numFmtId="0" fontId="0" fillId="0" borderId="1" xfId="0" applyNumberFormat="1" applyFill="1" applyBorder="1"/>
    <xf numFmtId="0" fontId="29" fillId="0" borderId="1" xfId="2" applyFont="1" applyFill="1" applyBorder="1"/>
    <xf numFmtId="49" fontId="7" fillId="0" borderId="1" xfId="0" applyNumberFormat="1" applyFont="1" applyFill="1" applyBorder="1"/>
    <xf numFmtId="0" fontId="7" fillId="0" borderId="1" xfId="0" applyFont="1" applyFill="1" applyBorder="1"/>
    <xf numFmtId="164" fontId="7" fillId="0" borderId="1" xfId="0" applyNumberFormat="1" applyFont="1" applyFill="1" applyBorder="1" applyAlignment="1">
      <alignment horizontal="left"/>
    </xf>
    <xf numFmtId="44" fontId="0" fillId="2" borderId="0" xfId="0" applyNumberFormat="1" applyFill="1"/>
    <xf numFmtId="164" fontId="0" fillId="2" borderId="0" xfId="0" applyNumberFormat="1" applyFill="1"/>
    <xf numFmtId="44" fontId="0" fillId="2" borderId="0" xfId="1" applyFont="1" applyFill="1"/>
    <xf numFmtId="0" fontId="8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9" fillId="0" borderId="1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10" fontId="9" fillId="0" borderId="1" xfId="2" applyNumberFormat="1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2" applyNumberFormat="1" applyFont="1" applyFill="1" applyAlignment="1">
      <alignment horizontal="center"/>
    </xf>
    <xf numFmtId="0" fontId="6" fillId="2" borderId="0" xfId="2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2" fillId="0" borderId="0" xfId="0" applyFont="1" applyAlignment="1">
      <alignment vertical="center" wrapText="1"/>
    </xf>
    <xf numFmtId="0" fontId="52" fillId="0" borderId="0" xfId="0" applyFont="1" applyAlignment="1">
      <alignment vertical="center"/>
    </xf>
    <xf numFmtId="49" fontId="52" fillId="0" borderId="0" xfId="0" applyNumberFormat="1" applyFont="1" applyAlignment="1">
      <alignment vertical="center" wrapText="1"/>
    </xf>
    <xf numFmtId="10" fontId="0" fillId="0" borderId="0" xfId="0" applyNumberFormat="1"/>
    <xf numFmtId="44" fontId="0" fillId="0" borderId="0" xfId="0" applyNumberFormat="1"/>
  </cellXfs>
  <cellStyles count="63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stilo 1" xfId="33"/>
    <cellStyle name="Euro" xfId="34"/>
    <cellStyle name="Euro 2" xfId="35"/>
    <cellStyle name="Incorrecto 2" xfId="36"/>
    <cellStyle name="Millares 2 2" xfId="37"/>
    <cellStyle name="Millares 2 3" xfId="38"/>
    <cellStyle name="Millares 4" xfId="39"/>
    <cellStyle name="Moneda" xfId="1" builtinId="4"/>
    <cellStyle name="Moneda 2" xfId="40"/>
    <cellStyle name="Normal" xfId="0" builtinId="0"/>
    <cellStyle name="Normal 10 2" xfId="41"/>
    <cellStyle name="Normal 100" xfId="42"/>
    <cellStyle name="Normal 2" xfId="2"/>
    <cellStyle name="Normal 2 2" xfId="43"/>
    <cellStyle name="Normal 2 2 2" xfId="44"/>
    <cellStyle name="Normal 2 2 3" xfId="45"/>
    <cellStyle name="Normal 2 3" xfId="46"/>
    <cellStyle name="Normal 2 4" xfId="47"/>
    <cellStyle name="Normal 3" xfId="48"/>
    <cellStyle name="Normal 4" xfId="49"/>
    <cellStyle name="Normal 4 2" xfId="50"/>
    <cellStyle name="Normal 5" xfId="51"/>
    <cellStyle name="Normal 6" xfId="52"/>
    <cellStyle name="Normal 7" xfId="53"/>
    <cellStyle name="Normal 7 2" xfId="54"/>
    <cellStyle name="Notas 2" xfId="55"/>
    <cellStyle name="Salida 2" xfId="56"/>
    <cellStyle name="Texto de advertencia 2" xfId="57"/>
    <cellStyle name="Texto explicativo 2" xfId="58"/>
    <cellStyle name="Título 1 2" xfId="59"/>
    <cellStyle name="Título 2 2" xfId="60"/>
    <cellStyle name="Título 3 2" xfId="61"/>
    <cellStyle name="Título 4" xfId="6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62"/>
  <sheetViews>
    <sheetView topLeftCell="R1" zoomScaleNormal="100" workbookViewId="0">
      <pane ySplit="6" topLeftCell="A7" activePane="bottomLeft" state="frozen"/>
      <selection pane="bottomLeft" activeCell="R6" sqref="R6:AF6"/>
    </sheetView>
  </sheetViews>
  <sheetFormatPr baseColWidth="10" defaultRowHeight="15"/>
  <cols>
    <col min="1" max="1" width="4.28515625" customWidth="1"/>
    <col min="2" max="2" width="37.7109375" customWidth="1"/>
    <col min="3" max="4" width="11.42578125" style="47" customWidth="1"/>
    <col min="5" max="6" width="13.85546875" style="47" customWidth="1"/>
    <col min="7" max="7" width="13" style="47" customWidth="1"/>
    <col min="8" max="16" width="11.42578125" style="47" customWidth="1"/>
    <col min="17" max="17" width="12.7109375" style="47" customWidth="1"/>
    <col min="18" max="26" width="11.42578125" style="47" customWidth="1"/>
    <col min="27" max="27" width="11.140625" style="47" customWidth="1"/>
    <col min="28" max="28" width="11.42578125" style="47" customWidth="1"/>
    <col min="29" max="29" width="12.140625" style="47" customWidth="1"/>
    <col min="30" max="30" width="12.28515625" style="47" customWidth="1"/>
    <col min="31" max="31" width="5.85546875" style="47" customWidth="1"/>
    <col min="32" max="32" width="22.28515625" style="47" customWidth="1"/>
    <col min="33" max="33" width="4.7109375" style="1" customWidth="1"/>
    <col min="34" max="72" width="11.42578125" style="1"/>
  </cols>
  <sheetData>
    <row r="1" spans="1:32" s="1" customFormat="1" ht="41.25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 spans="1:32" s="1" customFormat="1" ht="18.75">
      <c r="A2" s="88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</row>
    <row r="3" spans="1:32" s="1" customFormat="1" ht="15.75">
      <c r="A3" s="90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</row>
    <row r="4" spans="1:32" s="1" customFormat="1">
      <c r="A4" s="2"/>
    </row>
    <row r="5" spans="1:32" ht="15.75">
      <c r="A5" s="1"/>
      <c r="B5" s="1"/>
      <c r="C5" s="1"/>
      <c r="D5" s="1"/>
      <c r="E5" s="1"/>
      <c r="F5" s="92" t="s">
        <v>3</v>
      </c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 t="s">
        <v>4</v>
      </c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1"/>
      <c r="AE5" s="1"/>
      <c r="AF5" s="1"/>
    </row>
    <row r="6" spans="1:32" ht="51.75">
      <c r="A6" s="74" t="s">
        <v>5</v>
      </c>
      <c r="B6" s="75" t="s">
        <v>6</v>
      </c>
      <c r="C6" s="76" t="s">
        <v>7</v>
      </c>
      <c r="D6" s="75" t="s">
        <v>8</v>
      </c>
      <c r="E6" s="77" t="s">
        <v>9</v>
      </c>
      <c r="F6" s="3" t="s">
        <v>10</v>
      </c>
      <c r="G6" s="77" t="s">
        <v>11</v>
      </c>
      <c r="H6" s="78" t="s">
        <v>12</v>
      </c>
      <c r="I6" s="79" t="s">
        <v>13</v>
      </c>
      <c r="J6" s="80" t="s">
        <v>14</v>
      </c>
      <c r="K6" s="77" t="s">
        <v>15</v>
      </c>
      <c r="L6" s="77" t="s">
        <v>16</v>
      </c>
      <c r="M6" s="77" t="s">
        <v>17</v>
      </c>
      <c r="N6" s="77" t="s">
        <v>18</v>
      </c>
      <c r="O6" s="81" t="s">
        <v>19</v>
      </c>
      <c r="P6" s="82" t="s">
        <v>20</v>
      </c>
      <c r="Q6" s="77" t="s">
        <v>21</v>
      </c>
      <c r="R6" s="4" t="s">
        <v>22</v>
      </c>
      <c r="S6" s="77" t="s">
        <v>23</v>
      </c>
      <c r="T6" s="77" t="s">
        <v>24</v>
      </c>
      <c r="U6" s="77" t="s">
        <v>25</v>
      </c>
      <c r="V6" s="77" t="s">
        <v>26</v>
      </c>
      <c r="W6" s="77" t="s">
        <v>27</v>
      </c>
      <c r="X6" s="83" t="s">
        <v>28</v>
      </c>
      <c r="Y6" s="84" t="s">
        <v>29</v>
      </c>
      <c r="Z6" s="77" t="s">
        <v>30</v>
      </c>
      <c r="AA6" s="77" t="s">
        <v>31</v>
      </c>
      <c r="AB6" s="77" t="s">
        <v>32</v>
      </c>
      <c r="AC6" s="77" t="s">
        <v>33</v>
      </c>
      <c r="AD6" s="77" t="s">
        <v>34</v>
      </c>
      <c r="AE6" s="85" t="s">
        <v>35</v>
      </c>
      <c r="AF6" s="82" t="s">
        <v>36</v>
      </c>
    </row>
    <row r="7" spans="1:32">
      <c r="A7" s="5">
        <v>1</v>
      </c>
      <c r="B7" s="6" t="s">
        <v>37</v>
      </c>
      <c r="C7" s="7" t="s">
        <v>38</v>
      </c>
      <c r="D7" s="6" t="s">
        <v>39</v>
      </c>
      <c r="E7" s="8">
        <v>3500</v>
      </c>
      <c r="F7" s="9">
        <f>+E7/2</f>
        <v>1750</v>
      </c>
      <c r="G7" s="8"/>
      <c r="H7" s="10"/>
      <c r="I7" s="10"/>
      <c r="J7" s="8"/>
      <c r="K7" s="8"/>
      <c r="L7" s="10"/>
      <c r="M7" s="8"/>
      <c r="N7" s="8"/>
      <c r="O7" s="10"/>
      <c r="P7" s="10"/>
      <c r="Q7" s="10">
        <f>SUM(F7:P7)</f>
        <v>1750</v>
      </c>
      <c r="R7" s="10"/>
      <c r="S7" s="10"/>
      <c r="T7" s="11"/>
      <c r="U7" s="10"/>
      <c r="V7" s="10"/>
      <c r="W7" s="10"/>
      <c r="X7" s="10"/>
      <c r="Y7" s="10"/>
      <c r="Z7" s="10"/>
      <c r="AA7" s="10"/>
      <c r="AB7" s="10"/>
      <c r="AC7" s="10">
        <f>SUM(R7:AB7)</f>
        <v>0</v>
      </c>
      <c r="AD7" s="12">
        <f>+Q7-AC7</f>
        <v>1750</v>
      </c>
      <c r="AE7" s="13" t="s">
        <v>40</v>
      </c>
      <c r="AF7" s="14"/>
    </row>
    <row r="8" spans="1:32">
      <c r="A8" s="5">
        <v>2</v>
      </c>
      <c r="B8" s="6" t="s">
        <v>41</v>
      </c>
      <c r="C8" s="7" t="s">
        <v>42</v>
      </c>
      <c r="D8" s="15" t="s">
        <v>43</v>
      </c>
      <c r="E8" s="8">
        <v>3500</v>
      </c>
      <c r="F8" s="9">
        <f t="shared" ref="F8:F71" si="0">+E8/2</f>
        <v>1750</v>
      </c>
      <c r="G8" s="8"/>
      <c r="H8" s="10"/>
      <c r="I8" s="10"/>
      <c r="J8" s="8"/>
      <c r="K8" s="8"/>
      <c r="L8" s="10"/>
      <c r="M8" s="8"/>
      <c r="N8" s="8"/>
      <c r="O8" s="10"/>
      <c r="P8" s="10"/>
      <c r="Q8" s="10">
        <f t="shared" ref="Q8:Q71" si="1">SUM(F8:P8)</f>
        <v>1750</v>
      </c>
      <c r="R8" s="10"/>
      <c r="S8" s="10"/>
      <c r="T8" s="11"/>
      <c r="U8" s="10"/>
      <c r="V8" s="10"/>
      <c r="W8" s="10"/>
      <c r="X8" s="10"/>
      <c r="Y8" s="10"/>
      <c r="Z8" s="10"/>
      <c r="AA8" s="10"/>
      <c r="AB8" s="10"/>
      <c r="AC8" s="10">
        <f t="shared" ref="AC8:AC71" si="2">SUM(R8:AB8)</f>
        <v>0</v>
      </c>
      <c r="AD8" s="12">
        <f t="shared" ref="AD8:AD71" si="3">+Q8-AC8</f>
        <v>1750</v>
      </c>
      <c r="AE8" s="13" t="s">
        <v>44</v>
      </c>
      <c r="AF8" s="16"/>
    </row>
    <row r="9" spans="1:32">
      <c r="A9" s="5">
        <v>3</v>
      </c>
      <c r="B9" s="6" t="s">
        <v>45</v>
      </c>
      <c r="C9" s="7" t="s">
        <v>46</v>
      </c>
      <c r="D9" s="6" t="s">
        <v>39</v>
      </c>
      <c r="E9" s="8">
        <v>600</v>
      </c>
      <c r="F9" s="9">
        <f t="shared" si="0"/>
        <v>300</v>
      </c>
      <c r="G9" s="8"/>
      <c r="H9" s="10"/>
      <c r="I9" s="10"/>
      <c r="J9" s="8"/>
      <c r="K9" s="8"/>
      <c r="L9" s="10"/>
      <c r="M9" s="8"/>
      <c r="N9" s="8"/>
      <c r="O9" s="10"/>
      <c r="P9" s="10"/>
      <c r="Q9" s="10">
        <f t="shared" si="1"/>
        <v>300</v>
      </c>
      <c r="R9" s="10"/>
      <c r="S9" s="10"/>
      <c r="T9" s="17">
        <v>5.166666666666667</v>
      </c>
      <c r="U9" s="10"/>
      <c r="V9" s="10"/>
      <c r="W9" s="10"/>
      <c r="X9" s="10"/>
      <c r="Y9" s="10"/>
      <c r="Z9" s="10"/>
      <c r="AA9" s="10"/>
      <c r="AB9" s="10"/>
      <c r="AC9" s="10">
        <f t="shared" si="2"/>
        <v>5.166666666666667</v>
      </c>
      <c r="AD9" s="12">
        <f t="shared" si="3"/>
        <v>294.83333333333331</v>
      </c>
      <c r="AE9" s="13" t="s">
        <v>40</v>
      </c>
      <c r="AF9" s="14"/>
    </row>
    <row r="10" spans="1:32">
      <c r="A10" s="5">
        <v>4</v>
      </c>
      <c r="B10" s="6" t="s">
        <v>47</v>
      </c>
      <c r="C10" s="7" t="s">
        <v>48</v>
      </c>
      <c r="D10" s="6" t="s">
        <v>49</v>
      </c>
      <c r="E10" s="8">
        <v>1500</v>
      </c>
      <c r="F10" s="9">
        <f t="shared" si="0"/>
        <v>750</v>
      </c>
      <c r="G10" s="8"/>
      <c r="H10" s="10"/>
      <c r="I10" s="10"/>
      <c r="J10" s="8"/>
      <c r="K10" s="8"/>
      <c r="L10" s="10"/>
      <c r="M10" s="8"/>
      <c r="N10" s="8"/>
      <c r="O10" s="10"/>
      <c r="P10" s="10"/>
      <c r="Q10" s="10">
        <f t="shared" si="1"/>
        <v>750</v>
      </c>
      <c r="R10" s="10"/>
      <c r="S10" s="10"/>
      <c r="T10" s="17"/>
      <c r="U10" s="10"/>
      <c r="V10" s="10"/>
      <c r="W10" s="10"/>
      <c r="X10" s="10"/>
      <c r="Y10" s="10"/>
      <c r="Z10" s="10"/>
      <c r="AA10" s="10">
        <v>35.92</v>
      </c>
      <c r="AB10" s="10"/>
      <c r="AC10" s="10">
        <f t="shared" si="2"/>
        <v>35.92</v>
      </c>
      <c r="AD10" s="12">
        <f t="shared" si="3"/>
        <v>714.08</v>
      </c>
      <c r="AE10" s="13" t="s">
        <v>40</v>
      </c>
      <c r="AF10" s="14"/>
    </row>
    <row r="11" spans="1:32">
      <c r="A11" s="5">
        <v>5</v>
      </c>
      <c r="B11" s="6" t="s">
        <v>50</v>
      </c>
      <c r="C11" s="7" t="s">
        <v>51</v>
      </c>
      <c r="D11" s="6" t="s">
        <v>52</v>
      </c>
      <c r="E11" s="8">
        <v>400</v>
      </c>
      <c r="F11" s="9">
        <f t="shared" si="0"/>
        <v>200</v>
      </c>
      <c r="G11" s="8"/>
      <c r="H11" s="10"/>
      <c r="I11" s="10"/>
      <c r="J11" s="18"/>
      <c r="K11" s="18"/>
      <c r="L11" s="10"/>
      <c r="M11" s="18"/>
      <c r="N11" s="18"/>
      <c r="O11" s="10"/>
      <c r="P11" s="10"/>
      <c r="Q11" s="10">
        <f t="shared" si="1"/>
        <v>200</v>
      </c>
      <c r="R11" s="10"/>
      <c r="S11" s="10"/>
      <c r="T11" s="17">
        <v>4.6944444444444438</v>
      </c>
      <c r="U11" s="10"/>
      <c r="V11" s="10"/>
      <c r="W11" s="10"/>
      <c r="X11" s="10">
        <v>10</v>
      </c>
      <c r="Y11" s="10"/>
      <c r="Z11" s="10"/>
      <c r="AA11" s="19"/>
      <c r="AB11" s="10"/>
      <c r="AC11" s="10">
        <f t="shared" si="2"/>
        <v>14.694444444444443</v>
      </c>
      <c r="AD11" s="12">
        <f t="shared" si="3"/>
        <v>185.30555555555554</v>
      </c>
      <c r="AE11" s="13" t="s">
        <v>40</v>
      </c>
      <c r="AF11" s="20"/>
    </row>
    <row r="12" spans="1:32">
      <c r="A12" s="5">
        <v>6</v>
      </c>
      <c r="B12" s="6" t="s">
        <v>53</v>
      </c>
      <c r="C12" s="7" t="s">
        <v>54</v>
      </c>
      <c r="D12" s="6" t="s">
        <v>55</v>
      </c>
      <c r="E12" s="8">
        <v>460</v>
      </c>
      <c r="F12" s="9">
        <f t="shared" si="0"/>
        <v>230</v>
      </c>
      <c r="G12" s="8"/>
      <c r="H12" s="10"/>
      <c r="I12" s="10"/>
      <c r="J12" s="8"/>
      <c r="K12" s="8"/>
      <c r="L12" s="10"/>
      <c r="M12" s="8"/>
      <c r="N12" s="8"/>
      <c r="O12" s="10"/>
      <c r="P12" s="10"/>
      <c r="Q12" s="10">
        <f t="shared" si="1"/>
        <v>230</v>
      </c>
      <c r="R12" s="10"/>
      <c r="S12" s="10"/>
      <c r="T12" s="17"/>
      <c r="U12" s="10"/>
      <c r="V12" s="10"/>
      <c r="W12" s="10"/>
      <c r="X12" s="10">
        <v>10</v>
      </c>
      <c r="Y12" s="10"/>
      <c r="Z12" s="10"/>
      <c r="AA12" s="10"/>
      <c r="AB12" s="10"/>
      <c r="AC12" s="10">
        <f t="shared" si="2"/>
        <v>10</v>
      </c>
      <c r="AD12" s="12">
        <f t="shared" si="3"/>
        <v>220</v>
      </c>
      <c r="AE12" s="13" t="s">
        <v>40</v>
      </c>
      <c r="AF12" s="14"/>
    </row>
    <row r="13" spans="1:32">
      <c r="A13" s="5">
        <v>7</v>
      </c>
      <c r="B13" s="6" t="s">
        <v>56</v>
      </c>
      <c r="C13" s="7" t="s">
        <v>57</v>
      </c>
      <c r="D13" s="6" t="s">
        <v>58</v>
      </c>
      <c r="E13" s="8">
        <v>920</v>
      </c>
      <c r="F13" s="9">
        <f t="shared" si="0"/>
        <v>460</v>
      </c>
      <c r="G13" s="8"/>
      <c r="H13" s="10"/>
      <c r="I13" s="10"/>
      <c r="J13" s="8">
        <v>30.666666666666668</v>
      </c>
      <c r="K13" s="8"/>
      <c r="L13" s="10"/>
      <c r="M13" s="8"/>
      <c r="N13" s="8"/>
      <c r="O13" s="10"/>
      <c r="P13" s="10"/>
      <c r="Q13" s="10">
        <f t="shared" si="1"/>
        <v>490.66666666666669</v>
      </c>
      <c r="R13" s="10"/>
      <c r="S13" s="10"/>
      <c r="T13" s="17"/>
      <c r="U13" s="10"/>
      <c r="V13" s="10"/>
      <c r="W13" s="10"/>
      <c r="X13" s="10">
        <v>10</v>
      </c>
      <c r="Y13" s="10"/>
      <c r="Z13" s="10"/>
      <c r="AA13" s="10">
        <v>44.040000000000006</v>
      </c>
      <c r="AB13" s="10"/>
      <c r="AC13" s="10">
        <f t="shared" si="2"/>
        <v>54.040000000000006</v>
      </c>
      <c r="AD13" s="12">
        <f t="shared" si="3"/>
        <v>436.62666666666667</v>
      </c>
      <c r="AE13" s="13" t="s">
        <v>40</v>
      </c>
      <c r="AF13" s="14"/>
    </row>
    <row r="14" spans="1:32">
      <c r="A14" s="5">
        <v>8</v>
      </c>
      <c r="B14" s="6" t="s">
        <v>59</v>
      </c>
      <c r="C14" s="7" t="s">
        <v>60</v>
      </c>
      <c r="D14" s="6" t="s">
        <v>61</v>
      </c>
      <c r="E14" s="8">
        <v>1600</v>
      </c>
      <c r="F14" s="9">
        <f t="shared" si="0"/>
        <v>800</v>
      </c>
      <c r="G14" s="8"/>
      <c r="H14" s="10"/>
      <c r="I14" s="10"/>
      <c r="J14" s="8"/>
      <c r="K14" s="8"/>
      <c r="L14" s="10"/>
      <c r="M14" s="8"/>
      <c r="N14" s="8"/>
      <c r="O14" s="10"/>
      <c r="P14" s="10"/>
      <c r="Q14" s="10">
        <f t="shared" si="1"/>
        <v>800</v>
      </c>
      <c r="R14" s="10"/>
      <c r="S14" s="10"/>
      <c r="T14" s="17">
        <v>14.666666666666668</v>
      </c>
      <c r="U14" s="10"/>
      <c r="V14" s="10"/>
      <c r="W14" s="10"/>
      <c r="X14" s="10"/>
      <c r="Y14" s="10"/>
      <c r="Z14" s="10"/>
      <c r="AA14" s="10"/>
      <c r="AB14" s="10"/>
      <c r="AC14" s="10">
        <f t="shared" si="2"/>
        <v>14.666666666666668</v>
      </c>
      <c r="AD14" s="12">
        <f t="shared" si="3"/>
        <v>785.33333333333337</v>
      </c>
      <c r="AE14" s="13" t="s">
        <v>40</v>
      </c>
      <c r="AF14" s="14"/>
    </row>
    <row r="15" spans="1:32">
      <c r="A15" s="5">
        <v>9</v>
      </c>
      <c r="B15" s="6" t="s">
        <v>62</v>
      </c>
      <c r="C15" s="7" t="s">
        <v>63</v>
      </c>
      <c r="D15" s="6" t="s">
        <v>55</v>
      </c>
      <c r="E15" s="8">
        <v>450</v>
      </c>
      <c r="F15" s="9">
        <f t="shared" si="0"/>
        <v>225</v>
      </c>
      <c r="G15" s="8"/>
      <c r="H15" s="10"/>
      <c r="I15" s="10"/>
      <c r="J15" s="8"/>
      <c r="K15" s="8"/>
      <c r="L15" s="10"/>
      <c r="M15" s="8"/>
      <c r="N15" s="8"/>
      <c r="O15" s="10"/>
      <c r="P15" s="10"/>
      <c r="Q15" s="10">
        <f t="shared" si="1"/>
        <v>225</v>
      </c>
      <c r="R15" s="10"/>
      <c r="S15" s="10"/>
      <c r="T15" s="17">
        <v>2.21875</v>
      </c>
      <c r="U15" s="10"/>
      <c r="V15" s="10"/>
      <c r="W15" s="10"/>
      <c r="X15" s="10">
        <v>10</v>
      </c>
      <c r="Y15" s="10"/>
      <c r="Z15" s="10"/>
      <c r="AA15" s="10"/>
      <c r="AB15" s="10"/>
      <c r="AC15" s="10">
        <f t="shared" si="2"/>
        <v>12.21875</v>
      </c>
      <c r="AD15" s="12">
        <f t="shared" si="3"/>
        <v>212.78125</v>
      </c>
      <c r="AE15" s="13" t="s">
        <v>40</v>
      </c>
      <c r="AF15" s="14"/>
    </row>
    <row r="16" spans="1:32">
      <c r="A16" s="5">
        <v>10</v>
      </c>
      <c r="B16" s="6" t="s">
        <v>64</v>
      </c>
      <c r="C16" s="7" t="s">
        <v>65</v>
      </c>
      <c r="D16" s="6" t="s">
        <v>39</v>
      </c>
      <c r="E16" s="8">
        <v>600</v>
      </c>
      <c r="F16" s="9">
        <f t="shared" si="0"/>
        <v>300</v>
      </c>
      <c r="G16" s="8"/>
      <c r="H16" s="10"/>
      <c r="I16" s="10"/>
      <c r="J16" s="8"/>
      <c r="K16" s="8"/>
      <c r="L16" s="10"/>
      <c r="M16" s="8"/>
      <c r="N16" s="8"/>
      <c r="O16" s="10"/>
      <c r="P16" s="10"/>
      <c r="Q16" s="10">
        <f t="shared" si="1"/>
        <v>300</v>
      </c>
      <c r="R16" s="10"/>
      <c r="S16" s="10"/>
      <c r="T16" s="17">
        <v>3.9166666666666665</v>
      </c>
      <c r="U16" s="10"/>
      <c r="V16" s="10"/>
      <c r="W16" s="10"/>
      <c r="X16" s="10"/>
      <c r="Y16" s="10"/>
      <c r="Z16" s="10"/>
      <c r="AA16" s="10"/>
      <c r="AB16" s="10"/>
      <c r="AC16" s="10">
        <f t="shared" si="2"/>
        <v>3.9166666666666665</v>
      </c>
      <c r="AD16" s="12">
        <f t="shared" si="3"/>
        <v>296.08333333333331</v>
      </c>
      <c r="AE16" s="13" t="s">
        <v>40</v>
      </c>
      <c r="AF16" s="14"/>
    </row>
    <row r="17" spans="1:32">
      <c r="A17" s="5">
        <v>11</v>
      </c>
      <c r="B17" s="6" t="s">
        <v>66</v>
      </c>
      <c r="C17" s="7" t="s">
        <v>67</v>
      </c>
      <c r="D17" s="6" t="s">
        <v>68</v>
      </c>
      <c r="E17" s="8">
        <v>1000</v>
      </c>
      <c r="F17" s="9">
        <f t="shared" si="0"/>
        <v>500</v>
      </c>
      <c r="G17" s="8"/>
      <c r="H17" s="10"/>
      <c r="I17" s="10"/>
      <c r="J17" s="8"/>
      <c r="K17" s="8"/>
      <c r="L17" s="10"/>
      <c r="M17" s="8"/>
      <c r="N17" s="8"/>
      <c r="O17" s="10"/>
      <c r="P17" s="10"/>
      <c r="Q17" s="10">
        <f t="shared" si="1"/>
        <v>500</v>
      </c>
      <c r="R17" s="10"/>
      <c r="S17" s="10"/>
      <c r="T17" s="17">
        <v>5</v>
      </c>
      <c r="U17" s="10"/>
      <c r="V17" s="10"/>
      <c r="W17" s="10"/>
      <c r="X17" s="10">
        <v>10</v>
      </c>
      <c r="Y17" s="10"/>
      <c r="Z17" s="10"/>
      <c r="AA17" s="10"/>
      <c r="AB17" s="10"/>
      <c r="AC17" s="10">
        <f t="shared" si="2"/>
        <v>15</v>
      </c>
      <c r="AD17" s="12">
        <f t="shared" si="3"/>
        <v>485</v>
      </c>
      <c r="AE17" s="13" t="s">
        <v>40</v>
      </c>
      <c r="AF17" s="14"/>
    </row>
    <row r="18" spans="1:32">
      <c r="A18" s="5">
        <v>12</v>
      </c>
      <c r="B18" s="6" t="s">
        <v>69</v>
      </c>
      <c r="C18" s="7" t="s">
        <v>70</v>
      </c>
      <c r="D18" s="6" t="s">
        <v>71</v>
      </c>
      <c r="E18" s="8">
        <v>500</v>
      </c>
      <c r="F18" s="9">
        <f t="shared" si="0"/>
        <v>250</v>
      </c>
      <c r="G18" s="8"/>
      <c r="H18" s="10"/>
      <c r="I18" s="10"/>
      <c r="J18" s="8"/>
      <c r="K18" s="8"/>
      <c r="L18" s="10"/>
      <c r="M18" s="8"/>
      <c r="N18" s="8"/>
      <c r="O18" s="10"/>
      <c r="P18" s="10"/>
      <c r="Q18" s="10">
        <f t="shared" si="1"/>
        <v>250</v>
      </c>
      <c r="R18" s="10"/>
      <c r="S18" s="10"/>
      <c r="T18" s="17"/>
      <c r="U18" s="10"/>
      <c r="V18" s="10"/>
      <c r="W18" s="10"/>
      <c r="X18" s="10">
        <v>10</v>
      </c>
      <c r="Y18" s="10"/>
      <c r="Z18" s="10"/>
      <c r="AA18" s="10">
        <v>10.715</v>
      </c>
      <c r="AB18" s="10"/>
      <c r="AC18" s="10">
        <f t="shared" si="2"/>
        <v>20.715</v>
      </c>
      <c r="AD18" s="12">
        <f t="shared" si="3"/>
        <v>229.285</v>
      </c>
      <c r="AE18" s="13" t="s">
        <v>40</v>
      </c>
      <c r="AF18" s="14"/>
    </row>
    <row r="19" spans="1:32">
      <c r="A19" s="5">
        <v>13</v>
      </c>
      <c r="B19" s="6" t="s">
        <v>72</v>
      </c>
      <c r="C19" s="7" t="s">
        <v>73</v>
      </c>
      <c r="D19" s="6" t="s">
        <v>74</v>
      </c>
      <c r="E19" s="8">
        <v>350</v>
      </c>
      <c r="F19" s="9">
        <f t="shared" si="0"/>
        <v>175</v>
      </c>
      <c r="G19" s="8"/>
      <c r="H19" s="10"/>
      <c r="I19" s="10"/>
      <c r="J19" s="8"/>
      <c r="K19" s="8"/>
      <c r="L19" s="10"/>
      <c r="M19" s="8"/>
      <c r="N19" s="8"/>
      <c r="O19" s="10"/>
      <c r="P19" s="10"/>
      <c r="Q19" s="10">
        <f t="shared" si="1"/>
        <v>175</v>
      </c>
      <c r="R19" s="10"/>
      <c r="S19" s="10"/>
      <c r="T19" s="17"/>
      <c r="U19" s="10"/>
      <c r="V19" s="10"/>
      <c r="W19" s="10"/>
      <c r="X19" s="10">
        <v>10</v>
      </c>
      <c r="Y19" s="10"/>
      <c r="Z19" s="10"/>
      <c r="AA19" s="10"/>
      <c r="AB19" s="10"/>
      <c r="AC19" s="10">
        <f t="shared" si="2"/>
        <v>10</v>
      </c>
      <c r="AD19" s="12">
        <f t="shared" si="3"/>
        <v>165</v>
      </c>
      <c r="AE19" s="13" t="s">
        <v>40</v>
      </c>
      <c r="AF19" s="14"/>
    </row>
    <row r="20" spans="1:32">
      <c r="A20" s="5">
        <v>14</v>
      </c>
      <c r="B20" s="6" t="s">
        <v>75</v>
      </c>
      <c r="C20" s="7" t="s">
        <v>76</v>
      </c>
      <c r="D20" s="6" t="s">
        <v>77</v>
      </c>
      <c r="E20" s="8">
        <v>2500</v>
      </c>
      <c r="F20" s="9">
        <f t="shared" si="0"/>
        <v>1250</v>
      </c>
      <c r="G20" s="8"/>
      <c r="H20" s="10"/>
      <c r="I20" s="10"/>
      <c r="J20" s="8"/>
      <c r="K20" s="8"/>
      <c r="L20" s="10"/>
      <c r="M20" s="8"/>
      <c r="N20" s="8"/>
      <c r="O20" s="10"/>
      <c r="P20" s="10"/>
      <c r="Q20" s="10">
        <f t="shared" si="1"/>
        <v>1250</v>
      </c>
      <c r="R20" s="10"/>
      <c r="S20" s="10"/>
      <c r="T20" s="17"/>
      <c r="U20" s="10"/>
      <c r="V20" s="10"/>
      <c r="W20" s="10"/>
      <c r="X20" s="10"/>
      <c r="Y20" s="10"/>
      <c r="Z20" s="10"/>
      <c r="AA20" s="10"/>
      <c r="AB20" s="10"/>
      <c r="AC20" s="10">
        <f t="shared" si="2"/>
        <v>0</v>
      </c>
      <c r="AD20" s="12">
        <f t="shared" si="3"/>
        <v>1250</v>
      </c>
      <c r="AE20" s="13" t="s">
        <v>40</v>
      </c>
      <c r="AF20" s="14"/>
    </row>
    <row r="21" spans="1:32">
      <c r="A21" s="5">
        <v>15</v>
      </c>
      <c r="B21" s="6" t="s">
        <v>78</v>
      </c>
      <c r="C21" s="7" t="s">
        <v>79</v>
      </c>
      <c r="D21" s="6" t="s">
        <v>68</v>
      </c>
      <c r="E21" s="8">
        <v>1200</v>
      </c>
      <c r="F21" s="9">
        <f t="shared" si="0"/>
        <v>600</v>
      </c>
      <c r="G21" s="8"/>
      <c r="H21" s="10"/>
      <c r="I21" s="10"/>
      <c r="J21" s="8"/>
      <c r="K21" s="8"/>
      <c r="L21" s="10"/>
      <c r="M21" s="8"/>
      <c r="N21" s="8"/>
      <c r="O21" s="10"/>
      <c r="P21" s="10"/>
      <c r="Q21" s="10">
        <f t="shared" si="1"/>
        <v>600</v>
      </c>
      <c r="R21" s="10"/>
      <c r="S21" s="10"/>
      <c r="T21" s="17">
        <v>7.25</v>
      </c>
      <c r="U21" s="10"/>
      <c r="V21" s="10"/>
      <c r="W21" s="10"/>
      <c r="X21" s="10">
        <v>10</v>
      </c>
      <c r="Y21" s="10"/>
      <c r="Z21" s="10"/>
      <c r="AA21" s="10"/>
      <c r="AB21" s="10"/>
      <c r="AC21" s="10">
        <f t="shared" si="2"/>
        <v>17.25</v>
      </c>
      <c r="AD21" s="12">
        <f t="shared" si="3"/>
        <v>582.75</v>
      </c>
      <c r="AE21" s="13" t="s">
        <v>40</v>
      </c>
      <c r="AF21" s="14"/>
    </row>
    <row r="22" spans="1:32">
      <c r="A22" s="5">
        <v>16</v>
      </c>
      <c r="B22" s="6" t="s">
        <v>80</v>
      </c>
      <c r="C22" s="7" t="s">
        <v>81</v>
      </c>
      <c r="D22" s="6" t="s">
        <v>52</v>
      </c>
      <c r="E22" s="8">
        <v>402.5</v>
      </c>
      <c r="F22" s="9">
        <f t="shared" si="0"/>
        <v>201.25</v>
      </c>
      <c r="G22" s="8"/>
      <c r="H22" s="10"/>
      <c r="I22" s="10"/>
      <c r="J22" s="8"/>
      <c r="K22" s="8"/>
      <c r="L22" s="10"/>
      <c r="M22" s="8"/>
      <c r="N22" s="8"/>
      <c r="O22" s="10"/>
      <c r="P22" s="10"/>
      <c r="Q22" s="10">
        <f t="shared" si="1"/>
        <v>201.25</v>
      </c>
      <c r="R22" s="10"/>
      <c r="S22" s="10"/>
      <c r="T22" s="17">
        <v>2.1522569444444444</v>
      </c>
      <c r="U22" s="10"/>
      <c r="V22" s="10"/>
      <c r="W22" s="10"/>
      <c r="X22" s="10">
        <v>10</v>
      </c>
      <c r="Y22" s="10"/>
      <c r="Z22" s="10"/>
      <c r="AA22" s="10"/>
      <c r="AB22" s="10"/>
      <c r="AC22" s="10">
        <f t="shared" si="2"/>
        <v>12.152256944444444</v>
      </c>
      <c r="AD22" s="12">
        <f t="shared" si="3"/>
        <v>189.09774305555555</v>
      </c>
      <c r="AE22" s="13" t="s">
        <v>40</v>
      </c>
      <c r="AF22" s="14"/>
    </row>
    <row r="23" spans="1:32">
      <c r="A23" s="5">
        <v>17</v>
      </c>
      <c r="B23" s="6" t="s">
        <v>82</v>
      </c>
      <c r="C23" s="7" t="s">
        <v>83</v>
      </c>
      <c r="D23" s="6" t="s">
        <v>84</v>
      </c>
      <c r="E23" s="8">
        <v>400</v>
      </c>
      <c r="F23" s="9">
        <f t="shared" si="0"/>
        <v>200</v>
      </c>
      <c r="G23" s="8"/>
      <c r="H23" s="10"/>
      <c r="I23" s="10"/>
      <c r="J23" s="8"/>
      <c r="K23" s="8"/>
      <c r="L23" s="10"/>
      <c r="M23" s="8"/>
      <c r="N23" s="8"/>
      <c r="O23" s="10"/>
      <c r="P23" s="10"/>
      <c r="Q23" s="10">
        <f t="shared" si="1"/>
        <v>200</v>
      </c>
      <c r="R23" s="10"/>
      <c r="S23" s="10"/>
      <c r="T23" s="17">
        <v>0.27777777777777779</v>
      </c>
      <c r="U23" s="10"/>
      <c r="V23" s="10"/>
      <c r="W23" s="10"/>
      <c r="X23" s="10">
        <v>10</v>
      </c>
      <c r="Y23" s="10"/>
      <c r="Z23" s="10"/>
      <c r="AA23" s="10">
        <v>10.715</v>
      </c>
      <c r="AB23" s="10"/>
      <c r="AC23" s="10">
        <f t="shared" si="2"/>
        <v>20.992777777777778</v>
      </c>
      <c r="AD23" s="12">
        <f t="shared" si="3"/>
        <v>179.00722222222223</v>
      </c>
      <c r="AE23" s="13" t="s">
        <v>40</v>
      </c>
      <c r="AF23" s="14"/>
    </row>
    <row r="24" spans="1:32">
      <c r="A24" s="5">
        <v>18</v>
      </c>
      <c r="B24" s="6" t="s">
        <v>85</v>
      </c>
      <c r="C24" s="7" t="s">
        <v>86</v>
      </c>
      <c r="D24" s="6" t="s">
        <v>52</v>
      </c>
      <c r="E24" s="18">
        <v>340</v>
      </c>
      <c r="F24" s="9">
        <f t="shared" si="0"/>
        <v>170</v>
      </c>
      <c r="G24" s="8"/>
      <c r="H24" s="10"/>
      <c r="I24" s="10"/>
      <c r="J24" s="8"/>
      <c r="K24" s="8"/>
      <c r="L24" s="10"/>
      <c r="M24" s="8"/>
      <c r="N24" s="8"/>
      <c r="O24" s="10"/>
      <c r="P24" s="10"/>
      <c r="Q24" s="10">
        <f t="shared" si="1"/>
        <v>170</v>
      </c>
      <c r="R24" s="10"/>
      <c r="S24" s="10"/>
      <c r="T24" s="17">
        <v>7.8616666666666664</v>
      </c>
      <c r="U24" s="10"/>
      <c r="V24" s="10"/>
      <c r="W24" s="10"/>
      <c r="X24" s="10"/>
      <c r="Y24" s="10"/>
      <c r="Z24" s="10"/>
      <c r="AA24" s="10"/>
      <c r="AB24" s="10"/>
      <c r="AC24" s="10">
        <f t="shared" si="2"/>
        <v>7.8616666666666664</v>
      </c>
      <c r="AD24" s="12">
        <f t="shared" si="3"/>
        <v>162.13833333333332</v>
      </c>
      <c r="AE24" s="13" t="s">
        <v>40</v>
      </c>
      <c r="AF24" s="20"/>
    </row>
    <row r="25" spans="1:32">
      <c r="A25" s="5">
        <v>19</v>
      </c>
      <c r="B25" s="6" t="s">
        <v>87</v>
      </c>
      <c r="C25" s="7" t="s">
        <v>88</v>
      </c>
      <c r="D25" s="6" t="s">
        <v>89</v>
      </c>
      <c r="E25" s="8">
        <v>400</v>
      </c>
      <c r="F25" s="9">
        <f t="shared" si="0"/>
        <v>200</v>
      </c>
      <c r="G25" s="8"/>
      <c r="H25" s="10"/>
      <c r="I25" s="10"/>
      <c r="J25" s="8"/>
      <c r="K25" s="8"/>
      <c r="L25" s="10"/>
      <c r="M25" s="8"/>
      <c r="N25" s="8"/>
      <c r="O25" s="10"/>
      <c r="P25" s="10"/>
      <c r="Q25" s="10">
        <f t="shared" si="1"/>
        <v>200</v>
      </c>
      <c r="R25" s="10"/>
      <c r="S25" s="10"/>
      <c r="T25" s="17">
        <v>3.8888888888888893</v>
      </c>
      <c r="U25" s="10"/>
      <c r="V25" s="10"/>
      <c r="W25" s="10"/>
      <c r="X25" s="10">
        <v>10</v>
      </c>
      <c r="Y25" s="10"/>
      <c r="Z25" s="10"/>
      <c r="AA25" s="10"/>
      <c r="AB25" s="10"/>
      <c r="AC25" s="10">
        <f t="shared" si="2"/>
        <v>13.888888888888889</v>
      </c>
      <c r="AD25" s="12">
        <f t="shared" si="3"/>
        <v>186.11111111111111</v>
      </c>
      <c r="AE25" s="13" t="s">
        <v>40</v>
      </c>
      <c r="AF25" s="14"/>
    </row>
    <row r="26" spans="1:32">
      <c r="A26" s="5">
        <v>20</v>
      </c>
      <c r="B26" s="6" t="s">
        <v>90</v>
      </c>
      <c r="C26" s="7" t="s">
        <v>91</v>
      </c>
      <c r="D26" s="6" t="s">
        <v>92</v>
      </c>
      <c r="E26" s="8">
        <v>920</v>
      </c>
      <c r="F26" s="9">
        <f t="shared" si="0"/>
        <v>460</v>
      </c>
      <c r="G26" s="8"/>
      <c r="H26" s="10"/>
      <c r="I26" s="10"/>
      <c r="J26" s="8"/>
      <c r="K26" s="8"/>
      <c r="L26" s="10"/>
      <c r="M26" s="8"/>
      <c r="N26" s="8"/>
      <c r="O26" s="10"/>
      <c r="P26" s="10"/>
      <c r="Q26" s="10">
        <f t="shared" si="1"/>
        <v>460</v>
      </c>
      <c r="R26" s="10"/>
      <c r="S26" s="10"/>
      <c r="T26" s="17"/>
      <c r="U26" s="10"/>
      <c r="V26" s="10"/>
      <c r="W26" s="10"/>
      <c r="X26" s="10">
        <v>10</v>
      </c>
      <c r="Y26" s="10"/>
      <c r="Z26" s="10"/>
      <c r="AA26" s="10"/>
      <c r="AB26" s="10"/>
      <c r="AC26" s="10">
        <f t="shared" si="2"/>
        <v>10</v>
      </c>
      <c r="AD26" s="12">
        <f t="shared" si="3"/>
        <v>450</v>
      </c>
      <c r="AE26" s="13" t="s">
        <v>40</v>
      </c>
      <c r="AF26" s="14"/>
    </row>
    <row r="27" spans="1:32">
      <c r="A27" s="5">
        <v>21</v>
      </c>
      <c r="B27" s="6" t="s">
        <v>93</v>
      </c>
      <c r="C27" s="7" t="s">
        <v>94</v>
      </c>
      <c r="D27" s="6" t="s">
        <v>74</v>
      </c>
      <c r="E27" s="8">
        <v>700</v>
      </c>
      <c r="F27" s="9">
        <f t="shared" si="0"/>
        <v>350</v>
      </c>
      <c r="G27" s="8"/>
      <c r="H27" s="10"/>
      <c r="I27" s="10"/>
      <c r="J27" s="8"/>
      <c r="K27" s="8"/>
      <c r="L27" s="10"/>
      <c r="M27" s="8"/>
      <c r="N27" s="8"/>
      <c r="O27" s="10"/>
      <c r="P27" s="10"/>
      <c r="Q27" s="10">
        <f t="shared" si="1"/>
        <v>350</v>
      </c>
      <c r="R27" s="10"/>
      <c r="S27" s="10"/>
      <c r="T27" s="17"/>
      <c r="U27" s="10"/>
      <c r="V27" s="10"/>
      <c r="W27" s="10"/>
      <c r="X27" s="10">
        <v>10</v>
      </c>
      <c r="Y27" s="10"/>
      <c r="Z27" s="10"/>
      <c r="AA27" s="10"/>
      <c r="AB27" s="10"/>
      <c r="AC27" s="10">
        <f t="shared" si="2"/>
        <v>10</v>
      </c>
      <c r="AD27" s="12">
        <f t="shared" si="3"/>
        <v>340</v>
      </c>
      <c r="AE27" s="13" t="s">
        <v>40</v>
      </c>
      <c r="AF27" s="14"/>
    </row>
    <row r="28" spans="1:32">
      <c r="A28" s="5">
        <v>22</v>
      </c>
      <c r="B28" s="6" t="s">
        <v>95</v>
      </c>
      <c r="C28" s="7" t="s">
        <v>96</v>
      </c>
      <c r="D28" s="6" t="s">
        <v>71</v>
      </c>
      <c r="E28" s="8">
        <v>1000</v>
      </c>
      <c r="F28" s="9">
        <f t="shared" si="0"/>
        <v>500</v>
      </c>
      <c r="G28" s="8"/>
      <c r="H28" s="10"/>
      <c r="I28" s="10"/>
      <c r="J28" s="8"/>
      <c r="K28" s="8"/>
      <c r="L28" s="10"/>
      <c r="M28" s="8"/>
      <c r="N28" s="8"/>
      <c r="O28" s="10"/>
      <c r="P28" s="10"/>
      <c r="Q28" s="10">
        <f t="shared" si="1"/>
        <v>500</v>
      </c>
      <c r="R28" s="10"/>
      <c r="S28" s="10"/>
      <c r="T28" s="17"/>
      <c r="U28" s="10"/>
      <c r="V28" s="10"/>
      <c r="W28" s="10"/>
      <c r="X28" s="10">
        <v>10</v>
      </c>
      <c r="Y28" s="10"/>
      <c r="Z28" s="10"/>
      <c r="AA28" s="10"/>
      <c r="AB28" s="10"/>
      <c r="AC28" s="10">
        <f t="shared" si="2"/>
        <v>10</v>
      </c>
      <c r="AD28" s="12">
        <f t="shared" si="3"/>
        <v>490</v>
      </c>
      <c r="AE28" s="13" t="s">
        <v>40</v>
      </c>
      <c r="AF28" s="14"/>
    </row>
    <row r="29" spans="1:32">
      <c r="A29" s="5">
        <v>23</v>
      </c>
      <c r="B29" s="6" t="s">
        <v>97</v>
      </c>
      <c r="C29" s="7" t="s">
        <v>98</v>
      </c>
      <c r="D29" s="6" t="s">
        <v>99</v>
      </c>
      <c r="E29" s="8">
        <v>800</v>
      </c>
      <c r="F29" s="9">
        <f t="shared" si="0"/>
        <v>400</v>
      </c>
      <c r="G29" s="8"/>
      <c r="H29" s="10"/>
      <c r="I29" s="10"/>
      <c r="J29" s="8"/>
      <c r="K29" s="8"/>
      <c r="L29" s="10"/>
      <c r="M29" s="8"/>
      <c r="N29" s="8"/>
      <c r="O29" s="10"/>
      <c r="P29" s="10"/>
      <c r="Q29" s="10">
        <f t="shared" si="1"/>
        <v>400</v>
      </c>
      <c r="R29" s="10"/>
      <c r="S29" s="10"/>
      <c r="T29" s="17"/>
      <c r="U29" s="10"/>
      <c r="V29" s="10"/>
      <c r="W29" s="10"/>
      <c r="X29" s="10"/>
      <c r="Y29" s="10"/>
      <c r="Z29" s="10"/>
      <c r="AA29" s="10"/>
      <c r="AB29" s="10"/>
      <c r="AC29" s="10">
        <f t="shared" si="2"/>
        <v>0</v>
      </c>
      <c r="AD29" s="12">
        <f t="shared" si="3"/>
        <v>400</v>
      </c>
      <c r="AE29" s="13" t="s">
        <v>40</v>
      </c>
      <c r="AF29" s="14"/>
    </row>
    <row r="30" spans="1:32">
      <c r="A30" s="5">
        <v>24</v>
      </c>
      <c r="B30" s="6" t="s">
        <v>100</v>
      </c>
      <c r="C30" s="7" t="s">
        <v>101</v>
      </c>
      <c r="D30" s="6" t="s">
        <v>52</v>
      </c>
      <c r="E30" s="8">
        <v>458</v>
      </c>
      <c r="F30" s="9">
        <f t="shared" si="0"/>
        <v>229</v>
      </c>
      <c r="G30" s="8"/>
      <c r="H30" s="10"/>
      <c r="I30" s="10"/>
      <c r="J30" s="8"/>
      <c r="K30" s="8"/>
      <c r="L30" s="10"/>
      <c r="M30" s="8"/>
      <c r="N30" s="8"/>
      <c r="O30" s="10"/>
      <c r="P30" s="10"/>
      <c r="Q30" s="10">
        <f t="shared" si="1"/>
        <v>229</v>
      </c>
      <c r="R30" s="10"/>
      <c r="S30" s="10"/>
      <c r="T30" s="17">
        <v>7.1880555555555565</v>
      </c>
      <c r="U30" s="10"/>
      <c r="V30" s="10"/>
      <c r="W30" s="10"/>
      <c r="X30" s="10">
        <v>10</v>
      </c>
      <c r="Y30" s="10"/>
      <c r="Z30" s="10"/>
      <c r="AA30" s="10"/>
      <c r="AB30" s="10"/>
      <c r="AC30" s="10">
        <f t="shared" si="2"/>
        <v>17.188055555555557</v>
      </c>
      <c r="AD30" s="12">
        <f t="shared" si="3"/>
        <v>211.81194444444444</v>
      </c>
      <c r="AE30" s="13" t="s">
        <v>40</v>
      </c>
      <c r="AF30" s="14"/>
    </row>
    <row r="31" spans="1:32">
      <c r="A31" s="5">
        <v>25</v>
      </c>
      <c r="B31" s="6" t="s">
        <v>102</v>
      </c>
      <c r="C31" s="7" t="s">
        <v>103</v>
      </c>
      <c r="D31" s="6" t="s">
        <v>52</v>
      </c>
      <c r="E31" s="8">
        <v>517.5</v>
      </c>
      <c r="F31" s="9">
        <f t="shared" si="0"/>
        <v>258.75</v>
      </c>
      <c r="G31" s="8"/>
      <c r="H31" s="10"/>
      <c r="I31" s="10"/>
      <c r="J31" s="8"/>
      <c r="K31" s="8"/>
      <c r="L31" s="10"/>
      <c r="M31" s="8"/>
      <c r="N31" s="8"/>
      <c r="O31" s="10"/>
      <c r="P31" s="10"/>
      <c r="Q31" s="10">
        <f t="shared" si="1"/>
        <v>258.75</v>
      </c>
      <c r="R31" s="10"/>
      <c r="S31" s="10"/>
      <c r="T31" s="17">
        <v>3.8453124999999999</v>
      </c>
      <c r="U31" s="10"/>
      <c r="V31" s="10"/>
      <c r="W31" s="10"/>
      <c r="X31" s="10">
        <v>10</v>
      </c>
      <c r="Y31" s="10"/>
      <c r="Z31" s="10"/>
      <c r="AA31" s="10"/>
      <c r="AB31" s="10"/>
      <c r="AC31" s="10">
        <f t="shared" si="2"/>
        <v>13.8453125</v>
      </c>
      <c r="AD31" s="12">
        <f t="shared" si="3"/>
        <v>244.90468749999999</v>
      </c>
      <c r="AE31" s="13" t="s">
        <v>40</v>
      </c>
      <c r="AF31" s="14"/>
    </row>
    <row r="32" spans="1:32">
      <c r="A32" s="5">
        <v>26</v>
      </c>
      <c r="B32" s="6" t="s">
        <v>104</v>
      </c>
      <c r="C32" s="7" t="s">
        <v>105</v>
      </c>
      <c r="D32" s="6" t="s">
        <v>106</v>
      </c>
      <c r="E32" s="8">
        <v>500</v>
      </c>
      <c r="F32" s="9">
        <f t="shared" si="0"/>
        <v>250</v>
      </c>
      <c r="G32" s="8"/>
      <c r="H32" s="10"/>
      <c r="I32" s="10"/>
      <c r="J32" s="8"/>
      <c r="K32" s="8"/>
      <c r="L32" s="10"/>
      <c r="M32" s="8"/>
      <c r="N32" s="8"/>
      <c r="O32" s="10"/>
      <c r="P32" s="10"/>
      <c r="Q32" s="10">
        <f t="shared" si="1"/>
        <v>250</v>
      </c>
      <c r="R32" s="10"/>
      <c r="S32" s="10">
        <v>33.3333333333334</v>
      </c>
      <c r="T32" s="17">
        <v>15.451388888888889</v>
      </c>
      <c r="U32" s="10"/>
      <c r="V32" s="10"/>
      <c r="W32" s="10"/>
      <c r="X32" s="10"/>
      <c r="Y32" s="10"/>
      <c r="Z32" s="10"/>
      <c r="AA32" s="10"/>
      <c r="AB32" s="10"/>
      <c r="AC32" s="10">
        <f t="shared" si="2"/>
        <v>48.784722222222285</v>
      </c>
      <c r="AD32" s="12">
        <f t="shared" si="3"/>
        <v>201.21527777777771</v>
      </c>
      <c r="AE32" s="13" t="s">
        <v>40</v>
      </c>
      <c r="AF32" s="14"/>
    </row>
    <row r="33" spans="1:32">
      <c r="A33" s="5">
        <v>27</v>
      </c>
      <c r="B33" s="6" t="s">
        <v>107</v>
      </c>
      <c r="C33" s="7" t="s">
        <v>108</v>
      </c>
      <c r="D33" s="6" t="s">
        <v>109</v>
      </c>
      <c r="E33" s="8">
        <v>400</v>
      </c>
      <c r="F33" s="9">
        <f t="shared" si="0"/>
        <v>200</v>
      </c>
      <c r="G33" s="8"/>
      <c r="H33" s="10"/>
      <c r="I33" s="10"/>
      <c r="J33" s="8"/>
      <c r="K33" s="8"/>
      <c r="L33" s="10"/>
      <c r="M33" s="8"/>
      <c r="N33" s="8"/>
      <c r="O33" s="10"/>
      <c r="P33" s="10"/>
      <c r="Q33" s="10">
        <f t="shared" si="1"/>
        <v>200</v>
      </c>
      <c r="R33" s="10"/>
      <c r="S33" s="10"/>
      <c r="T33" s="17">
        <v>0.16666666666666669</v>
      </c>
      <c r="U33" s="10"/>
      <c r="V33" s="10"/>
      <c r="W33" s="10"/>
      <c r="X33" s="10">
        <v>10</v>
      </c>
      <c r="Y33" s="10"/>
      <c r="Z33" s="10"/>
      <c r="AA33" s="10"/>
      <c r="AB33" s="10"/>
      <c r="AC33" s="10">
        <f t="shared" si="2"/>
        <v>10.166666666666666</v>
      </c>
      <c r="AD33" s="12">
        <f t="shared" si="3"/>
        <v>189.83333333333334</v>
      </c>
      <c r="AE33" s="13" t="s">
        <v>40</v>
      </c>
      <c r="AF33" s="14"/>
    </row>
    <row r="34" spans="1:32">
      <c r="A34" s="5">
        <v>28</v>
      </c>
      <c r="B34" s="6" t="s">
        <v>110</v>
      </c>
      <c r="C34" s="7" t="s">
        <v>111</v>
      </c>
      <c r="D34" s="6" t="s">
        <v>112</v>
      </c>
      <c r="E34" s="8">
        <v>1000</v>
      </c>
      <c r="F34" s="9">
        <f t="shared" si="0"/>
        <v>500</v>
      </c>
      <c r="G34" s="8"/>
      <c r="H34" s="10"/>
      <c r="I34" s="10"/>
      <c r="J34" s="8"/>
      <c r="K34" s="8"/>
      <c r="L34" s="10"/>
      <c r="M34" s="8"/>
      <c r="N34" s="8"/>
      <c r="O34" s="10"/>
      <c r="P34" s="10"/>
      <c r="Q34" s="10">
        <f t="shared" si="1"/>
        <v>500</v>
      </c>
      <c r="R34" s="10"/>
      <c r="S34" s="10"/>
      <c r="T34" s="17">
        <v>0.83333333333333337</v>
      </c>
      <c r="U34" s="10"/>
      <c r="V34" s="10"/>
      <c r="W34" s="10"/>
      <c r="X34" s="10">
        <v>10</v>
      </c>
      <c r="Y34" s="10"/>
      <c r="Z34" s="10"/>
      <c r="AA34" s="10">
        <v>10.715</v>
      </c>
      <c r="AB34" s="10"/>
      <c r="AC34" s="10">
        <f t="shared" si="2"/>
        <v>21.548333333333332</v>
      </c>
      <c r="AD34" s="12">
        <f t="shared" si="3"/>
        <v>478.45166666666665</v>
      </c>
      <c r="AE34" s="13" t="s">
        <v>40</v>
      </c>
      <c r="AF34" s="14"/>
    </row>
    <row r="35" spans="1:32">
      <c r="A35" s="5">
        <v>29</v>
      </c>
      <c r="B35" s="6" t="s">
        <v>113</v>
      </c>
      <c r="C35" s="7" t="s">
        <v>114</v>
      </c>
      <c r="D35" s="6" t="s">
        <v>52</v>
      </c>
      <c r="E35" s="8">
        <v>450</v>
      </c>
      <c r="F35" s="9">
        <f t="shared" si="0"/>
        <v>225</v>
      </c>
      <c r="G35" s="8"/>
      <c r="H35" s="10"/>
      <c r="I35" s="10"/>
      <c r="J35" s="8"/>
      <c r="K35" s="8"/>
      <c r="L35" s="10"/>
      <c r="M35" s="8"/>
      <c r="N35" s="8"/>
      <c r="O35" s="10"/>
      <c r="P35" s="10"/>
      <c r="Q35" s="10">
        <f t="shared" si="1"/>
        <v>225</v>
      </c>
      <c r="R35" s="10"/>
      <c r="S35" s="10"/>
      <c r="T35" s="17">
        <v>1.5625</v>
      </c>
      <c r="U35" s="10"/>
      <c r="V35" s="10"/>
      <c r="W35" s="10"/>
      <c r="X35" s="10">
        <v>10</v>
      </c>
      <c r="Y35" s="10"/>
      <c r="Z35" s="10"/>
      <c r="AA35" s="10"/>
      <c r="AB35" s="10"/>
      <c r="AC35" s="10">
        <f t="shared" si="2"/>
        <v>11.5625</v>
      </c>
      <c r="AD35" s="12">
        <f t="shared" si="3"/>
        <v>213.4375</v>
      </c>
      <c r="AE35" s="13" t="s">
        <v>40</v>
      </c>
      <c r="AF35" s="14"/>
    </row>
    <row r="36" spans="1:32">
      <c r="A36" s="5">
        <v>30</v>
      </c>
      <c r="B36" s="6" t="s">
        <v>115</v>
      </c>
      <c r="C36" s="7" t="s">
        <v>116</v>
      </c>
      <c r="D36" s="6" t="s">
        <v>55</v>
      </c>
      <c r="E36" s="8">
        <v>500</v>
      </c>
      <c r="F36" s="9">
        <f t="shared" si="0"/>
        <v>250</v>
      </c>
      <c r="G36" s="8"/>
      <c r="H36" s="10"/>
      <c r="I36" s="10"/>
      <c r="J36" s="8"/>
      <c r="K36" s="8"/>
      <c r="L36" s="10"/>
      <c r="M36" s="8"/>
      <c r="N36" s="8"/>
      <c r="O36" s="10"/>
      <c r="P36" s="10"/>
      <c r="Q36" s="10">
        <f t="shared" si="1"/>
        <v>250</v>
      </c>
      <c r="R36" s="10"/>
      <c r="S36" s="10"/>
      <c r="T36" s="17">
        <v>12.986111111111114</v>
      </c>
      <c r="U36" s="10"/>
      <c r="V36" s="10"/>
      <c r="W36" s="10"/>
      <c r="X36" s="10">
        <v>10</v>
      </c>
      <c r="Y36" s="10"/>
      <c r="Z36" s="10"/>
      <c r="AA36" s="10"/>
      <c r="AB36" s="10"/>
      <c r="AC36" s="10">
        <f t="shared" si="2"/>
        <v>22.986111111111114</v>
      </c>
      <c r="AD36" s="12">
        <f t="shared" si="3"/>
        <v>227.01388888888889</v>
      </c>
      <c r="AE36" s="13" t="s">
        <v>40</v>
      </c>
      <c r="AF36" s="14"/>
    </row>
    <row r="37" spans="1:32">
      <c r="A37" s="5">
        <v>31</v>
      </c>
      <c r="B37" s="6" t="s">
        <v>117</v>
      </c>
      <c r="C37" s="7" t="s">
        <v>118</v>
      </c>
      <c r="D37" s="6" t="s">
        <v>119</v>
      </c>
      <c r="E37" s="8">
        <v>450</v>
      </c>
      <c r="F37" s="9">
        <f t="shared" si="0"/>
        <v>225</v>
      </c>
      <c r="G37" s="8"/>
      <c r="H37" s="10"/>
      <c r="I37" s="10"/>
      <c r="J37" s="8"/>
      <c r="K37" s="8"/>
      <c r="L37" s="10"/>
      <c r="M37" s="8"/>
      <c r="N37" s="8"/>
      <c r="O37" s="10"/>
      <c r="P37" s="10"/>
      <c r="Q37" s="10">
        <f t="shared" si="1"/>
        <v>225</v>
      </c>
      <c r="R37" s="10"/>
      <c r="S37" s="10"/>
      <c r="T37" s="17">
        <v>3.46875</v>
      </c>
      <c r="U37" s="10"/>
      <c r="V37" s="10"/>
      <c r="W37" s="10"/>
      <c r="X37" s="10"/>
      <c r="Y37" s="10"/>
      <c r="Z37" s="10"/>
      <c r="AA37" s="10"/>
      <c r="AB37" s="10"/>
      <c r="AC37" s="10">
        <f t="shared" si="2"/>
        <v>3.46875</v>
      </c>
      <c r="AD37" s="12">
        <f t="shared" si="3"/>
        <v>221.53125</v>
      </c>
      <c r="AE37" s="13" t="s">
        <v>40</v>
      </c>
      <c r="AF37" s="14"/>
    </row>
    <row r="38" spans="1:32">
      <c r="A38" s="5">
        <v>32</v>
      </c>
      <c r="B38" s="6" t="s">
        <v>120</v>
      </c>
      <c r="C38" s="7" t="s">
        <v>121</v>
      </c>
      <c r="D38" s="6" t="s">
        <v>106</v>
      </c>
      <c r="E38" s="8">
        <v>1200</v>
      </c>
      <c r="F38" s="9">
        <f t="shared" si="0"/>
        <v>600</v>
      </c>
      <c r="G38" s="8"/>
      <c r="H38" s="10"/>
      <c r="I38" s="10"/>
      <c r="J38" s="8"/>
      <c r="K38" s="8"/>
      <c r="L38" s="10"/>
      <c r="M38" s="8"/>
      <c r="N38" s="8"/>
      <c r="O38" s="10"/>
      <c r="P38" s="10"/>
      <c r="Q38" s="10">
        <f t="shared" si="1"/>
        <v>600</v>
      </c>
      <c r="R38" s="10"/>
      <c r="S38" s="10"/>
      <c r="T38" s="17"/>
      <c r="U38" s="10"/>
      <c r="V38" s="10"/>
      <c r="W38" s="10"/>
      <c r="X38" s="10"/>
      <c r="Y38" s="10"/>
      <c r="Z38" s="10"/>
      <c r="AA38" s="10"/>
      <c r="AB38" s="10"/>
      <c r="AC38" s="10">
        <f t="shared" si="2"/>
        <v>0</v>
      </c>
      <c r="AD38" s="12">
        <f t="shared" si="3"/>
        <v>600</v>
      </c>
      <c r="AE38" s="13" t="s">
        <v>40</v>
      </c>
      <c r="AF38" s="14"/>
    </row>
    <row r="39" spans="1:32">
      <c r="A39" s="5">
        <v>33</v>
      </c>
      <c r="B39" s="6" t="s">
        <v>122</v>
      </c>
      <c r="C39" s="7" t="s">
        <v>123</v>
      </c>
      <c r="D39" s="6" t="s">
        <v>58</v>
      </c>
      <c r="E39" s="8">
        <v>600</v>
      </c>
      <c r="F39" s="9">
        <f t="shared" si="0"/>
        <v>300</v>
      </c>
      <c r="G39" s="8"/>
      <c r="H39" s="10"/>
      <c r="I39" s="10"/>
      <c r="J39" s="8"/>
      <c r="K39" s="8"/>
      <c r="L39" s="10"/>
      <c r="M39" s="8"/>
      <c r="N39" s="8"/>
      <c r="O39" s="10"/>
      <c r="P39" s="10"/>
      <c r="Q39" s="10">
        <f t="shared" si="1"/>
        <v>300</v>
      </c>
      <c r="R39" s="10"/>
      <c r="S39" s="10"/>
      <c r="T39" s="17">
        <v>0.625</v>
      </c>
      <c r="U39" s="10"/>
      <c r="V39" s="10"/>
      <c r="W39" s="10"/>
      <c r="X39" s="10"/>
      <c r="Y39" s="10"/>
      <c r="Z39" s="10"/>
      <c r="AA39" s="10"/>
      <c r="AB39" s="10"/>
      <c r="AC39" s="10">
        <f t="shared" si="2"/>
        <v>0.625</v>
      </c>
      <c r="AD39" s="12">
        <f t="shared" si="3"/>
        <v>299.375</v>
      </c>
      <c r="AE39" s="13" t="s">
        <v>44</v>
      </c>
      <c r="AF39" s="21"/>
    </row>
    <row r="40" spans="1:32">
      <c r="A40" s="5">
        <v>34</v>
      </c>
      <c r="B40" s="6" t="s">
        <v>124</v>
      </c>
      <c r="C40" s="7" t="s">
        <v>125</v>
      </c>
      <c r="D40" s="6" t="s">
        <v>55</v>
      </c>
      <c r="E40" s="8">
        <v>400</v>
      </c>
      <c r="F40" s="9">
        <f t="shared" si="0"/>
        <v>200</v>
      </c>
      <c r="G40" s="8"/>
      <c r="H40" s="10"/>
      <c r="I40" s="10"/>
      <c r="J40" s="8"/>
      <c r="K40" s="8"/>
      <c r="L40" s="10"/>
      <c r="M40" s="8"/>
      <c r="N40" s="8"/>
      <c r="O40" s="10"/>
      <c r="P40" s="10"/>
      <c r="Q40" s="10">
        <f t="shared" si="1"/>
        <v>200</v>
      </c>
      <c r="R40" s="10"/>
      <c r="S40" s="10"/>
      <c r="T40" s="17">
        <v>1.5833333333333335</v>
      </c>
      <c r="U40" s="10"/>
      <c r="V40" s="10"/>
      <c r="W40" s="10"/>
      <c r="X40" s="10">
        <v>10</v>
      </c>
      <c r="Y40" s="10"/>
      <c r="Z40" s="10"/>
      <c r="AA40" s="10"/>
      <c r="AB40" s="10"/>
      <c r="AC40" s="10">
        <f t="shared" si="2"/>
        <v>11.583333333333334</v>
      </c>
      <c r="AD40" s="12">
        <f t="shared" si="3"/>
        <v>188.41666666666666</v>
      </c>
      <c r="AE40" s="13" t="s">
        <v>40</v>
      </c>
      <c r="AF40" s="14"/>
    </row>
    <row r="41" spans="1:32">
      <c r="A41" s="5">
        <v>35</v>
      </c>
      <c r="B41" s="6" t="s">
        <v>126</v>
      </c>
      <c r="C41" s="7" t="s">
        <v>127</v>
      </c>
      <c r="D41" s="6" t="s">
        <v>128</v>
      </c>
      <c r="E41" s="8">
        <v>550</v>
      </c>
      <c r="F41" s="9">
        <f t="shared" si="0"/>
        <v>275</v>
      </c>
      <c r="G41" s="8"/>
      <c r="H41" s="10"/>
      <c r="I41" s="10"/>
      <c r="J41" s="8"/>
      <c r="K41" s="8"/>
      <c r="L41" s="10"/>
      <c r="M41" s="8"/>
      <c r="N41" s="8"/>
      <c r="O41" s="10"/>
      <c r="P41" s="10"/>
      <c r="Q41" s="10">
        <f t="shared" si="1"/>
        <v>275</v>
      </c>
      <c r="R41" s="10"/>
      <c r="S41" s="10"/>
      <c r="T41" s="17">
        <v>5.4618055555555554</v>
      </c>
      <c r="U41" s="10"/>
      <c r="V41" s="10"/>
      <c r="W41" s="10"/>
      <c r="X41" s="10">
        <v>10</v>
      </c>
      <c r="Y41" s="10"/>
      <c r="Z41" s="10"/>
      <c r="AA41" s="10"/>
      <c r="AB41" s="10"/>
      <c r="AC41" s="10">
        <f t="shared" si="2"/>
        <v>15.461805555555555</v>
      </c>
      <c r="AD41" s="12">
        <f t="shared" si="3"/>
        <v>259.53819444444446</v>
      </c>
      <c r="AE41" s="13" t="s">
        <v>40</v>
      </c>
      <c r="AF41" s="14"/>
    </row>
    <row r="42" spans="1:32">
      <c r="A42" s="5">
        <v>36</v>
      </c>
      <c r="B42" s="6" t="s">
        <v>129</v>
      </c>
      <c r="C42" s="7" t="s">
        <v>130</v>
      </c>
      <c r="D42" s="6" t="s">
        <v>84</v>
      </c>
      <c r="E42" s="8">
        <v>450</v>
      </c>
      <c r="F42" s="9">
        <f t="shared" si="0"/>
        <v>225</v>
      </c>
      <c r="G42" s="8"/>
      <c r="H42" s="10"/>
      <c r="I42" s="10"/>
      <c r="J42" s="8"/>
      <c r="K42" s="8"/>
      <c r="L42" s="10"/>
      <c r="M42" s="8"/>
      <c r="N42" s="8"/>
      <c r="O42" s="10"/>
      <c r="P42" s="10"/>
      <c r="Q42" s="10">
        <f t="shared" si="1"/>
        <v>225</v>
      </c>
      <c r="R42" s="10"/>
      <c r="S42" s="10">
        <f>15*2</f>
        <v>30</v>
      </c>
      <c r="T42" s="17">
        <v>4.3125</v>
      </c>
      <c r="U42" s="10"/>
      <c r="V42" s="10"/>
      <c r="W42" s="10"/>
      <c r="X42" s="10">
        <v>10</v>
      </c>
      <c r="Y42" s="10"/>
      <c r="Z42" s="10"/>
      <c r="AA42" s="10"/>
      <c r="AB42" s="10"/>
      <c r="AC42" s="10">
        <f t="shared" si="2"/>
        <v>44.3125</v>
      </c>
      <c r="AD42" s="12">
        <f t="shared" si="3"/>
        <v>180.6875</v>
      </c>
      <c r="AE42" s="13" t="s">
        <v>40</v>
      </c>
      <c r="AF42" s="14"/>
    </row>
    <row r="43" spans="1:32">
      <c r="A43" s="5">
        <v>37</v>
      </c>
      <c r="B43" s="6" t="s">
        <v>131</v>
      </c>
      <c r="C43" s="7" t="s">
        <v>132</v>
      </c>
      <c r="D43" s="6" t="s">
        <v>133</v>
      </c>
      <c r="E43" s="8">
        <v>600</v>
      </c>
      <c r="F43" s="9">
        <f t="shared" si="0"/>
        <v>300</v>
      </c>
      <c r="G43" s="8"/>
      <c r="H43" s="10"/>
      <c r="I43" s="10"/>
      <c r="J43" s="8"/>
      <c r="K43" s="8">
        <v>100</v>
      </c>
      <c r="L43" s="10"/>
      <c r="M43" s="8"/>
      <c r="N43" s="8"/>
      <c r="O43" s="10"/>
      <c r="P43" s="10"/>
      <c r="Q43" s="10">
        <f t="shared" si="1"/>
        <v>400</v>
      </c>
      <c r="R43" s="10"/>
      <c r="S43" s="10"/>
      <c r="T43" s="17">
        <v>3.6666666666666665</v>
      </c>
      <c r="U43" s="10"/>
      <c r="V43" s="10"/>
      <c r="W43" s="10"/>
      <c r="X43" s="10"/>
      <c r="Y43" s="10"/>
      <c r="Z43" s="10"/>
      <c r="AA43" s="10"/>
      <c r="AB43" s="10"/>
      <c r="AC43" s="10">
        <f t="shared" si="2"/>
        <v>3.6666666666666665</v>
      </c>
      <c r="AD43" s="12">
        <f t="shared" si="3"/>
        <v>396.33333333333331</v>
      </c>
      <c r="AE43" s="13" t="s">
        <v>40</v>
      </c>
      <c r="AF43" s="14"/>
    </row>
    <row r="44" spans="1:32">
      <c r="A44" s="5">
        <v>38</v>
      </c>
      <c r="B44" s="6" t="s">
        <v>134</v>
      </c>
      <c r="C44" s="7" t="s">
        <v>135</v>
      </c>
      <c r="D44" s="6" t="s">
        <v>71</v>
      </c>
      <c r="E44" s="8">
        <v>575</v>
      </c>
      <c r="F44" s="9">
        <f t="shared" si="0"/>
        <v>287.5</v>
      </c>
      <c r="G44" s="8"/>
      <c r="H44" s="10"/>
      <c r="I44" s="10"/>
      <c r="J44" s="8"/>
      <c r="K44" s="8"/>
      <c r="L44" s="10"/>
      <c r="M44" s="8"/>
      <c r="N44" s="8"/>
      <c r="O44" s="10"/>
      <c r="P44" s="10"/>
      <c r="Q44" s="10">
        <f t="shared" si="1"/>
        <v>287.5</v>
      </c>
      <c r="R44" s="10"/>
      <c r="S44" s="10"/>
      <c r="T44" s="17">
        <v>3.7135416666666674</v>
      </c>
      <c r="U44" s="10"/>
      <c r="V44" s="10"/>
      <c r="W44" s="10"/>
      <c r="X44" s="10">
        <v>10</v>
      </c>
      <c r="Y44" s="10"/>
      <c r="Z44" s="10"/>
      <c r="AA44" s="10"/>
      <c r="AB44" s="10"/>
      <c r="AC44" s="10">
        <f t="shared" si="2"/>
        <v>13.713541666666668</v>
      </c>
      <c r="AD44" s="12">
        <f t="shared" si="3"/>
        <v>273.78645833333331</v>
      </c>
      <c r="AE44" s="13" t="s">
        <v>40</v>
      </c>
      <c r="AF44" s="14"/>
    </row>
    <row r="45" spans="1:32">
      <c r="A45" s="5">
        <v>39</v>
      </c>
      <c r="B45" s="6" t="s">
        <v>136</v>
      </c>
      <c r="C45" s="7" t="s">
        <v>137</v>
      </c>
      <c r="D45" s="6" t="s">
        <v>55</v>
      </c>
      <c r="E45" s="8">
        <v>500</v>
      </c>
      <c r="F45" s="9">
        <f t="shared" si="0"/>
        <v>250</v>
      </c>
      <c r="G45" s="8"/>
      <c r="H45" s="10"/>
      <c r="I45" s="10"/>
      <c r="J45" s="8"/>
      <c r="K45" s="8"/>
      <c r="L45" s="10"/>
      <c r="M45" s="8"/>
      <c r="N45" s="8"/>
      <c r="O45" s="10"/>
      <c r="P45" s="10"/>
      <c r="Q45" s="10">
        <f t="shared" si="1"/>
        <v>250</v>
      </c>
      <c r="R45" s="10"/>
      <c r="S45" s="10"/>
      <c r="T45" s="17">
        <v>2.9166666666666665</v>
      </c>
      <c r="U45" s="10"/>
      <c r="V45" s="10"/>
      <c r="W45" s="10"/>
      <c r="X45" s="10">
        <v>10</v>
      </c>
      <c r="Y45" s="10"/>
      <c r="Z45" s="10"/>
      <c r="AA45" s="10"/>
      <c r="AB45" s="10"/>
      <c r="AC45" s="10">
        <f t="shared" si="2"/>
        <v>12.916666666666666</v>
      </c>
      <c r="AD45" s="12">
        <f t="shared" si="3"/>
        <v>237.08333333333334</v>
      </c>
      <c r="AE45" s="13" t="s">
        <v>40</v>
      </c>
      <c r="AF45" s="14"/>
    </row>
    <row r="46" spans="1:32">
      <c r="A46" s="5">
        <v>40</v>
      </c>
      <c r="B46" s="6" t="s">
        <v>138</v>
      </c>
      <c r="C46" s="22" t="s">
        <v>139</v>
      </c>
      <c r="D46" s="6" t="s">
        <v>92</v>
      </c>
      <c r="E46" s="8">
        <v>690</v>
      </c>
      <c r="F46" s="9">
        <f t="shared" si="0"/>
        <v>345</v>
      </c>
      <c r="G46" s="8"/>
      <c r="H46" s="10"/>
      <c r="I46" s="10"/>
      <c r="J46" s="8"/>
      <c r="K46" s="8"/>
      <c r="L46" s="10"/>
      <c r="M46" s="8"/>
      <c r="N46" s="8"/>
      <c r="O46" s="10"/>
      <c r="P46" s="10"/>
      <c r="Q46" s="10">
        <f t="shared" si="1"/>
        <v>345</v>
      </c>
      <c r="R46" s="10"/>
      <c r="S46" s="10"/>
      <c r="T46" s="17">
        <v>3.1625000000000001</v>
      </c>
      <c r="U46" s="10"/>
      <c r="V46" s="10"/>
      <c r="W46" s="10"/>
      <c r="X46" s="10">
        <v>10</v>
      </c>
      <c r="Y46" s="10"/>
      <c r="Z46" s="10"/>
      <c r="AA46" s="10"/>
      <c r="AB46" s="10"/>
      <c r="AC46" s="10">
        <f t="shared" si="2"/>
        <v>13.1625</v>
      </c>
      <c r="AD46" s="12">
        <f t="shared" si="3"/>
        <v>331.83749999999998</v>
      </c>
      <c r="AE46" s="13" t="s">
        <v>40</v>
      </c>
      <c r="AF46" s="14"/>
    </row>
    <row r="47" spans="1:32">
      <c r="A47" s="5">
        <v>41</v>
      </c>
      <c r="B47" s="6" t="s">
        <v>140</v>
      </c>
      <c r="C47" s="7" t="s">
        <v>141</v>
      </c>
      <c r="D47" s="6" t="s">
        <v>71</v>
      </c>
      <c r="E47" s="8">
        <v>470</v>
      </c>
      <c r="F47" s="9">
        <f t="shared" si="0"/>
        <v>235</v>
      </c>
      <c r="G47" s="8"/>
      <c r="H47" s="10"/>
      <c r="I47" s="10"/>
      <c r="J47" s="8"/>
      <c r="K47" s="8"/>
      <c r="L47" s="10"/>
      <c r="M47" s="8"/>
      <c r="N47" s="8"/>
      <c r="O47" s="10"/>
      <c r="P47" s="10"/>
      <c r="Q47" s="10">
        <f t="shared" si="1"/>
        <v>235</v>
      </c>
      <c r="R47" s="10"/>
      <c r="S47" s="10"/>
      <c r="T47" s="17"/>
      <c r="U47" s="10"/>
      <c r="V47" s="10"/>
      <c r="W47" s="10"/>
      <c r="X47" s="10"/>
      <c r="Y47" s="10"/>
      <c r="Z47" s="10"/>
      <c r="AA47" s="10"/>
      <c r="AB47" s="10"/>
      <c r="AC47" s="10">
        <f t="shared" si="2"/>
        <v>0</v>
      </c>
      <c r="AD47" s="12">
        <f t="shared" si="3"/>
        <v>235</v>
      </c>
      <c r="AE47" s="13" t="s">
        <v>40</v>
      </c>
      <c r="AF47" s="14"/>
    </row>
    <row r="48" spans="1:32">
      <c r="A48" s="5">
        <v>42</v>
      </c>
      <c r="B48" s="6" t="s">
        <v>142</v>
      </c>
      <c r="C48" s="7" t="s">
        <v>143</v>
      </c>
      <c r="D48" s="6" t="s">
        <v>55</v>
      </c>
      <c r="E48" s="8">
        <v>550</v>
      </c>
      <c r="F48" s="9">
        <f t="shared" si="0"/>
        <v>275</v>
      </c>
      <c r="G48" s="8"/>
      <c r="H48" s="10"/>
      <c r="I48" s="10"/>
      <c r="J48" s="8"/>
      <c r="K48" s="8"/>
      <c r="L48" s="10"/>
      <c r="M48" s="8"/>
      <c r="N48" s="8"/>
      <c r="O48" s="10"/>
      <c r="P48" s="10"/>
      <c r="Q48" s="10">
        <f t="shared" si="1"/>
        <v>275</v>
      </c>
      <c r="R48" s="10"/>
      <c r="S48" s="10"/>
      <c r="T48" s="17"/>
      <c r="U48" s="10"/>
      <c r="V48" s="10"/>
      <c r="W48" s="10"/>
      <c r="X48" s="10">
        <v>10</v>
      </c>
      <c r="Y48" s="10"/>
      <c r="Z48" s="10"/>
      <c r="AA48" s="10"/>
      <c r="AB48" s="10"/>
      <c r="AC48" s="10">
        <f t="shared" si="2"/>
        <v>10</v>
      </c>
      <c r="AD48" s="12">
        <f t="shared" si="3"/>
        <v>265</v>
      </c>
      <c r="AE48" s="13" t="s">
        <v>40</v>
      </c>
      <c r="AF48" s="14"/>
    </row>
    <row r="49" spans="1:32">
      <c r="A49" s="5">
        <v>43</v>
      </c>
      <c r="B49" s="6" t="s">
        <v>144</v>
      </c>
      <c r="C49" s="7" t="s">
        <v>145</v>
      </c>
      <c r="D49" s="6" t="s">
        <v>68</v>
      </c>
      <c r="E49" s="8">
        <v>1000</v>
      </c>
      <c r="F49" s="9">
        <f t="shared" si="0"/>
        <v>500</v>
      </c>
      <c r="G49" s="8"/>
      <c r="H49" s="10"/>
      <c r="I49" s="10"/>
      <c r="J49" s="8"/>
      <c r="K49" s="8"/>
      <c r="L49" s="10"/>
      <c r="M49" s="8"/>
      <c r="N49" s="8"/>
      <c r="O49" s="10"/>
      <c r="P49" s="10"/>
      <c r="Q49" s="10">
        <f t="shared" si="1"/>
        <v>500</v>
      </c>
      <c r="R49" s="10"/>
      <c r="S49" s="10"/>
      <c r="T49" s="17"/>
      <c r="U49" s="10"/>
      <c r="V49" s="10"/>
      <c r="W49" s="10"/>
      <c r="X49" s="10"/>
      <c r="Y49" s="10"/>
      <c r="Z49" s="10"/>
      <c r="AA49" s="10"/>
      <c r="AB49" s="10"/>
      <c r="AC49" s="10">
        <f t="shared" si="2"/>
        <v>0</v>
      </c>
      <c r="AD49" s="12">
        <f t="shared" si="3"/>
        <v>500</v>
      </c>
      <c r="AE49" s="13" t="s">
        <v>40</v>
      </c>
      <c r="AF49" s="14"/>
    </row>
    <row r="50" spans="1:32">
      <c r="A50" s="5">
        <v>44</v>
      </c>
      <c r="B50" s="6" t="s">
        <v>146</v>
      </c>
      <c r="C50" s="7" t="s">
        <v>147</v>
      </c>
      <c r="D50" s="6" t="s">
        <v>148</v>
      </c>
      <c r="E50" s="8">
        <v>600</v>
      </c>
      <c r="F50" s="9">
        <f t="shared" si="0"/>
        <v>300</v>
      </c>
      <c r="G50" s="8"/>
      <c r="H50" s="10"/>
      <c r="I50" s="10"/>
      <c r="J50" s="8"/>
      <c r="K50" s="8"/>
      <c r="L50" s="10"/>
      <c r="M50" s="8"/>
      <c r="N50" s="8"/>
      <c r="O50" s="10"/>
      <c r="P50" s="10"/>
      <c r="Q50" s="10">
        <f t="shared" si="1"/>
        <v>300</v>
      </c>
      <c r="R50" s="10"/>
      <c r="S50" s="10"/>
      <c r="T50" s="17">
        <v>16.333333333333329</v>
      </c>
      <c r="U50" s="10"/>
      <c r="V50" s="10"/>
      <c r="W50" s="10"/>
      <c r="X50" s="10"/>
      <c r="Y50" s="10"/>
      <c r="Z50" s="10"/>
      <c r="AA50" s="10"/>
      <c r="AB50" s="10"/>
      <c r="AC50" s="10">
        <f t="shared" si="2"/>
        <v>16.333333333333329</v>
      </c>
      <c r="AD50" s="12">
        <f t="shared" si="3"/>
        <v>283.66666666666669</v>
      </c>
      <c r="AE50" s="13" t="s">
        <v>40</v>
      </c>
      <c r="AF50" s="14"/>
    </row>
    <row r="51" spans="1:32">
      <c r="A51" s="5">
        <v>45</v>
      </c>
      <c r="B51" s="6" t="s">
        <v>149</v>
      </c>
      <c r="C51" s="7" t="s">
        <v>150</v>
      </c>
      <c r="D51" s="6" t="s">
        <v>52</v>
      </c>
      <c r="E51" s="8">
        <v>460</v>
      </c>
      <c r="F51" s="9">
        <f t="shared" si="0"/>
        <v>230</v>
      </c>
      <c r="G51" s="8"/>
      <c r="H51" s="10"/>
      <c r="I51" s="10"/>
      <c r="J51" s="8"/>
      <c r="K51" s="8"/>
      <c r="L51" s="10"/>
      <c r="M51" s="8"/>
      <c r="N51" s="8"/>
      <c r="O51" s="10"/>
      <c r="P51" s="10"/>
      <c r="Q51" s="10">
        <f t="shared" si="1"/>
        <v>230</v>
      </c>
      <c r="R51" s="10"/>
      <c r="S51" s="10"/>
      <c r="T51" s="17">
        <v>3.7055555555555566</v>
      </c>
      <c r="U51" s="10"/>
      <c r="V51" s="10"/>
      <c r="W51" s="10"/>
      <c r="X51" s="10">
        <v>10</v>
      </c>
      <c r="Y51" s="10"/>
      <c r="Z51" s="10"/>
      <c r="AA51" s="10"/>
      <c r="AB51" s="10"/>
      <c r="AC51" s="10">
        <f t="shared" si="2"/>
        <v>13.705555555555556</v>
      </c>
      <c r="AD51" s="12">
        <f t="shared" si="3"/>
        <v>216.29444444444445</v>
      </c>
      <c r="AE51" s="13" t="s">
        <v>40</v>
      </c>
      <c r="AF51" s="14"/>
    </row>
    <row r="52" spans="1:32">
      <c r="A52" s="5">
        <v>46</v>
      </c>
      <c r="B52" s="6" t="s">
        <v>151</v>
      </c>
      <c r="C52" s="7" t="s">
        <v>152</v>
      </c>
      <c r="D52" s="23" t="s">
        <v>153</v>
      </c>
      <c r="E52" s="8">
        <v>2500</v>
      </c>
      <c r="F52" s="9">
        <f t="shared" si="0"/>
        <v>1250</v>
      </c>
      <c r="G52" s="8"/>
      <c r="H52" s="10"/>
      <c r="I52" s="10"/>
      <c r="J52" s="8"/>
      <c r="K52" s="8"/>
      <c r="L52" s="10"/>
      <c r="M52" s="8"/>
      <c r="N52" s="8"/>
      <c r="O52" s="10"/>
      <c r="P52" s="10"/>
      <c r="Q52" s="10">
        <f t="shared" si="1"/>
        <v>1250</v>
      </c>
      <c r="R52" s="10"/>
      <c r="S52" s="10"/>
      <c r="T52" s="17"/>
      <c r="U52" s="10"/>
      <c r="V52" s="10"/>
      <c r="W52" s="10"/>
      <c r="X52" s="10"/>
      <c r="Y52" s="10"/>
      <c r="Z52" s="10"/>
      <c r="AA52" s="10"/>
      <c r="AB52" s="10"/>
      <c r="AC52" s="10">
        <f t="shared" si="2"/>
        <v>0</v>
      </c>
      <c r="AD52" s="12">
        <f t="shared" si="3"/>
        <v>1250</v>
      </c>
      <c r="AE52" s="13" t="s">
        <v>40</v>
      </c>
      <c r="AF52" s="13"/>
    </row>
    <row r="53" spans="1:32">
      <c r="A53" s="5">
        <v>47</v>
      </c>
      <c r="B53" s="6" t="s">
        <v>154</v>
      </c>
      <c r="C53" s="7" t="s">
        <v>155</v>
      </c>
      <c r="D53" s="6" t="s">
        <v>89</v>
      </c>
      <c r="E53" s="8">
        <v>1100</v>
      </c>
      <c r="F53" s="9">
        <f t="shared" si="0"/>
        <v>550</v>
      </c>
      <c r="G53" s="8"/>
      <c r="H53" s="10"/>
      <c r="I53" s="10"/>
      <c r="J53" s="8"/>
      <c r="K53" s="8"/>
      <c r="L53" s="10"/>
      <c r="M53" s="8"/>
      <c r="N53" s="8"/>
      <c r="O53" s="10"/>
      <c r="P53" s="10"/>
      <c r="Q53" s="10">
        <f t="shared" si="1"/>
        <v>550</v>
      </c>
      <c r="R53" s="10"/>
      <c r="S53" s="10"/>
      <c r="T53" s="17">
        <v>15.124999999999996</v>
      </c>
      <c r="U53" s="10"/>
      <c r="V53" s="10"/>
      <c r="W53" s="10"/>
      <c r="X53" s="10"/>
      <c r="Y53" s="10"/>
      <c r="Z53" s="10"/>
      <c r="AA53" s="10"/>
      <c r="AB53" s="10"/>
      <c r="AC53" s="10">
        <f t="shared" si="2"/>
        <v>15.124999999999996</v>
      </c>
      <c r="AD53" s="12">
        <f t="shared" si="3"/>
        <v>534.875</v>
      </c>
      <c r="AE53" s="13" t="s">
        <v>40</v>
      </c>
      <c r="AF53" s="14"/>
    </row>
    <row r="54" spans="1:32">
      <c r="A54" s="5">
        <v>48</v>
      </c>
      <c r="B54" s="6" t="s">
        <v>156</v>
      </c>
      <c r="C54" s="7" t="s">
        <v>157</v>
      </c>
      <c r="D54" s="6" t="s">
        <v>158</v>
      </c>
      <c r="E54" s="8">
        <v>1000</v>
      </c>
      <c r="F54" s="9">
        <f t="shared" si="0"/>
        <v>500</v>
      </c>
      <c r="G54" s="8"/>
      <c r="H54" s="10"/>
      <c r="I54" s="10"/>
      <c r="J54" s="8"/>
      <c r="K54" s="8"/>
      <c r="L54" s="10"/>
      <c r="M54" s="8"/>
      <c r="N54" s="8"/>
      <c r="O54" s="10"/>
      <c r="P54" s="10"/>
      <c r="Q54" s="10">
        <f t="shared" si="1"/>
        <v>500</v>
      </c>
      <c r="R54" s="10"/>
      <c r="S54" s="10"/>
      <c r="T54" s="17"/>
      <c r="U54" s="10"/>
      <c r="V54" s="10"/>
      <c r="W54" s="10"/>
      <c r="X54" s="10">
        <v>10</v>
      </c>
      <c r="Y54" s="10"/>
      <c r="Z54" s="10"/>
      <c r="AA54" s="10"/>
      <c r="AB54" s="10"/>
      <c r="AC54" s="10">
        <f t="shared" si="2"/>
        <v>10</v>
      </c>
      <c r="AD54" s="12">
        <f t="shared" si="3"/>
        <v>490</v>
      </c>
      <c r="AE54" s="13" t="s">
        <v>40</v>
      </c>
      <c r="AF54" s="14"/>
    </row>
    <row r="55" spans="1:32">
      <c r="A55" s="5">
        <v>49</v>
      </c>
      <c r="B55" s="6" t="s">
        <v>159</v>
      </c>
      <c r="C55" s="7" t="s">
        <v>160</v>
      </c>
      <c r="D55" s="6" t="s">
        <v>52</v>
      </c>
      <c r="E55" s="8">
        <v>450</v>
      </c>
      <c r="F55" s="9">
        <f t="shared" si="0"/>
        <v>225</v>
      </c>
      <c r="G55" s="8"/>
      <c r="H55" s="10"/>
      <c r="I55" s="10"/>
      <c r="J55" s="8"/>
      <c r="K55" s="8"/>
      <c r="L55" s="10"/>
      <c r="M55" s="8"/>
      <c r="N55" s="8"/>
      <c r="O55" s="10"/>
      <c r="P55" s="10"/>
      <c r="Q55" s="10">
        <f t="shared" si="1"/>
        <v>225</v>
      </c>
      <c r="R55" s="10"/>
      <c r="S55" s="10"/>
      <c r="T55" s="17">
        <v>2.1875</v>
      </c>
      <c r="U55" s="10"/>
      <c r="V55" s="10"/>
      <c r="W55" s="10"/>
      <c r="X55" s="10">
        <v>10</v>
      </c>
      <c r="Y55" s="10"/>
      <c r="Z55" s="10"/>
      <c r="AA55" s="10"/>
      <c r="AB55" s="10"/>
      <c r="AC55" s="10">
        <f t="shared" si="2"/>
        <v>12.1875</v>
      </c>
      <c r="AD55" s="12">
        <f t="shared" si="3"/>
        <v>212.8125</v>
      </c>
      <c r="AE55" s="13" t="s">
        <v>40</v>
      </c>
      <c r="AF55" s="14"/>
    </row>
    <row r="56" spans="1:32">
      <c r="A56" s="5">
        <v>50</v>
      </c>
      <c r="B56" s="6" t="s">
        <v>161</v>
      </c>
      <c r="C56" s="7" t="s">
        <v>162</v>
      </c>
      <c r="D56" s="6" t="s">
        <v>92</v>
      </c>
      <c r="E56" s="8">
        <v>600</v>
      </c>
      <c r="F56" s="9">
        <f t="shared" si="0"/>
        <v>300</v>
      </c>
      <c r="G56" s="8"/>
      <c r="H56" s="10"/>
      <c r="I56" s="10"/>
      <c r="J56" s="8"/>
      <c r="K56" s="8"/>
      <c r="L56" s="10"/>
      <c r="M56" s="8"/>
      <c r="N56" s="8"/>
      <c r="O56" s="10"/>
      <c r="P56" s="10"/>
      <c r="Q56" s="10">
        <f t="shared" si="1"/>
        <v>300</v>
      </c>
      <c r="R56" s="10"/>
      <c r="S56" s="10"/>
      <c r="T56" s="17">
        <v>2.6666666666666665</v>
      </c>
      <c r="U56" s="10"/>
      <c r="V56" s="10"/>
      <c r="W56" s="10"/>
      <c r="X56" s="10">
        <v>10</v>
      </c>
      <c r="Y56" s="10"/>
      <c r="Z56" s="10"/>
      <c r="AA56" s="10"/>
      <c r="AB56" s="10"/>
      <c r="AC56" s="10">
        <f t="shared" si="2"/>
        <v>12.666666666666666</v>
      </c>
      <c r="AD56" s="12">
        <f t="shared" si="3"/>
        <v>287.33333333333331</v>
      </c>
      <c r="AE56" s="13" t="s">
        <v>40</v>
      </c>
      <c r="AF56" s="14"/>
    </row>
    <row r="57" spans="1:32">
      <c r="A57" s="5">
        <v>51</v>
      </c>
      <c r="B57" s="6" t="s">
        <v>163</v>
      </c>
      <c r="C57" s="7" t="s">
        <v>164</v>
      </c>
      <c r="D57" s="6" t="s">
        <v>52</v>
      </c>
      <c r="E57" s="8">
        <v>500</v>
      </c>
      <c r="F57" s="9">
        <f t="shared" si="0"/>
        <v>250</v>
      </c>
      <c r="G57" s="8"/>
      <c r="H57" s="10"/>
      <c r="I57" s="10"/>
      <c r="J57" s="8"/>
      <c r="K57" s="8"/>
      <c r="L57" s="10"/>
      <c r="M57" s="8"/>
      <c r="N57" s="8"/>
      <c r="O57" s="10"/>
      <c r="P57" s="10"/>
      <c r="Q57" s="10">
        <f t="shared" si="1"/>
        <v>250</v>
      </c>
      <c r="R57" s="10"/>
      <c r="S57" s="10"/>
      <c r="T57" s="17">
        <v>1.7013888888888886</v>
      </c>
      <c r="U57" s="10"/>
      <c r="V57" s="10"/>
      <c r="W57" s="10"/>
      <c r="X57" s="10">
        <v>10</v>
      </c>
      <c r="Y57" s="10"/>
      <c r="Z57" s="10"/>
      <c r="AA57" s="10"/>
      <c r="AB57" s="10"/>
      <c r="AC57" s="10">
        <f t="shared" si="2"/>
        <v>11.701388888888889</v>
      </c>
      <c r="AD57" s="12">
        <f t="shared" si="3"/>
        <v>238.29861111111111</v>
      </c>
      <c r="AE57" s="13" t="s">
        <v>40</v>
      </c>
      <c r="AF57" s="14"/>
    </row>
    <row r="58" spans="1:32">
      <c r="A58" s="5">
        <v>52</v>
      </c>
      <c r="B58" s="6" t="s">
        <v>165</v>
      </c>
      <c r="C58" s="7" t="s">
        <v>166</v>
      </c>
      <c r="D58" s="6" t="s">
        <v>84</v>
      </c>
      <c r="E58" s="8">
        <v>450</v>
      </c>
      <c r="F58" s="9">
        <f t="shared" si="0"/>
        <v>225</v>
      </c>
      <c r="G58" s="8"/>
      <c r="H58" s="10"/>
      <c r="I58" s="10"/>
      <c r="J58" s="8"/>
      <c r="K58" s="8"/>
      <c r="L58" s="10"/>
      <c r="M58" s="8"/>
      <c r="N58" s="8"/>
      <c r="O58" s="10"/>
      <c r="P58" s="10"/>
      <c r="Q58" s="10">
        <f t="shared" si="1"/>
        <v>225</v>
      </c>
      <c r="R58" s="10"/>
      <c r="S58" s="10"/>
      <c r="T58" s="17">
        <v>0.25</v>
      </c>
      <c r="U58" s="10">
        <v>138</v>
      </c>
      <c r="V58" s="10"/>
      <c r="W58" s="10"/>
      <c r="X58" s="10">
        <v>10</v>
      </c>
      <c r="Y58" s="10"/>
      <c r="Z58" s="10"/>
      <c r="AA58" s="10"/>
      <c r="AB58" s="10"/>
      <c r="AC58" s="10">
        <f t="shared" si="2"/>
        <v>148.25</v>
      </c>
      <c r="AD58" s="12">
        <f t="shared" si="3"/>
        <v>76.75</v>
      </c>
      <c r="AE58" s="13" t="s">
        <v>40</v>
      </c>
      <c r="AF58" s="20" t="s">
        <v>167</v>
      </c>
    </row>
    <row r="59" spans="1:32">
      <c r="A59" s="5">
        <v>53</v>
      </c>
      <c r="B59" s="6" t="s">
        <v>168</v>
      </c>
      <c r="C59" s="7" t="s">
        <v>169</v>
      </c>
      <c r="D59" s="6" t="s">
        <v>148</v>
      </c>
      <c r="E59" s="8">
        <v>800</v>
      </c>
      <c r="F59" s="9">
        <f t="shared" si="0"/>
        <v>400</v>
      </c>
      <c r="G59" s="8"/>
      <c r="H59" s="10"/>
      <c r="I59" s="10"/>
      <c r="J59" s="8"/>
      <c r="K59" s="8"/>
      <c r="L59" s="10"/>
      <c r="M59" s="8"/>
      <c r="N59" s="8"/>
      <c r="O59" s="10"/>
      <c r="P59" s="10"/>
      <c r="Q59" s="10">
        <f t="shared" si="1"/>
        <v>400</v>
      </c>
      <c r="R59" s="10"/>
      <c r="S59" s="10"/>
      <c r="T59" s="17"/>
      <c r="U59" s="10"/>
      <c r="V59" s="10"/>
      <c r="W59" s="10"/>
      <c r="X59" s="10"/>
      <c r="Y59" s="10"/>
      <c r="Z59" s="10"/>
      <c r="AA59" s="10"/>
      <c r="AB59" s="10"/>
      <c r="AC59" s="10">
        <f t="shared" si="2"/>
        <v>0</v>
      </c>
      <c r="AD59" s="12">
        <f t="shared" si="3"/>
        <v>400</v>
      </c>
      <c r="AE59" s="13" t="s">
        <v>44</v>
      </c>
      <c r="AF59" s="16"/>
    </row>
    <row r="60" spans="1:32">
      <c r="A60" s="5">
        <v>54</v>
      </c>
      <c r="B60" s="6" t="s">
        <v>170</v>
      </c>
      <c r="C60" s="7" t="s">
        <v>171</v>
      </c>
      <c r="D60" s="6" t="s">
        <v>128</v>
      </c>
      <c r="E60" s="8">
        <v>1500</v>
      </c>
      <c r="F60" s="9">
        <f t="shared" si="0"/>
        <v>750</v>
      </c>
      <c r="G60" s="8"/>
      <c r="H60" s="10"/>
      <c r="I60" s="10"/>
      <c r="J60" s="8"/>
      <c r="K60" s="8"/>
      <c r="L60" s="10"/>
      <c r="M60" s="8"/>
      <c r="N60" s="8"/>
      <c r="O60" s="10"/>
      <c r="P60" s="10"/>
      <c r="Q60" s="10">
        <f t="shared" si="1"/>
        <v>750</v>
      </c>
      <c r="R60" s="10"/>
      <c r="S60" s="10"/>
      <c r="T60" s="17">
        <v>0.9375</v>
      </c>
      <c r="U60" s="10"/>
      <c r="V60" s="10"/>
      <c r="W60" s="10"/>
      <c r="X60" s="10">
        <v>10</v>
      </c>
      <c r="Y60" s="10"/>
      <c r="Z60" s="10"/>
      <c r="AA60" s="10"/>
      <c r="AB60" s="10"/>
      <c r="AC60" s="10">
        <f t="shared" si="2"/>
        <v>10.9375</v>
      </c>
      <c r="AD60" s="12">
        <f t="shared" si="3"/>
        <v>739.0625</v>
      </c>
      <c r="AE60" s="13" t="s">
        <v>40</v>
      </c>
      <c r="AF60" s="14"/>
    </row>
    <row r="61" spans="1:32">
      <c r="A61" s="5">
        <v>55</v>
      </c>
      <c r="B61" s="6" t="s">
        <v>172</v>
      </c>
      <c r="C61" s="7" t="s">
        <v>173</v>
      </c>
      <c r="D61" s="6" t="s">
        <v>99</v>
      </c>
      <c r="E61" s="8">
        <v>800</v>
      </c>
      <c r="F61" s="9">
        <f t="shared" si="0"/>
        <v>400</v>
      </c>
      <c r="G61" s="8"/>
      <c r="H61" s="10"/>
      <c r="I61" s="10"/>
      <c r="J61" s="8"/>
      <c r="K61" s="8"/>
      <c r="L61" s="10"/>
      <c r="M61" s="8"/>
      <c r="N61" s="8"/>
      <c r="O61" s="10"/>
      <c r="P61" s="10"/>
      <c r="Q61" s="10">
        <f t="shared" si="1"/>
        <v>400</v>
      </c>
      <c r="R61" s="10"/>
      <c r="S61" s="10"/>
      <c r="T61" s="17"/>
      <c r="U61" s="10"/>
      <c r="V61" s="10"/>
      <c r="W61" s="10"/>
      <c r="X61" s="10">
        <v>10</v>
      </c>
      <c r="Y61" s="10"/>
      <c r="Z61" s="10"/>
      <c r="AA61" s="10"/>
      <c r="AB61" s="10"/>
      <c r="AC61" s="10">
        <f t="shared" si="2"/>
        <v>10</v>
      </c>
      <c r="AD61" s="12">
        <f t="shared" si="3"/>
        <v>390</v>
      </c>
      <c r="AE61" s="13" t="s">
        <v>40</v>
      </c>
      <c r="AF61" s="14"/>
    </row>
    <row r="62" spans="1:32">
      <c r="A62" s="5">
        <v>56</v>
      </c>
      <c r="B62" s="6" t="s">
        <v>174</v>
      </c>
      <c r="C62" s="7" t="s">
        <v>175</v>
      </c>
      <c r="D62" s="6" t="s">
        <v>176</v>
      </c>
      <c r="E62" s="8">
        <v>800</v>
      </c>
      <c r="F62" s="9">
        <f t="shared" si="0"/>
        <v>400</v>
      </c>
      <c r="G62" s="8"/>
      <c r="H62" s="10"/>
      <c r="I62" s="10"/>
      <c r="J62" s="8"/>
      <c r="K62" s="8"/>
      <c r="L62" s="10"/>
      <c r="M62" s="8"/>
      <c r="N62" s="8"/>
      <c r="O62" s="10"/>
      <c r="P62" s="10"/>
      <c r="Q62" s="10">
        <f t="shared" si="1"/>
        <v>400</v>
      </c>
      <c r="R62" s="10"/>
      <c r="S62" s="10"/>
      <c r="T62" s="17"/>
      <c r="U62" s="10"/>
      <c r="V62" s="10"/>
      <c r="W62" s="10"/>
      <c r="X62" s="10"/>
      <c r="Y62" s="10"/>
      <c r="Z62" s="10"/>
      <c r="AA62" s="10"/>
      <c r="AB62" s="10"/>
      <c r="AC62" s="10">
        <f t="shared" si="2"/>
        <v>0</v>
      </c>
      <c r="AD62" s="12">
        <f t="shared" si="3"/>
        <v>400</v>
      </c>
      <c r="AE62" s="13" t="s">
        <v>40</v>
      </c>
      <c r="AF62" s="14"/>
    </row>
    <row r="63" spans="1:32">
      <c r="A63" s="5">
        <v>57</v>
      </c>
      <c r="B63" s="6" t="s">
        <v>177</v>
      </c>
      <c r="C63" s="7" t="s">
        <v>178</v>
      </c>
      <c r="D63" s="6" t="s">
        <v>52</v>
      </c>
      <c r="E63" s="8">
        <v>460</v>
      </c>
      <c r="F63" s="9">
        <f t="shared" si="0"/>
        <v>230</v>
      </c>
      <c r="G63" s="8"/>
      <c r="H63" s="10"/>
      <c r="I63" s="10"/>
      <c r="J63" s="8"/>
      <c r="K63" s="8"/>
      <c r="L63" s="10"/>
      <c r="M63" s="8"/>
      <c r="N63" s="8"/>
      <c r="O63" s="10"/>
      <c r="P63" s="10"/>
      <c r="Q63" s="10">
        <f t="shared" si="1"/>
        <v>230</v>
      </c>
      <c r="R63" s="10"/>
      <c r="S63" s="10">
        <v>30.6666666666666</v>
      </c>
      <c r="T63" s="17">
        <v>3.7375000000000007</v>
      </c>
      <c r="U63" s="10"/>
      <c r="V63" s="10"/>
      <c r="W63" s="10"/>
      <c r="X63" s="10">
        <v>10</v>
      </c>
      <c r="Y63" s="10"/>
      <c r="Z63" s="10"/>
      <c r="AA63" s="10"/>
      <c r="AB63" s="10"/>
      <c r="AC63" s="10">
        <f t="shared" si="2"/>
        <v>44.404166666666598</v>
      </c>
      <c r="AD63" s="12">
        <f t="shared" si="3"/>
        <v>185.59583333333342</v>
      </c>
      <c r="AE63" s="13" t="s">
        <v>40</v>
      </c>
      <c r="AF63" s="14"/>
    </row>
    <row r="64" spans="1:32">
      <c r="A64" s="5">
        <v>58</v>
      </c>
      <c r="B64" s="6" t="s">
        <v>179</v>
      </c>
      <c r="C64" s="7" t="s">
        <v>180</v>
      </c>
      <c r="D64" s="6" t="s">
        <v>74</v>
      </c>
      <c r="E64" s="8">
        <v>600</v>
      </c>
      <c r="F64" s="9">
        <f t="shared" si="0"/>
        <v>300</v>
      </c>
      <c r="G64" s="8"/>
      <c r="H64" s="10"/>
      <c r="I64" s="10"/>
      <c r="J64" s="8"/>
      <c r="K64" s="8"/>
      <c r="L64" s="10"/>
      <c r="M64" s="8"/>
      <c r="N64" s="8"/>
      <c r="O64" s="10"/>
      <c r="P64" s="10"/>
      <c r="Q64" s="10">
        <f t="shared" si="1"/>
        <v>300</v>
      </c>
      <c r="R64" s="10"/>
      <c r="S64" s="10"/>
      <c r="T64" s="17"/>
      <c r="U64" s="10"/>
      <c r="V64" s="10"/>
      <c r="W64" s="10"/>
      <c r="X64" s="10"/>
      <c r="Y64" s="10"/>
      <c r="Z64" s="10"/>
      <c r="AA64" s="10"/>
      <c r="AB64" s="10"/>
      <c r="AC64" s="10">
        <f t="shared" si="2"/>
        <v>0</v>
      </c>
      <c r="AD64" s="12">
        <f t="shared" si="3"/>
        <v>300</v>
      </c>
      <c r="AE64" s="13" t="s">
        <v>40</v>
      </c>
      <c r="AF64" s="14"/>
    </row>
    <row r="65" spans="1:32">
      <c r="A65" s="5">
        <v>59</v>
      </c>
      <c r="B65" s="6" t="s">
        <v>181</v>
      </c>
      <c r="C65" s="7" t="s">
        <v>182</v>
      </c>
      <c r="D65" s="6" t="s">
        <v>68</v>
      </c>
      <c r="E65" s="8">
        <v>500</v>
      </c>
      <c r="F65" s="9">
        <f t="shared" si="0"/>
        <v>250</v>
      </c>
      <c r="G65" s="8"/>
      <c r="H65" s="10"/>
      <c r="I65" s="10"/>
      <c r="J65" s="8"/>
      <c r="K65" s="8"/>
      <c r="L65" s="10"/>
      <c r="M65" s="8"/>
      <c r="N65" s="8"/>
      <c r="O65" s="10"/>
      <c r="P65" s="10"/>
      <c r="Q65" s="10">
        <f t="shared" si="1"/>
        <v>250</v>
      </c>
      <c r="R65" s="10"/>
      <c r="S65" s="10"/>
      <c r="T65" s="17">
        <v>0.34722222222222221</v>
      </c>
      <c r="U65" s="10"/>
      <c r="V65" s="10"/>
      <c r="W65" s="10"/>
      <c r="X65" s="10"/>
      <c r="Y65" s="10"/>
      <c r="Z65" s="10"/>
      <c r="AA65" s="10"/>
      <c r="AB65" s="10"/>
      <c r="AC65" s="10">
        <f t="shared" si="2"/>
        <v>0.34722222222222221</v>
      </c>
      <c r="AD65" s="12">
        <f t="shared" si="3"/>
        <v>249.65277777777777</v>
      </c>
      <c r="AE65" s="13" t="s">
        <v>40</v>
      </c>
      <c r="AF65" s="14"/>
    </row>
    <row r="66" spans="1:32">
      <c r="A66" s="5">
        <v>60</v>
      </c>
      <c r="B66" s="6" t="s">
        <v>183</v>
      </c>
      <c r="C66" s="7" t="s">
        <v>184</v>
      </c>
      <c r="D66" s="6" t="s">
        <v>52</v>
      </c>
      <c r="E66" s="8">
        <v>1265</v>
      </c>
      <c r="F66" s="9">
        <f t="shared" si="0"/>
        <v>632.5</v>
      </c>
      <c r="G66" s="8"/>
      <c r="H66" s="10"/>
      <c r="I66" s="10"/>
      <c r="J66" s="8"/>
      <c r="K66" s="8"/>
      <c r="L66" s="10"/>
      <c r="M66" s="8"/>
      <c r="N66" s="8"/>
      <c r="O66" s="10"/>
      <c r="P66" s="10"/>
      <c r="Q66" s="10">
        <f t="shared" si="1"/>
        <v>632.5</v>
      </c>
      <c r="R66" s="10"/>
      <c r="S66" s="10"/>
      <c r="T66" s="17">
        <v>16.427430555555556</v>
      </c>
      <c r="U66" s="10"/>
      <c r="V66" s="10"/>
      <c r="W66" s="10"/>
      <c r="X66" s="10">
        <v>10</v>
      </c>
      <c r="Y66" s="10"/>
      <c r="Z66" s="10"/>
      <c r="AA66" s="10">
        <v>71.13</v>
      </c>
      <c r="AB66" s="10"/>
      <c r="AC66" s="10">
        <f t="shared" si="2"/>
        <v>97.557430555555555</v>
      </c>
      <c r="AD66" s="12">
        <f t="shared" si="3"/>
        <v>534.94256944444442</v>
      </c>
      <c r="AE66" s="13" t="s">
        <v>40</v>
      </c>
      <c r="AF66" s="14"/>
    </row>
    <row r="67" spans="1:32">
      <c r="A67" s="5">
        <v>61</v>
      </c>
      <c r="B67" s="6" t="s">
        <v>185</v>
      </c>
      <c r="C67" s="7" t="s">
        <v>186</v>
      </c>
      <c r="D67" s="6" t="s">
        <v>109</v>
      </c>
      <c r="E67" s="8">
        <v>517.5</v>
      </c>
      <c r="F67" s="9">
        <f t="shared" si="0"/>
        <v>258.75</v>
      </c>
      <c r="G67" s="8"/>
      <c r="H67" s="10"/>
      <c r="I67" s="10"/>
      <c r="J67" s="8"/>
      <c r="K67" s="8"/>
      <c r="L67" s="10"/>
      <c r="M67" s="8"/>
      <c r="N67" s="8"/>
      <c r="O67" s="10"/>
      <c r="P67" s="10"/>
      <c r="Q67" s="10">
        <f t="shared" si="1"/>
        <v>258.75</v>
      </c>
      <c r="R67" s="10"/>
      <c r="S67" s="10"/>
      <c r="T67" s="17">
        <v>2.3359375</v>
      </c>
      <c r="U67" s="10"/>
      <c r="V67" s="10"/>
      <c r="W67" s="10"/>
      <c r="X67" s="10">
        <v>10</v>
      </c>
      <c r="Y67" s="10"/>
      <c r="Z67" s="10"/>
      <c r="AA67" s="10"/>
      <c r="AB67" s="10"/>
      <c r="AC67" s="10">
        <f t="shared" si="2"/>
        <v>12.3359375</v>
      </c>
      <c r="AD67" s="12">
        <f t="shared" si="3"/>
        <v>246.4140625</v>
      </c>
      <c r="AE67" s="13" t="s">
        <v>40</v>
      </c>
      <c r="AF67" s="14"/>
    </row>
    <row r="68" spans="1:32">
      <c r="A68" s="5">
        <v>62</v>
      </c>
      <c r="B68" s="6" t="s">
        <v>187</v>
      </c>
      <c r="C68" s="7" t="s">
        <v>188</v>
      </c>
      <c r="D68" s="6" t="s">
        <v>43</v>
      </c>
      <c r="E68" s="8">
        <v>450</v>
      </c>
      <c r="F68" s="9">
        <f t="shared" si="0"/>
        <v>225</v>
      </c>
      <c r="G68" s="8"/>
      <c r="H68" s="10"/>
      <c r="I68" s="10"/>
      <c r="J68" s="8"/>
      <c r="K68" s="8"/>
      <c r="L68" s="10"/>
      <c r="M68" s="8"/>
      <c r="N68" s="8"/>
      <c r="O68" s="10"/>
      <c r="P68" s="10"/>
      <c r="Q68" s="10">
        <f t="shared" si="1"/>
        <v>225</v>
      </c>
      <c r="R68" s="10"/>
      <c r="S68" s="10"/>
      <c r="T68" s="17"/>
      <c r="U68" s="10"/>
      <c r="V68" s="10"/>
      <c r="W68" s="10"/>
      <c r="X68" s="10"/>
      <c r="Y68" s="10"/>
      <c r="Z68" s="10"/>
      <c r="AA68" s="10"/>
      <c r="AB68" s="10"/>
      <c r="AC68" s="10">
        <f t="shared" si="2"/>
        <v>0</v>
      </c>
      <c r="AD68" s="12">
        <f t="shared" si="3"/>
        <v>225</v>
      </c>
      <c r="AE68" s="13" t="s">
        <v>44</v>
      </c>
      <c r="AF68" s="16"/>
    </row>
    <row r="69" spans="1:32">
      <c r="A69" s="5">
        <v>63</v>
      </c>
      <c r="B69" s="6" t="s">
        <v>189</v>
      </c>
      <c r="C69" s="7" t="s">
        <v>190</v>
      </c>
      <c r="D69" s="6" t="s">
        <v>191</v>
      </c>
      <c r="E69" s="8">
        <v>350</v>
      </c>
      <c r="F69" s="9">
        <f t="shared" si="0"/>
        <v>175</v>
      </c>
      <c r="G69" s="8"/>
      <c r="H69" s="10"/>
      <c r="I69" s="10"/>
      <c r="J69" s="8"/>
      <c r="K69" s="8"/>
      <c r="L69" s="10"/>
      <c r="M69" s="8"/>
      <c r="N69" s="8"/>
      <c r="O69" s="10"/>
      <c r="P69" s="10"/>
      <c r="Q69" s="10">
        <f t="shared" si="1"/>
        <v>175</v>
      </c>
      <c r="R69" s="10"/>
      <c r="S69" s="10"/>
      <c r="T69" s="17">
        <v>0.14583333333333334</v>
      </c>
      <c r="U69" s="10"/>
      <c r="V69" s="10"/>
      <c r="W69" s="10"/>
      <c r="X69" s="10"/>
      <c r="Y69" s="10"/>
      <c r="Z69" s="10"/>
      <c r="AA69" s="10"/>
      <c r="AB69" s="10"/>
      <c r="AC69" s="10">
        <f t="shared" si="2"/>
        <v>0.14583333333333334</v>
      </c>
      <c r="AD69" s="12">
        <f t="shared" si="3"/>
        <v>174.85416666666666</v>
      </c>
      <c r="AE69" s="13" t="s">
        <v>40</v>
      </c>
      <c r="AF69" s="14"/>
    </row>
    <row r="70" spans="1:32">
      <c r="A70" s="5">
        <v>64</v>
      </c>
      <c r="B70" s="6" t="s">
        <v>192</v>
      </c>
      <c r="C70" s="7" t="s">
        <v>193</v>
      </c>
      <c r="D70" s="6" t="s">
        <v>99</v>
      </c>
      <c r="E70" s="8">
        <v>400</v>
      </c>
      <c r="F70" s="9">
        <f t="shared" si="0"/>
        <v>200</v>
      </c>
      <c r="G70" s="8"/>
      <c r="H70" s="10"/>
      <c r="I70" s="10"/>
      <c r="J70" s="8"/>
      <c r="K70" s="8"/>
      <c r="L70" s="10"/>
      <c r="M70" s="8"/>
      <c r="N70" s="8"/>
      <c r="O70" s="10"/>
      <c r="P70" s="10"/>
      <c r="Q70" s="10">
        <f t="shared" si="1"/>
        <v>200</v>
      </c>
      <c r="R70" s="10"/>
      <c r="S70" s="10"/>
      <c r="T70" s="17">
        <v>6.5555555555555562</v>
      </c>
      <c r="U70" s="10"/>
      <c r="V70" s="10"/>
      <c r="W70" s="10"/>
      <c r="X70" s="10">
        <v>10</v>
      </c>
      <c r="Y70" s="10"/>
      <c r="Z70" s="10"/>
      <c r="AA70" s="10"/>
      <c r="AB70" s="10"/>
      <c r="AC70" s="10">
        <f t="shared" si="2"/>
        <v>16.555555555555557</v>
      </c>
      <c r="AD70" s="12">
        <f t="shared" si="3"/>
        <v>183.44444444444446</v>
      </c>
      <c r="AE70" s="13" t="s">
        <v>40</v>
      </c>
      <c r="AF70" s="14"/>
    </row>
    <row r="71" spans="1:32">
      <c r="A71" s="5">
        <v>65</v>
      </c>
      <c r="B71" s="6" t="s">
        <v>194</v>
      </c>
      <c r="C71" s="7" t="s">
        <v>195</v>
      </c>
      <c r="D71" s="6" t="s">
        <v>52</v>
      </c>
      <c r="E71" s="8">
        <v>470</v>
      </c>
      <c r="F71" s="9">
        <f t="shared" si="0"/>
        <v>235</v>
      </c>
      <c r="G71" s="8"/>
      <c r="H71" s="10"/>
      <c r="I71" s="10"/>
      <c r="J71" s="8"/>
      <c r="K71" s="8"/>
      <c r="L71" s="10"/>
      <c r="M71" s="8"/>
      <c r="N71" s="8"/>
      <c r="O71" s="10"/>
      <c r="P71" s="10"/>
      <c r="Q71" s="10">
        <f t="shared" si="1"/>
        <v>235</v>
      </c>
      <c r="R71" s="10"/>
      <c r="S71" s="10"/>
      <c r="T71" s="17"/>
      <c r="U71" s="10"/>
      <c r="V71" s="10"/>
      <c r="W71" s="10"/>
      <c r="X71" s="10"/>
      <c r="Y71" s="10"/>
      <c r="Z71" s="10"/>
      <c r="AA71" s="10"/>
      <c r="AB71" s="10"/>
      <c r="AC71" s="10">
        <f t="shared" si="2"/>
        <v>0</v>
      </c>
      <c r="AD71" s="12">
        <f t="shared" si="3"/>
        <v>235</v>
      </c>
      <c r="AE71" s="13" t="s">
        <v>44</v>
      </c>
      <c r="AF71" s="16"/>
    </row>
    <row r="72" spans="1:32">
      <c r="A72" s="5">
        <v>66</v>
      </c>
      <c r="B72" s="6" t="s">
        <v>196</v>
      </c>
      <c r="C72" s="7" t="s">
        <v>197</v>
      </c>
      <c r="D72" s="6" t="s">
        <v>68</v>
      </c>
      <c r="E72" s="8">
        <v>750</v>
      </c>
      <c r="F72" s="9">
        <f t="shared" ref="F72:F137" si="4">+E72/2</f>
        <v>375</v>
      </c>
      <c r="G72" s="8"/>
      <c r="H72" s="10"/>
      <c r="I72" s="10"/>
      <c r="J72" s="8"/>
      <c r="K72" s="8"/>
      <c r="L72" s="10"/>
      <c r="M72" s="8"/>
      <c r="N72" s="8"/>
      <c r="O72" s="10"/>
      <c r="P72" s="10"/>
      <c r="Q72" s="10">
        <f t="shared" ref="Q72:Q137" si="5">SUM(F72:P72)</f>
        <v>375</v>
      </c>
      <c r="R72" s="10"/>
      <c r="S72" s="10"/>
      <c r="T72" s="17"/>
      <c r="U72" s="10"/>
      <c r="V72" s="10"/>
      <c r="W72" s="10"/>
      <c r="X72" s="10"/>
      <c r="Y72" s="10"/>
      <c r="Z72" s="10"/>
      <c r="AA72" s="10"/>
      <c r="AB72" s="10"/>
      <c r="AC72" s="10">
        <f t="shared" ref="AC72:AC137" si="6">SUM(R72:AB72)</f>
        <v>0</v>
      </c>
      <c r="AD72" s="12">
        <f t="shared" ref="AD72:AD137" si="7">+Q72-AC72</f>
        <v>375</v>
      </c>
      <c r="AE72" s="13" t="s">
        <v>40</v>
      </c>
      <c r="AF72" s="14"/>
    </row>
    <row r="73" spans="1:32">
      <c r="A73" s="5">
        <v>67</v>
      </c>
      <c r="B73" s="6" t="s">
        <v>198</v>
      </c>
      <c r="C73" s="7" t="s">
        <v>199</v>
      </c>
      <c r="D73" s="6" t="s">
        <v>89</v>
      </c>
      <c r="E73" s="8">
        <v>2000</v>
      </c>
      <c r="F73" s="9">
        <f t="shared" si="4"/>
        <v>1000</v>
      </c>
      <c r="G73" s="8"/>
      <c r="H73" s="10"/>
      <c r="I73" s="10">
        <v>275.79000000000002</v>
      </c>
      <c r="J73" s="8"/>
      <c r="K73" s="8"/>
      <c r="L73" s="10"/>
      <c r="M73" s="8"/>
      <c r="N73" s="8"/>
      <c r="O73" s="10"/>
      <c r="P73" s="10"/>
      <c r="Q73" s="10">
        <f t="shared" si="5"/>
        <v>1275.79</v>
      </c>
      <c r="R73" s="10"/>
      <c r="S73" s="10"/>
      <c r="T73" s="17"/>
      <c r="U73" s="10"/>
      <c r="V73" s="10"/>
      <c r="W73" s="10"/>
      <c r="X73" s="10"/>
      <c r="Y73" s="10"/>
      <c r="Z73" s="10"/>
      <c r="AA73" s="10"/>
      <c r="AB73" s="10"/>
      <c r="AC73" s="10">
        <f t="shared" si="6"/>
        <v>0</v>
      </c>
      <c r="AD73" s="12">
        <f t="shared" si="7"/>
        <v>1275.79</v>
      </c>
      <c r="AE73" s="13" t="s">
        <v>40</v>
      </c>
      <c r="AF73" s="14"/>
    </row>
    <row r="74" spans="1:32" s="35" customFormat="1">
      <c r="A74" s="24">
        <v>69</v>
      </c>
      <c r="B74" s="25" t="s">
        <v>200</v>
      </c>
      <c r="C74" s="26" t="s">
        <v>201</v>
      </c>
      <c r="D74" s="25" t="s">
        <v>119</v>
      </c>
      <c r="E74" s="27">
        <v>351.05</v>
      </c>
      <c r="F74" s="28">
        <f>(E74/30)*3</f>
        <v>35.104999999999997</v>
      </c>
      <c r="G74" s="29"/>
      <c r="H74" s="30"/>
      <c r="I74" s="30"/>
      <c r="J74" s="29"/>
      <c r="K74" s="29"/>
      <c r="L74" s="30"/>
      <c r="M74" s="29"/>
      <c r="N74" s="29"/>
      <c r="O74" s="30"/>
      <c r="P74" s="30"/>
      <c r="Q74" s="30">
        <f>SUM(F74:P74)</f>
        <v>35.104999999999997</v>
      </c>
      <c r="R74" s="30"/>
      <c r="S74" s="30"/>
      <c r="T74" s="31">
        <v>3.84</v>
      </c>
      <c r="U74" s="30"/>
      <c r="V74" s="30"/>
      <c r="W74" s="30"/>
      <c r="X74" s="30"/>
      <c r="Y74" s="30"/>
      <c r="Z74" s="30"/>
      <c r="AA74" s="30"/>
      <c r="AB74" s="30"/>
      <c r="AC74" s="30">
        <f>SUM(R74:AB74)</f>
        <v>3.84</v>
      </c>
      <c r="AD74" s="32">
        <f>+Q74-AC74</f>
        <v>31.264999999999997</v>
      </c>
      <c r="AE74" s="33" t="s">
        <v>40</v>
      </c>
      <c r="AF74" s="34"/>
    </row>
    <row r="75" spans="1:32">
      <c r="A75" s="5">
        <v>68</v>
      </c>
      <c r="B75" s="6" t="s">
        <v>202</v>
      </c>
      <c r="C75" s="7" t="s">
        <v>203</v>
      </c>
      <c r="D75" s="6" t="s">
        <v>55</v>
      </c>
      <c r="E75" s="8">
        <v>350</v>
      </c>
      <c r="F75" s="9">
        <f t="shared" si="4"/>
        <v>175</v>
      </c>
      <c r="G75" s="8"/>
      <c r="H75" s="10"/>
      <c r="I75" s="10"/>
      <c r="J75" s="8"/>
      <c r="K75" s="8"/>
      <c r="L75" s="10"/>
      <c r="M75" s="8"/>
      <c r="N75" s="8"/>
      <c r="O75" s="10"/>
      <c r="P75" s="10"/>
      <c r="Q75" s="10">
        <f t="shared" si="5"/>
        <v>175</v>
      </c>
      <c r="R75" s="10"/>
      <c r="S75" s="10">
        <v>11.67</v>
      </c>
      <c r="T75" s="17">
        <v>13.611111111111111</v>
      </c>
      <c r="U75" s="10"/>
      <c r="V75" s="10"/>
      <c r="W75" s="10"/>
      <c r="X75" s="10">
        <v>10</v>
      </c>
      <c r="Y75" s="10"/>
      <c r="Z75" s="10"/>
      <c r="AA75" s="10"/>
      <c r="AB75" s="10"/>
      <c r="AC75" s="10">
        <f t="shared" si="6"/>
        <v>35.281111111111109</v>
      </c>
      <c r="AD75" s="12">
        <f t="shared" si="7"/>
        <v>139.7188888888889</v>
      </c>
      <c r="AE75" s="13" t="s">
        <v>40</v>
      </c>
      <c r="AF75" s="14"/>
    </row>
    <row r="76" spans="1:32">
      <c r="A76" s="5">
        <v>69</v>
      </c>
      <c r="B76" s="6" t="s">
        <v>204</v>
      </c>
      <c r="C76" s="7" t="s">
        <v>205</v>
      </c>
      <c r="D76" s="6" t="s">
        <v>68</v>
      </c>
      <c r="E76" s="8">
        <v>2000</v>
      </c>
      <c r="F76" s="9">
        <f t="shared" si="4"/>
        <v>1000</v>
      </c>
      <c r="G76" s="8"/>
      <c r="H76" s="10"/>
      <c r="I76" s="10"/>
      <c r="J76" s="8"/>
      <c r="K76" s="8"/>
      <c r="L76" s="10"/>
      <c r="M76" s="8"/>
      <c r="N76" s="8"/>
      <c r="O76" s="10"/>
      <c r="P76" s="10"/>
      <c r="Q76" s="10">
        <f t="shared" si="5"/>
        <v>1000</v>
      </c>
      <c r="R76" s="10"/>
      <c r="S76" s="10"/>
      <c r="T76" s="17"/>
      <c r="U76" s="10"/>
      <c r="V76" s="10"/>
      <c r="W76" s="10"/>
      <c r="X76" s="10"/>
      <c r="Y76" s="10"/>
      <c r="Z76" s="10"/>
      <c r="AA76" s="10"/>
      <c r="AB76" s="10"/>
      <c r="AC76" s="10">
        <f t="shared" si="6"/>
        <v>0</v>
      </c>
      <c r="AD76" s="12">
        <f t="shared" si="7"/>
        <v>1000</v>
      </c>
      <c r="AE76" s="13" t="s">
        <v>40</v>
      </c>
      <c r="AF76" s="14"/>
    </row>
    <row r="77" spans="1:32">
      <c r="A77" s="5">
        <v>70</v>
      </c>
      <c r="B77" s="6" t="s">
        <v>206</v>
      </c>
      <c r="C77" s="7" t="s">
        <v>207</v>
      </c>
      <c r="D77" s="6" t="s">
        <v>52</v>
      </c>
      <c r="E77" s="18">
        <v>340</v>
      </c>
      <c r="F77" s="9">
        <f t="shared" si="4"/>
        <v>170</v>
      </c>
      <c r="G77" s="8"/>
      <c r="H77" s="10"/>
      <c r="I77" s="10"/>
      <c r="J77" s="8"/>
      <c r="K77" s="8"/>
      <c r="L77" s="10"/>
      <c r="M77" s="8"/>
      <c r="N77" s="8"/>
      <c r="O77" s="10"/>
      <c r="P77" s="10"/>
      <c r="Q77" s="10">
        <f t="shared" si="5"/>
        <v>170</v>
      </c>
      <c r="R77" s="10"/>
      <c r="S77" s="10"/>
      <c r="T77" s="17">
        <v>0.64041666666666675</v>
      </c>
      <c r="U77" s="10"/>
      <c r="V77" s="10"/>
      <c r="W77" s="10"/>
      <c r="X77" s="10"/>
      <c r="Y77" s="10"/>
      <c r="Z77" s="10"/>
      <c r="AA77" s="10"/>
      <c r="AB77" s="10"/>
      <c r="AC77" s="10">
        <f t="shared" si="6"/>
        <v>0.64041666666666675</v>
      </c>
      <c r="AD77" s="12">
        <f t="shared" si="7"/>
        <v>169.35958333333335</v>
      </c>
      <c r="AE77" s="13" t="s">
        <v>40</v>
      </c>
      <c r="AF77" s="20"/>
    </row>
    <row r="78" spans="1:32">
      <c r="A78" s="5">
        <v>71</v>
      </c>
      <c r="B78" s="6" t="s">
        <v>208</v>
      </c>
      <c r="C78" s="7" t="s">
        <v>209</v>
      </c>
      <c r="D78" s="6" t="s">
        <v>52</v>
      </c>
      <c r="E78" s="8">
        <v>400</v>
      </c>
      <c r="F78" s="9">
        <f t="shared" si="4"/>
        <v>200</v>
      </c>
      <c r="G78" s="8"/>
      <c r="H78" s="10"/>
      <c r="I78" s="10"/>
      <c r="J78" s="8"/>
      <c r="K78" s="8"/>
      <c r="L78" s="10"/>
      <c r="M78" s="8"/>
      <c r="N78" s="8"/>
      <c r="O78" s="10"/>
      <c r="P78" s="10"/>
      <c r="Q78" s="10">
        <f t="shared" si="5"/>
        <v>200</v>
      </c>
      <c r="R78" s="10"/>
      <c r="S78" s="10"/>
      <c r="T78" s="17">
        <v>4.5555555555555562</v>
      </c>
      <c r="U78" s="10"/>
      <c r="V78" s="10"/>
      <c r="W78" s="10"/>
      <c r="X78" s="10">
        <v>10</v>
      </c>
      <c r="Y78" s="10"/>
      <c r="Z78" s="10"/>
      <c r="AA78" s="10"/>
      <c r="AB78" s="10"/>
      <c r="AC78" s="10">
        <f t="shared" si="6"/>
        <v>14.555555555555557</v>
      </c>
      <c r="AD78" s="12">
        <f t="shared" si="7"/>
        <v>185.44444444444446</v>
      </c>
      <c r="AE78" s="13" t="s">
        <v>40</v>
      </c>
      <c r="AF78" s="14"/>
    </row>
    <row r="79" spans="1:32">
      <c r="A79" s="5">
        <v>72</v>
      </c>
      <c r="B79" s="6" t="s">
        <v>210</v>
      </c>
      <c r="C79" s="7" t="s">
        <v>211</v>
      </c>
      <c r="D79" s="6" t="s">
        <v>158</v>
      </c>
      <c r="E79" s="8">
        <v>350</v>
      </c>
      <c r="F79" s="9">
        <f t="shared" si="4"/>
        <v>175</v>
      </c>
      <c r="G79" s="8"/>
      <c r="H79" s="10"/>
      <c r="I79" s="10"/>
      <c r="J79" s="8"/>
      <c r="K79" s="8"/>
      <c r="L79" s="10"/>
      <c r="M79" s="8"/>
      <c r="N79" s="8"/>
      <c r="O79" s="10"/>
      <c r="P79" s="10"/>
      <c r="Q79" s="10">
        <f t="shared" si="5"/>
        <v>175</v>
      </c>
      <c r="R79" s="10"/>
      <c r="S79" s="10"/>
      <c r="T79" s="17">
        <v>5.7847222222222223</v>
      </c>
      <c r="U79" s="10"/>
      <c r="V79" s="10"/>
      <c r="W79" s="10"/>
      <c r="X79" s="10">
        <v>10</v>
      </c>
      <c r="Y79" s="10"/>
      <c r="Z79" s="10"/>
      <c r="AA79" s="10"/>
      <c r="AB79" s="10"/>
      <c r="AC79" s="10">
        <f t="shared" si="6"/>
        <v>15.784722222222221</v>
      </c>
      <c r="AD79" s="12">
        <f t="shared" si="7"/>
        <v>159.21527777777777</v>
      </c>
      <c r="AE79" s="13" t="s">
        <v>40</v>
      </c>
      <c r="AF79" s="14"/>
    </row>
    <row r="80" spans="1:32">
      <c r="A80" s="5">
        <v>73</v>
      </c>
      <c r="B80" s="6" t="s">
        <v>212</v>
      </c>
      <c r="C80" s="7" t="s">
        <v>213</v>
      </c>
      <c r="D80" s="6" t="s">
        <v>191</v>
      </c>
      <c r="E80" s="8">
        <v>517.5</v>
      </c>
      <c r="F80" s="9">
        <f t="shared" si="4"/>
        <v>258.75</v>
      </c>
      <c r="G80" s="8"/>
      <c r="H80" s="10"/>
      <c r="I80" s="10"/>
      <c r="J80" s="8"/>
      <c r="K80" s="8"/>
      <c r="L80" s="10"/>
      <c r="M80" s="8"/>
      <c r="N80" s="8"/>
      <c r="O80" s="10"/>
      <c r="P80" s="10"/>
      <c r="Q80" s="10">
        <f t="shared" si="5"/>
        <v>258.75</v>
      </c>
      <c r="R80" s="10"/>
      <c r="S80" s="10"/>
      <c r="T80" s="17">
        <v>1.6531250000000002</v>
      </c>
      <c r="U80" s="10"/>
      <c r="V80" s="10"/>
      <c r="W80" s="10"/>
      <c r="X80" s="10">
        <v>10</v>
      </c>
      <c r="Y80" s="10"/>
      <c r="Z80" s="10"/>
      <c r="AA80" s="10"/>
      <c r="AB80" s="10"/>
      <c r="AC80" s="10">
        <f t="shared" si="6"/>
        <v>11.653124999999999</v>
      </c>
      <c r="AD80" s="12">
        <f t="shared" si="7"/>
        <v>247.09687500000001</v>
      </c>
      <c r="AE80" s="13" t="s">
        <v>40</v>
      </c>
      <c r="AF80" s="14"/>
    </row>
    <row r="81" spans="1:72">
      <c r="A81" s="5">
        <v>74</v>
      </c>
      <c r="B81" s="6" t="s">
        <v>214</v>
      </c>
      <c r="C81" s="7" t="s">
        <v>215</v>
      </c>
      <c r="D81" s="6" t="s">
        <v>216</v>
      </c>
      <c r="E81" s="18">
        <v>347.45</v>
      </c>
      <c r="F81" s="9">
        <f t="shared" si="4"/>
        <v>173.72499999999999</v>
      </c>
      <c r="G81" s="8"/>
      <c r="H81" s="10"/>
      <c r="I81" s="10"/>
      <c r="J81" s="8"/>
      <c r="K81" s="8"/>
      <c r="L81" s="10"/>
      <c r="M81" s="8"/>
      <c r="N81" s="8"/>
      <c r="O81" s="10"/>
      <c r="P81" s="10"/>
      <c r="Q81" s="10">
        <f t="shared" si="5"/>
        <v>173.72499999999999</v>
      </c>
      <c r="R81" s="10"/>
      <c r="S81" s="10"/>
      <c r="T81" s="17"/>
      <c r="U81" s="10"/>
      <c r="V81" s="10"/>
      <c r="W81" s="10"/>
      <c r="X81" s="10">
        <v>10</v>
      </c>
      <c r="Y81" s="10"/>
      <c r="Z81" s="10"/>
      <c r="AA81" s="10"/>
      <c r="AB81" s="10"/>
      <c r="AC81" s="10">
        <f t="shared" si="6"/>
        <v>10</v>
      </c>
      <c r="AD81" s="12">
        <f t="shared" si="7"/>
        <v>163.72499999999999</v>
      </c>
      <c r="AE81" s="13" t="s">
        <v>40</v>
      </c>
      <c r="AF81" s="20"/>
    </row>
    <row r="82" spans="1:72">
      <c r="A82" s="5">
        <v>75</v>
      </c>
      <c r="B82" s="6" t="s">
        <v>217</v>
      </c>
      <c r="C82" s="7" t="s">
        <v>218</v>
      </c>
      <c r="D82" s="6" t="s">
        <v>39</v>
      </c>
      <c r="E82" s="8">
        <v>800</v>
      </c>
      <c r="F82" s="9">
        <f t="shared" si="4"/>
        <v>400</v>
      </c>
      <c r="G82" s="8"/>
      <c r="H82" s="10"/>
      <c r="I82" s="10"/>
      <c r="J82" s="8"/>
      <c r="K82" s="8"/>
      <c r="L82" s="10"/>
      <c r="M82" s="8"/>
      <c r="N82" s="8"/>
      <c r="O82" s="10"/>
      <c r="P82" s="10"/>
      <c r="Q82" s="10">
        <f t="shared" si="5"/>
        <v>400</v>
      </c>
      <c r="R82" s="10"/>
      <c r="S82" s="10"/>
      <c r="T82" s="17">
        <v>4.7777777777777777</v>
      </c>
      <c r="U82" s="10"/>
      <c r="V82" s="10"/>
      <c r="W82" s="10"/>
      <c r="X82" s="10"/>
      <c r="Y82" s="10"/>
      <c r="Z82" s="10"/>
      <c r="AA82" s="10"/>
      <c r="AB82" s="10"/>
      <c r="AC82" s="10">
        <f t="shared" si="6"/>
        <v>4.7777777777777777</v>
      </c>
      <c r="AD82" s="12">
        <f t="shared" si="7"/>
        <v>395.22222222222223</v>
      </c>
      <c r="AE82" s="13" t="s">
        <v>40</v>
      </c>
      <c r="AF82" s="14"/>
    </row>
    <row r="83" spans="1:72">
      <c r="A83" s="5">
        <v>76</v>
      </c>
      <c r="B83" s="6" t="s">
        <v>219</v>
      </c>
      <c r="C83" s="7" t="s">
        <v>220</v>
      </c>
      <c r="D83" s="6" t="s">
        <v>109</v>
      </c>
      <c r="E83" s="8">
        <v>1250</v>
      </c>
      <c r="F83" s="9">
        <f t="shared" si="4"/>
        <v>625</v>
      </c>
      <c r="G83" s="8"/>
      <c r="H83" s="10"/>
      <c r="I83" s="10"/>
      <c r="J83" s="8"/>
      <c r="K83" s="8"/>
      <c r="L83" s="10"/>
      <c r="M83" s="8"/>
      <c r="N83" s="8"/>
      <c r="O83" s="10"/>
      <c r="P83" s="10"/>
      <c r="Q83" s="10">
        <f t="shared" si="5"/>
        <v>625</v>
      </c>
      <c r="R83" s="10"/>
      <c r="S83" s="10"/>
      <c r="T83" s="17">
        <v>0.69444444444444442</v>
      </c>
      <c r="U83" s="10"/>
      <c r="V83" s="10"/>
      <c r="W83" s="10"/>
      <c r="X83" s="10">
        <v>10</v>
      </c>
      <c r="Y83" s="10"/>
      <c r="Z83" s="10"/>
      <c r="AA83" s="10"/>
      <c r="AB83" s="10"/>
      <c r="AC83" s="10">
        <f t="shared" si="6"/>
        <v>10.694444444444445</v>
      </c>
      <c r="AD83" s="12">
        <f t="shared" si="7"/>
        <v>614.30555555555554</v>
      </c>
      <c r="AE83" s="13" t="s">
        <v>40</v>
      </c>
      <c r="AF83" s="14"/>
    </row>
    <row r="84" spans="1:72">
      <c r="A84" s="5">
        <v>77</v>
      </c>
      <c r="B84" s="6" t="s">
        <v>221</v>
      </c>
      <c r="C84" s="7" t="s">
        <v>222</v>
      </c>
      <c r="D84" s="6" t="s">
        <v>58</v>
      </c>
      <c r="E84" s="8">
        <v>1200</v>
      </c>
      <c r="F84" s="9">
        <f t="shared" si="4"/>
        <v>600</v>
      </c>
      <c r="G84" s="8"/>
      <c r="H84" s="10"/>
      <c r="I84" s="10"/>
      <c r="J84" s="8"/>
      <c r="K84" s="8"/>
      <c r="L84" s="10"/>
      <c r="M84" s="8"/>
      <c r="N84" s="8"/>
      <c r="O84" s="10"/>
      <c r="P84" s="10"/>
      <c r="Q84" s="10">
        <f t="shared" si="5"/>
        <v>600</v>
      </c>
      <c r="R84" s="10"/>
      <c r="S84" s="10"/>
      <c r="T84" s="17">
        <v>8.1666666666666643</v>
      </c>
      <c r="U84" s="10"/>
      <c r="V84" s="10"/>
      <c r="W84" s="10"/>
      <c r="X84" s="10">
        <v>10</v>
      </c>
      <c r="Y84" s="10"/>
      <c r="Z84" s="10"/>
      <c r="AA84" s="10">
        <v>94.027500000000003</v>
      </c>
      <c r="AB84" s="10"/>
      <c r="AC84" s="10">
        <f t="shared" si="6"/>
        <v>112.19416666666666</v>
      </c>
      <c r="AD84" s="12">
        <f t="shared" si="7"/>
        <v>487.80583333333334</v>
      </c>
      <c r="AE84" s="13" t="s">
        <v>40</v>
      </c>
      <c r="AF84" s="14"/>
    </row>
    <row r="85" spans="1:72">
      <c r="A85" s="5">
        <v>78</v>
      </c>
      <c r="B85" s="6" t="s">
        <v>223</v>
      </c>
      <c r="C85" s="7" t="s">
        <v>224</v>
      </c>
      <c r="D85" s="6" t="s">
        <v>225</v>
      </c>
      <c r="E85" s="8">
        <v>2300</v>
      </c>
      <c r="F85" s="9">
        <f t="shared" si="4"/>
        <v>1150</v>
      </c>
      <c r="G85" s="8"/>
      <c r="H85" s="10"/>
      <c r="I85" s="10">
        <v>275.79000000000002</v>
      </c>
      <c r="J85" s="8"/>
      <c r="K85" s="8"/>
      <c r="L85" s="10"/>
      <c r="M85" s="8"/>
      <c r="N85" s="8"/>
      <c r="O85" s="10"/>
      <c r="P85" s="10"/>
      <c r="Q85" s="10">
        <f t="shared" si="5"/>
        <v>1425.79</v>
      </c>
      <c r="R85" s="10"/>
      <c r="S85" s="10"/>
      <c r="T85" s="17"/>
      <c r="U85" s="10">
        <v>208.33</v>
      </c>
      <c r="V85" s="10">
        <v>155.74</v>
      </c>
      <c r="W85" s="10"/>
      <c r="X85" s="10">
        <v>10</v>
      </c>
      <c r="Y85" s="10"/>
      <c r="Z85" s="10"/>
      <c r="AA85" s="10">
        <v>101.99</v>
      </c>
      <c r="AB85" s="10"/>
      <c r="AC85" s="10">
        <f t="shared" si="6"/>
        <v>476.06000000000006</v>
      </c>
      <c r="AD85" s="12">
        <f t="shared" si="7"/>
        <v>949.7299999999999</v>
      </c>
      <c r="AE85" s="13" t="s">
        <v>40</v>
      </c>
      <c r="AF85" s="14"/>
    </row>
    <row r="86" spans="1:72">
      <c r="A86" s="5">
        <v>79</v>
      </c>
      <c r="B86" s="6" t="s">
        <v>226</v>
      </c>
      <c r="C86" s="7" t="s">
        <v>227</v>
      </c>
      <c r="D86" s="6" t="s">
        <v>68</v>
      </c>
      <c r="E86" s="8">
        <v>500</v>
      </c>
      <c r="F86" s="9">
        <f t="shared" si="4"/>
        <v>250</v>
      </c>
      <c r="G86" s="8"/>
      <c r="H86" s="10"/>
      <c r="I86" s="10"/>
      <c r="J86" s="8"/>
      <c r="K86" s="8"/>
      <c r="L86" s="10"/>
      <c r="M86" s="8"/>
      <c r="N86" s="8"/>
      <c r="O86" s="10"/>
      <c r="P86" s="10"/>
      <c r="Q86" s="10">
        <f t="shared" si="5"/>
        <v>250</v>
      </c>
      <c r="R86" s="10"/>
      <c r="S86" s="10"/>
      <c r="T86" s="17">
        <v>11.145833333333334</v>
      </c>
      <c r="U86" s="10"/>
      <c r="V86" s="10"/>
      <c r="W86" s="10"/>
      <c r="X86" s="10"/>
      <c r="Y86" s="10"/>
      <c r="Z86" s="10"/>
      <c r="AA86" s="10"/>
      <c r="AB86" s="10"/>
      <c r="AC86" s="10">
        <f t="shared" si="6"/>
        <v>11.145833333333334</v>
      </c>
      <c r="AD86" s="12">
        <f t="shared" si="7"/>
        <v>238.85416666666666</v>
      </c>
      <c r="AE86" s="13" t="s">
        <v>40</v>
      </c>
      <c r="AF86" s="14"/>
    </row>
    <row r="87" spans="1:72">
      <c r="A87" s="5">
        <v>80</v>
      </c>
      <c r="B87" s="6" t="s">
        <v>228</v>
      </c>
      <c r="C87" s="7" t="s">
        <v>229</v>
      </c>
      <c r="D87" s="6" t="s">
        <v>55</v>
      </c>
      <c r="E87" s="8">
        <v>632.5</v>
      </c>
      <c r="F87" s="9">
        <f t="shared" si="4"/>
        <v>316.25</v>
      </c>
      <c r="G87" s="8"/>
      <c r="H87" s="10"/>
      <c r="I87" s="10"/>
      <c r="J87" s="8"/>
      <c r="K87" s="8"/>
      <c r="L87" s="10"/>
      <c r="M87" s="8"/>
      <c r="N87" s="8"/>
      <c r="O87" s="10"/>
      <c r="P87" s="10"/>
      <c r="Q87" s="10">
        <f t="shared" si="5"/>
        <v>316.25</v>
      </c>
      <c r="R87" s="10"/>
      <c r="S87" s="10"/>
      <c r="T87" s="17">
        <v>4.78767361111111</v>
      </c>
      <c r="U87" s="10"/>
      <c r="V87" s="10"/>
      <c r="W87" s="10"/>
      <c r="X87" s="10">
        <v>10</v>
      </c>
      <c r="Y87" s="10"/>
      <c r="Z87" s="10"/>
      <c r="AA87" s="10"/>
      <c r="AB87" s="10"/>
      <c r="AC87" s="10">
        <f t="shared" si="6"/>
        <v>14.78767361111111</v>
      </c>
      <c r="AD87" s="12">
        <f t="shared" si="7"/>
        <v>301.46232638888887</v>
      </c>
      <c r="AE87" s="13" t="s">
        <v>40</v>
      </c>
      <c r="AF87" s="14"/>
    </row>
    <row r="88" spans="1:72" s="45" customFormat="1">
      <c r="A88" s="36">
        <v>81</v>
      </c>
      <c r="B88" s="37" t="s">
        <v>230</v>
      </c>
      <c r="C88" s="38" t="s">
        <v>231</v>
      </c>
      <c r="D88" s="37" t="s">
        <v>216</v>
      </c>
      <c r="E88" s="39">
        <v>2000</v>
      </c>
      <c r="F88" s="9">
        <f t="shared" si="4"/>
        <v>1000</v>
      </c>
      <c r="G88" s="39"/>
      <c r="H88" s="40"/>
      <c r="I88" s="40"/>
      <c r="J88" s="39"/>
      <c r="K88" s="39"/>
      <c r="L88" s="40"/>
      <c r="M88" s="39"/>
      <c r="N88" s="39"/>
      <c r="O88" s="40"/>
      <c r="P88" s="40"/>
      <c r="Q88" s="10">
        <f t="shared" si="5"/>
        <v>1000</v>
      </c>
      <c r="R88" s="40"/>
      <c r="S88" s="40"/>
      <c r="T88" s="41"/>
      <c r="U88" s="40"/>
      <c r="V88" s="40"/>
      <c r="W88" s="40"/>
      <c r="X88" s="10"/>
      <c r="Y88" s="40"/>
      <c r="Z88" s="40"/>
      <c r="AA88" s="40"/>
      <c r="AB88" s="40"/>
      <c r="AC88" s="40">
        <f t="shared" si="6"/>
        <v>0</v>
      </c>
      <c r="AD88" s="42">
        <f t="shared" si="7"/>
        <v>1000</v>
      </c>
      <c r="AE88" s="43" t="s">
        <v>40</v>
      </c>
      <c r="AF88" s="44" t="s">
        <v>232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>
      <c r="A89" s="5">
        <v>82</v>
      </c>
      <c r="B89" s="6" t="s">
        <v>233</v>
      </c>
      <c r="C89" s="7" t="s">
        <v>234</v>
      </c>
      <c r="D89" s="6" t="s">
        <v>128</v>
      </c>
      <c r="E89" s="8">
        <v>800</v>
      </c>
      <c r="F89" s="9">
        <f t="shared" si="4"/>
        <v>400</v>
      </c>
      <c r="G89" s="8"/>
      <c r="H89" s="10"/>
      <c r="I89" s="10"/>
      <c r="J89" s="8"/>
      <c r="K89" s="8"/>
      <c r="L89" s="10"/>
      <c r="M89" s="8"/>
      <c r="N89" s="8"/>
      <c r="O89" s="10"/>
      <c r="P89" s="10"/>
      <c r="Q89" s="10">
        <f t="shared" si="5"/>
        <v>400</v>
      </c>
      <c r="R89" s="10"/>
      <c r="S89" s="10"/>
      <c r="T89" s="17">
        <v>3.3888888888888888</v>
      </c>
      <c r="U89" s="10"/>
      <c r="V89" s="10"/>
      <c r="W89" s="10"/>
      <c r="X89" s="10">
        <v>10</v>
      </c>
      <c r="Y89" s="10"/>
      <c r="Z89" s="10"/>
      <c r="AA89" s="10"/>
      <c r="AB89" s="10"/>
      <c r="AC89" s="10">
        <f t="shared" si="6"/>
        <v>13.388888888888889</v>
      </c>
      <c r="AD89" s="12">
        <f t="shared" si="7"/>
        <v>386.61111111111109</v>
      </c>
      <c r="AE89" s="13" t="s">
        <v>40</v>
      </c>
      <c r="AF89" s="14"/>
    </row>
    <row r="90" spans="1:72">
      <c r="A90" s="5">
        <v>83</v>
      </c>
      <c r="B90" s="6" t="s">
        <v>235</v>
      </c>
      <c r="C90" s="7" t="s">
        <v>236</v>
      </c>
      <c r="D90" s="6" t="s">
        <v>191</v>
      </c>
      <c r="E90" s="8">
        <v>600</v>
      </c>
      <c r="F90" s="9">
        <f t="shared" si="4"/>
        <v>300</v>
      </c>
      <c r="G90" s="8"/>
      <c r="H90" s="10"/>
      <c r="I90" s="10"/>
      <c r="J90" s="8"/>
      <c r="K90" s="8"/>
      <c r="L90" s="10"/>
      <c r="M90" s="8"/>
      <c r="N90" s="8"/>
      <c r="O90" s="10"/>
      <c r="P90" s="10"/>
      <c r="Q90" s="10">
        <f t="shared" si="5"/>
        <v>300</v>
      </c>
      <c r="R90" s="10"/>
      <c r="S90" s="10"/>
      <c r="T90" s="17">
        <v>2.958333333333333</v>
      </c>
      <c r="U90" s="10"/>
      <c r="V90" s="10"/>
      <c r="W90" s="10"/>
      <c r="X90" s="10">
        <v>10</v>
      </c>
      <c r="Y90" s="10"/>
      <c r="Z90" s="10"/>
      <c r="AA90" s="10"/>
      <c r="AB90" s="10"/>
      <c r="AC90" s="10">
        <f t="shared" si="6"/>
        <v>12.958333333333332</v>
      </c>
      <c r="AD90" s="12">
        <f t="shared" si="7"/>
        <v>287.04166666666669</v>
      </c>
      <c r="AE90" s="13" t="s">
        <v>40</v>
      </c>
      <c r="AF90" s="14"/>
    </row>
    <row r="91" spans="1:72">
      <c r="A91" s="5">
        <v>84</v>
      </c>
      <c r="B91" s="6" t="s">
        <v>237</v>
      </c>
      <c r="C91" s="7" t="s">
        <v>238</v>
      </c>
      <c r="D91" s="6" t="s">
        <v>148</v>
      </c>
      <c r="E91" s="8">
        <v>900</v>
      </c>
      <c r="F91" s="9">
        <f t="shared" si="4"/>
        <v>450</v>
      </c>
      <c r="G91" s="8"/>
      <c r="H91" s="10"/>
      <c r="I91" s="10"/>
      <c r="J91" s="8"/>
      <c r="K91" s="8"/>
      <c r="L91" s="10"/>
      <c r="M91" s="8"/>
      <c r="N91" s="8"/>
      <c r="O91" s="10"/>
      <c r="P91" s="10"/>
      <c r="Q91" s="10">
        <f t="shared" si="5"/>
        <v>450</v>
      </c>
      <c r="R91" s="10"/>
      <c r="S91" s="10"/>
      <c r="T91" s="17">
        <v>8.6875</v>
      </c>
      <c r="U91" s="10"/>
      <c r="V91" s="10"/>
      <c r="W91" s="10"/>
      <c r="X91" s="10"/>
      <c r="Y91" s="10"/>
      <c r="Z91" s="10"/>
      <c r="AA91" s="10"/>
      <c r="AB91" s="10"/>
      <c r="AC91" s="10">
        <f t="shared" si="6"/>
        <v>8.6875</v>
      </c>
      <c r="AD91" s="12">
        <f t="shared" si="7"/>
        <v>441.3125</v>
      </c>
      <c r="AE91" s="13" t="s">
        <v>40</v>
      </c>
      <c r="AF91" s="14"/>
    </row>
    <row r="92" spans="1:72">
      <c r="A92" s="5">
        <v>85</v>
      </c>
      <c r="B92" s="6" t="s">
        <v>239</v>
      </c>
      <c r="C92" s="7" t="s">
        <v>240</v>
      </c>
      <c r="D92" s="6" t="s">
        <v>55</v>
      </c>
      <c r="E92" s="8">
        <v>450</v>
      </c>
      <c r="F92" s="9">
        <f t="shared" si="4"/>
        <v>225</v>
      </c>
      <c r="G92" s="8"/>
      <c r="H92" s="10"/>
      <c r="I92" s="10"/>
      <c r="J92" s="8"/>
      <c r="K92" s="8"/>
      <c r="L92" s="10"/>
      <c r="M92" s="8"/>
      <c r="N92" s="8"/>
      <c r="O92" s="10"/>
      <c r="P92" s="10"/>
      <c r="Q92" s="10">
        <f t="shared" si="5"/>
        <v>225</v>
      </c>
      <c r="R92" s="10"/>
      <c r="S92" s="10"/>
      <c r="T92" s="17"/>
      <c r="U92" s="10"/>
      <c r="V92" s="10"/>
      <c r="W92" s="10"/>
      <c r="X92" s="10">
        <v>10</v>
      </c>
      <c r="Y92" s="10"/>
      <c r="Z92" s="10"/>
      <c r="AA92" s="10"/>
      <c r="AB92" s="10"/>
      <c r="AC92" s="10">
        <f t="shared" si="6"/>
        <v>10</v>
      </c>
      <c r="AD92" s="12">
        <f t="shared" si="7"/>
        <v>215</v>
      </c>
      <c r="AE92" s="13" t="s">
        <v>40</v>
      </c>
      <c r="AF92" s="46"/>
    </row>
    <row r="93" spans="1:72">
      <c r="A93" s="5">
        <v>86</v>
      </c>
      <c r="B93" s="6" t="s">
        <v>241</v>
      </c>
      <c r="C93" s="7" t="s">
        <v>242</v>
      </c>
      <c r="D93" s="6" t="s">
        <v>109</v>
      </c>
      <c r="E93" s="8">
        <v>400</v>
      </c>
      <c r="F93" s="9">
        <f t="shared" si="4"/>
        <v>200</v>
      </c>
      <c r="G93" s="8"/>
      <c r="H93" s="10"/>
      <c r="I93" s="10"/>
      <c r="J93" s="8"/>
      <c r="K93" s="8"/>
      <c r="L93" s="10"/>
      <c r="M93" s="8"/>
      <c r="N93" s="8"/>
      <c r="O93" s="10"/>
      <c r="P93" s="10"/>
      <c r="Q93" s="10">
        <f t="shared" si="5"/>
        <v>200</v>
      </c>
      <c r="R93" s="10"/>
      <c r="S93" s="10"/>
      <c r="T93" s="17"/>
      <c r="U93" s="10"/>
      <c r="V93" s="10"/>
      <c r="W93" s="10"/>
      <c r="X93" s="10">
        <v>10</v>
      </c>
      <c r="Y93" s="10"/>
      <c r="Z93" s="10"/>
      <c r="AA93" s="10"/>
      <c r="AB93" s="10"/>
      <c r="AC93" s="10">
        <f t="shared" si="6"/>
        <v>10</v>
      </c>
      <c r="AD93" s="12">
        <f t="shared" si="7"/>
        <v>190</v>
      </c>
      <c r="AE93" s="13" t="s">
        <v>40</v>
      </c>
      <c r="AF93" s="14"/>
    </row>
    <row r="94" spans="1:72">
      <c r="A94" s="5">
        <v>87</v>
      </c>
      <c r="B94" s="6" t="s">
        <v>243</v>
      </c>
      <c r="C94" s="7" t="s">
        <v>244</v>
      </c>
      <c r="D94" s="6" t="s">
        <v>128</v>
      </c>
      <c r="E94" s="8">
        <v>800</v>
      </c>
      <c r="F94" s="9">
        <f t="shared" si="4"/>
        <v>400</v>
      </c>
      <c r="G94" s="8"/>
      <c r="H94" s="10"/>
      <c r="I94" s="10"/>
      <c r="J94" s="8"/>
      <c r="K94" s="8"/>
      <c r="L94" s="10"/>
      <c r="M94" s="8"/>
      <c r="N94" s="8"/>
      <c r="O94" s="10"/>
      <c r="P94" s="10"/>
      <c r="Q94" s="10">
        <f t="shared" si="5"/>
        <v>400</v>
      </c>
      <c r="R94" s="10"/>
      <c r="S94" s="10"/>
      <c r="T94" s="17">
        <v>4.4444444444444446</v>
      </c>
      <c r="U94" s="10"/>
      <c r="V94" s="10"/>
      <c r="W94" s="10"/>
      <c r="X94" s="10">
        <v>10</v>
      </c>
      <c r="Y94" s="10"/>
      <c r="Z94" s="10"/>
      <c r="AA94" s="10"/>
      <c r="AB94" s="10"/>
      <c r="AC94" s="10">
        <f t="shared" si="6"/>
        <v>14.444444444444445</v>
      </c>
      <c r="AD94" s="12">
        <f t="shared" si="7"/>
        <v>385.55555555555554</v>
      </c>
      <c r="AE94" s="13" t="s">
        <v>40</v>
      </c>
      <c r="AF94" s="14"/>
    </row>
    <row r="95" spans="1:72">
      <c r="A95" s="5">
        <v>88</v>
      </c>
      <c r="B95" s="6" t="s">
        <v>245</v>
      </c>
      <c r="C95" s="7" t="s">
        <v>246</v>
      </c>
      <c r="D95" s="6" t="s">
        <v>52</v>
      </c>
      <c r="E95" s="8">
        <v>402.5</v>
      </c>
      <c r="F95" s="9">
        <f t="shared" si="4"/>
        <v>201.25</v>
      </c>
      <c r="G95" s="8"/>
      <c r="H95" s="10"/>
      <c r="I95" s="10"/>
      <c r="J95" s="8"/>
      <c r="K95" s="8"/>
      <c r="L95" s="10"/>
      <c r="M95" s="8"/>
      <c r="N95" s="8"/>
      <c r="O95" s="10"/>
      <c r="P95" s="10"/>
      <c r="Q95" s="10">
        <f t="shared" si="5"/>
        <v>201.25</v>
      </c>
      <c r="R95" s="10"/>
      <c r="S95" s="10"/>
      <c r="T95" s="17">
        <v>0.55902777777777768</v>
      </c>
      <c r="U95" s="10"/>
      <c r="V95" s="10"/>
      <c r="W95" s="10"/>
      <c r="X95" s="10">
        <v>10</v>
      </c>
      <c r="Y95" s="10"/>
      <c r="Z95" s="10"/>
      <c r="AA95" s="10"/>
      <c r="AB95" s="10"/>
      <c r="AC95" s="10">
        <f t="shared" si="6"/>
        <v>10.559027777777779</v>
      </c>
      <c r="AD95" s="12">
        <f t="shared" si="7"/>
        <v>190.69097222222223</v>
      </c>
      <c r="AE95" s="13" t="s">
        <v>40</v>
      </c>
      <c r="AF95" s="14"/>
    </row>
    <row r="96" spans="1:72">
      <c r="A96" s="5">
        <v>89</v>
      </c>
      <c r="B96" s="6" t="s">
        <v>247</v>
      </c>
      <c r="C96" s="7" t="s">
        <v>248</v>
      </c>
      <c r="D96" s="6" t="s">
        <v>61</v>
      </c>
      <c r="E96" s="8">
        <v>1000</v>
      </c>
      <c r="F96" s="9">
        <f t="shared" si="4"/>
        <v>500</v>
      </c>
      <c r="G96" s="8"/>
      <c r="H96" s="10"/>
      <c r="I96" s="10">
        <v>275.79000000000002</v>
      </c>
      <c r="J96" s="8"/>
      <c r="K96" s="8"/>
      <c r="L96" s="10"/>
      <c r="M96" s="8"/>
      <c r="N96" s="8"/>
      <c r="O96" s="10"/>
      <c r="P96" s="10"/>
      <c r="Q96" s="10">
        <f t="shared" si="5"/>
        <v>775.79</v>
      </c>
      <c r="R96" s="10"/>
      <c r="S96" s="10"/>
      <c r="T96" s="17"/>
      <c r="U96" s="10"/>
      <c r="V96" s="10"/>
      <c r="W96" s="10"/>
      <c r="X96" s="10"/>
      <c r="Y96" s="10"/>
      <c r="Z96" s="10"/>
      <c r="AA96" s="10">
        <v>30.37</v>
      </c>
      <c r="AB96" s="10"/>
      <c r="AC96" s="10">
        <f t="shared" si="6"/>
        <v>30.37</v>
      </c>
      <c r="AD96" s="12">
        <f t="shared" si="7"/>
        <v>745.42</v>
      </c>
      <c r="AE96" s="13" t="s">
        <v>40</v>
      </c>
      <c r="AF96" s="14"/>
    </row>
    <row r="97" spans="1:72">
      <c r="A97" s="5">
        <v>90</v>
      </c>
      <c r="B97" s="6" t="s">
        <v>249</v>
      </c>
      <c r="C97" s="7" t="s">
        <v>250</v>
      </c>
      <c r="D97" s="6" t="s">
        <v>158</v>
      </c>
      <c r="E97" s="8">
        <v>700</v>
      </c>
      <c r="F97" s="9">
        <f t="shared" si="4"/>
        <v>350</v>
      </c>
      <c r="G97" s="8"/>
      <c r="H97" s="10"/>
      <c r="I97" s="10"/>
      <c r="J97" s="8"/>
      <c r="K97" s="8"/>
      <c r="L97" s="10"/>
      <c r="M97" s="8"/>
      <c r="N97" s="8"/>
      <c r="O97" s="10"/>
      <c r="P97" s="10"/>
      <c r="Q97" s="10">
        <f t="shared" si="5"/>
        <v>350</v>
      </c>
      <c r="R97" s="10"/>
      <c r="S97" s="10"/>
      <c r="T97" s="17"/>
      <c r="U97" s="10"/>
      <c r="V97" s="10"/>
      <c r="W97" s="10"/>
      <c r="X97" s="10">
        <v>10</v>
      </c>
      <c r="Y97" s="10"/>
      <c r="Z97" s="10"/>
      <c r="AA97" s="10"/>
      <c r="AB97" s="10"/>
      <c r="AC97" s="10">
        <f t="shared" si="6"/>
        <v>10</v>
      </c>
      <c r="AD97" s="12">
        <f t="shared" si="7"/>
        <v>340</v>
      </c>
      <c r="AE97" s="13" t="s">
        <v>40</v>
      </c>
      <c r="AF97" s="14"/>
    </row>
    <row r="98" spans="1:72">
      <c r="A98" s="5">
        <v>91</v>
      </c>
      <c r="B98" s="6" t="s">
        <v>251</v>
      </c>
      <c r="C98" s="7" t="s">
        <v>252</v>
      </c>
      <c r="D98" s="6" t="s">
        <v>49</v>
      </c>
      <c r="E98" s="18">
        <v>340</v>
      </c>
      <c r="F98" s="9">
        <f t="shared" si="4"/>
        <v>170</v>
      </c>
      <c r="G98" s="8"/>
      <c r="H98" s="10"/>
      <c r="I98" s="10"/>
      <c r="J98" s="8"/>
      <c r="K98" s="8"/>
      <c r="L98" s="10"/>
      <c r="M98" s="8"/>
      <c r="N98" s="8"/>
      <c r="O98" s="10"/>
      <c r="P98" s="10"/>
      <c r="Q98" s="10">
        <f t="shared" si="5"/>
        <v>170</v>
      </c>
      <c r="R98" s="10"/>
      <c r="S98" s="10"/>
      <c r="T98" s="17">
        <v>0.68458333333333343</v>
      </c>
      <c r="U98" s="10"/>
      <c r="V98" s="10"/>
      <c r="W98" s="10"/>
      <c r="X98" s="10">
        <v>10</v>
      </c>
      <c r="Y98" s="10"/>
      <c r="Z98" s="10"/>
      <c r="AA98" s="10"/>
      <c r="AB98" s="10"/>
      <c r="AC98" s="10">
        <f t="shared" si="6"/>
        <v>10.684583333333334</v>
      </c>
      <c r="AD98" s="12">
        <f t="shared" si="7"/>
        <v>159.31541666666666</v>
      </c>
      <c r="AE98" s="13" t="s">
        <v>40</v>
      </c>
      <c r="AF98" s="20"/>
    </row>
    <row r="99" spans="1:72">
      <c r="A99" s="5">
        <v>92</v>
      </c>
      <c r="B99" s="6" t="s">
        <v>253</v>
      </c>
      <c r="C99" s="7" t="s">
        <v>254</v>
      </c>
      <c r="D99" s="6" t="s">
        <v>52</v>
      </c>
      <c r="E99" s="8">
        <v>500</v>
      </c>
      <c r="F99" s="9">
        <f t="shared" si="4"/>
        <v>250</v>
      </c>
      <c r="G99" s="8"/>
      <c r="H99" s="10"/>
      <c r="I99" s="10"/>
      <c r="J99" s="8"/>
      <c r="K99" s="8"/>
      <c r="L99" s="10"/>
      <c r="M99" s="8"/>
      <c r="N99" s="8"/>
      <c r="O99" s="10"/>
      <c r="P99" s="10"/>
      <c r="Q99" s="10">
        <f t="shared" si="5"/>
        <v>250</v>
      </c>
      <c r="R99" s="10"/>
      <c r="S99" s="10"/>
      <c r="T99" s="17">
        <v>0.24305555555555558</v>
      </c>
      <c r="U99" s="10"/>
      <c r="V99" s="10"/>
      <c r="W99" s="10"/>
      <c r="X99" s="10">
        <v>10</v>
      </c>
      <c r="Y99" s="10"/>
      <c r="Z99" s="10"/>
      <c r="AA99" s="10"/>
      <c r="AB99" s="10"/>
      <c r="AC99" s="10">
        <f t="shared" si="6"/>
        <v>10.243055555555555</v>
      </c>
      <c r="AD99" s="12">
        <f t="shared" si="7"/>
        <v>239.75694444444446</v>
      </c>
      <c r="AE99" s="13" t="s">
        <v>40</v>
      </c>
      <c r="AF99" s="14"/>
    </row>
    <row r="100" spans="1:72">
      <c r="A100" s="5">
        <v>93</v>
      </c>
      <c r="B100" s="6" t="s">
        <v>255</v>
      </c>
      <c r="C100" s="7" t="s">
        <v>256</v>
      </c>
      <c r="D100" s="6" t="s">
        <v>55</v>
      </c>
      <c r="E100" s="8">
        <v>750</v>
      </c>
      <c r="F100" s="9">
        <f t="shared" si="4"/>
        <v>375</v>
      </c>
      <c r="G100" s="8"/>
      <c r="H100" s="10"/>
      <c r="I100" s="10"/>
      <c r="J100" s="8"/>
      <c r="K100" s="8"/>
      <c r="L100" s="10"/>
      <c r="M100" s="8"/>
      <c r="N100" s="8"/>
      <c r="O100" s="10"/>
      <c r="P100" s="10"/>
      <c r="Q100" s="10">
        <f t="shared" si="5"/>
        <v>375</v>
      </c>
      <c r="R100" s="10"/>
      <c r="S100" s="10"/>
      <c r="T100" s="17"/>
      <c r="U100" s="10"/>
      <c r="V100" s="10"/>
      <c r="W100" s="10"/>
      <c r="X100" s="10">
        <v>10</v>
      </c>
      <c r="Y100" s="10"/>
      <c r="Z100" s="10"/>
      <c r="AA100" s="10"/>
      <c r="AB100" s="10"/>
      <c r="AC100" s="10">
        <f t="shared" si="6"/>
        <v>10</v>
      </c>
      <c r="AD100" s="12">
        <f t="shared" si="7"/>
        <v>365</v>
      </c>
      <c r="AE100" s="13" t="s">
        <v>40</v>
      </c>
      <c r="AF100" s="14"/>
    </row>
    <row r="101" spans="1:72">
      <c r="A101" s="5">
        <v>94</v>
      </c>
      <c r="B101" s="6" t="s">
        <v>257</v>
      </c>
      <c r="C101" s="7" t="s">
        <v>258</v>
      </c>
      <c r="D101" s="6" t="s">
        <v>52</v>
      </c>
      <c r="E101" s="18">
        <v>340</v>
      </c>
      <c r="F101" s="9">
        <f t="shared" si="4"/>
        <v>170</v>
      </c>
      <c r="G101" s="8"/>
      <c r="H101" s="10"/>
      <c r="I101" s="10"/>
      <c r="J101" s="8"/>
      <c r="K101" s="8"/>
      <c r="L101" s="10"/>
      <c r="M101" s="8"/>
      <c r="N101" s="8"/>
      <c r="O101" s="10"/>
      <c r="P101" s="10"/>
      <c r="Q101" s="10">
        <f t="shared" si="5"/>
        <v>170</v>
      </c>
      <c r="R101" s="10"/>
      <c r="S101" s="10"/>
      <c r="T101" s="17">
        <v>0.83916666666666662</v>
      </c>
      <c r="U101" s="10"/>
      <c r="V101" s="10"/>
      <c r="W101" s="10"/>
      <c r="X101" s="10"/>
      <c r="Y101" s="10"/>
      <c r="Z101" s="10"/>
      <c r="AA101" s="10"/>
      <c r="AB101" s="10"/>
      <c r="AC101" s="10">
        <f t="shared" si="6"/>
        <v>0.83916666666666662</v>
      </c>
      <c r="AD101" s="12">
        <f t="shared" si="7"/>
        <v>169.16083333333333</v>
      </c>
      <c r="AE101" s="13" t="s">
        <v>40</v>
      </c>
      <c r="AF101" s="20"/>
    </row>
    <row r="102" spans="1:72" s="47" customFormat="1">
      <c r="A102" s="5">
        <v>95</v>
      </c>
      <c r="B102" s="6" t="s">
        <v>259</v>
      </c>
      <c r="C102" s="7" t="s">
        <v>260</v>
      </c>
      <c r="D102" s="6" t="s">
        <v>133</v>
      </c>
      <c r="E102" s="8">
        <v>850</v>
      </c>
      <c r="F102" s="9">
        <f t="shared" si="4"/>
        <v>425</v>
      </c>
      <c r="G102" s="8"/>
      <c r="H102" s="10"/>
      <c r="I102" s="10"/>
      <c r="K102" s="8">
        <v>85</v>
      </c>
      <c r="L102" s="10"/>
      <c r="M102" s="8"/>
      <c r="N102" s="8"/>
      <c r="O102" s="10"/>
      <c r="P102" s="10"/>
      <c r="Q102" s="10">
        <f t="shared" si="5"/>
        <v>510</v>
      </c>
      <c r="R102" s="10"/>
      <c r="S102" s="10"/>
      <c r="T102" s="17"/>
      <c r="U102" s="10"/>
      <c r="V102" s="10"/>
      <c r="W102" s="10"/>
      <c r="X102" s="10"/>
      <c r="Y102" s="10"/>
      <c r="Z102" s="10"/>
      <c r="AA102" s="10"/>
      <c r="AB102" s="10"/>
      <c r="AC102" s="10">
        <f t="shared" si="6"/>
        <v>0</v>
      </c>
      <c r="AD102" s="12">
        <f t="shared" si="7"/>
        <v>510</v>
      </c>
      <c r="AE102" s="13" t="s">
        <v>40</v>
      </c>
      <c r="AF102" s="2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>
      <c r="A103" s="5">
        <v>96</v>
      </c>
      <c r="B103" s="6" t="s">
        <v>261</v>
      </c>
      <c r="C103" s="7" t="s">
        <v>262</v>
      </c>
      <c r="D103" s="6" t="s">
        <v>109</v>
      </c>
      <c r="E103" s="8">
        <v>1000</v>
      </c>
      <c r="F103" s="9">
        <f t="shared" si="4"/>
        <v>500</v>
      </c>
      <c r="G103" s="8"/>
      <c r="H103" s="10"/>
      <c r="I103" s="10"/>
      <c r="J103" s="8"/>
      <c r="K103" s="8"/>
      <c r="L103" s="10"/>
      <c r="M103" s="8"/>
      <c r="N103" s="8"/>
      <c r="O103" s="10"/>
      <c r="P103" s="10"/>
      <c r="Q103" s="10">
        <f t="shared" si="5"/>
        <v>500</v>
      </c>
      <c r="R103" s="10"/>
      <c r="S103" s="10"/>
      <c r="T103" s="17">
        <v>1.3194444444444444</v>
      </c>
      <c r="U103" s="10"/>
      <c r="V103" s="10"/>
      <c r="W103" s="10"/>
      <c r="X103" s="10">
        <v>10</v>
      </c>
      <c r="Y103" s="10"/>
      <c r="Z103" s="10"/>
      <c r="AA103" s="10"/>
      <c r="AB103" s="10"/>
      <c r="AC103" s="10">
        <f t="shared" si="6"/>
        <v>11.319444444444445</v>
      </c>
      <c r="AD103" s="12">
        <f t="shared" si="7"/>
        <v>488.68055555555554</v>
      </c>
      <c r="AE103" s="13" t="s">
        <v>40</v>
      </c>
      <c r="AF103" s="14"/>
    </row>
    <row r="104" spans="1:72">
      <c r="A104" s="5">
        <v>97</v>
      </c>
      <c r="B104" s="6" t="s">
        <v>263</v>
      </c>
      <c r="C104" s="7" t="s">
        <v>264</v>
      </c>
      <c r="D104" s="6" t="s">
        <v>148</v>
      </c>
      <c r="E104" s="8">
        <v>1000</v>
      </c>
      <c r="F104" s="9">
        <f t="shared" si="4"/>
        <v>500</v>
      </c>
      <c r="G104" s="8"/>
      <c r="H104" s="10"/>
      <c r="I104" s="10"/>
      <c r="J104" s="8"/>
      <c r="K104" s="8"/>
      <c r="L104" s="10"/>
      <c r="M104" s="8"/>
      <c r="N104" s="8"/>
      <c r="O104" s="10"/>
      <c r="P104" s="10"/>
      <c r="Q104" s="10">
        <f t="shared" si="5"/>
        <v>500</v>
      </c>
      <c r="R104" s="10"/>
      <c r="S104" s="10"/>
      <c r="T104" s="17">
        <v>8.6805555555555571</v>
      </c>
      <c r="U104" s="10"/>
      <c r="V104" s="10"/>
      <c r="W104" s="10"/>
      <c r="X104" s="10"/>
      <c r="Y104" s="10"/>
      <c r="Z104" s="10"/>
      <c r="AA104" s="10"/>
      <c r="AB104" s="10"/>
      <c r="AC104" s="10">
        <f t="shared" si="6"/>
        <v>8.6805555555555571</v>
      </c>
      <c r="AD104" s="12">
        <f t="shared" si="7"/>
        <v>491.31944444444446</v>
      </c>
      <c r="AE104" s="13" t="s">
        <v>40</v>
      </c>
      <c r="AF104" s="14"/>
    </row>
    <row r="105" spans="1:72">
      <c r="A105" s="5">
        <v>98</v>
      </c>
      <c r="B105" s="6" t="s">
        <v>265</v>
      </c>
      <c r="C105" s="7" t="s">
        <v>266</v>
      </c>
      <c r="D105" s="6" t="s">
        <v>128</v>
      </c>
      <c r="E105" s="8">
        <v>510</v>
      </c>
      <c r="F105" s="9">
        <f t="shared" si="4"/>
        <v>255</v>
      </c>
      <c r="G105" s="8"/>
      <c r="H105" s="10"/>
      <c r="I105" s="10"/>
      <c r="J105" s="8"/>
      <c r="K105" s="8"/>
      <c r="L105" s="10"/>
      <c r="M105" s="8"/>
      <c r="N105" s="8"/>
      <c r="O105" s="10"/>
      <c r="P105" s="10"/>
      <c r="Q105" s="10">
        <f t="shared" si="5"/>
        <v>255</v>
      </c>
      <c r="R105" s="10"/>
      <c r="S105" s="10"/>
      <c r="T105" s="17">
        <v>5.7374999999999998</v>
      </c>
      <c r="U105" s="10"/>
      <c r="V105" s="10"/>
      <c r="W105" s="10"/>
      <c r="X105" s="10">
        <v>10</v>
      </c>
      <c r="Y105" s="10"/>
      <c r="Z105" s="10"/>
      <c r="AA105" s="10"/>
      <c r="AB105" s="10"/>
      <c r="AC105" s="10">
        <f t="shared" si="6"/>
        <v>15.737500000000001</v>
      </c>
      <c r="AD105" s="12">
        <f t="shared" si="7"/>
        <v>239.26249999999999</v>
      </c>
      <c r="AE105" s="13" t="s">
        <v>40</v>
      </c>
      <c r="AF105" s="14"/>
    </row>
    <row r="106" spans="1:72">
      <c r="A106" s="5">
        <v>99</v>
      </c>
      <c r="B106" s="6" t="s">
        <v>267</v>
      </c>
      <c r="C106" s="7" t="s">
        <v>268</v>
      </c>
      <c r="D106" s="6" t="s">
        <v>71</v>
      </c>
      <c r="E106" s="8">
        <v>470</v>
      </c>
      <c r="F106" s="9">
        <f t="shared" si="4"/>
        <v>235</v>
      </c>
      <c r="G106" s="8"/>
      <c r="H106" s="10"/>
      <c r="I106" s="10"/>
      <c r="J106" s="8"/>
      <c r="K106" s="8"/>
      <c r="L106" s="10"/>
      <c r="M106" s="8"/>
      <c r="N106" s="8"/>
      <c r="O106" s="10"/>
      <c r="P106" s="10"/>
      <c r="Q106" s="10">
        <f t="shared" si="5"/>
        <v>235</v>
      </c>
      <c r="R106" s="10"/>
      <c r="S106" s="10"/>
      <c r="T106" s="17">
        <v>12.859722222222221</v>
      </c>
      <c r="U106" s="10"/>
      <c r="V106" s="10"/>
      <c r="W106" s="10"/>
      <c r="X106" s="10"/>
      <c r="Y106" s="10"/>
      <c r="Z106" s="10"/>
      <c r="AA106" s="10"/>
      <c r="AB106" s="10"/>
      <c r="AC106" s="10">
        <f t="shared" si="6"/>
        <v>12.859722222222221</v>
      </c>
      <c r="AD106" s="12">
        <f t="shared" si="7"/>
        <v>222.14027777777778</v>
      </c>
      <c r="AE106" s="13" t="s">
        <v>40</v>
      </c>
      <c r="AF106" s="16"/>
    </row>
    <row r="107" spans="1:72">
      <c r="A107" s="5">
        <v>100</v>
      </c>
      <c r="B107" s="6" t="s">
        <v>269</v>
      </c>
      <c r="C107" s="7" t="s">
        <v>270</v>
      </c>
      <c r="D107" s="6" t="s">
        <v>71</v>
      </c>
      <c r="E107" s="8">
        <v>470</v>
      </c>
      <c r="F107" s="9">
        <f t="shared" si="4"/>
        <v>235</v>
      </c>
      <c r="G107" s="8"/>
      <c r="H107" s="10"/>
      <c r="I107" s="10"/>
      <c r="J107" s="8"/>
      <c r="K107" s="8"/>
      <c r="L107" s="10"/>
      <c r="M107" s="8"/>
      <c r="N107" s="8"/>
      <c r="O107" s="10"/>
      <c r="P107" s="10"/>
      <c r="Q107" s="10">
        <f t="shared" si="5"/>
        <v>235</v>
      </c>
      <c r="R107" s="10"/>
      <c r="S107" s="10"/>
      <c r="T107" s="17"/>
      <c r="U107" s="10"/>
      <c r="V107" s="10"/>
      <c r="W107" s="10"/>
      <c r="X107" s="10"/>
      <c r="Y107" s="10"/>
      <c r="Z107" s="10"/>
      <c r="AA107" s="10"/>
      <c r="AB107" s="10"/>
      <c r="AC107" s="10">
        <f t="shared" si="6"/>
        <v>0</v>
      </c>
      <c r="AD107" s="12">
        <f t="shared" si="7"/>
        <v>235</v>
      </c>
      <c r="AE107" s="13" t="s">
        <v>40</v>
      </c>
      <c r="AF107" s="14"/>
    </row>
    <row r="108" spans="1:72">
      <c r="A108" s="5">
        <v>101</v>
      </c>
      <c r="B108" s="6" t="s">
        <v>271</v>
      </c>
      <c r="C108" s="7" t="s">
        <v>272</v>
      </c>
      <c r="D108" s="6" t="s">
        <v>61</v>
      </c>
      <c r="E108" s="8">
        <v>1200</v>
      </c>
      <c r="F108" s="9">
        <f t="shared" si="4"/>
        <v>600</v>
      </c>
      <c r="G108" s="8"/>
      <c r="H108" s="10"/>
      <c r="I108" s="10"/>
      <c r="J108" s="8"/>
      <c r="K108" s="8"/>
      <c r="L108" s="10"/>
      <c r="M108" s="8"/>
      <c r="N108" s="8"/>
      <c r="O108" s="10"/>
      <c r="P108" s="10"/>
      <c r="Q108" s="10">
        <f t="shared" si="5"/>
        <v>600</v>
      </c>
      <c r="R108" s="10"/>
      <c r="S108" s="10"/>
      <c r="T108" s="17">
        <v>18.916666666666664</v>
      </c>
      <c r="U108" s="10"/>
      <c r="V108" s="10"/>
      <c r="W108" s="10"/>
      <c r="X108" s="10"/>
      <c r="Y108" s="10"/>
      <c r="Z108" s="10"/>
      <c r="AA108" s="10"/>
      <c r="AB108" s="10"/>
      <c r="AC108" s="10">
        <f t="shared" si="6"/>
        <v>18.916666666666664</v>
      </c>
      <c r="AD108" s="12">
        <f t="shared" si="7"/>
        <v>581.08333333333337</v>
      </c>
      <c r="AE108" s="13" t="s">
        <v>40</v>
      </c>
      <c r="AF108" s="14"/>
    </row>
    <row r="109" spans="1:72">
      <c r="A109" s="5">
        <v>102</v>
      </c>
      <c r="B109" s="6" t="s">
        <v>273</v>
      </c>
      <c r="C109" s="7" t="s">
        <v>274</v>
      </c>
      <c r="D109" s="6" t="s">
        <v>89</v>
      </c>
      <c r="E109" s="8">
        <v>350</v>
      </c>
      <c r="F109" s="9">
        <f t="shared" si="4"/>
        <v>175</v>
      </c>
      <c r="G109" s="8"/>
      <c r="H109" s="10"/>
      <c r="I109" s="10"/>
      <c r="J109" s="8"/>
      <c r="K109" s="8"/>
      <c r="L109" s="10"/>
      <c r="M109" s="8"/>
      <c r="N109" s="8"/>
      <c r="O109" s="10"/>
      <c r="P109" s="10"/>
      <c r="Q109" s="10">
        <f t="shared" si="5"/>
        <v>175</v>
      </c>
      <c r="R109" s="10"/>
      <c r="S109" s="10"/>
      <c r="T109" s="17">
        <v>9.0659722222222232</v>
      </c>
      <c r="U109" s="10"/>
      <c r="V109" s="10"/>
      <c r="W109" s="10"/>
      <c r="X109" s="10">
        <v>10</v>
      </c>
      <c r="Y109" s="10"/>
      <c r="Z109" s="10"/>
      <c r="AA109" s="10"/>
      <c r="AB109" s="10"/>
      <c r="AC109" s="10">
        <f t="shared" si="6"/>
        <v>19.065972222222221</v>
      </c>
      <c r="AD109" s="12">
        <f t="shared" si="7"/>
        <v>155.93402777777777</v>
      </c>
      <c r="AE109" s="13" t="s">
        <v>40</v>
      </c>
      <c r="AF109" s="14"/>
    </row>
    <row r="110" spans="1:72">
      <c r="A110" s="5">
        <v>103</v>
      </c>
      <c r="B110" s="6" t="s">
        <v>275</v>
      </c>
      <c r="C110" s="7" t="s">
        <v>276</v>
      </c>
      <c r="D110" s="6" t="s">
        <v>158</v>
      </c>
      <c r="E110" s="8">
        <v>920</v>
      </c>
      <c r="F110" s="9">
        <f t="shared" si="4"/>
        <v>460</v>
      </c>
      <c r="G110" s="8"/>
      <c r="H110" s="10"/>
      <c r="I110" s="10"/>
      <c r="J110" s="8"/>
      <c r="K110" s="8"/>
      <c r="L110" s="10"/>
      <c r="M110" s="8"/>
      <c r="N110" s="8"/>
      <c r="O110" s="10"/>
      <c r="P110" s="10"/>
      <c r="Q110" s="10">
        <f t="shared" si="5"/>
        <v>460</v>
      </c>
      <c r="R110" s="10"/>
      <c r="S110" s="10"/>
      <c r="T110" s="17">
        <v>9.2000000000000011</v>
      </c>
      <c r="U110" s="10"/>
      <c r="V110" s="10"/>
      <c r="W110" s="10"/>
      <c r="X110" s="10">
        <v>10</v>
      </c>
      <c r="Y110" s="10"/>
      <c r="Z110" s="10"/>
      <c r="AA110" s="10"/>
      <c r="AB110" s="10"/>
      <c r="AC110" s="10">
        <f t="shared" si="6"/>
        <v>19.200000000000003</v>
      </c>
      <c r="AD110" s="12">
        <f t="shared" si="7"/>
        <v>440.8</v>
      </c>
      <c r="AE110" s="13" t="s">
        <v>40</v>
      </c>
      <c r="AF110" s="14"/>
    </row>
    <row r="111" spans="1:72">
      <c r="A111" s="5">
        <v>104</v>
      </c>
      <c r="B111" s="6" t="s">
        <v>277</v>
      </c>
      <c r="C111" s="7" t="s">
        <v>278</v>
      </c>
      <c r="D111" s="6" t="s">
        <v>71</v>
      </c>
      <c r="E111" s="8">
        <v>470</v>
      </c>
      <c r="F111" s="9">
        <f t="shared" si="4"/>
        <v>235</v>
      </c>
      <c r="G111" s="8"/>
      <c r="H111" s="10"/>
      <c r="I111" s="10"/>
      <c r="J111" s="8"/>
      <c r="K111" s="8"/>
      <c r="L111" s="10"/>
      <c r="M111" s="8"/>
      <c r="N111" s="8"/>
      <c r="O111" s="10"/>
      <c r="P111" s="10"/>
      <c r="Q111" s="10">
        <f t="shared" si="5"/>
        <v>235</v>
      </c>
      <c r="R111" s="10"/>
      <c r="S111" s="10"/>
      <c r="T111" s="17">
        <v>0.94652777777777797</v>
      </c>
      <c r="U111" s="10"/>
      <c r="V111" s="10"/>
      <c r="W111" s="10"/>
      <c r="X111" s="10"/>
      <c r="Y111" s="10"/>
      <c r="Z111" s="10"/>
      <c r="AA111" s="10"/>
      <c r="AB111" s="10"/>
      <c r="AC111" s="10">
        <f t="shared" si="6"/>
        <v>0.94652777777777797</v>
      </c>
      <c r="AD111" s="12">
        <f t="shared" si="7"/>
        <v>234.05347222222221</v>
      </c>
      <c r="AE111" s="13" t="s">
        <v>40</v>
      </c>
      <c r="AF111" s="14"/>
    </row>
    <row r="112" spans="1:72">
      <c r="A112" s="5">
        <v>105</v>
      </c>
      <c r="B112" s="6" t="s">
        <v>279</v>
      </c>
      <c r="C112" s="7" t="s">
        <v>280</v>
      </c>
      <c r="D112" s="6" t="s">
        <v>61</v>
      </c>
      <c r="E112" s="8">
        <v>600</v>
      </c>
      <c r="F112" s="9">
        <f t="shared" si="4"/>
        <v>300</v>
      </c>
      <c r="G112" s="8"/>
      <c r="H112" s="10"/>
      <c r="I112" s="10"/>
      <c r="J112" s="8"/>
      <c r="K112" s="8"/>
      <c r="L112" s="10"/>
      <c r="M112" s="8"/>
      <c r="N112" s="8"/>
      <c r="O112" s="10"/>
      <c r="P112" s="10"/>
      <c r="Q112" s="10">
        <f t="shared" si="5"/>
        <v>300</v>
      </c>
      <c r="R112" s="10"/>
      <c r="S112" s="10"/>
      <c r="T112" s="17"/>
      <c r="U112" s="10"/>
      <c r="V112" s="10"/>
      <c r="W112" s="10"/>
      <c r="X112" s="10"/>
      <c r="Y112" s="10"/>
      <c r="Z112" s="10"/>
      <c r="AA112" s="10"/>
      <c r="AB112" s="10"/>
      <c r="AC112" s="10">
        <f t="shared" si="6"/>
        <v>0</v>
      </c>
      <c r="AD112" s="12">
        <f t="shared" si="7"/>
        <v>300</v>
      </c>
      <c r="AE112" s="13" t="s">
        <v>40</v>
      </c>
      <c r="AF112" s="13"/>
    </row>
    <row r="113" spans="1:32" s="35" customFormat="1">
      <c r="A113" s="48">
        <v>107</v>
      </c>
      <c r="B113" s="49" t="s">
        <v>281</v>
      </c>
      <c r="C113" s="50" t="s">
        <v>282</v>
      </c>
      <c r="D113" s="49" t="s">
        <v>148</v>
      </c>
      <c r="E113" s="51">
        <v>450</v>
      </c>
      <c r="F113" s="52">
        <f>(E113/30)*3</f>
        <v>45</v>
      </c>
      <c r="G113" s="51"/>
      <c r="H113" s="53"/>
      <c r="I113" s="53"/>
      <c r="J113" s="51"/>
      <c r="K113" s="51"/>
      <c r="L113" s="53"/>
      <c r="M113" s="51"/>
      <c r="N113" s="51"/>
      <c r="O113" s="53"/>
      <c r="P113" s="53"/>
      <c r="Q113" s="53">
        <f>SUM(F113:P113)</f>
        <v>45</v>
      </c>
      <c r="R113" s="53"/>
      <c r="S113" s="53"/>
      <c r="T113" s="54">
        <v>0.56000000000000005</v>
      </c>
      <c r="U113" s="53"/>
      <c r="V113" s="53"/>
      <c r="W113" s="53"/>
      <c r="X113" s="53"/>
      <c r="Y113" s="53"/>
      <c r="Z113" s="53"/>
      <c r="AA113" s="53"/>
      <c r="AB113" s="53"/>
      <c r="AC113" s="53">
        <f>SUM(R113:AB113)</f>
        <v>0.56000000000000005</v>
      </c>
      <c r="AD113" s="55">
        <f>+Q113-AC113</f>
        <v>44.44</v>
      </c>
      <c r="AE113" s="56" t="s">
        <v>40</v>
      </c>
      <c r="AF113" s="56"/>
    </row>
    <row r="114" spans="1:32">
      <c r="A114" s="5">
        <v>106</v>
      </c>
      <c r="B114" s="6" t="s">
        <v>283</v>
      </c>
      <c r="C114" s="7" t="s">
        <v>284</v>
      </c>
      <c r="D114" s="6" t="s">
        <v>148</v>
      </c>
      <c r="E114" s="8">
        <v>700</v>
      </c>
      <c r="F114" s="9">
        <f t="shared" si="4"/>
        <v>350</v>
      </c>
      <c r="G114" s="8"/>
      <c r="H114" s="10"/>
      <c r="I114" s="10"/>
      <c r="J114" s="8"/>
      <c r="K114" s="8"/>
      <c r="L114" s="10"/>
      <c r="M114" s="8"/>
      <c r="N114" s="8"/>
      <c r="O114" s="10"/>
      <c r="P114" s="10"/>
      <c r="Q114" s="10">
        <f t="shared" si="5"/>
        <v>350</v>
      </c>
      <c r="R114" s="10"/>
      <c r="S114" s="10"/>
      <c r="T114" s="17"/>
      <c r="U114" s="10"/>
      <c r="V114" s="10"/>
      <c r="W114" s="10"/>
      <c r="X114" s="10">
        <v>10</v>
      </c>
      <c r="Y114" s="10"/>
      <c r="Z114" s="10"/>
      <c r="AA114" s="10"/>
      <c r="AB114" s="10"/>
      <c r="AC114" s="10">
        <f t="shared" si="6"/>
        <v>10</v>
      </c>
      <c r="AD114" s="12">
        <f t="shared" si="7"/>
        <v>340</v>
      </c>
      <c r="AE114" s="13" t="s">
        <v>40</v>
      </c>
      <c r="AF114" s="14"/>
    </row>
    <row r="115" spans="1:32">
      <c r="A115" s="5">
        <v>107</v>
      </c>
      <c r="B115" s="6" t="s">
        <v>285</v>
      </c>
      <c r="C115" s="7" t="s">
        <v>286</v>
      </c>
      <c r="D115" s="6" t="s">
        <v>61</v>
      </c>
      <c r="E115" s="8">
        <v>1200</v>
      </c>
      <c r="F115" s="9">
        <f t="shared" si="4"/>
        <v>600</v>
      </c>
      <c r="G115" s="8"/>
      <c r="H115" s="10"/>
      <c r="I115" s="10"/>
      <c r="J115" s="8"/>
      <c r="K115" s="8"/>
      <c r="L115" s="10"/>
      <c r="M115" s="8"/>
      <c r="N115" s="8"/>
      <c r="O115" s="10"/>
      <c r="P115" s="10"/>
      <c r="Q115" s="10">
        <f t="shared" si="5"/>
        <v>600</v>
      </c>
      <c r="R115" s="10"/>
      <c r="S115" s="10"/>
      <c r="T115" s="17">
        <v>2</v>
      </c>
      <c r="U115" s="10"/>
      <c r="V115" s="10"/>
      <c r="W115" s="10"/>
      <c r="X115" s="10"/>
      <c r="Y115" s="10"/>
      <c r="Z115" s="10"/>
      <c r="AA115" s="10"/>
      <c r="AB115" s="10"/>
      <c r="AC115" s="10">
        <f t="shared" si="6"/>
        <v>2</v>
      </c>
      <c r="AD115" s="12">
        <f t="shared" si="7"/>
        <v>598</v>
      </c>
      <c r="AE115" s="13" t="s">
        <v>287</v>
      </c>
      <c r="AF115" s="16"/>
    </row>
    <row r="116" spans="1:32">
      <c r="A116" s="5">
        <v>108</v>
      </c>
      <c r="B116" s="6" t="s">
        <v>288</v>
      </c>
      <c r="C116" s="7" t="s">
        <v>289</v>
      </c>
      <c r="D116" s="6" t="s">
        <v>109</v>
      </c>
      <c r="E116" s="8">
        <v>575</v>
      </c>
      <c r="F116" s="9">
        <f t="shared" si="4"/>
        <v>287.5</v>
      </c>
      <c r="G116" s="8"/>
      <c r="H116" s="10"/>
      <c r="I116" s="10"/>
      <c r="J116" s="18"/>
      <c r="K116" s="18"/>
      <c r="L116" s="10"/>
      <c r="M116" s="18"/>
      <c r="N116" s="18"/>
      <c r="O116" s="10"/>
      <c r="P116" s="10"/>
      <c r="Q116" s="10">
        <f t="shared" si="5"/>
        <v>287.5</v>
      </c>
      <c r="R116" s="10"/>
      <c r="S116" s="10"/>
      <c r="T116" s="17"/>
      <c r="U116" s="10"/>
      <c r="V116" s="10"/>
      <c r="W116" s="10"/>
      <c r="X116" s="10">
        <v>10</v>
      </c>
      <c r="Y116" s="10"/>
      <c r="Z116" s="10"/>
      <c r="AA116" s="19"/>
      <c r="AB116" s="10"/>
      <c r="AC116" s="10">
        <f t="shared" si="6"/>
        <v>10</v>
      </c>
      <c r="AD116" s="12">
        <f t="shared" si="7"/>
        <v>277.5</v>
      </c>
      <c r="AE116" s="13" t="s">
        <v>40</v>
      </c>
      <c r="AF116" s="14"/>
    </row>
    <row r="117" spans="1:32">
      <c r="A117" s="5">
        <v>109</v>
      </c>
      <c r="B117" s="6" t="s">
        <v>290</v>
      </c>
      <c r="C117" s="7" t="s">
        <v>291</v>
      </c>
      <c r="D117" s="6" t="s">
        <v>39</v>
      </c>
      <c r="E117" s="18">
        <v>340</v>
      </c>
      <c r="F117" s="9">
        <f t="shared" si="4"/>
        <v>170</v>
      </c>
      <c r="G117" s="8"/>
      <c r="H117" s="10"/>
      <c r="I117" s="10"/>
      <c r="J117" s="8"/>
      <c r="K117" s="8"/>
      <c r="L117" s="10"/>
      <c r="M117" s="8"/>
      <c r="N117" s="8"/>
      <c r="O117" s="10"/>
      <c r="P117" s="10"/>
      <c r="Q117" s="10">
        <f t="shared" si="5"/>
        <v>170</v>
      </c>
      <c r="R117" s="10"/>
      <c r="S117" s="10"/>
      <c r="T117" s="17">
        <v>3.0254166666666666</v>
      </c>
      <c r="U117" s="10"/>
      <c r="V117" s="10"/>
      <c r="W117" s="10"/>
      <c r="X117" s="10">
        <v>10</v>
      </c>
      <c r="Y117" s="10"/>
      <c r="Z117" s="10"/>
      <c r="AA117" s="10"/>
      <c r="AB117" s="10"/>
      <c r="AC117" s="10">
        <f t="shared" si="6"/>
        <v>13.025416666666667</v>
      </c>
      <c r="AD117" s="12">
        <f t="shared" si="7"/>
        <v>156.97458333333333</v>
      </c>
      <c r="AE117" s="13" t="s">
        <v>40</v>
      </c>
      <c r="AF117" s="20"/>
    </row>
    <row r="118" spans="1:32">
      <c r="A118" s="5">
        <v>110</v>
      </c>
      <c r="B118" s="6" t="s">
        <v>292</v>
      </c>
      <c r="C118" s="7" t="s">
        <v>293</v>
      </c>
      <c r="D118" s="6" t="s">
        <v>158</v>
      </c>
      <c r="E118" s="8">
        <v>1000</v>
      </c>
      <c r="F118" s="9">
        <f t="shared" si="4"/>
        <v>500</v>
      </c>
      <c r="G118" s="8"/>
      <c r="H118" s="10"/>
      <c r="I118" s="10"/>
      <c r="J118" s="8"/>
      <c r="K118" s="8"/>
      <c r="L118" s="10"/>
      <c r="M118" s="8"/>
      <c r="N118" s="8"/>
      <c r="O118" s="10"/>
      <c r="P118" s="10"/>
      <c r="Q118" s="10">
        <f t="shared" si="5"/>
        <v>500</v>
      </c>
      <c r="R118" s="10"/>
      <c r="S118" s="10"/>
      <c r="T118" s="17"/>
      <c r="U118" s="10"/>
      <c r="V118" s="10"/>
      <c r="W118" s="10"/>
      <c r="X118" s="10"/>
      <c r="Y118" s="10"/>
      <c r="Z118" s="10"/>
      <c r="AA118" s="10"/>
      <c r="AB118" s="10"/>
      <c r="AC118" s="10">
        <f t="shared" si="6"/>
        <v>0</v>
      </c>
      <c r="AD118" s="12">
        <f t="shared" si="7"/>
        <v>500</v>
      </c>
      <c r="AE118" s="13" t="s">
        <v>40</v>
      </c>
      <c r="AF118" s="14"/>
    </row>
    <row r="119" spans="1:32">
      <c r="A119" s="5">
        <v>111</v>
      </c>
      <c r="B119" s="6" t="s">
        <v>294</v>
      </c>
      <c r="C119" s="7" t="s">
        <v>295</v>
      </c>
      <c r="D119" s="6" t="s">
        <v>84</v>
      </c>
      <c r="E119" s="8">
        <v>460</v>
      </c>
      <c r="F119" s="9">
        <f t="shared" si="4"/>
        <v>230</v>
      </c>
      <c r="G119" s="8"/>
      <c r="H119" s="10"/>
      <c r="I119" s="10"/>
      <c r="J119" s="8"/>
      <c r="K119" s="8"/>
      <c r="L119" s="10"/>
      <c r="M119" s="8"/>
      <c r="N119" s="8"/>
      <c r="O119" s="10"/>
      <c r="P119" s="10"/>
      <c r="Q119" s="10">
        <f t="shared" si="5"/>
        <v>230</v>
      </c>
      <c r="R119" s="10"/>
      <c r="S119" s="10"/>
      <c r="T119" s="17"/>
      <c r="U119" s="10">
        <v>57.5</v>
      </c>
      <c r="V119" s="10"/>
      <c r="W119" s="10"/>
      <c r="X119" s="10">
        <v>10</v>
      </c>
      <c r="Y119" s="10"/>
      <c r="Z119" s="10"/>
      <c r="AA119" s="10"/>
      <c r="AB119" s="10"/>
      <c r="AC119" s="10">
        <f t="shared" si="6"/>
        <v>67.5</v>
      </c>
      <c r="AD119" s="12">
        <f t="shared" si="7"/>
        <v>162.5</v>
      </c>
      <c r="AE119" s="13" t="s">
        <v>40</v>
      </c>
      <c r="AF119" s="46" t="s">
        <v>167</v>
      </c>
    </row>
    <row r="120" spans="1:32">
      <c r="A120" s="5">
        <v>112</v>
      </c>
      <c r="B120" s="6" t="s">
        <v>296</v>
      </c>
      <c r="C120" s="7" t="s">
        <v>297</v>
      </c>
      <c r="D120" s="6" t="s">
        <v>298</v>
      </c>
      <c r="E120" s="8">
        <v>450</v>
      </c>
      <c r="F120" s="9">
        <f t="shared" si="4"/>
        <v>225</v>
      </c>
      <c r="G120" s="8"/>
      <c r="H120" s="10"/>
      <c r="I120" s="10"/>
      <c r="J120" s="8"/>
      <c r="K120" s="8"/>
      <c r="L120" s="10"/>
      <c r="M120" s="8"/>
      <c r="N120" s="8"/>
      <c r="O120" s="10"/>
      <c r="P120" s="10"/>
      <c r="Q120" s="10">
        <f t="shared" si="5"/>
        <v>225</v>
      </c>
      <c r="R120" s="10"/>
      <c r="S120" s="10"/>
      <c r="T120" s="17">
        <v>1.9062499999999998</v>
      </c>
      <c r="U120" s="10"/>
      <c r="V120" s="10"/>
      <c r="W120" s="10"/>
      <c r="X120" s="10">
        <v>10</v>
      </c>
      <c r="Y120" s="10"/>
      <c r="Z120" s="10"/>
      <c r="AA120" s="10"/>
      <c r="AB120" s="10"/>
      <c r="AC120" s="10">
        <f t="shared" si="6"/>
        <v>11.90625</v>
      </c>
      <c r="AD120" s="12">
        <f t="shared" si="7"/>
        <v>213.09375</v>
      </c>
      <c r="AE120" s="13" t="s">
        <v>40</v>
      </c>
      <c r="AF120" s="14"/>
    </row>
    <row r="121" spans="1:32">
      <c r="A121" s="5">
        <v>113</v>
      </c>
      <c r="B121" s="6" t="s">
        <v>299</v>
      </c>
      <c r="C121" s="7" t="s">
        <v>300</v>
      </c>
      <c r="D121" s="6" t="s">
        <v>55</v>
      </c>
      <c r="E121" s="8">
        <v>350</v>
      </c>
      <c r="F121" s="9">
        <f t="shared" si="4"/>
        <v>175</v>
      </c>
      <c r="G121" s="8"/>
      <c r="H121" s="10"/>
      <c r="I121" s="10"/>
      <c r="J121" s="8"/>
      <c r="K121" s="8"/>
      <c r="L121" s="10"/>
      <c r="M121" s="8"/>
      <c r="N121" s="8"/>
      <c r="O121" s="10"/>
      <c r="P121" s="10"/>
      <c r="Q121" s="10">
        <f t="shared" si="5"/>
        <v>175</v>
      </c>
      <c r="R121" s="10"/>
      <c r="S121" s="10"/>
      <c r="T121" s="17">
        <v>0.14583333333333334</v>
      </c>
      <c r="U121" s="10"/>
      <c r="V121" s="10"/>
      <c r="W121" s="10"/>
      <c r="X121" s="10"/>
      <c r="Y121" s="10"/>
      <c r="Z121" s="10"/>
      <c r="AA121" s="10"/>
      <c r="AB121" s="10"/>
      <c r="AC121" s="10">
        <f t="shared" si="6"/>
        <v>0.14583333333333334</v>
      </c>
      <c r="AD121" s="12">
        <f t="shared" si="7"/>
        <v>174.85416666666666</v>
      </c>
      <c r="AE121" s="13" t="s">
        <v>40</v>
      </c>
      <c r="AF121" s="16"/>
    </row>
    <row r="122" spans="1:32">
      <c r="A122" s="5">
        <v>114</v>
      </c>
      <c r="B122" s="6" t="s">
        <v>301</v>
      </c>
      <c r="C122" s="7" t="s">
        <v>302</v>
      </c>
      <c r="D122" s="6" t="s">
        <v>52</v>
      </c>
      <c r="E122" s="8">
        <v>450</v>
      </c>
      <c r="F122" s="9">
        <f t="shared" si="4"/>
        <v>225</v>
      </c>
      <c r="G122" s="8"/>
      <c r="H122" s="10"/>
      <c r="I122" s="10"/>
      <c r="J122" s="8"/>
      <c r="K122" s="8"/>
      <c r="L122" s="10"/>
      <c r="M122" s="8"/>
      <c r="N122" s="8"/>
      <c r="O122" s="10"/>
      <c r="P122" s="10"/>
      <c r="Q122" s="10">
        <f t="shared" si="5"/>
        <v>225</v>
      </c>
      <c r="R122" s="10"/>
      <c r="S122" s="10"/>
      <c r="T122" s="17">
        <v>4.0625</v>
      </c>
      <c r="U122" s="10"/>
      <c r="V122" s="10"/>
      <c r="W122" s="10"/>
      <c r="X122" s="10">
        <v>10</v>
      </c>
      <c r="Y122" s="10"/>
      <c r="Z122" s="10"/>
      <c r="AA122" s="10"/>
      <c r="AB122" s="10"/>
      <c r="AC122" s="10">
        <f t="shared" si="6"/>
        <v>14.0625</v>
      </c>
      <c r="AD122" s="12">
        <f t="shared" si="7"/>
        <v>210.9375</v>
      </c>
      <c r="AE122" s="13" t="s">
        <v>40</v>
      </c>
      <c r="AF122" s="14"/>
    </row>
    <row r="123" spans="1:32">
      <c r="A123" s="5">
        <v>115</v>
      </c>
      <c r="B123" s="6" t="s">
        <v>303</v>
      </c>
      <c r="C123" s="7" t="s">
        <v>304</v>
      </c>
      <c r="D123" s="6" t="s">
        <v>158</v>
      </c>
      <c r="E123" s="8">
        <v>500</v>
      </c>
      <c r="F123" s="9">
        <f t="shared" si="4"/>
        <v>250</v>
      </c>
      <c r="G123" s="8"/>
      <c r="H123" s="10"/>
      <c r="I123" s="10"/>
      <c r="J123" s="8"/>
      <c r="K123" s="8"/>
      <c r="L123" s="10"/>
      <c r="M123" s="8"/>
      <c r="N123" s="8"/>
      <c r="O123" s="10"/>
      <c r="P123" s="10"/>
      <c r="Q123" s="10">
        <f t="shared" si="5"/>
        <v>250</v>
      </c>
      <c r="R123" s="10"/>
      <c r="S123" s="10"/>
      <c r="T123" s="17">
        <v>3.0902777777777781</v>
      </c>
      <c r="U123" s="10"/>
      <c r="V123" s="10"/>
      <c r="W123" s="10"/>
      <c r="X123" s="10"/>
      <c r="Y123" s="10"/>
      <c r="Z123" s="10"/>
      <c r="AA123" s="10"/>
      <c r="AB123" s="10"/>
      <c r="AC123" s="10">
        <f t="shared" si="6"/>
        <v>3.0902777777777781</v>
      </c>
      <c r="AD123" s="12">
        <f t="shared" si="7"/>
        <v>246.90972222222223</v>
      </c>
      <c r="AE123" s="13" t="s">
        <v>40</v>
      </c>
      <c r="AF123" s="14"/>
    </row>
    <row r="124" spans="1:32">
      <c r="A124" s="5">
        <v>116</v>
      </c>
      <c r="B124" s="6" t="s">
        <v>305</v>
      </c>
      <c r="C124" s="7" t="s">
        <v>306</v>
      </c>
      <c r="D124" s="6" t="s">
        <v>92</v>
      </c>
      <c r="E124" s="8">
        <v>700</v>
      </c>
      <c r="F124" s="9">
        <f t="shared" si="4"/>
        <v>350</v>
      </c>
      <c r="G124" s="8"/>
      <c r="H124" s="10"/>
      <c r="I124" s="10"/>
      <c r="J124" s="8"/>
      <c r="K124" s="8"/>
      <c r="L124" s="10"/>
      <c r="M124" s="8"/>
      <c r="N124" s="8"/>
      <c r="O124" s="10"/>
      <c r="P124" s="10"/>
      <c r="Q124" s="10">
        <f t="shared" si="5"/>
        <v>350</v>
      </c>
      <c r="R124" s="10"/>
      <c r="S124" s="10"/>
      <c r="T124" s="17">
        <v>0.53472222222222221</v>
      </c>
      <c r="U124" s="10"/>
      <c r="V124" s="10"/>
      <c r="W124" s="10"/>
      <c r="X124" s="10">
        <v>10</v>
      </c>
      <c r="Y124" s="10"/>
      <c r="Z124" s="10"/>
      <c r="AA124" s="10"/>
      <c r="AB124" s="10"/>
      <c r="AC124" s="10">
        <f t="shared" si="6"/>
        <v>10.534722222222221</v>
      </c>
      <c r="AD124" s="12">
        <f t="shared" si="7"/>
        <v>339.46527777777777</v>
      </c>
      <c r="AE124" s="13" t="s">
        <v>40</v>
      </c>
      <c r="AF124" s="14"/>
    </row>
    <row r="125" spans="1:32">
      <c r="A125" s="5">
        <v>117</v>
      </c>
      <c r="B125" s="6" t="s">
        <v>307</v>
      </c>
      <c r="C125" s="7" t="s">
        <v>308</v>
      </c>
      <c r="D125" s="6" t="s">
        <v>71</v>
      </c>
      <c r="E125" s="8">
        <v>470</v>
      </c>
      <c r="F125" s="9">
        <f t="shared" si="4"/>
        <v>235</v>
      </c>
      <c r="G125" s="8"/>
      <c r="H125" s="10"/>
      <c r="I125" s="10"/>
      <c r="J125" s="8"/>
      <c r="K125" s="8"/>
      <c r="L125" s="10"/>
      <c r="M125" s="8"/>
      <c r="N125" s="8"/>
      <c r="O125" s="10"/>
      <c r="P125" s="10"/>
      <c r="Q125" s="10">
        <f t="shared" si="5"/>
        <v>235</v>
      </c>
      <c r="R125" s="10"/>
      <c r="S125" s="10"/>
      <c r="T125" s="17">
        <v>0.65277777777777779</v>
      </c>
      <c r="U125" s="10"/>
      <c r="V125" s="10"/>
      <c r="W125" s="10"/>
      <c r="X125" s="10"/>
      <c r="Y125" s="10"/>
      <c r="Z125" s="10"/>
      <c r="AA125" s="10"/>
      <c r="AB125" s="10"/>
      <c r="AC125" s="10">
        <f t="shared" si="6"/>
        <v>0.65277777777777779</v>
      </c>
      <c r="AD125" s="12">
        <f t="shared" si="7"/>
        <v>234.34722222222223</v>
      </c>
      <c r="AE125" s="13" t="s">
        <v>40</v>
      </c>
      <c r="AF125" s="14"/>
    </row>
    <row r="126" spans="1:32">
      <c r="A126" s="5">
        <v>118</v>
      </c>
      <c r="B126" s="6" t="s">
        <v>309</v>
      </c>
      <c r="C126" s="7" t="s">
        <v>310</v>
      </c>
      <c r="D126" s="6" t="s">
        <v>71</v>
      </c>
      <c r="E126" s="8">
        <v>470</v>
      </c>
      <c r="F126" s="9">
        <f t="shared" si="4"/>
        <v>235</v>
      </c>
      <c r="G126" s="8"/>
      <c r="H126" s="10"/>
      <c r="I126" s="10"/>
      <c r="J126" s="8"/>
      <c r="K126" s="8"/>
      <c r="L126" s="10"/>
      <c r="M126" s="8"/>
      <c r="N126" s="8"/>
      <c r="O126" s="10"/>
      <c r="P126" s="10"/>
      <c r="Q126" s="10">
        <f t="shared" si="5"/>
        <v>235</v>
      </c>
      <c r="R126" s="10"/>
      <c r="S126" s="10"/>
      <c r="T126" s="17">
        <v>1.1097222222222223</v>
      </c>
      <c r="U126" s="10"/>
      <c r="V126" s="10"/>
      <c r="W126" s="10"/>
      <c r="X126" s="10">
        <v>10</v>
      </c>
      <c r="Y126" s="10"/>
      <c r="Z126" s="10"/>
      <c r="AA126" s="10"/>
      <c r="AB126" s="10"/>
      <c r="AC126" s="10">
        <f t="shared" si="6"/>
        <v>11.109722222222222</v>
      </c>
      <c r="AD126" s="12">
        <f t="shared" si="7"/>
        <v>223.89027777777778</v>
      </c>
      <c r="AE126" s="13" t="s">
        <v>40</v>
      </c>
      <c r="AF126" s="14"/>
    </row>
    <row r="127" spans="1:32">
      <c r="A127" s="5">
        <v>119</v>
      </c>
      <c r="B127" s="6" t="s">
        <v>311</v>
      </c>
      <c r="C127" s="7" t="s">
        <v>312</v>
      </c>
      <c r="D127" s="6" t="s">
        <v>68</v>
      </c>
      <c r="E127" s="8">
        <v>500</v>
      </c>
      <c r="F127" s="9">
        <f t="shared" si="4"/>
        <v>250</v>
      </c>
      <c r="G127" s="8"/>
      <c r="H127" s="10"/>
      <c r="I127" s="10"/>
      <c r="J127" s="8"/>
      <c r="K127" s="8"/>
      <c r="L127" s="10"/>
      <c r="M127" s="8"/>
      <c r="N127" s="8"/>
      <c r="O127" s="10"/>
      <c r="P127" s="10"/>
      <c r="Q127" s="10">
        <f t="shared" si="5"/>
        <v>250</v>
      </c>
      <c r="R127" s="10"/>
      <c r="S127" s="10"/>
      <c r="T127" s="17">
        <v>3.5763888888888897</v>
      </c>
      <c r="U127" s="10"/>
      <c r="V127" s="10"/>
      <c r="W127" s="10"/>
      <c r="X127" s="10"/>
      <c r="Y127" s="10"/>
      <c r="Z127" s="10"/>
      <c r="AA127" s="10"/>
      <c r="AB127" s="10"/>
      <c r="AC127" s="10">
        <f t="shared" si="6"/>
        <v>3.5763888888888897</v>
      </c>
      <c r="AD127" s="12">
        <f t="shared" si="7"/>
        <v>246.42361111111111</v>
      </c>
      <c r="AE127" s="13" t="s">
        <v>40</v>
      </c>
      <c r="AF127" s="14"/>
    </row>
    <row r="128" spans="1:32">
      <c r="A128" s="5">
        <v>120</v>
      </c>
      <c r="B128" s="6" t="s">
        <v>313</v>
      </c>
      <c r="C128" s="7" t="s">
        <v>314</v>
      </c>
      <c r="D128" s="6" t="s">
        <v>133</v>
      </c>
      <c r="E128" s="8">
        <v>400</v>
      </c>
      <c r="F128" s="9">
        <f t="shared" si="4"/>
        <v>200</v>
      </c>
      <c r="G128" s="8"/>
      <c r="H128" s="10"/>
      <c r="I128" s="10"/>
      <c r="J128" s="8"/>
      <c r="K128" s="8"/>
      <c r="L128" s="10"/>
      <c r="M128" s="8"/>
      <c r="N128" s="8"/>
      <c r="O128" s="10"/>
      <c r="P128" s="10"/>
      <c r="Q128" s="10">
        <f t="shared" si="5"/>
        <v>200</v>
      </c>
      <c r="R128" s="10"/>
      <c r="S128" s="10"/>
      <c r="T128" s="17">
        <v>2.4444444444444446</v>
      </c>
      <c r="U128" s="10"/>
      <c r="V128" s="10"/>
      <c r="W128" s="10"/>
      <c r="X128" s="10">
        <v>10</v>
      </c>
      <c r="Y128" s="10"/>
      <c r="Z128" s="10"/>
      <c r="AA128" s="10"/>
      <c r="AB128" s="10"/>
      <c r="AC128" s="10">
        <f t="shared" si="6"/>
        <v>12.444444444444445</v>
      </c>
      <c r="AD128" s="12">
        <f t="shared" si="7"/>
        <v>187.55555555555554</v>
      </c>
      <c r="AE128" s="13" t="s">
        <v>40</v>
      </c>
      <c r="AF128" s="14"/>
    </row>
    <row r="129" spans="1:32">
      <c r="A129" s="5">
        <v>121</v>
      </c>
      <c r="B129" s="6" t="s">
        <v>315</v>
      </c>
      <c r="C129" s="7" t="s">
        <v>316</v>
      </c>
      <c r="D129" s="6" t="s">
        <v>58</v>
      </c>
      <c r="E129" s="8">
        <v>800</v>
      </c>
      <c r="F129" s="9">
        <f t="shared" si="4"/>
        <v>400</v>
      </c>
      <c r="G129" s="8"/>
      <c r="H129" s="10"/>
      <c r="I129" s="10"/>
      <c r="J129" s="8"/>
      <c r="K129" s="8"/>
      <c r="L129" s="10"/>
      <c r="M129" s="10"/>
      <c r="N129" s="10"/>
      <c r="O129" s="10"/>
      <c r="P129" s="10"/>
      <c r="Q129" s="10">
        <f t="shared" si="5"/>
        <v>400</v>
      </c>
      <c r="R129" s="10"/>
      <c r="S129" s="10"/>
      <c r="T129" s="17">
        <v>0.44444444444444448</v>
      </c>
      <c r="U129" s="10"/>
      <c r="V129" s="10"/>
      <c r="W129" s="10"/>
      <c r="X129" s="10">
        <v>10</v>
      </c>
      <c r="Y129" s="10"/>
      <c r="Z129" s="10"/>
      <c r="AA129" s="10">
        <v>10.715</v>
      </c>
      <c r="AB129" s="10"/>
      <c r="AC129" s="10">
        <f t="shared" si="6"/>
        <v>21.159444444444446</v>
      </c>
      <c r="AD129" s="12">
        <f t="shared" si="7"/>
        <v>378.84055555555557</v>
      </c>
      <c r="AE129" s="13" t="s">
        <v>40</v>
      </c>
      <c r="AF129" s="14"/>
    </row>
    <row r="130" spans="1:32">
      <c r="A130" s="5">
        <v>122</v>
      </c>
      <c r="B130" s="6" t="s">
        <v>317</v>
      </c>
      <c r="C130" s="7" t="s">
        <v>318</v>
      </c>
      <c r="D130" s="6" t="s">
        <v>319</v>
      </c>
      <c r="E130" s="8">
        <v>2500</v>
      </c>
      <c r="F130" s="9">
        <f t="shared" si="4"/>
        <v>1250</v>
      </c>
      <c r="G130" s="8"/>
      <c r="H130" s="10"/>
      <c r="I130" s="10">
        <v>275.79000000000002</v>
      </c>
      <c r="J130" s="8"/>
      <c r="K130" s="8"/>
      <c r="L130" s="10"/>
      <c r="M130" s="8"/>
      <c r="N130" s="8"/>
      <c r="O130" s="10"/>
      <c r="P130" s="10"/>
      <c r="Q130" s="10">
        <f t="shared" si="5"/>
        <v>1525.79</v>
      </c>
      <c r="R130" s="10"/>
      <c r="S130" s="10"/>
      <c r="T130" s="17"/>
      <c r="U130" s="10"/>
      <c r="V130" s="10"/>
      <c r="W130" s="10"/>
      <c r="X130" s="10"/>
      <c r="Y130" s="10"/>
      <c r="Z130" s="10"/>
      <c r="AA130" s="10"/>
      <c r="AB130" s="10"/>
      <c r="AC130" s="10">
        <f t="shared" si="6"/>
        <v>0</v>
      </c>
      <c r="AD130" s="12">
        <f t="shared" si="7"/>
        <v>1525.79</v>
      </c>
      <c r="AE130" s="13" t="s">
        <v>40</v>
      </c>
      <c r="AF130" s="14"/>
    </row>
    <row r="131" spans="1:32">
      <c r="A131" s="5">
        <v>123</v>
      </c>
      <c r="B131" s="6" t="s">
        <v>320</v>
      </c>
      <c r="C131" s="7" t="s">
        <v>321</v>
      </c>
      <c r="D131" s="6" t="s">
        <v>133</v>
      </c>
      <c r="E131" s="8">
        <v>900</v>
      </c>
      <c r="F131" s="9">
        <f t="shared" si="4"/>
        <v>450</v>
      </c>
      <c r="G131" s="8"/>
      <c r="H131" s="10"/>
      <c r="I131" s="10"/>
      <c r="J131" s="8"/>
      <c r="K131" s="8"/>
      <c r="L131" s="10"/>
      <c r="M131" s="8"/>
      <c r="N131" s="8"/>
      <c r="O131" s="10"/>
      <c r="P131" s="10"/>
      <c r="Q131" s="10">
        <f t="shared" si="5"/>
        <v>450</v>
      </c>
      <c r="R131" s="10"/>
      <c r="S131" s="10"/>
      <c r="T131" s="17">
        <v>13.749999999999998</v>
      </c>
      <c r="U131" s="10"/>
      <c r="V131" s="10"/>
      <c r="W131" s="10"/>
      <c r="X131" s="10"/>
      <c r="Y131" s="10"/>
      <c r="Z131" s="10"/>
      <c r="AA131" s="10"/>
      <c r="AB131" s="10"/>
      <c r="AC131" s="10">
        <f t="shared" si="6"/>
        <v>13.749999999999998</v>
      </c>
      <c r="AD131" s="12">
        <f t="shared" si="7"/>
        <v>436.25</v>
      </c>
      <c r="AE131" s="13" t="s">
        <v>40</v>
      </c>
      <c r="AF131" s="14"/>
    </row>
    <row r="132" spans="1:32">
      <c r="A132" s="5">
        <v>124</v>
      </c>
      <c r="B132" s="6" t="s">
        <v>322</v>
      </c>
      <c r="C132" s="7" t="s">
        <v>323</v>
      </c>
      <c r="D132" s="6" t="s">
        <v>148</v>
      </c>
      <c r="E132" s="8">
        <v>450</v>
      </c>
      <c r="F132" s="9">
        <f t="shared" si="4"/>
        <v>225</v>
      </c>
      <c r="G132" s="8"/>
      <c r="H132" s="10"/>
      <c r="I132" s="10"/>
      <c r="J132" s="8"/>
      <c r="K132" s="8"/>
      <c r="L132" s="10"/>
      <c r="M132" s="8"/>
      <c r="N132" s="8"/>
      <c r="O132" s="10"/>
      <c r="P132" s="10"/>
      <c r="Q132" s="10">
        <f t="shared" si="5"/>
        <v>225</v>
      </c>
      <c r="R132" s="10"/>
      <c r="S132" s="10">
        <v>15</v>
      </c>
      <c r="T132" s="17">
        <v>7.375</v>
      </c>
      <c r="U132" s="10"/>
      <c r="V132" s="10"/>
      <c r="W132" s="10"/>
      <c r="X132" s="10"/>
      <c r="Y132" s="10"/>
      <c r="Z132" s="10"/>
      <c r="AA132" s="10"/>
      <c r="AB132" s="10"/>
      <c r="AC132" s="10">
        <f t="shared" si="6"/>
        <v>22.375</v>
      </c>
      <c r="AD132" s="12">
        <f t="shared" si="7"/>
        <v>202.625</v>
      </c>
      <c r="AE132" s="13" t="s">
        <v>287</v>
      </c>
      <c r="AF132" s="16"/>
    </row>
    <row r="133" spans="1:32">
      <c r="A133" s="5">
        <v>125</v>
      </c>
      <c r="B133" s="6" t="s">
        <v>324</v>
      </c>
      <c r="C133" s="7" t="s">
        <v>325</v>
      </c>
      <c r="D133" s="6" t="s">
        <v>52</v>
      </c>
      <c r="E133" s="8">
        <v>450</v>
      </c>
      <c r="F133" s="9">
        <f t="shared" si="4"/>
        <v>225</v>
      </c>
      <c r="G133" s="8"/>
      <c r="H133" s="10"/>
      <c r="I133" s="10"/>
      <c r="J133" s="8"/>
      <c r="K133" s="8"/>
      <c r="L133" s="10"/>
      <c r="M133" s="8"/>
      <c r="N133" s="8"/>
      <c r="O133" s="10"/>
      <c r="P133" s="10"/>
      <c r="Q133" s="10">
        <f t="shared" si="5"/>
        <v>225</v>
      </c>
      <c r="R133" s="10"/>
      <c r="S133" s="10"/>
      <c r="T133" s="17"/>
      <c r="U133" s="10"/>
      <c r="V133" s="10"/>
      <c r="W133" s="10"/>
      <c r="X133" s="10">
        <v>10</v>
      </c>
      <c r="Y133" s="10"/>
      <c r="Z133" s="10"/>
      <c r="AA133" s="10"/>
      <c r="AB133" s="10"/>
      <c r="AC133" s="10">
        <f t="shared" si="6"/>
        <v>10</v>
      </c>
      <c r="AD133" s="12">
        <f t="shared" si="7"/>
        <v>215</v>
      </c>
      <c r="AE133" s="13" t="s">
        <v>40</v>
      </c>
      <c r="AF133" s="14"/>
    </row>
    <row r="134" spans="1:32">
      <c r="A134" s="5">
        <v>126</v>
      </c>
      <c r="B134" s="6" t="s">
        <v>326</v>
      </c>
      <c r="C134" s="7" t="s">
        <v>327</v>
      </c>
      <c r="D134" s="6" t="s">
        <v>148</v>
      </c>
      <c r="E134" s="8">
        <v>2000</v>
      </c>
      <c r="F134" s="9">
        <f t="shared" si="4"/>
        <v>1000</v>
      </c>
      <c r="G134" s="8"/>
      <c r="H134" s="10"/>
      <c r="I134" s="10"/>
      <c r="J134" s="8"/>
      <c r="K134" s="8"/>
      <c r="L134" s="10"/>
      <c r="M134" s="8"/>
      <c r="N134" s="8"/>
      <c r="O134" s="10"/>
      <c r="P134" s="10"/>
      <c r="Q134" s="10">
        <f t="shared" si="5"/>
        <v>1000</v>
      </c>
      <c r="R134" s="10"/>
      <c r="S134" s="10"/>
      <c r="T134" s="17"/>
      <c r="U134" s="10">
        <v>162.5</v>
      </c>
      <c r="V134" s="10"/>
      <c r="W134" s="10"/>
      <c r="X134" s="10"/>
      <c r="Y134" s="10"/>
      <c r="Z134" s="10"/>
      <c r="AA134" s="10"/>
      <c r="AB134" s="10"/>
      <c r="AC134" s="10">
        <f t="shared" si="6"/>
        <v>162.5</v>
      </c>
      <c r="AD134" s="12">
        <f t="shared" si="7"/>
        <v>837.5</v>
      </c>
      <c r="AE134" s="13" t="s">
        <v>40</v>
      </c>
      <c r="AF134" s="14"/>
    </row>
    <row r="135" spans="1:32">
      <c r="A135" s="5">
        <v>127</v>
      </c>
      <c r="B135" s="6" t="s">
        <v>328</v>
      </c>
      <c r="C135" s="7" t="s">
        <v>329</v>
      </c>
      <c r="D135" s="6" t="s">
        <v>71</v>
      </c>
      <c r="E135" s="8">
        <v>470</v>
      </c>
      <c r="F135" s="9">
        <f t="shared" si="4"/>
        <v>235</v>
      </c>
      <c r="G135" s="8"/>
      <c r="H135" s="10"/>
      <c r="I135" s="10"/>
      <c r="J135" s="8"/>
      <c r="K135" s="8"/>
      <c r="L135" s="10"/>
      <c r="M135" s="8"/>
      <c r="N135" s="8"/>
      <c r="O135" s="10"/>
      <c r="P135" s="10"/>
      <c r="Q135" s="10">
        <f t="shared" si="5"/>
        <v>235</v>
      </c>
      <c r="R135" s="10"/>
      <c r="S135" s="10"/>
      <c r="T135" s="17">
        <v>16.25416666666667</v>
      </c>
      <c r="U135" s="10"/>
      <c r="V135" s="10"/>
      <c r="W135" s="10"/>
      <c r="X135" s="10">
        <v>10</v>
      </c>
      <c r="Y135" s="10"/>
      <c r="Z135" s="10"/>
      <c r="AA135" s="10"/>
      <c r="AB135" s="10"/>
      <c r="AC135" s="10">
        <f t="shared" si="6"/>
        <v>26.25416666666667</v>
      </c>
      <c r="AD135" s="12">
        <f t="shared" si="7"/>
        <v>208.74583333333334</v>
      </c>
      <c r="AE135" s="13" t="s">
        <v>40</v>
      </c>
      <c r="AF135" s="14"/>
    </row>
    <row r="136" spans="1:32">
      <c r="A136" s="5">
        <v>128</v>
      </c>
      <c r="B136" s="6" t="s">
        <v>330</v>
      </c>
      <c r="C136" s="7" t="s">
        <v>331</v>
      </c>
      <c r="D136" s="6" t="s">
        <v>39</v>
      </c>
      <c r="E136" s="8">
        <v>2500</v>
      </c>
      <c r="F136" s="9">
        <f t="shared" si="4"/>
        <v>1250</v>
      </c>
      <c r="G136" s="8"/>
      <c r="H136" s="10"/>
      <c r="I136" s="10"/>
      <c r="J136" s="8"/>
      <c r="K136" s="8"/>
      <c r="L136" s="10"/>
      <c r="M136" s="8"/>
      <c r="N136" s="8"/>
      <c r="O136" s="10"/>
      <c r="P136" s="10"/>
      <c r="Q136" s="10">
        <f t="shared" si="5"/>
        <v>1250</v>
      </c>
      <c r="R136" s="10"/>
      <c r="S136" s="10"/>
      <c r="T136" s="17"/>
      <c r="U136" s="10"/>
      <c r="V136" s="10"/>
      <c r="W136" s="10"/>
      <c r="X136" s="10"/>
      <c r="Y136" s="10"/>
      <c r="Z136" s="10"/>
      <c r="AA136" s="10"/>
      <c r="AB136" s="10"/>
      <c r="AC136" s="10">
        <f t="shared" si="6"/>
        <v>0</v>
      </c>
      <c r="AD136" s="12">
        <f t="shared" si="7"/>
        <v>1250</v>
      </c>
      <c r="AE136" s="13" t="s">
        <v>287</v>
      </c>
      <c r="AF136" s="57"/>
    </row>
    <row r="137" spans="1:32">
      <c r="A137" s="5">
        <v>129</v>
      </c>
      <c r="B137" s="6" t="s">
        <v>332</v>
      </c>
      <c r="C137" s="7" t="s">
        <v>333</v>
      </c>
      <c r="D137" s="6" t="s">
        <v>52</v>
      </c>
      <c r="E137" s="8">
        <v>700</v>
      </c>
      <c r="F137" s="9">
        <f t="shared" si="4"/>
        <v>350</v>
      </c>
      <c r="G137" s="8"/>
      <c r="H137" s="10"/>
      <c r="I137" s="10"/>
      <c r="J137" s="8"/>
      <c r="K137" s="8"/>
      <c r="L137" s="10"/>
      <c r="M137" s="8"/>
      <c r="N137" s="8"/>
      <c r="O137" s="10"/>
      <c r="P137" s="10"/>
      <c r="Q137" s="10">
        <f t="shared" si="5"/>
        <v>350</v>
      </c>
      <c r="R137" s="10"/>
      <c r="S137" s="10"/>
      <c r="T137" s="17">
        <v>7.1458333333333348</v>
      </c>
      <c r="U137" s="10"/>
      <c r="V137" s="10"/>
      <c r="W137" s="10"/>
      <c r="X137" s="10">
        <v>10</v>
      </c>
      <c r="Y137" s="10"/>
      <c r="Z137" s="10"/>
      <c r="AA137" s="10"/>
      <c r="AB137" s="10"/>
      <c r="AC137" s="10">
        <f t="shared" si="6"/>
        <v>17.145833333333336</v>
      </c>
      <c r="AD137" s="12">
        <f t="shared" si="7"/>
        <v>332.85416666666669</v>
      </c>
      <c r="AE137" s="13" t="s">
        <v>40</v>
      </c>
      <c r="AF137" s="14"/>
    </row>
    <row r="138" spans="1:32">
      <c r="A138" s="5">
        <v>130</v>
      </c>
      <c r="B138" s="6" t="s">
        <v>334</v>
      </c>
      <c r="C138" s="7" t="s">
        <v>335</v>
      </c>
      <c r="D138" s="6" t="s">
        <v>52</v>
      </c>
      <c r="E138" s="18">
        <v>347.45</v>
      </c>
      <c r="F138" s="9">
        <f t="shared" ref="F138:F187" si="8">+E138/2</f>
        <v>173.72499999999999</v>
      </c>
      <c r="G138" s="8"/>
      <c r="H138" s="10"/>
      <c r="I138" s="10"/>
      <c r="J138" s="8"/>
      <c r="K138" s="8"/>
      <c r="L138" s="10"/>
      <c r="M138" s="8"/>
      <c r="N138" s="8"/>
      <c r="O138" s="10"/>
      <c r="P138" s="10"/>
      <c r="Q138" s="10">
        <f t="shared" ref="Q138:Q187" si="9">SUM(F138:P138)</f>
        <v>173.72499999999999</v>
      </c>
      <c r="R138" s="10"/>
      <c r="S138" s="10"/>
      <c r="T138" s="17">
        <v>0.2243472222222222</v>
      </c>
      <c r="U138" s="10"/>
      <c r="V138" s="10"/>
      <c r="W138" s="10"/>
      <c r="X138" s="10"/>
      <c r="Y138" s="10"/>
      <c r="Z138" s="10"/>
      <c r="AA138" s="10"/>
      <c r="AB138" s="10"/>
      <c r="AC138" s="10">
        <f t="shared" ref="AC138:AC187" si="10">SUM(R138:AB138)</f>
        <v>0.2243472222222222</v>
      </c>
      <c r="AD138" s="12">
        <f t="shared" ref="AD138:AD187" si="11">+Q138-AC138</f>
        <v>173.50065277777776</v>
      </c>
      <c r="AE138" s="13" t="s">
        <v>40</v>
      </c>
      <c r="AF138" s="20"/>
    </row>
    <row r="139" spans="1:32">
      <c r="A139" s="5">
        <v>131</v>
      </c>
      <c r="B139" s="6" t="s">
        <v>336</v>
      </c>
      <c r="C139" s="7" t="s">
        <v>337</v>
      </c>
      <c r="D139" s="6" t="s">
        <v>89</v>
      </c>
      <c r="E139" s="8">
        <v>517.5</v>
      </c>
      <c r="F139" s="9">
        <f t="shared" si="8"/>
        <v>258.75</v>
      </c>
      <c r="G139" s="8"/>
      <c r="H139" s="10"/>
      <c r="I139" s="10"/>
      <c r="J139" s="8"/>
      <c r="K139" s="8"/>
      <c r="L139" s="10"/>
      <c r="M139" s="8"/>
      <c r="N139" s="8"/>
      <c r="O139" s="10"/>
      <c r="P139" s="10"/>
      <c r="Q139" s="10">
        <f t="shared" si="9"/>
        <v>258.75</v>
      </c>
      <c r="R139" s="10"/>
      <c r="S139" s="10"/>
      <c r="T139" s="17">
        <v>6.4687499999999991</v>
      </c>
      <c r="U139" s="10"/>
      <c r="V139" s="10"/>
      <c r="W139" s="10"/>
      <c r="X139" s="10">
        <v>10</v>
      </c>
      <c r="Y139" s="10"/>
      <c r="Z139" s="10"/>
      <c r="AA139" s="10"/>
      <c r="AB139" s="10"/>
      <c r="AC139" s="10">
        <f t="shared" si="10"/>
        <v>16.46875</v>
      </c>
      <c r="AD139" s="12">
        <f t="shared" si="11"/>
        <v>242.28125</v>
      </c>
      <c r="AE139" s="13" t="s">
        <v>40</v>
      </c>
      <c r="AF139" s="14"/>
    </row>
    <row r="140" spans="1:32">
      <c r="A140" s="5">
        <v>132</v>
      </c>
      <c r="B140" s="6" t="s">
        <v>338</v>
      </c>
      <c r="C140" s="7" t="s">
        <v>339</v>
      </c>
      <c r="D140" s="6" t="s">
        <v>71</v>
      </c>
      <c r="E140" s="8">
        <v>470</v>
      </c>
      <c r="F140" s="9">
        <f t="shared" si="8"/>
        <v>235</v>
      </c>
      <c r="G140" s="8"/>
      <c r="H140" s="10"/>
      <c r="I140" s="10"/>
      <c r="J140" s="8"/>
      <c r="K140" s="8"/>
      <c r="L140" s="10"/>
      <c r="M140" s="8"/>
      <c r="N140" s="8"/>
      <c r="O140" s="10"/>
      <c r="P140" s="10"/>
      <c r="Q140" s="10">
        <f t="shared" si="9"/>
        <v>235</v>
      </c>
      <c r="R140" s="10"/>
      <c r="S140" s="10">
        <v>15.666666666666666</v>
      </c>
      <c r="T140" s="17">
        <v>5.3201388888888896</v>
      </c>
      <c r="U140" s="10"/>
      <c r="V140" s="10"/>
      <c r="W140" s="10"/>
      <c r="X140" s="10">
        <v>10</v>
      </c>
      <c r="Y140" s="10"/>
      <c r="Z140" s="10"/>
      <c r="AA140" s="10"/>
      <c r="AB140" s="10"/>
      <c r="AC140" s="10">
        <f t="shared" si="10"/>
        <v>30.986805555555556</v>
      </c>
      <c r="AD140" s="12">
        <f t="shared" si="11"/>
        <v>204.01319444444445</v>
      </c>
      <c r="AE140" s="13" t="s">
        <v>40</v>
      </c>
      <c r="AF140" s="14"/>
    </row>
    <row r="141" spans="1:32">
      <c r="A141" s="5">
        <v>133</v>
      </c>
      <c r="B141" s="6" t="s">
        <v>340</v>
      </c>
      <c r="C141" s="7" t="s">
        <v>341</v>
      </c>
      <c r="D141" s="6" t="s">
        <v>55</v>
      </c>
      <c r="E141" s="8">
        <v>450</v>
      </c>
      <c r="F141" s="9">
        <f t="shared" si="8"/>
        <v>225</v>
      </c>
      <c r="G141" s="8"/>
      <c r="H141" s="10"/>
      <c r="I141" s="10"/>
      <c r="J141" s="8"/>
      <c r="K141" s="8"/>
      <c r="L141" s="10"/>
      <c r="M141" s="8"/>
      <c r="N141" s="8"/>
      <c r="O141" s="10"/>
      <c r="P141" s="10"/>
      <c r="Q141" s="10">
        <f t="shared" si="9"/>
        <v>225</v>
      </c>
      <c r="R141" s="10"/>
      <c r="S141" s="10"/>
      <c r="T141" s="17">
        <v>0.28125</v>
      </c>
      <c r="U141" s="10"/>
      <c r="V141" s="10"/>
      <c r="W141" s="10"/>
      <c r="X141" s="10">
        <v>10</v>
      </c>
      <c r="Y141" s="10"/>
      <c r="Z141" s="10"/>
      <c r="AA141" s="10"/>
      <c r="AB141" s="10"/>
      <c r="AC141" s="10">
        <f t="shared" si="10"/>
        <v>10.28125</v>
      </c>
      <c r="AD141" s="12">
        <f t="shared" si="11"/>
        <v>214.71875</v>
      </c>
      <c r="AE141" s="13" t="s">
        <v>40</v>
      </c>
      <c r="AF141" s="14"/>
    </row>
    <row r="142" spans="1:32">
      <c r="A142" s="5">
        <v>134</v>
      </c>
      <c r="B142" s="58" t="s">
        <v>342</v>
      </c>
      <c r="C142" s="22" t="s">
        <v>343</v>
      </c>
      <c r="D142" s="58" t="s">
        <v>99</v>
      </c>
      <c r="E142" s="59">
        <v>400</v>
      </c>
      <c r="F142" s="9">
        <f t="shared" si="8"/>
        <v>200</v>
      </c>
      <c r="G142" s="8"/>
      <c r="H142" s="60"/>
      <c r="I142" s="10"/>
      <c r="J142" s="59"/>
      <c r="K142" s="59"/>
      <c r="L142" s="10"/>
      <c r="M142" s="59"/>
      <c r="N142" s="59"/>
      <c r="O142" s="10"/>
      <c r="P142" s="10"/>
      <c r="Q142" s="10">
        <f t="shared" si="9"/>
        <v>200</v>
      </c>
      <c r="R142" s="10"/>
      <c r="S142" s="10"/>
      <c r="T142" s="17">
        <v>2.416666666666667</v>
      </c>
      <c r="U142" s="10"/>
      <c r="V142" s="10"/>
      <c r="W142" s="10"/>
      <c r="X142" s="10">
        <v>10</v>
      </c>
      <c r="Y142" s="10"/>
      <c r="Z142" s="60"/>
      <c r="AA142" s="60"/>
      <c r="AB142" s="60"/>
      <c r="AC142" s="10">
        <f t="shared" si="10"/>
        <v>12.416666666666668</v>
      </c>
      <c r="AD142" s="12">
        <f t="shared" si="11"/>
        <v>187.58333333333334</v>
      </c>
      <c r="AE142" s="13" t="s">
        <v>40</v>
      </c>
      <c r="AF142" s="14"/>
    </row>
    <row r="143" spans="1:32">
      <c r="A143" s="5">
        <v>135</v>
      </c>
      <c r="B143" s="6" t="s">
        <v>344</v>
      </c>
      <c r="C143" s="7" t="s">
        <v>345</v>
      </c>
      <c r="D143" s="6" t="s">
        <v>109</v>
      </c>
      <c r="E143" s="8">
        <v>500</v>
      </c>
      <c r="F143" s="9">
        <f t="shared" si="8"/>
        <v>250</v>
      </c>
      <c r="G143" s="8"/>
      <c r="H143" s="10"/>
      <c r="I143" s="10"/>
      <c r="J143" s="8"/>
      <c r="K143" s="8"/>
      <c r="L143" s="10"/>
      <c r="M143" s="8"/>
      <c r="N143" s="8"/>
      <c r="O143" s="10"/>
      <c r="P143" s="10"/>
      <c r="Q143" s="10">
        <f t="shared" si="9"/>
        <v>250</v>
      </c>
      <c r="R143" s="10"/>
      <c r="S143" s="10"/>
      <c r="T143" s="17">
        <v>2.291666666666667</v>
      </c>
      <c r="U143" s="10"/>
      <c r="V143" s="10"/>
      <c r="W143" s="10"/>
      <c r="X143" s="10">
        <v>10</v>
      </c>
      <c r="Y143" s="10"/>
      <c r="Z143" s="10"/>
      <c r="AA143" s="10"/>
      <c r="AB143" s="10"/>
      <c r="AC143" s="10">
        <f t="shared" si="10"/>
        <v>12.291666666666668</v>
      </c>
      <c r="AD143" s="12">
        <f t="shared" si="11"/>
        <v>237.70833333333334</v>
      </c>
      <c r="AE143" s="13" t="s">
        <v>40</v>
      </c>
      <c r="AF143" s="14"/>
    </row>
    <row r="144" spans="1:32">
      <c r="A144" s="5">
        <v>136</v>
      </c>
      <c r="B144" s="6" t="s">
        <v>346</v>
      </c>
      <c r="C144" s="7" t="s">
        <v>347</v>
      </c>
      <c r="D144" s="6" t="s">
        <v>52</v>
      </c>
      <c r="E144" s="8">
        <v>575</v>
      </c>
      <c r="F144" s="9">
        <f t="shared" si="8"/>
        <v>287.5</v>
      </c>
      <c r="G144" s="8"/>
      <c r="H144" s="10"/>
      <c r="I144" s="10"/>
      <c r="J144" s="8"/>
      <c r="K144" s="8"/>
      <c r="L144" s="10"/>
      <c r="M144" s="8"/>
      <c r="N144" s="8"/>
      <c r="O144" s="10"/>
      <c r="P144" s="10"/>
      <c r="Q144" s="10">
        <f t="shared" si="9"/>
        <v>287.5</v>
      </c>
      <c r="R144" s="10"/>
      <c r="S144" s="10"/>
      <c r="T144" s="17">
        <v>6.3489583333333339</v>
      </c>
      <c r="U144" s="10"/>
      <c r="V144" s="10"/>
      <c r="W144" s="10"/>
      <c r="X144" s="10">
        <v>10</v>
      </c>
      <c r="Y144" s="10"/>
      <c r="Z144" s="10"/>
      <c r="AA144" s="10"/>
      <c r="AB144" s="10"/>
      <c r="AC144" s="10">
        <f t="shared" si="10"/>
        <v>16.348958333333336</v>
      </c>
      <c r="AD144" s="12">
        <f t="shared" si="11"/>
        <v>271.15104166666669</v>
      </c>
      <c r="AE144" s="13" t="s">
        <v>40</v>
      </c>
      <c r="AF144" s="14"/>
    </row>
    <row r="145" spans="1:32">
      <c r="A145" s="5">
        <v>137</v>
      </c>
      <c r="B145" s="6" t="s">
        <v>348</v>
      </c>
      <c r="C145" s="7" t="s">
        <v>349</v>
      </c>
      <c r="D145" s="6" t="s">
        <v>52</v>
      </c>
      <c r="E145" s="18">
        <v>347.45</v>
      </c>
      <c r="F145" s="9">
        <f t="shared" si="8"/>
        <v>173.72499999999999</v>
      </c>
      <c r="G145" s="8"/>
      <c r="H145" s="10"/>
      <c r="I145" s="10"/>
      <c r="J145" s="8"/>
      <c r="K145" s="8"/>
      <c r="L145" s="10"/>
      <c r="M145" s="8"/>
      <c r="N145" s="8"/>
      <c r="O145" s="10"/>
      <c r="P145" s="10"/>
      <c r="Q145" s="10">
        <f t="shared" si="9"/>
        <v>173.72499999999999</v>
      </c>
      <c r="R145" s="10"/>
      <c r="S145" s="10"/>
      <c r="T145" s="17">
        <v>0.13460833333333333</v>
      </c>
      <c r="U145" s="10"/>
      <c r="V145" s="10"/>
      <c r="W145" s="10"/>
      <c r="X145" s="10">
        <v>10</v>
      </c>
      <c r="Y145" s="10"/>
      <c r="Z145" s="10"/>
      <c r="AA145" s="10"/>
      <c r="AB145" s="10"/>
      <c r="AC145" s="10">
        <f t="shared" si="10"/>
        <v>10.134608333333333</v>
      </c>
      <c r="AD145" s="12">
        <f t="shared" si="11"/>
        <v>163.59039166666668</v>
      </c>
      <c r="AE145" s="13" t="s">
        <v>40</v>
      </c>
      <c r="AF145" s="20"/>
    </row>
    <row r="146" spans="1:32">
      <c r="A146" s="5">
        <v>138</v>
      </c>
      <c r="B146" s="6" t="s">
        <v>350</v>
      </c>
      <c r="C146" s="7" t="s">
        <v>351</v>
      </c>
      <c r="D146" s="6" t="s">
        <v>92</v>
      </c>
      <c r="E146" s="8">
        <v>800</v>
      </c>
      <c r="F146" s="9">
        <f t="shared" si="8"/>
        <v>400</v>
      </c>
      <c r="G146" s="8"/>
      <c r="H146" s="10"/>
      <c r="I146" s="10"/>
      <c r="J146" s="8"/>
      <c r="K146" s="8"/>
      <c r="L146" s="10"/>
      <c r="M146" s="8"/>
      <c r="N146" s="8"/>
      <c r="O146" s="10"/>
      <c r="P146" s="10"/>
      <c r="Q146" s="10">
        <f t="shared" si="9"/>
        <v>400</v>
      </c>
      <c r="R146" s="10"/>
      <c r="S146" s="10"/>
      <c r="T146" s="17">
        <v>9.7777777777777786</v>
      </c>
      <c r="U146" s="10"/>
      <c r="V146" s="10"/>
      <c r="W146" s="10"/>
      <c r="X146" s="10">
        <v>10</v>
      </c>
      <c r="Y146" s="10"/>
      <c r="Z146" s="10"/>
      <c r="AA146" s="10"/>
      <c r="AB146" s="10"/>
      <c r="AC146" s="10">
        <f t="shared" si="10"/>
        <v>19.777777777777779</v>
      </c>
      <c r="AD146" s="12">
        <f t="shared" si="11"/>
        <v>380.22222222222223</v>
      </c>
      <c r="AE146" s="13" t="s">
        <v>40</v>
      </c>
      <c r="AF146" s="14"/>
    </row>
    <row r="147" spans="1:32">
      <c r="A147" s="5">
        <v>139</v>
      </c>
      <c r="B147" s="6" t="s">
        <v>352</v>
      </c>
      <c r="C147" s="7" t="s">
        <v>353</v>
      </c>
      <c r="D147" s="6" t="s">
        <v>68</v>
      </c>
      <c r="E147" s="8">
        <v>750</v>
      </c>
      <c r="F147" s="9">
        <f t="shared" si="8"/>
        <v>375</v>
      </c>
      <c r="G147" s="8"/>
      <c r="H147" s="10"/>
      <c r="I147" s="10"/>
      <c r="J147" s="8"/>
      <c r="K147" s="8"/>
      <c r="L147" s="10"/>
      <c r="M147" s="8"/>
      <c r="N147" s="8"/>
      <c r="O147" s="10"/>
      <c r="P147" s="10"/>
      <c r="Q147" s="10">
        <f t="shared" si="9"/>
        <v>375</v>
      </c>
      <c r="R147" s="10"/>
      <c r="S147" s="10"/>
      <c r="T147" s="17">
        <v>8.0208333333333339</v>
      </c>
      <c r="U147" s="10"/>
      <c r="V147" s="10"/>
      <c r="W147" s="10"/>
      <c r="X147" s="10">
        <v>10</v>
      </c>
      <c r="Y147" s="10"/>
      <c r="Z147" s="10"/>
      <c r="AA147" s="10"/>
      <c r="AB147" s="10"/>
      <c r="AC147" s="10">
        <f t="shared" si="10"/>
        <v>18.020833333333336</v>
      </c>
      <c r="AD147" s="12">
        <f t="shared" si="11"/>
        <v>356.97916666666669</v>
      </c>
      <c r="AE147" s="13" t="s">
        <v>40</v>
      </c>
      <c r="AF147" s="14"/>
    </row>
    <row r="148" spans="1:32">
      <c r="A148" s="5">
        <v>140</v>
      </c>
      <c r="B148" s="6" t="s">
        <v>354</v>
      </c>
      <c r="C148" s="7" t="s">
        <v>355</v>
      </c>
      <c r="D148" s="6" t="s">
        <v>84</v>
      </c>
      <c r="E148" s="8">
        <v>350</v>
      </c>
      <c r="F148" s="9">
        <f t="shared" si="8"/>
        <v>175</v>
      </c>
      <c r="G148" s="8"/>
      <c r="H148" s="10"/>
      <c r="I148" s="10"/>
      <c r="J148" s="8"/>
      <c r="K148" s="8"/>
      <c r="L148" s="10"/>
      <c r="M148" s="8"/>
      <c r="N148" s="8"/>
      <c r="O148" s="10"/>
      <c r="P148" s="10"/>
      <c r="Q148" s="10">
        <f t="shared" si="9"/>
        <v>175</v>
      </c>
      <c r="R148" s="10"/>
      <c r="S148" s="10"/>
      <c r="T148" s="17"/>
      <c r="U148" s="10"/>
      <c r="V148" s="10"/>
      <c r="W148" s="10"/>
      <c r="X148" s="10">
        <v>10</v>
      </c>
      <c r="Y148" s="10"/>
      <c r="Z148" s="10"/>
      <c r="AA148" s="10"/>
      <c r="AB148" s="10"/>
      <c r="AC148" s="10">
        <f t="shared" si="10"/>
        <v>10</v>
      </c>
      <c r="AD148" s="12">
        <f t="shared" si="11"/>
        <v>165</v>
      </c>
      <c r="AE148" s="13" t="s">
        <v>40</v>
      </c>
      <c r="AF148" s="14"/>
    </row>
    <row r="149" spans="1:32">
      <c r="A149" s="5">
        <v>141</v>
      </c>
      <c r="B149" s="6" t="s">
        <v>356</v>
      </c>
      <c r="C149" s="7" t="s">
        <v>357</v>
      </c>
      <c r="D149" s="6" t="s">
        <v>52</v>
      </c>
      <c r="E149" s="18">
        <v>347.45</v>
      </c>
      <c r="F149" s="9">
        <f t="shared" si="8"/>
        <v>173.72499999999999</v>
      </c>
      <c r="G149" s="8"/>
      <c r="H149" s="10"/>
      <c r="I149" s="10"/>
      <c r="J149" s="8"/>
      <c r="K149" s="8"/>
      <c r="L149" s="10"/>
      <c r="M149" s="8"/>
      <c r="N149" s="8"/>
      <c r="O149" s="10"/>
      <c r="P149" s="10"/>
      <c r="Q149" s="10">
        <f t="shared" si="9"/>
        <v>173.72499999999999</v>
      </c>
      <c r="R149" s="10"/>
      <c r="S149" s="10"/>
      <c r="T149" s="17"/>
      <c r="U149" s="10"/>
      <c r="V149" s="10"/>
      <c r="W149" s="10"/>
      <c r="X149" s="10">
        <v>10</v>
      </c>
      <c r="Y149" s="10"/>
      <c r="Z149" s="10"/>
      <c r="AA149" s="10"/>
      <c r="AB149" s="10"/>
      <c r="AC149" s="10">
        <f t="shared" si="10"/>
        <v>10</v>
      </c>
      <c r="AD149" s="12">
        <f t="shared" si="11"/>
        <v>163.72499999999999</v>
      </c>
      <c r="AE149" s="13" t="s">
        <v>40</v>
      </c>
      <c r="AF149" s="20"/>
    </row>
    <row r="150" spans="1:32" s="35" customFormat="1">
      <c r="A150" s="24">
        <v>145</v>
      </c>
      <c r="B150" s="25" t="s">
        <v>358</v>
      </c>
      <c r="C150" s="26" t="s">
        <v>359</v>
      </c>
      <c r="D150" s="25" t="s">
        <v>148</v>
      </c>
      <c r="E150" s="29">
        <v>800</v>
      </c>
      <c r="F150" s="28">
        <f>(E150/30)*4</f>
        <v>106.66666666666667</v>
      </c>
      <c r="G150" s="29"/>
      <c r="H150" s="30"/>
      <c r="I150" s="30"/>
      <c r="J150" s="29"/>
      <c r="K150" s="29"/>
      <c r="L150" s="30"/>
      <c r="M150" s="29"/>
      <c r="N150" s="29"/>
      <c r="O150" s="30"/>
      <c r="P150" s="30"/>
      <c r="Q150" s="30">
        <f>SUM(F150:P150)</f>
        <v>106.66666666666667</v>
      </c>
      <c r="R150" s="30"/>
      <c r="S150" s="30"/>
      <c r="T150" s="31">
        <v>20.83</v>
      </c>
      <c r="U150" s="30"/>
      <c r="V150" s="30"/>
      <c r="W150" s="30"/>
      <c r="X150" s="30"/>
      <c r="Y150" s="30"/>
      <c r="Z150" s="30"/>
      <c r="AA150" s="30"/>
      <c r="AB150" s="30"/>
      <c r="AC150" s="30">
        <f>SUM(R150:AB150)</f>
        <v>20.83</v>
      </c>
      <c r="AD150" s="32">
        <f>+Q150-AC150</f>
        <v>85.836666666666673</v>
      </c>
      <c r="AE150" s="33" t="s">
        <v>40</v>
      </c>
      <c r="AF150" s="61"/>
    </row>
    <row r="151" spans="1:32">
      <c r="A151" s="5">
        <v>142</v>
      </c>
      <c r="B151" s="6" t="s">
        <v>360</v>
      </c>
      <c r="C151" s="7" t="s">
        <v>361</v>
      </c>
      <c r="D151" s="6" t="s">
        <v>109</v>
      </c>
      <c r="E151" s="8">
        <v>550</v>
      </c>
      <c r="F151" s="9">
        <f t="shared" si="8"/>
        <v>275</v>
      </c>
      <c r="G151" s="8"/>
      <c r="H151" s="10"/>
      <c r="I151" s="10"/>
      <c r="J151" s="8"/>
      <c r="K151" s="8"/>
      <c r="L151" s="10"/>
      <c r="M151" s="8"/>
      <c r="N151" s="8"/>
      <c r="O151" s="10"/>
      <c r="P151" s="10"/>
      <c r="Q151" s="10">
        <f t="shared" si="9"/>
        <v>275</v>
      </c>
      <c r="R151" s="10"/>
      <c r="S151" s="10"/>
      <c r="T151" s="17">
        <v>1.1458333333333333</v>
      </c>
      <c r="U151" s="10"/>
      <c r="V151" s="10"/>
      <c r="W151" s="10"/>
      <c r="X151" s="10">
        <v>10</v>
      </c>
      <c r="Y151" s="10"/>
      <c r="Z151" s="10"/>
      <c r="AA151" s="10"/>
      <c r="AB151" s="10"/>
      <c r="AC151" s="10">
        <f t="shared" si="10"/>
        <v>11.145833333333334</v>
      </c>
      <c r="AD151" s="12">
        <f t="shared" si="11"/>
        <v>263.85416666666669</v>
      </c>
      <c r="AE151" s="13" t="s">
        <v>40</v>
      </c>
      <c r="AF151" s="14"/>
    </row>
    <row r="152" spans="1:32">
      <c r="A152" s="5">
        <v>143</v>
      </c>
      <c r="B152" s="6" t="s">
        <v>362</v>
      </c>
      <c r="C152" s="7" t="s">
        <v>363</v>
      </c>
      <c r="D152" s="6" t="s">
        <v>99</v>
      </c>
      <c r="E152" s="8">
        <v>450</v>
      </c>
      <c r="F152" s="9">
        <f t="shared" si="8"/>
        <v>225</v>
      </c>
      <c r="G152" s="8"/>
      <c r="H152" s="10"/>
      <c r="I152" s="10"/>
      <c r="J152" s="8"/>
      <c r="K152" s="8"/>
      <c r="L152" s="10"/>
      <c r="M152" s="8"/>
      <c r="N152" s="8"/>
      <c r="O152" s="10"/>
      <c r="P152" s="10"/>
      <c r="Q152" s="10">
        <f t="shared" si="9"/>
        <v>225</v>
      </c>
      <c r="R152" s="10"/>
      <c r="S152" s="10"/>
      <c r="T152" s="17"/>
      <c r="U152" s="10"/>
      <c r="V152" s="10"/>
      <c r="W152" s="10"/>
      <c r="X152" s="10"/>
      <c r="Y152" s="10"/>
      <c r="Z152" s="10"/>
      <c r="AA152" s="10"/>
      <c r="AB152" s="10"/>
      <c r="AC152" s="10">
        <f t="shared" si="10"/>
        <v>0</v>
      </c>
      <c r="AD152" s="12">
        <f t="shared" si="11"/>
        <v>225</v>
      </c>
      <c r="AE152" s="13" t="s">
        <v>40</v>
      </c>
      <c r="AF152" s="14"/>
    </row>
    <row r="153" spans="1:32">
      <c r="A153" s="5">
        <v>144</v>
      </c>
      <c r="B153" s="6" t="s">
        <v>364</v>
      </c>
      <c r="C153" s="7" t="s">
        <v>365</v>
      </c>
      <c r="D153" s="6" t="s">
        <v>49</v>
      </c>
      <c r="E153" s="18">
        <v>340</v>
      </c>
      <c r="F153" s="9">
        <f t="shared" si="8"/>
        <v>170</v>
      </c>
      <c r="G153" s="8"/>
      <c r="H153" s="10"/>
      <c r="I153" s="10"/>
      <c r="J153" s="8"/>
      <c r="K153" s="8"/>
      <c r="L153" s="10"/>
      <c r="M153" s="8"/>
      <c r="N153" s="8"/>
      <c r="O153" s="10"/>
      <c r="P153" s="10"/>
      <c r="Q153" s="10">
        <f t="shared" si="9"/>
        <v>170</v>
      </c>
      <c r="R153" s="10"/>
      <c r="S153" s="10"/>
      <c r="T153" s="17">
        <v>8.1708333333333343</v>
      </c>
      <c r="U153" s="10"/>
      <c r="V153" s="10"/>
      <c r="W153" s="10"/>
      <c r="X153" s="10">
        <v>10</v>
      </c>
      <c r="Y153" s="10"/>
      <c r="Z153" s="10"/>
      <c r="AA153" s="10"/>
      <c r="AB153" s="10"/>
      <c r="AC153" s="10">
        <f t="shared" si="10"/>
        <v>18.170833333333334</v>
      </c>
      <c r="AD153" s="12">
        <f t="shared" si="11"/>
        <v>151.82916666666665</v>
      </c>
      <c r="AE153" s="13" t="s">
        <v>40</v>
      </c>
      <c r="AF153" s="20"/>
    </row>
    <row r="154" spans="1:32">
      <c r="A154" s="5">
        <v>145</v>
      </c>
      <c r="B154" s="6" t="s">
        <v>366</v>
      </c>
      <c r="C154" s="7" t="s">
        <v>367</v>
      </c>
      <c r="D154" s="6" t="s">
        <v>52</v>
      </c>
      <c r="E154" s="8">
        <v>450</v>
      </c>
      <c r="F154" s="9">
        <f t="shared" si="8"/>
        <v>225</v>
      </c>
      <c r="G154" s="8"/>
      <c r="H154" s="10"/>
      <c r="I154" s="10"/>
      <c r="J154" s="8"/>
      <c r="K154" s="8"/>
      <c r="L154" s="10"/>
      <c r="M154" s="8"/>
      <c r="N154" s="8"/>
      <c r="O154" s="10"/>
      <c r="P154" s="10"/>
      <c r="Q154" s="10">
        <f t="shared" si="9"/>
        <v>225</v>
      </c>
      <c r="R154" s="10"/>
      <c r="S154" s="10"/>
      <c r="T154" s="17">
        <v>0.84375</v>
      </c>
      <c r="U154" s="10"/>
      <c r="V154" s="10"/>
      <c r="W154" s="10"/>
      <c r="X154" s="10">
        <v>10</v>
      </c>
      <c r="Y154" s="10"/>
      <c r="Z154" s="10"/>
      <c r="AA154" s="10"/>
      <c r="AB154" s="10"/>
      <c r="AC154" s="10">
        <f t="shared" si="10"/>
        <v>10.84375</v>
      </c>
      <c r="AD154" s="12">
        <f t="shared" si="11"/>
        <v>214.15625</v>
      </c>
      <c r="AE154" s="13" t="s">
        <v>40</v>
      </c>
      <c r="AF154" s="14"/>
    </row>
    <row r="155" spans="1:32">
      <c r="A155" s="5">
        <v>146</v>
      </c>
      <c r="B155" s="6" t="s">
        <v>368</v>
      </c>
      <c r="C155" s="7" t="s">
        <v>369</v>
      </c>
      <c r="D155" s="6" t="s">
        <v>71</v>
      </c>
      <c r="E155" s="8">
        <v>470</v>
      </c>
      <c r="F155" s="9">
        <f t="shared" si="8"/>
        <v>235</v>
      </c>
      <c r="G155" s="8"/>
      <c r="H155" s="10"/>
      <c r="I155" s="10"/>
      <c r="J155" s="8"/>
      <c r="K155" s="8"/>
      <c r="L155" s="10"/>
      <c r="M155" s="8"/>
      <c r="N155" s="8"/>
      <c r="O155" s="10"/>
      <c r="P155" s="10"/>
      <c r="Q155" s="10">
        <f t="shared" si="9"/>
        <v>235</v>
      </c>
      <c r="R155" s="10"/>
      <c r="S155" s="10">
        <v>31.33</v>
      </c>
      <c r="T155" s="17">
        <v>5.2548611111111114</v>
      </c>
      <c r="U155" s="10"/>
      <c r="V155" s="10"/>
      <c r="W155" s="10"/>
      <c r="X155" s="10">
        <v>10</v>
      </c>
      <c r="Y155" s="10"/>
      <c r="Z155" s="10"/>
      <c r="AA155" s="10"/>
      <c r="AB155" s="10"/>
      <c r="AC155" s="10">
        <f t="shared" si="10"/>
        <v>46.58486111111111</v>
      </c>
      <c r="AD155" s="12">
        <f t="shared" si="11"/>
        <v>188.41513888888889</v>
      </c>
      <c r="AE155" s="13" t="s">
        <v>40</v>
      </c>
      <c r="AF155" s="14"/>
    </row>
    <row r="156" spans="1:32">
      <c r="A156" s="5">
        <v>147</v>
      </c>
      <c r="B156" s="6" t="s">
        <v>370</v>
      </c>
      <c r="C156" s="7" t="s">
        <v>371</v>
      </c>
      <c r="D156" s="6" t="s">
        <v>84</v>
      </c>
      <c r="E156" s="8">
        <v>450</v>
      </c>
      <c r="F156" s="9">
        <f t="shared" si="8"/>
        <v>225</v>
      </c>
      <c r="G156" s="8"/>
      <c r="H156" s="10"/>
      <c r="I156" s="10"/>
      <c r="J156" s="8"/>
      <c r="K156" s="8"/>
      <c r="L156" s="10"/>
      <c r="M156" s="8"/>
      <c r="N156" s="8"/>
      <c r="O156" s="10"/>
      <c r="P156" s="10"/>
      <c r="Q156" s="10">
        <f t="shared" si="9"/>
        <v>225</v>
      </c>
      <c r="R156" s="10"/>
      <c r="S156" s="10"/>
      <c r="T156" s="17">
        <v>1.84375</v>
      </c>
      <c r="U156" s="10"/>
      <c r="V156" s="10"/>
      <c r="W156" s="10"/>
      <c r="X156" s="10">
        <v>10</v>
      </c>
      <c r="Y156" s="10"/>
      <c r="Z156" s="10"/>
      <c r="AA156" s="10"/>
      <c r="AB156" s="10"/>
      <c r="AC156" s="10">
        <f t="shared" si="10"/>
        <v>11.84375</v>
      </c>
      <c r="AD156" s="12">
        <f t="shared" si="11"/>
        <v>213.15625</v>
      </c>
      <c r="AE156" s="13" t="s">
        <v>40</v>
      </c>
      <c r="AF156" s="14"/>
    </row>
    <row r="157" spans="1:32">
      <c r="A157" s="5">
        <v>148</v>
      </c>
      <c r="B157" s="6" t="s">
        <v>372</v>
      </c>
      <c r="C157" s="7" t="s">
        <v>373</v>
      </c>
      <c r="D157" s="6" t="s">
        <v>374</v>
      </c>
      <c r="E157" s="8">
        <v>600</v>
      </c>
      <c r="F157" s="9">
        <f t="shared" si="8"/>
        <v>300</v>
      </c>
      <c r="G157" s="8"/>
      <c r="H157" s="10"/>
      <c r="I157" s="10"/>
      <c r="J157" s="18"/>
      <c r="K157" s="18"/>
      <c r="L157" s="10"/>
      <c r="M157" s="18"/>
      <c r="N157" s="18"/>
      <c r="O157" s="10"/>
      <c r="P157" s="10"/>
      <c r="Q157" s="10">
        <f t="shared" si="9"/>
        <v>300</v>
      </c>
      <c r="R157" s="10"/>
      <c r="S157" s="10"/>
      <c r="T157" s="17">
        <v>4.875</v>
      </c>
      <c r="U157" s="10"/>
      <c r="V157" s="10"/>
      <c r="W157" s="10"/>
      <c r="X157" s="10">
        <v>10</v>
      </c>
      <c r="Y157" s="10"/>
      <c r="Z157" s="10"/>
      <c r="AA157" s="19"/>
      <c r="AB157" s="10"/>
      <c r="AC157" s="10">
        <f t="shared" si="10"/>
        <v>14.875</v>
      </c>
      <c r="AD157" s="12">
        <f t="shared" si="11"/>
        <v>285.125</v>
      </c>
      <c r="AE157" s="13" t="s">
        <v>40</v>
      </c>
      <c r="AF157" s="14"/>
    </row>
    <row r="158" spans="1:32">
      <c r="A158" s="5">
        <v>149</v>
      </c>
      <c r="B158" s="6" t="s">
        <v>375</v>
      </c>
      <c r="C158" s="7" t="s">
        <v>376</v>
      </c>
      <c r="D158" s="6" t="s">
        <v>99</v>
      </c>
      <c r="E158" s="8">
        <v>400</v>
      </c>
      <c r="F158" s="9">
        <f t="shared" si="8"/>
        <v>200</v>
      </c>
      <c r="G158" s="8"/>
      <c r="H158" s="10"/>
      <c r="I158" s="10"/>
      <c r="J158" s="8"/>
      <c r="K158" s="8"/>
      <c r="L158" s="10"/>
      <c r="M158" s="8"/>
      <c r="N158" s="8"/>
      <c r="O158" s="10"/>
      <c r="P158" s="10"/>
      <c r="Q158" s="10">
        <f t="shared" si="9"/>
        <v>200</v>
      </c>
      <c r="R158" s="10"/>
      <c r="S158" s="10"/>
      <c r="T158" s="17">
        <v>0.72222222222222232</v>
      </c>
      <c r="U158" s="10"/>
      <c r="V158" s="62"/>
      <c r="W158" s="10"/>
      <c r="X158" s="10">
        <v>10</v>
      </c>
      <c r="Y158" s="10"/>
      <c r="Z158" s="10"/>
      <c r="AA158" s="10"/>
      <c r="AB158" s="10"/>
      <c r="AC158" s="10">
        <f t="shared" si="10"/>
        <v>10.722222222222221</v>
      </c>
      <c r="AD158" s="12">
        <f t="shared" si="11"/>
        <v>189.27777777777777</v>
      </c>
      <c r="AE158" s="13" t="s">
        <v>40</v>
      </c>
      <c r="AF158" s="14"/>
    </row>
    <row r="159" spans="1:32">
      <c r="A159" s="5">
        <v>150</v>
      </c>
      <c r="B159" s="6" t="s">
        <v>377</v>
      </c>
      <c r="C159" s="7" t="s">
        <v>378</v>
      </c>
      <c r="D159" s="6" t="s">
        <v>55</v>
      </c>
      <c r="E159" s="8">
        <v>350</v>
      </c>
      <c r="F159" s="9">
        <f t="shared" si="8"/>
        <v>175</v>
      </c>
      <c r="G159" s="8"/>
      <c r="H159" s="10"/>
      <c r="I159" s="10"/>
      <c r="J159" s="8"/>
      <c r="K159" s="8"/>
      <c r="L159" s="10"/>
      <c r="M159" s="8"/>
      <c r="N159" s="8"/>
      <c r="O159" s="10"/>
      <c r="P159" s="10"/>
      <c r="Q159" s="10">
        <f t="shared" si="9"/>
        <v>175</v>
      </c>
      <c r="R159" s="10"/>
      <c r="S159" s="10"/>
      <c r="T159" s="17">
        <v>2.4791666666666665</v>
      </c>
      <c r="U159" s="10"/>
      <c r="V159" s="62"/>
      <c r="W159" s="10"/>
      <c r="X159" s="10">
        <v>10</v>
      </c>
      <c r="Y159" s="10"/>
      <c r="Z159" s="10"/>
      <c r="AA159" s="10"/>
      <c r="AB159" s="10"/>
      <c r="AC159" s="10">
        <f t="shared" si="10"/>
        <v>12.479166666666666</v>
      </c>
      <c r="AD159" s="12">
        <f t="shared" si="11"/>
        <v>162.52083333333334</v>
      </c>
      <c r="AE159" s="13" t="s">
        <v>40</v>
      </c>
      <c r="AF159" s="14"/>
    </row>
    <row r="160" spans="1:32">
      <c r="A160" s="5">
        <v>151</v>
      </c>
      <c r="B160" s="6" t="s">
        <v>379</v>
      </c>
      <c r="C160" s="7" t="s">
        <v>380</v>
      </c>
      <c r="D160" s="6" t="s">
        <v>216</v>
      </c>
      <c r="E160" s="8">
        <v>600</v>
      </c>
      <c r="F160" s="9">
        <f t="shared" si="8"/>
        <v>300</v>
      </c>
      <c r="G160" s="8"/>
      <c r="H160" s="10"/>
      <c r="I160" s="10"/>
      <c r="J160" s="8"/>
      <c r="K160" s="8"/>
      <c r="L160" s="10"/>
      <c r="M160" s="8"/>
      <c r="N160" s="8"/>
      <c r="O160" s="10"/>
      <c r="P160" s="10"/>
      <c r="Q160" s="10">
        <f t="shared" si="9"/>
        <v>300</v>
      </c>
      <c r="R160" s="10"/>
      <c r="S160" s="10"/>
      <c r="T160" s="17">
        <v>0.25</v>
      </c>
      <c r="U160" s="10"/>
      <c r="V160" s="10"/>
      <c r="W160" s="10"/>
      <c r="X160" s="10">
        <v>10</v>
      </c>
      <c r="Y160" s="10"/>
      <c r="Z160" s="10"/>
      <c r="AA160" s="10"/>
      <c r="AB160" s="10"/>
      <c r="AC160" s="10">
        <f t="shared" si="10"/>
        <v>10.25</v>
      </c>
      <c r="AD160" s="12">
        <f t="shared" si="11"/>
        <v>289.75</v>
      </c>
      <c r="AE160" s="13" t="s">
        <v>40</v>
      </c>
      <c r="AF160" s="14"/>
    </row>
    <row r="161" spans="1:32">
      <c r="A161" s="5">
        <v>152</v>
      </c>
      <c r="B161" s="6" t="s">
        <v>381</v>
      </c>
      <c r="C161" s="7" t="s">
        <v>382</v>
      </c>
      <c r="D161" s="6" t="s">
        <v>52</v>
      </c>
      <c r="E161" s="8">
        <v>450</v>
      </c>
      <c r="F161" s="9">
        <f t="shared" si="8"/>
        <v>225</v>
      </c>
      <c r="G161" s="8"/>
      <c r="H161" s="10"/>
      <c r="I161" s="10"/>
      <c r="J161" s="8"/>
      <c r="K161" s="8"/>
      <c r="L161" s="10"/>
      <c r="M161" s="8"/>
      <c r="N161" s="8"/>
      <c r="O161" s="10"/>
      <c r="P161" s="10"/>
      <c r="Q161" s="10">
        <f t="shared" si="9"/>
        <v>225</v>
      </c>
      <c r="R161" s="10"/>
      <c r="S161" s="10"/>
      <c r="T161" s="17">
        <v>8</v>
      </c>
      <c r="U161" s="10"/>
      <c r="V161" s="10"/>
      <c r="W161" s="10"/>
      <c r="X161" s="10">
        <v>10</v>
      </c>
      <c r="Y161" s="10"/>
      <c r="Z161" s="10"/>
      <c r="AA161" s="10"/>
      <c r="AB161" s="10"/>
      <c r="AC161" s="10">
        <f t="shared" si="10"/>
        <v>18</v>
      </c>
      <c r="AD161" s="12">
        <f t="shared" si="11"/>
        <v>207</v>
      </c>
      <c r="AE161" s="13" t="s">
        <v>40</v>
      </c>
      <c r="AF161" s="14"/>
    </row>
    <row r="162" spans="1:32">
      <c r="A162" s="5">
        <v>153</v>
      </c>
      <c r="B162" s="6" t="s">
        <v>383</v>
      </c>
      <c r="C162" s="7" t="s">
        <v>384</v>
      </c>
      <c r="D162" s="6" t="s">
        <v>58</v>
      </c>
      <c r="E162" s="8">
        <v>600</v>
      </c>
      <c r="F162" s="9">
        <f t="shared" si="8"/>
        <v>300</v>
      </c>
      <c r="G162" s="8"/>
      <c r="H162" s="10"/>
      <c r="I162" s="10"/>
      <c r="J162" s="8"/>
      <c r="K162" s="8"/>
      <c r="L162" s="10"/>
      <c r="M162" s="8"/>
      <c r="N162" s="8"/>
      <c r="O162" s="10"/>
      <c r="P162" s="10"/>
      <c r="Q162" s="10">
        <f t="shared" si="9"/>
        <v>300</v>
      </c>
      <c r="R162" s="10"/>
      <c r="S162" s="10"/>
      <c r="T162" s="17">
        <v>0.33333333333333331</v>
      </c>
      <c r="U162" s="10"/>
      <c r="V162" s="10"/>
      <c r="W162" s="10"/>
      <c r="X162" s="10"/>
      <c r="Y162" s="10"/>
      <c r="Z162" s="10"/>
      <c r="AA162" s="10"/>
      <c r="AB162" s="10"/>
      <c r="AC162" s="10">
        <f t="shared" si="10"/>
        <v>0.33333333333333331</v>
      </c>
      <c r="AD162" s="12">
        <f t="shared" si="11"/>
        <v>299.66666666666669</v>
      </c>
      <c r="AE162" s="13" t="s">
        <v>40</v>
      </c>
      <c r="AF162" s="14"/>
    </row>
    <row r="163" spans="1:32">
      <c r="A163" s="5">
        <v>154</v>
      </c>
      <c r="B163" s="6" t="s">
        <v>385</v>
      </c>
      <c r="C163" s="7" t="s">
        <v>386</v>
      </c>
      <c r="D163" s="6" t="s">
        <v>148</v>
      </c>
      <c r="E163" s="8">
        <v>460</v>
      </c>
      <c r="F163" s="9">
        <f t="shared" si="8"/>
        <v>230</v>
      </c>
      <c r="G163" s="8"/>
      <c r="H163" s="10"/>
      <c r="I163" s="10"/>
      <c r="J163" s="8"/>
      <c r="K163" s="8"/>
      <c r="L163" s="10"/>
      <c r="M163" s="8"/>
      <c r="N163" s="8"/>
      <c r="O163" s="10"/>
      <c r="P163" s="10"/>
      <c r="Q163" s="10">
        <f t="shared" si="9"/>
        <v>230</v>
      </c>
      <c r="R163" s="10"/>
      <c r="S163" s="10"/>
      <c r="T163" s="17">
        <v>6.8680555555555562</v>
      </c>
      <c r="U163" s="10"/>
      <c r="V163" s="10"/>
      <c r="W163" s="10"/>
      <c r="X163" s="10">
        <v>10</v>
      </c>
      <c r="Y163" s="10"/>
      <c r="Z163" s="10"/>
      <c r="AA163" s="10"/>
      <c r="AB163" s="10"/>
      <c r="AC163" s="10">
        <f t="shared" si="10"/>
        <v>16.868055555555557</v>
      </c>
      <c r="AD163" s="12">
        <f t="shared" si="11"/>
        <v>213.13194444444446</v>
      </c>
      <c r="AE163" s="13" t="s">
        <v>40</v>
      </c>
      <c r="AF163" s="14"/>
    </row>
    <row r="164" spans="1:32">
      <c r="A164" s="5">
        <v>155</v>
      </c>
      <c r="B164" s="6" t="s">
        <v>387</v>
      </c>
      <c r="C164" s="7" t="s">
        <v>388</v>
      </c>
      <c r="D164" s="6" t="s">
        <v>176</v>
      </c>
      <c r="E164" s="8">
        <v>800</v>
      </c>
      <c r="F164" s="9">
        <f t="shared" si="8"/>
        <v>400</v>
      </c>
      <c r="G164" s="8"/>
      <c r="H164" s="10"/>
      <c r="I164" s="10"/>
      <c r="J164" s="8"/>
      <c r="K164" s="8"/>
      <c r="L164" s="10"/>
      <c r="M164" s="8"/>
      <c r="N164" s="8"/>
      <c r="O164" s="10"/>
      <c r="P164" s="10"/>
      <c r="Q164" s="10">
        <f t="shared" si="9"/>
        <v>400</v>
      </c>
      <c r="R164" s="10"/>
      <c r="S164" s="10"/>
      <c r="T164" s="17">
        <v>0.33333333333333337</v>
      </c>
      <c r="U164" s="10"/>
      <c r="V164" s="10"/>
      <c r="W164" s="10"/>
      <c r="X164" s="10">
        <v>10</v>
      </c>
      <c r="Y164" s="10"/>
      <c r="Z164" s="10"/>
      <c r="AA164" s="10"/>
      <c r="AB164" s="10">
        <v>27.28</v>
      </c>
      <c r="AC164" s="10">
        <f t="shared" si="10"/>
        <v>37.613333333333337</v>
      </c>
      <c r="AD164" s="12">
        <f t="shared" si="11"/>
        <v>362.38666666666666</v>
      </c>
      <c r="AE164" s="13" t="s">
        <v>40</v>
      </c>
      <c r="AF164" s="14"/>
    </row>
    <row r="165" spans="1:32">
      <c r="A165" s="5">
        <v>156</v>
      </c>
      <c r="B165" s="6" t="s">
        <v>389</v>
      </c>
      <c r="C165" s="7" t="s">
        <v>390</v>
      </c>
      <c r="D165" s="6" t="s">
        <v>71</v>
      </c>
      <c r="E165" s="8">
        <v>470</v>
      </c>
      <c r="F165" s="9">
        <f t="shared" si="8"/>
        <v>235</v>
      </c>
      <c r="G165" s="8"/>
      <c r="H165" s="10"/>
      <c r="I165" s="10"/>
      <c r="J165" s="8"/>
      <c r="K165" s="8"/>
      <c r="L165" s="10"/>
      <c r="M165" s="8"/>
      <c r="N165" s="8"/>
      <c r="O165" s="10"/>
      <c r="P165" s="10"/>
      <c r="Q165" s="10">
        <f t="shared" si="9"/>
        <v>235</v>
      </c>
      <c r="R165" s="10"/>
      <c r="S165" s="10"/>
      <c r="T165" s="17">
        <v>1.7625000000000002</v>
      </c>
      <c r="U165" s="10"/>
      <c r="V165" s="10"/>
      <c r="W165" s="10"/>
      <c r="X165" s="10"/>
      <c r="Y165" s="10"/>
      <c r="Z165" s="10"/>
      <c r="AA165" s="10"/>
      <c r="AB165" s="10"/>
      <c r="AC165" s="10">
        <f t="shared" si="10"/>
        <v>1.7625000000000002</v>
      </c>
      <c r="AD165" s="12">
        <f t="shared" si="11"/>
        <v>233.23750000000001</v>
      </c>
      <c r="AE165" s="13" t="s">
        <v>40</v>
      </c>
      <c r="AF165" s="14"/>
    </row>
    <row r="166" spans="1:32">
      <c r="A166" s="5">
        <v>157</v>
      </c>
      <c r="B166" s="23" t="s">
        <v>391</v>
      </c>
      <c r="C166" s="63" t="s">
        <v>392</v>
      </c>
      <c r="D166" s="23" t="s">
        <v>153</v>
      </c>
      <c r="E166" s="8">
        <v>1000</v>
      </c>
      <c r="F166" s="9">
        <f t="shared" si="8"/>
        <v>500</v>
      </c>
      <c r="G166" s="8"/>
      <c r="H166" s="64"/>
      <c r="I166" s="10"/>
      <c r="J166" s="64"/>
      <c r="K166" s="64"/>
      <c r="L166" s="10"/>
      <c r="M166" s="64"/>
      <c r="N166" s="64"/>
      <c r="O166" s="10"/>
      <c r="P166" s="10"/>
      <c r="Q166" s="10">
        <f t="shared" si="9"/>
        <v>500</v>
      </c>
      <c r="R166" s="10"/>
      <c r="S166" s="10"/>
      <c r="T166" s="17"/>
      <c r="U166" s="10"/>
      <c r="V166" s="10"/>
      <c r="W166" s="10"/>
      <c r="X166" s="10"/>
      <c r="Y166" s="10"/>
      <c r="Z166" s="10"/>
      <c r="AA166" s="10"/>
      <c r="AB166" s="10"/>
      <c r="AC166" s="10">
        <f t="shared" si="10"/>
        <v>0</v>
      </c>
      <c r="AD166" s="12">
        <f t="shared" si="11"/>
        <v>500</v>
      </c>
      <c r="AE166" s="13" t="s">
        <v>40</v>
      </c>
      <c r="AF166" s="14"/>
    </row>
    <row r="167" spans="1:32">
      <c r="A167" s="5">
        <v>158</v>
      </c>
      <c r="B167" s="6" t="s">
        <v>393</v>
      </c>
      <c r="C167" s="7" t="s">
        <v>394</v>
      </c>
      <c r="D167" s="6" t="s">
        <v>216</v>
      </c>
      <c r="E167" s="8">
        <v>800</v>
      </c>
      <c r="F167" s="9">
        <f t="shared" si="8"/>
        <v>400</v>
      </c>
      <c r="G167" s="8"/>
      <c r="H167" s="10"/>
      <c r="I167" s="10"/>
      <c r="J167" s="8"/>
      <c r="K167" s="8"/>
      <c r="L167" s="10"/>
      <c r="M167" s="8"/>
      <c r="N167" s="8"/>
      <c r="O167" s="10"/>
      <c r="P167" s="10"/>
      <c r="Q167" s="10">
        <f t="shared" si="9"/>
        <v>400</v>
      </c>
      <c r="R167" s="10"/>
      <c r="S167" s="10"/>
      <c r="T167" s="17">
        <v>2.2777777777777781</v>
      </c>
      <c r="U167" s="10"/>
      <c r="V167" s="10"/>
      <c r="W167" s="10"/>
      <c r="X167" s="10">
        <v>10</v>
      </c>
      <c r="Y167" s="10"/>
      <c r="Z167" s="10"/>
      <c r="AA167" s="10"/>
      <c r="AB167" s="10"/>
      <c r="AC167" s="10">
        <f t="shared" si="10"/>
        <v>12.277777777777779</v>
      </c>
      <c r="AD167" s="12">
        <f t="shared" si="11"/>
        <v>387.72222222222223</v>
      </c>
      <c r="AE167" s="13" t="s">
        <v>40</v>
      </c>
      <c r="AF167" s="14"/>
    </row>
    <row r="168" spans="1:32">
      <c r="A168" s="5">
        <v>159</v>
      </c>
      <c r="B168" s="6" t="s">
        <v>395</v>
      </c>
      <c r="C168" s="7" t="s">
        <v>396</v>
      </c>
      <c r="D168" s="6" t="s">
        <v>71</v>
      </c>
      <c r="E168" s="8">
        <v>470</v>
      </c>
      <c r="F168" s="9">
        <f t="shared" si="8"/>
        <v>235</v>
      </c>
      <c r="G168" s="8"/>
      <c r="H168" s="10"/>
      <c r="I168" s="10"/>
      <c r="J168" s="8"/>
      <c r="K168" s="8"/>
      <c r="L168" s="10"/>
      <c r="M168" s="8"/>
      <c r="N168" s="8"/>
      <c r="O168" s="10"/>
      <c r="P168" s="10"/>
      <c r="Q168" s="10">
        <f t="shared" si="9"/>
        <v>235</v>
      </c>
      <c r="R168" s="10"/>
      <c r="S168" s="10"/>
      <c r="T168" s="17">
        <v>19.648611111111112</v>
      </c>
      <c r="U168" s="10"/>
      <c r="V168" s="10"/>
      <c r="W168" s="10"/>
      <c r="X168" s="10"/>
      <c r="Y168" s="10"/>
      <c r="Z168" s="10"/>
      <c r="AA168" s="10"/>
      <c r="AB168" s="10"/>
      <c r="AC168" s="10">
        <f t="shared" si="10"/>
        <v>19.648611111111112</v>
      </c>
      <c r="AD168" s="12">
        <f t="shared" si="11"/>
        <v>215.35138888888889</v>
      </c>
      <c r="AE168" s="13" t="s">
        <v>40</v>
      </c>
      <c r="AF168" s="14"/>
    </row>
    <row r="169" spans="1:32">
      <c r="A169" s="5">
        <v>160</v>
      </c>
      <c r="B169" s="6" t="s">
        <v>397</v>
      </c>
      <c r="C169" s="7" t="s">
        <v>398</v>
      </c>
      <c r="D169" s="6" t="s">
        <v>55</v>
      </c>
      <c r="E169" s="8">
        <v>450</v>
      </c>
      <c r="F169" s="9">
        <f t="shared" si="8"/>
        <v>225</v>
      </c>
      <c r="G169" s="8"/>
      <c r="H169" s="10"/>
      <c r="I169" s="10"/>
      <c r="J169" s="8"/>
      <c r="K169" s="8"/>
      <c r="L169" s="10"/>
      <c r="M169" s="8"/>
      <c r="N169" s="8"/>
      <c r="O169" s="10"/>
      <c r="P169" s="10"/>
      <c r="Q169" s="10">
        <f t="shared" si="9"/>
        <v>225</v>
      </c>
      <c r="R169" s="10"/>
      <c r="S169" s="10"/>
      <c r="T169" s="17"/>
      <c r="U169" s="10"/>
      <c r="V169" s="10"/>
      <c r="W169" s="10"/>
      <c r="X169" s="10">
        <v>10</v>
      </c>
      <c r="Y169" s="10"/>
      <c r="Z169" s="10"/>
      <c r="AA169" s="10"/>
      <c r="AB169" s="10"/>
      <c r="AC169" s="10">
        <f t="shared" si="10"/>
        <v>10</v>
      </c>
      <c r="AD169" s="12">
        <f t="shared" si="11"/>
        <v>215</v>
      </c>
      <c r="AE169" s="13" t="s">
        <v>40</v>
      </c>
      <c r="AF169" s="14"/>
    </row>
    <row r="170" spans="1:32">
      <c r="A170" s="5">
        <v>161</v>
      </c>
      <c r="B170" s="6" t="s">
        <v>399</v>
      </c>
      <c r="C170" s="7" t="s">
        <v>400</v>
      </c>
      <c r="D170" s="6" t="s">
        <v>89</v>
      </c>
      <c r="E170" s="8">
        <v>1500</v>
      </c>
      <c r="F170" s="9">
        <f t="shared" si="8"/>
        <v>750</v>
      </c>
      <c r="G170" s="8"/>
      <c r="H170" s="10"/>
      <c r="I170" s="10"/>
      <c r="J170" s="8"/>
      <c r="K170" s="8"/>
      <c r="L170" s="10"/>
      <c r="M170" s="8"/>
      <c r="N170" s="8"/>
      <c r="O170" s="10"/>
      <c r="P170" s="10"/>
      <c r="Q170" s="10">
        <f t="shared" si="9"/>
        <v>750</v>
      </c>
      <c r="R170" s="10"/>
      <c r="S170" s="10"/>
      <c r="T170" s="17"/>
      <c r="U170" s="10"/>
      <c r="V170" s="10"/>
      <c r="W170" s="10"/>
      <c r="X170" s="10"/>
      <c r="Y170" s="10"/>
      <c r="Z170" s="10"/>
      <c r="AA170" s="10"/>
      <c r="AB170" s="10"/>
      <c r="AC170" s="10">
        <f t="shared" si="10"/>
        <v>0</v>
      </c>
      <c r="AD170" s="12">
        <f t="shared" si="11"/>
        <v>750</v>
      </c>
      <c r="AE170" s="13" t="s">
        <v>40</v>
      </c>
      <c r="AF170" s="14"/>
    </row>
    <row r="171" spans="1:32" s="35" customFormat="1">
      <c r="A171" s="24">
        <v>166</v>
      </c>
      <c r="B171" s="25" t="s">
        <v>401</v>
      </c>
      <c r="C171" s="26" t="s">
        <v>402</v>
      </c>
      <c r="D171" s="25" t="s">
        <v>61</v>
      </c>
      <c r="E171" s="29">
        <v>450</v>
      </c>
      <c r="F171" s="28">
        <f>(E171/30)*3</f>
        <v>45</v>
      </c>
      <c r="G171" s="29"/>
      <c r="H171" s="30"/>
      <c r="I171" s="30"/>
      <c r="J171" s="29"/>
      <c r="K171" s="29"/>
      <c r="L171" s="30"/>
      <c r="M171" s="29"/>
      <c r="N171" s="29"/>
      <c r="O171" s="30"/>
      <c r="P171" s="30"/>
      <c r="Q171" s="30">
        <f>SUM(F171:P171)</f>
        <v>45</v>
      </c>
      <c r="R171" s="30"/>
      <c r="S171" s="30"/>
      <c r="T171" s="31">
        <v>6.31</v>
      </c>
      <c r="U171" s="30"/>
      <c r="V171" s="30"/>
      <c r="W171" s="30">
        <v>30.99</v>
      </c>
      <c r="X171" s="30"/>
      <c r="Y171" s="30"/>
      <c r="Z171" s="30"/>
      <c r="AA171" s="30"/>
      <c r="AB171" s="30"/>
      <c r="AC171" s="30">
        <f>SUM(R171:AB171)</f>
        <v>37.299999999999997</v>
      </c>
      <c r="AD171" s="32">
        <f>+Q171-AC171</f>
        <v>7.7000000000000028</v>
      </c>
      <c r="AE171" s="33" t="s">
        <v>40</v>
      </c>
      <c r="AF171" s="65"/>
    </row>
    <row r="172" spans="1:32">
      <c r="A172" s="5">
        <v>162</v>
      </c>
      <c r="B172" s="6" t="s">
        <v>403</v>
      </c>
      <c r="C172" s="7" t="s">
        <v>404</v>
      </c>
      <c r="D172" s="6" t="s">
        <v>52</v>
      </c>
      <c r="E172" s="8">
        <v>460</v>
      </c>
      <c r="F172" s="9">
        <f t="shared" si="8"/>
        <v>230</v>
      </c>
      <c r="G172" s="8"/>
      <c r="H172" s="10"/>
      <c r="I172" s="10"/>
      <c r="J172" s="8"/>
      <c r="K172" s="8"/>
      <c r="L172" s="10"/>
      <c r="M172" s="8"/>
      <c r="N172" s="8"/>
      <c r="O172" s="10"/>
      <c r="P172" s="10"/>
      <c r="Q172" s="10">
        <f t="shared" si="9"/>
        <v>230</v>
      </c>
      <c r="R172" s="10"/>
      <c r="S172" s="10"/>
      <c r="T172" s="17">
        <v>0.70277777777777783</v>
      </c>
      <c r="U172" s="10"/>
      <c r="V172" s="10"/>
      <c r="W172" s="10"/>
      <c r="X172" s="10">
        <v>10</v>
      </c>
      <c r="Y172" s="10"/>
      <c r="Z172" s="10"/>
      <c r="AA172" s="10"/>
      <c r="AB172" s="10"/>
      <c r="AC172" s="10">
        <f t="shared" si="10"/>
        <v>10.702777777777778</v>
      </c>
      <c r="AD172" s="12">
        <f t="shared" si="11"/>
        <v>219.29722222222222</v>
      </c>
      <c r="AE172" s="13" t="s">
        <v>40</v>
      </c>
      <c r="AF172" s="14"/>
    </row>
    <row r="173" spans="1:32">
      <c r="A173" s="5">
        <v>163</v>
      </c>
      <c r="B173" s="6" t="s">
        <v>405</v>
      </c>
      <c r="C173" s="7" t="s">
        <v>406</v>
      </c>
      <c r="D173" s="6" t="s">
        <v>319</v>
      </c>
      <c r="E173" s="8">
        <v>1500</v>
      </c>
      <c r="F173" s="9">
        <f t="shared" si="8"/>
        <v>750</v>
      </c>
      <c r="G173" s="8"/>
      <c r="H173" s="10"/>
      <c r="I173" s="10"/>
      <c r="J173" s="8"/>
      <c r="K173" s="8"/>
      <c r="L173" s="10"/>
      <c r="M173" s="8"/>
      <c r="N173" s="8"/>
      <c r="O173" s="10"/>
      <c r="P173" s="10"/>
      <c r="Q173" s="10">
        <f t="shared" si="9"/>
        <v>750</v>
      </c>
      <c r="R173" s="10"/>
      <c r="S173" s="10"/>
      <c r="T173" s="17"/>
      <c r="U173" s="10"/>
      <c r="V173" s="10"/>
      <c r="W173" s="10"/>
      <c r="X173" s="10"/>
      <c r="Y173" s="10"/>
      <c r="Z173" s="10"/>
      <c r="AA173" s="10"/>
      <c r="AB173" s="10"/>
      <c r="AC173" s="10">
        <f t="shared" si="10"/>
        <v>0</v>
      </c>
      <c r="AD173" s="12">
        <f t="shared" si="11"/>
        <v>750</v>
      </c>
      <c r="AE173" s="13" t="s">
        <v>40</v>
      </c>
      <c r="AF173" s="14"/>
    </row>
    <row r="174" spans="1:32">
      <c r="A174" s="5">
        <v>164</v>
      </c>
      <c r="B174" s="6" t="s">
        <v>407</v>
      </c>
      <c r="C174" s="7" t="s">
        <v>408</v>
      </c>
      <c r="D174" s="6" t="s">
        <v>52</v>
      </c>
      <c r="E174" s="8">
        <v>350</v>
      </c>
      <c r="F174" s="9">
        <f t="shared" si="8"/>
        <v>175</v>
      </c>
      <c r="G174" s="8"/>
      <c r="H174" s="10"/>
      <c r="I174" s="10"/>
      <c r="J174" s="8"/>
      <c r="K174" s="8"/>
      <c r="L174" s="10"/>
      <c r="M174" s="8"/>
      <c r="N174" s="8"/>
      <c r="O174" s="10"/>
      <c r="P174" s="10"/>
      <c r="Q174" s="10">
        <f t="shared" si="9"/>
        <v>175</v>
      </c>
      <c r="R174" s="10"/>
      <c r="S174" s="10"/>
      <c r="T174" s="17">
        <v>0.92361111111111116</v>
      </c>
      <c r="U174" s="10"/>
      <c r="V174" s="10"/>
      <c r="W174" s="10"/>
      <c r="X174" s="10">
        <v>10</v>
      </c>
      <c r="Y174" s="10"/>
      <c r="Z174" s="10"/>
      <c r="AA174" s="10"/>
      <c r="AB174" s="10"/>
      <c r="AC174" s="10">
        <f t="shared" si="10"/>
        <v>10.923611111111111</v>
      </c>
      <c r="AD174" s="12">
        <f t="shared" si="11"/>
        <v>164.07638888888889</v>
      </c>
      <c r="AE174" s="13" t="s">
        <v>40</v>
      </c>
      <c r="AF174" s="14"/>
    </row>
    <row r="175" spans="1:32">
      <c r="A175" s="5">
        <v>165</v>
      </c>
      <c r="B175" s="6" t="s">
        <v>409</v>
      </c>
      <c r="C175" s="7" t="s">
        <v>410</v>
      </c>
      <c r="D175" s="6" t="s">
        <v>99</v>
      </c>
      <c r="E175" s="8">
        <v>400</v>
      </c>
      <c r="F175" s="9">
        <f t="shared" si="8"/>
        <v>200</v>
      </c>
      <c r="G175" s="8"/>
      <c r="H175" s="10"/>
      <c r="I175" s="10"/>
      <c r="J175" s="8"/>
      <c r="K175" s="8"/>
      <c r="L175" s="10"/>
      <c r="M175" s="8"/>
      <c r="N175" s="8"/>
      <c r="O175" s="10"/>
      <c r="P175" s="10"/>
      <c r="Q175" s="10">
        <f t="shared" si="9"/>
        <v>200</v>
      </c>
      <c r="R175" s="10"/>
      <c r="S175" s="10"/>
      <c r="T175" s="17"/>
      <c r="U175" s="10"/>
      <c r="V175" s="10"/>
      <c r="W175" s="10"/>
      <c r="X175" s="10"/>
      <c r="Y175" s="10"/>
      <c r="Z175" s="10"/>
      <c r="AA175" s="10"/>
      <c r="AB175" s="10"/>
      <c r="AC175" s="10">
        <f t="shared" si="10"/>
        <v>0</v>
      </c>
      <c r="AD175" s="12">
        <f t="shared" si="11"/>
        <v>200</v>
      </c>
      <c r="AE175" s="13" t="s">
        <v>40</v>
      </c>
      <c r="AF175" s="14"/>
    </row>
    <row r="176" spans="1:32">
      <c r="A176" s="5">
        <v>166</v>
      </c>
      <c r="B176" s="6" t="s">
        <v>411</v>
      </c>
      <c r="C176" s="7" t="s">
        <v>412</v>
      </c>
      <c r="D176" s="6" t="s">
        <v>413</v>
      </c>
      <c r="E176" s="8">
        <v>900</v>
      </c>
      <c r="F176" s="9">
        <f t="shared" si="8"/>
        <v>450</v>
      </c>
      <c r="G176" s="8"/>
      <c r="H176" s="10"/>
      <c r="I176" s="10">
        <v>275.79000000000002</v>
      </c>
      <c r="J176" s="8"/>
      <c r="K176" s="8"/>
      <c r="L176" s="10"/>
      <c r="M176" s="8"/>
      <c r="N176" s="8"/>
      <c r="O176" s="10"/>
      <c r="P176" s="10"/>
      <c r="Q176" s="10">
        <f t="shared" si="9"/>
        <v>725.79</v>
      </c>
      <c r="R176" s="10"/>
      <c r="S176" s="10"/>
      <c r="T176" s="17"/>
      <c r="U176" s="10"/>
      <c r="V176" s="10"/>
      <c r="W176" s="10"/>
      <c r="X176" s="10">
        <v>10</v>
      </c>
      <c r="Y176" s="10"/>
      <c r="Z176" s="10"/>
      <c r="AA176" s="10">
        <v>10.715</v>
      </c>
      <c r="AB176" s="10"/>
      <c r="AC176" s="10">
        <f t="shared" si="10"/>
        <v>20.715</v>
      </c>
      <c r="AD176" s="12">
        <f t="shared" si="11"/>
        <v>705.07499999999993</v>
      </c>
      <c r="AE176" s="13" t="s">
        <v>40</v>
      </c>
      <c r="AF176" s="14"/>
    </row>
    <row r="177" spans="1:32">
      <c r="A177" s="5">
        <v>167</v>
      </c>
      <c r="B177" s="6" t="s">
        <v>414</v>
      </c>
      <c r="C177" s="7" t="s">
        <v>415</v>
      </c>
      <c r="D177" s="6" t="s">
        <v>68</v>
      </c>
      <c r="E177" s="8">
        <v>575</v>
      </c>
      <c r="F177" s="9">
        <f t="shared" si="8"/>
        <v>287.5</v>
      </c>
      <c r="G177" s="8"/>
      <c r="H177" s="10"/>
      <c r="I177" s="10"/>
      <c r="J177" s="8"/>
      <c r="K177" s="8"/>
      <c r="L177" s="10"/>
      <c r="M177" s="8"/>
      <c r="N177" s="8"/>
      <c r="O177" s="10"/>
      <c r="P177" s="10"/>
      <c r="Q177" s="10">
        <f t="shared" si="9"/>
        <v>287.5</v>
      </c>
      <c r="R177" s="10"/>
      <c r="S177" s="10"/>
      <c r="T177" s="17">
        <v>3.1145833333333335</v>
      </c>
      <c r="U177" s="10"/>
      <c r="V177" s="10"/>
      <c r="W177" s="10"/>
      <c r="X177" s="10">
        <v>10</v>
      </c>
      <c r="Y177" s="10"/>
      <c r="Z177" s="10"/>
      <c r="AA177" s="10"/>
      <c r="AB177" s="10"/>
      <c r="AC177" s="10">
        <f t="shared" si="10"/>
        <v>13.114583333333334</v>
      </c>
      <c r="AD177" s="12">
        <f t="shared" si="11"/>
        <v>274.38541666666669</v>
      </c>
      <c r="AE177" s="13" t="s">
        <v>40</v>
      </c>
      <c r="AF177" s="14"/>
    </row>
    <row r="178" spans="1:32">
      <c r="A178" s="5">
        <v>168</v>
      </c>
      <c r="B178" s="6" t="s">
        <v>416</v>
      </c>
      <c r="C178" s="7" t="s">
        <v>417</v>
      </c>
      <c r="D178" s="6" t="s">
        <v>55</v>
      </c>
      <c r="E178" s="8">
        <v>400</v>
      </c>
      <c r="F178" s="9">
        <f t="shared" si="8"/>
        <v>200</v>
      </c>
      <c r="G178" s="8"/>
      <c r="H178" s="10"/>
      <c r="I178" s="10"/>
      <c r="J178" s="8"/>
      <c r="K178" s="8"/>
      <c r="L178" s="10"/>
      <c r="M178" s="8"/>
      <c r="N178" s="8"/>
      <c r="O178" s="10"/>
      <c r="P178" s="10"/>
      <c r="Q178" s="10">
        <f t="shared" si="9"/>
        <v>200</v>
      </c>
      <c r="R178" s="10"/>
      <c r="S178" s="10"/>
      <c r="T178" s="17">
        <v>20.194444444444446</v>
      </c>
      <c r="U178" s="10"/>
      <c r="V178" s="10"/>
      <c r="W178" s="10"/>
      <c r="X178" s="10">
        <v>10</v>
      </c>
      <c r="Y178" s="10"/>
      <c r="Z178" s="10"/>
      <c r="AA178" s="10"/>
      <c r="AB178" s="10"/>
      <c r="AC178" s="10">
        <f t="shared" si="10"/>
        <v>30.194444444444446</v>
      </c>
      <c r="AD178" s="12">
        <f t="shared" si="11"/>
        <v>169.80555555555554</v>
      </c>
      <c r="AE178" s="13" t="s">
        <v>40</v>
      </c>
      <c r="AF178" s="14"/>
    </row>
    <row r="179" spans="1:32">
      <c r="A179" s="5">
        <v>169</v>
      </c>
      <c r="B179" s="6" t="s">
        <v>418</v>
      </c>
      <c r="C179" s="7" t="s">
        <v>419</v>
      </c>
      <c r="D179" s="6" t="s">
        <v>52</v>
      </c>
      <c r="E179" s="8">
        <v>450</v>
      </c>
      <c r="F179" s="9">
        <f t="shared" si="8"/>
        <v>225</v>
      </c>
      <c r="G179" s="8"/>
      <c r="H179" s="10"/>
      <c r="I179" s="10"/>
      <c r="J179" s="8"/>
      <c r="K179" s="8"/>
      <c r="L179" s="10"/>
      <c r="M179" s="8"/>
      <c r="N179" s="8"/>
      <c r="O179" s="10"/>
      <c r="P179" s="10"/>
      <c r="Q179" s="10">
        <f t="shared" si="9"/>
        <v>225</v>
      </c>
      <c r="R179" s="10"/>
      <c r="S179" s="10"/>
      <c r="T179" s="17">
        <v>2.71875</v>
      </c>
      <c r="U179" s="10"/>
      <c r="V179" s="10"/>
      <c r="W179" s="10"/>
      <c r="X179" s="10">
        <v>10</v>
      </c>
      <c r="Y179" s="10"/>
      <c r="Z179" s="10"/>
      <c r="AA179" s="10"/>
      <c r="AB179" s="10"/>
      <c r="AC179" s="10">
        <f t="shared" si="10"/>
        <v>12.71875</v>
      </c>
      <c r="AD179" s="12">
        <f t="shared" si="11"/>
        <v>212.28125</v>
      </c>
      <c r="AE179" s="13" t="s">
        <v>40</v>
      </c>
      <c r="AF179" s="14"/>
    </row>
    <row r="180" spans="1:32">
      <c r="A180" s="5">
        <v>170</v>
      </c>
      <c r="B180" s="6" t="s">
        <v>420</v>
      </c>
      <c r="C180" s="7" t="s">
        <v>421</v>
      </c>
      <c r="D180" s="6" t="s">
        <v>52</v>
      </c>
      <c r="E180" s="8">
        <v>400</v>
      </c>
      <c r="F180" s="9">
        <f t="shared" si="8"/>
        <v>200</v>
      </c>
      <c r="G180" s="8"/>
      <c r="H180" s="10"/>
      <c r="I180" s="10"/>
      <c r="J180" s="8"/>
      <c r="K180" s="8"/>
      <c r="L180" s="10"/>
      <c r="M180" s="8"/>
      <c r="N180" s="8"/>
      <c r="O180" s="10"/>
      <c r="P180" s="10"/>
      <c r="Q180" s="10">
        <f t="shared" si="9"/>
        <v>200</v>
      </c>
      <c r="R180" s="10"/>
      <c r="S180" s="10"/>
      <c r="T180" s="17">
        <v>0.19444444444444445</v>
      </c>
      <c r="U180" s="10"/>
      <c r="V180" s="10"/>
      <c r="W180" s="10"/>
      <c r="X180" s="10">
        <v>10</v>
      </c>
      <c r="Y180" s="10"/>
      <c r="Z180" s="10"/>
      <c r="AA180" s="10"/>
      <c r="AB180" s="10"/>
      <c r="AC180" s="10">
        <f t="shared" si="10"/>
        <v>10.194444444444445</v>
      </c>
      <c r="AD180" s="12">
        <f t="shared" si="11"/>
        <v>189.80555555555554</v>
      </c>
      <c r="AE180" s="13" t="s">
        <v>40</v>
      </c>
      <c r="AF180" s="14"/>
    </row>
    <row r="181" spans="1:32">
      <c r="A181" s="5">
        <v>171</v>
      </c>
      <c r="B181" s="6" t="s">
        <v>422</v>
      </c>
      <c r="C181" s="7" t="s">
        <v>423</v>
      </c>
      <c r="D181" s="6" t="s">
        <v>52</v>
      </c>
      <c r="E181" s="8">
        <v>400</v>
      </c>
      <c r="F181" s="9">
        <f t="shared" si="8"/>
        <v>200</v>
      </c>
      <c r="G181" s="8"/>
      <c r="H181" s="10"/>
      <c r="I181" s="10"/>
      <c r="J181" s="8"/>
      <c r="K181" s="8"/>
      <c r="L181" s="10"/>
      <c r="M181" s="8"/>
      <c r="N181" s="8"/>
      <c r="O181" s="10"/>
      <c r="P181" s="10"/>
      <c r="Q181" s="10">
        <f t="shared" si="9"/>
        <v>200</v>
      </c>
      <c r="R181" s="10"/>
      <c r="S181" s="10"/>
      <c r="T181" s="17">
        <v>3.916666666666667</v>
      </c>
      <c r="U181" s="10"/>
      <c r="V181" s="10"/>
      <c r="W181" s="10"/>
      <c r="X181" s="10">
        <v>10</v>
      </c>
      <c r="Y181" s="10"/>
      <c r="Z181" s="10"/>
      <c r="AA181" s="10"/>
      <c r="AB181" s="10"/>
      <c r="AC181" s="10">
        <f t="shared" si="10"/>
        <v>13.916666666666668</v>
      </c>
      <c r="AD181" s="12">
        <f t="shared" si="11"/>
        <v>186.08333333333334</v>
      </c>
      <c r="AE181" s="13" t="s">
        <v>40</v>
      </c>
      <c r="AF181" s="14"/>
    </row>
    <row r="182" spans="1:32">
      <c r="A182" s="5">
        <v>172</v>
      </c>
      <c r="B182" s="6" t="s">
        <v>424</v>
      </c>
      <c r="C182" s="7" t="s">
        <v>425</v>
      </c>
      <c r="D182" s="6" t="s">
        <v>84</v>
      </c>
      <c r="E182" s="8">
        <v>450</v>
      </c>
      <c r="F182" s="9">
        <f t="shared" si="8"/>
        <v>225</v>
      </c>
      <c r="G182" s="8"/>
      <c r="H182" s="10"/>
      <c r="I182" s="10"/>
      <c r="J182" s="8"/>
      <c r="K182" s="8"/>
      <c r="L182" s="10"/>
      <c r="M182" s="8"/>
      <c r="N182" s="8"/>
      <c r="O182" s="10"/>
      <c r="P182" s="10"/>
      <c r="Q182" s="10">
        <f t="shared" si="9"/>
        <v>225</v>
      </c>
      <c r="R182" s="10"/>
      <c r="S182" s="10"/>
      <c r="T182" s="17">
        <v>2.25</v>
      </c>
      <c r="U182" s="10"/>
      <c r="V182" s="10"/>
      <c r="W182" s="10"/>
      <c r="X182" s="10">
        <v>10</v>
      </c>
      <c r="Y182" s="10"/>
      <c r="Z182" s="10"/>
      <c r="AA182" s="10"/>
      <c r="AB182" s="10"/>
      <c r="AC182" s="10">
        <f t="shared" si="10"/>
        <v>12.25</v>
      </c>
      <c r="AD182" s="12">
        <f t="shared" si="11"/>
        <v>212.75</v>
      </c>
      <c r="AE182" s="13" t="s">
        <v>40</v>
      </c>
      <c r="AF182" s="14"/>
    </row>
    <row r="183" spans="1:32">
      <c r="A183" s="5">
        <v>173</v>
      </c>
      <c r="B183" s="6" t="s">
        <v>426</v>
      </c>
      <c r="C183" s="7" t="s">
        <v>427</v>
      </c>
      <c r="D183" s="6" t="s">
        <v>52</v>
      </c>
      <c r="E183" s="8">
        <v>350</v>
      </c>
      <c r="F183" s="9">
        <f t="shared" si="8"/>
        <v>175</v>
      </c>
      <c r="G183" s="8"/>
      <c r="H183" s="10"/>
      <c r="I183" s="10"/>
      <c r="J183" s="8"/>
      <c r="K183" s="8"/>
      <c r="L183" s="10"/>
      <c r="M183" s="8"/>
      <c r="N183" s="8"/>
      <c r="O183" s="10"/>
      <c r="P183" s="10"/>
      <c r="Q183" s="10">
        <f t="shared" si="9"/>
        <v>175</v>
      </c>
      <c r="R183" s="10"/>
      <c r="S183" s="10"/>
      <c r="T183" s="17">
        <v>1.5312500000000002</v>
      </c>
      <c r="U183" s="10"/>
      <c r="V183" s="10"/>
      <c r="W183" s="10"/>
      <c r="X183" s="10">
        <v>10</v>
      </c>
      <c r="Y183" s="10"/>
      <c r="Z183" s="10"/>
      <c r="AA183" s="10"/>
      <c r="AB183" s="10"/>
      <c r="AC183" s="10">
        <f t="shared" si="10"/>
        <v>11.53125</v>
      </c>
      <c r="AD183" s="12">
        <f t="shared" si="11"/>
        <v>163.46875</v>
      </c>
      <c r="AE183" s="13" t="s">
        <v>40</v>
      </c>
      <c r="AF183" s="14"/>
    </row>
    <row r="184" spans="1:32">
      <c r="A184" s="5">
        <v>174</v>
      </c>
      <c r="B184" s="6" t="s">
        <v>428</v>
      </c>
      <c r="C184" s="7" t="s">
        <v>429</v>
      </c>
      <c r="D184" s="6" t="s">
        <v>319</v>
      </c>
      <c r="E184" s="8">
        <v>1000</v>
      </c>
      <c r="F184" s="9">
        <f t="shared" si="8"/>
        <v>500</v>
      </c>
      <c r="G184" s="8"/>
      <c r="H184" s="10"/>
      <c r="I184" s="10"/>
      <c r="J184" s="8"/>
      <c r="K184" s="8"/>
      <c r="L184" s="10"/>
      <c r="M184" s="8"/>
      <c r="N184" s="8"/>
      <c r="O184" s="10"/>
      <c r="P184" s="10"/>
      <c r="Q184" s="10">
        <f t="shared" si="9"/>
        <v>500</v>
      </c>
      <c r="R184" s="10"/>
      <c r="S184" s="10"/>
      <c r="T184" s="17">
        <v>2.9861111111111112</v>
      </c>
      <c r="U184" s="10"/>
      <c r="V184" s="10"/>
      <c r="W184" s="10"/>
      <c r="X184" s="10">
        <v>10</v>
      </c>
      <c r="Y184" s="10"/>
      <c r="Z184" s="10"/>
      <c r="AA184" s="10"/>
      <c r="AB184" s="10"/>
      <c r="AC184" s="10">
        <f t="shared" si="10"/>
        <v>12.986111111111111</v>
      </c>
      <c r="AD184" s="12">
        <f t="shared" si="11"/>
        <v>487.01388888888891</v>
      </c>
      <c r="AE184" s="13" t="s">
        <v>40</v>
      </c>
      <c r="AF184" s="14"/>
    </row>
    <row r="185" spans="1:32">
      <c r="A185" s="5">
        <v>175</v>
      </c>
      <c r="B185" s="6" t="s">
        <v>430</v>
      </c>
      <c r="C185" s="7" t="s">
        <v>431</v>
      </c>
      <c r="D185" s="6" t="s">
        <v>39</v>
      </c>
      <c r="E185" s="8">
        <v>2500</v>
      </c>
      <c r="F185" s="9">
        <f t="shared" si="8"/>
        <v>1250</v>
      </c>
      <c r="G185" s="8"/>
      <c r="H185" s="10"/>
      <c r="I185" s="10"/>
      <c r="J185" s="8"/>
      <c r="K185" s="8"/>
      <c r="L185" s="10"/>
      <c r="M185" s="8"/>
      <c r="N185" s="8"/>
      <c r="O185" s="10"/>
      <c r="P185" s="10"/>
      <c r="Q185" s="10">
        <f t="shared" si="9"/>
        <v>1250</v>
      </c>
      <c r="R185" s="10"/>
      <c r="S185" s="10"/>
      <c r="T185" s="17"/>
      <c r="U185" s="10"/>
      <c r="V185" s="10"/>
      <c r="W185" s="10"/>
      <c r="X185" s="10"/>
      <c r="Y185" s="10"/>
      <c r="Z185" s="10"/>
      <c r="AA185" s="10"/>
      <c r="AB185" s="10"/>
      <c r="AC185" s="10">
        <f t="shared" si="10"/>
        <v>0</v>
      </c>
      <c r="AD185" s="12">
        <f t="shared" si="11"/>
        <v>1250</v>
      </c>
      <c r="AE185" s="13" t="s">
        <v>40</v>
      </c>
      <c r="AF185" s="16"/>
    </row>
    <row r="186" spans="1:32">
      <c r="A186" s="5">
        <v>176</v>
      </c>
      <c r="B186" s="6" t="s">
        <v>432</v>
      </c>
      <c r="C186" s="7" t="s">
        <v>433</v>
      </c>
      <c r="D186" s="6" t="s">
        <v>68</v>
      </c>
      <c r="E186" s="8">
        <v>1200</v>
      </c>
      <c r="F186" s="9">
        <f t="shared" si="8"/>
        <v>600</v>
      </c>
      <c r="G186" s="8"/>
      <c r="H186" s="10"/>
      <c r="I186" s="10"/>
      <c r="J186" s="8"/>
      <c r="K186" s="8"/>
      <c r="L186" s="10"/>
      <c r="M186" s="8"/>
      <c r="N186" s="8"/>
      <c r="O186" s="10"/>
      <c r="P186" s="10"/>
      <c r="Q186" s="10">
        <f t="shared" si="9"/>
        <v>600</v>
      </c>
      <c r="R186" s="10"/>
      <c r="S186" s="10"/>
      <c r="T186" s="17">
        <v>19.916666666666664</v>
      </c>
      <c r="U186" s="10"/>
      <c r="V186" s="10"/>
      <c r="W186" s="10"/>
      <c r="X186" s="10"/>
      <c r="Y186" s="10"/>
      <c r="Z186" s="10"/>
      <c r="AA186" s="10">
        <v>30.37</v>
      </c>
      <c r="AB186" s="10"/>
      <c r="AC186" s="10">
        <f t="shared" si="10"/>
        <v>50.286666666666662</v>
      </c>
      <c r="AD186" s="12">
        <f t="shared" si="11"/>
        <v>549.71333333333337</v>
      </c>
      <c r="AE186" s="13" t="s">
        <v>40</v>
      </c>
      <c r="AF186" s="14"/>
    </row>
    <row r="187" spans="1:32">
      <c r="A187" s="5">
        <v>177</v>
      </c>
      <c r="B187" s="6" t="s">
        <v>434</v>
      </c>
      <c r="C187" s="7" t="s">
        <v>435</v>
      </c>
      <c r="D187" s="6" t="s">
        <v>176</v>
      </c>
      <c r="E187" s="8">
        <v>600</v>
      </c>
      <c r="F187" s="9">
        <f t="shared" si="8"/>
        <v>300</v>
      </c>
      <c r="G187" s="8"/>
      <c r="H187" s="10"/>
      <c r="I187" s="10"/>
      <c r="J187" s="8"/>
      <c r="K187" s="8"/>
      <c r="L187" s="10"/>
      <c r="M187" s="8"/>
      <c r="N187" s="8"/>
      <c r="O187" s="10"/>
      <c r="P187" s="10"/>
      <c r="Q187" s="10">
        <f t="shared" si="9"/>
        <v>300</v>
      </c>
      <c r="R187" s="10"/>
      <c r="S187" s="10"/>
      <c r="T187" s="17">
        <v>6.25</v>
      </c>
      <c r="U187" s="10"/>
      <c r="V187" s="10"/>
      <c r="W187" s="10"/>
      <c r="X187" s="10">
        <v>10</v>
      </c>
      <c r="Y187" s="10"/>
      <c r="Z187" s="10"/>
      <c r="AA187" s="10"/>
      <c r="AB187" s="10"/>
      <c r="AC187" s="10">
        <f t="shared" si="10"/>
        <v>16.25</v>
      </c>
      <c r="AD187" s="12">
        <f t="shared" si="11"/>
        <v>283.75</v>
      </c>
      <c r="AE187" s="13" t="s">
        <v>40</v>
      </c>
      <c r="AF187" s="14"/>
    </row>
    <row r="188" spans="1:32" ht="15.75">
      <c r="A188" s="66"/>
      <c r="B188" s="67" t="s">
        <v>436</v>
      </c>
      <c r="C188" s="68"/>
      <c r="D188" s="69"/>
      <c r="E188" s="19">
        <f t="shared" ref="E188" si="12">SUM(E7:E187)</f>
        <v>134871.34999999998</v>
      </c>
      <c r="F188" s="19">
        <f>SUM(F7:F187)</f>
        <v>66641.921666666662</v>
      </c>
      <c r="G188" s="19">
        <f t="shared" ref="G188:AD188" si="13">SUM(G7:G187)</f>
        <v>0</v>
      </c>
      <c r="H188" s="19">
        <f t="shared" si="13"/>
        <v>0</v>
      </c>
      <c r="I188" s="19">
        <f t="shared" si="13"/>
        <v>1378.95</v>
      </c>
      <c r="J188" s="19">
        <f t="shared" si="13"/>
        <v>30.666666666666668</v>
      </c>
      <c r="K188" s="19">
        <f t="shared" si="13"/>
        <v>185</v>
      </c>
      <c r="L188" s="19">
        <f t="shared" si="13"/>
        <v>0</v>
      </c>
      <c r="M188" s="19">
        <f t="shared" si="13"/>
        <v>0</v>
      </c>
      <c r="N188" s="19">
        <f t="shared" si="13"/>
        <v>0</v>
      </c>
      <c r="O188" s="19">
        <f t="shared" si="13"/>
        <v>0</v>
      </c>
      <c r="P188" s="19">
        <f t="shared" si="13"/>
        <v>0</v>
      </c>
      <c r="Q188" s="19">
        <f t="shared" si="13"/>
        <v>68236.53833333333</v>
      </c>
      <c r="R188" s="19">
        <f t="shared" si="13"/>
        <v>0</v>
      </c>
      <c r="S188" s="19">
        <f t="shared" si="13"/>
        <v>167.66666666666669</v>
      </c>
      <c r="T188" s="19">
        <f t="shared" si="13"/>
        <v>614.69416388888897</v>
      </c>
      <c r="U188" s="19">
        <f t="shared" si="13"/>
        <v>566.33000000000004</v>
      </c>
      <c r="V188" s="19">
        <f t="shared" si="13"/>
        <v>155.74</v>
      </c>
      <c r="W188" s="19">
        <f t="shared" si="13"/>
        <v>30.99</v>
      </c>
      <c r="X188" s="19">
        <f t="shared" si="13"/>
        <v>1120</v>
      </c>
      <c r="Y188" s="19">
        <f t="shared" si="13"/>
        <v>0</v>
      </c>
      <c r="Z188" s="19">
        <f t="shared" si="13"/>
        <v>0</v>
      </c>
      <c r="AA188" s="19">
        <f t="shared" si="13"/>
        <v>461.42250000000001</v>
      </c>
      <c r="AB188" s="19">
        <f t="shared" si="13"/>
        <v>27.28</v>
      </c>
      <c r="AC188" s="19">
        <f t="shared" si="13"/>
        <v>3144.1233305555561</v>
      </c>
      <c r="AD188" s="12">
        <f t="shared" si="13"/>
        <v>65092.415002777772</v>
      </c>
      <c r="AE188" s="70"/>
      <c r="AF188" s="14"/>
    </row>
    <row r="189" spans="1:32" s="1" customFormat="1">
      <c r="L189" s="71"/>
      <c r="V189" s="72"/>
      <c r="W189" s="72"/>
      <c r="AD189" s="73"/>
    </row>
    <row r="190" spans="1:32" s="1" customFormat="1">
      <c r="N190" s="71"/>
      <c r="V190" s="72"/>
    </row>
    <row r="191" spans="1:32" s="1" customFormat="1"/>
    <row r="192" spans="1:3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pans="3:32" s="1" customFormat="1"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3:32" s="1" customFormat="1"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3:32" s="1" customFormat="1"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3:32" s="1" customFormat="1"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3:32" s="1" customFormat="1"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3:32" s="1" customFormat="1"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</sheetData>
  <autoFilter ref="A6:AG189"/>
  <mergeCells count="5">
    <mergeCell ref="A1:AE1"/>
    <mergeCell ref="A2:AE2"/>
    <mergeCell ref="A3:AE3"/>
    <mergeCell ref="F5:Q5"/>
    <mergeCell ref="R5:AC5"/>
  </mergeCells>
  <conditionalFormatting sqref="AD7:AD73 AD75:AD112 AD172:AD187 AD114:AD149 AD151:AD170">
    <cfRule type="cellIs" dxfId="4" priority="5" operator="lessThan">
      <formula>0</formula>
    </cfRule>
  </conditionalFormatting>
  <conditionalFormatting sqref="AD74">
    <cfRule type="cellIs" dxfId="3" priority="4" operator="lessThan">
      <formula>0</formula>
    </cfRule>
  </conditionalFormatting>
  <conditionalFormatting sqref="AD171">
    <cfRule type="cellIs" dxfId="2" priority="3" operator="lessThan">
      <formula>0</formula>
    </cfRule>
  </conditionalFormatting>
  <conditionalFormatting sqref="AD113">
    <cfRule type="cellIs" dxfId="1" priority="2" operator="lessThan">
      <formula>0</formula>
    </cfRule>
  </conditionalFormatting>
  <conditionalFormatting sqref="AD150">
    <cfRule type="cellIs" dxfId="0" priority="1" operator="lessThan">
      <formula>0</formula>
    </cfRule>
  </conditionalFormatting>
  <pageMargins left="0" right="0" top="0.35433070866141736" bottom="0.19685039370078741" header="0" footer="0"/>
  <pageSetup paperSize="9" scale="5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1" workbookViewId="0">
      <selection activeCell="D71" sqref="D71"/>
    </sheetView>
  </sheetViews>
  <sheetFormatPr baseColWidth="10" defaultRowHeight="15"/>
  <sheetData>
    <row r="1" spans="1:2">
      <c r="A1" t="s">
        <v>71</v>
      </c>
      <c r="B1">
        <v>1</v>
      </c>
    </row>
    <row r="2" spans="1:2">
      <c r="A2" t="s">
        <v>39</v>
      </c>
      <c r="B2">
        <v>2</v>
      </c>
    </row>
    <row r="3" spans="1:2">
      <c r="A3" t="s">
        <v>49</v>
      </c>
      <c r="B3">
        <v>3</v>
      </c>
    </row>
    <row r="4" spans="1:2">
      <c r="A4" t="s">
        <v>52</v>
      </c>
      <c r="B4">
        <v>4</v>
      </c>
    </row>
    <row r="5" spans="1:2">
      <c r="A5" t="s">
        <v>55</v>
      </c>
      <c r="B5">
        <v>5</v>
      </c>
    </row>
    <row r="6" spans="1:2">
      <c r="A6" t="s">
        <v>92</v>
      </c>
      <c r="B6">
        <v>6</v>
      </c>
    </row>
    <row r="7" spans="1:2">
      <c r="A7" t="s">
        <v>58</v>
      </c>
      <c r="B7">
        <v>7</v>
      </c>
    </row>
    <row r="8" spans="1:2">
      <c r="A8" t="s">
        <v>68</v>
      </c>
      <c r="B8">
        <v>8</v>
      </c>
    </row>
    <row r="9" spans="1:2">
      <c r="A9" t="s">
        <v>74</v>
      </c>
      <c r="B9">
        <v>9</v>
      </c>
    </row>
    <row r="10" spans="1:2">
      <c r="A10" t="s">
        <v>77</v>
      </c>
      <c r="B10">
        <v>10</v>
      </c>
    </row>
    <row r="11" spans="1:2">
      <c r="A11" t="s">
        <v>84</v>
      </c>
      <c r="B11">
        <v>11</v>
      </c>
    </row>
    <row r="12" spans="1:2">
      <c r="A12" t="s">
        <v>89</v>
      </c>
      <c r="B12">
        <v>12</v>
      </c>
    </row>
    <row r="13" spans="1:2">
      <c r="A13" t="s">
        <v>109</v>
      </c>
      <c r="B13">
        <v>13</v>
      </c>
    </row>
    <row r="14" spans="1:2">
      <c r="A14" t="s">
        <v>112</v>
      </c>
      <c r="B14">
        <v>14</v>
      </c>
    </row>
    <row r="15" spans="1:2">
      <c r="A15" t="s">
        <v>128</v>
      </c>
      <c r="B15">
        <v>15</v>
      </c>
    </row>
    <row r="16" spans="1:2">
      <c r="A16" t="s">
        <v>319</v>
      </c>
      <c r="B16">
        <v>16</v>
      </c>
    </row>
    <row r="17" spans="1:2">
      <c r="A17" t="s">
        <v>148</v>
      </c>
      <c r="B17">
        <v>17</v>
      </c>
    </row>
    <row r="18" spans="1:2">
      <c r="A18" t="s">
        <v>158</v>
      </c>
      <c r="B18">
        <v>18</v>
      </c>
    </row>
    <row r="19" spans="1:2">
      <c r="A19" t="s">
        <v>99</v>
      </c>
      <c r="B19">
        <v>19</v>
      </c>
    </row>
    <row r="20" spans="1:2">
      <c r="A20" t="s">
        <v>176</v>
      </c>
      <c r="B20">
        <v>20</v>
      </c>
    </row>
    <row r="21" spans="1:2">
      <c r="A21" t="s">
        <v>191</v>
      </c>
      <c r="B21">
        <v>21</v>
      </c>
    </row>
    <row r="22" spans="1:2">
      <c r="A22" t="s">
        <v>119</v>
      </c>
      <c r="B22">
        <v>22</v>
      </c>
    </row>
    <row r="23" spans="1:2">
      <c r="A23" t="s">
        <v>216</v>
      </c>
      <c r="B23">
        <v>23</v>
      </c>
    </row>
    <row r="24" spans="1:2">
      <c r="A24" t="s">
        <v>225</v>
      </c>
      <c r="B24">
        <v>24</v>
      </c>
    </row>
    <row r="25" spans="1:2">
      <c r="A25" t="s">
        <v>61</v>
      </c>
      <c r="B25">
        <v>25</v>
      </c>
    </row>
    <row r="26" spans="1:2">
      <c r="A26" t="s">
        <v>133</v>
      </c>
      <c r="B26">
        <v>26</v>
      </c>
    </row>
    <row r="27" spans="1:2">
      <c r="A27" t="s">
        <v>298</v>
      </c>
      <c r="B27">
        <v>27</v>
      </c>
    </row>
    <row r="28" spans="1:2">
      <c r="A28" t="s">
        <v>374</v>
      </c>
      <c r="B28">
        <v>28</v>
      </c>
    </row>
    <row r="29" spans="1:2">
      <c r="A29" t="s">
        <v>413</v>
      </c>
      <c r="B29">
        <v>29</v>
      </c>
    </row>
    <row r="30" spans="1:2">
      <c r="A30" t="s">
        <v>442</v>
      </c>
      <c r="B30">
        <v>30</v>
      </c>
    </row>
    <row r="31" spans="1:2">
      <c r="A31" t="s">
        <v>443</v>
      </c>
      <c r="B31">
        <v>31</v>
      </c>
    </row>
    <row r="32" spans="1:2">
      <c r="A32" t="s">
        <v>444</v>
      </c>
      <c r="B32">
        <v>32</v>
      </c>
    </row>
    <row r="33" spans="1:2">
      <c r="A33" t="s">
        <v>445</v>
      </c>
      <c r="B33">
        <v>33</v>
      </c>
    </row>
    <row r="34" spans="1:2">
      <c r="A34" t="s">
        <v>446</v>
      </c>
      <c r="B34">
        <v>34</v>
      </c>
    </row>
    <row r="35" spans="1:2">
      <c r="A35" t="s">
        <v>447</v>
      </c>
      <c r="B35">
        <v>35</v>
      </c>
    </row>
    <row r="36" spans="1:2">
      <c r="A36" t="s">
        <v>448</v>
      </c>
      <c r="B36">
        <v>36</v>
      </c>
    </row>
    <row r="37" spans="1:2">
      <c r="A37" t="s">
        <v>449</v>
      </c>
      <c r="B37">
        <v>37</v>
      </c>
    </row>
    <row r="38" spans="1:2">
      <c r="A38" t="s">
        <v>450</v>
      </c>
      <c r="B38">
        <v>38</v>
      </c>
    </row>
    <row r="39" spans="1:2">
      <c r="A39" t="s">
        <v>451</v>
      </c>
      <c r="B39">
        <v>39</v>
      </c>
    </row>
    <row r="40" spans="1:2">
      <c r="A40" t="s">
        <v>452</v>
      </c>
      <c r="B40">
        <v>40</v>
      </c>
    </row>
    <row r="41" spans="1:2">
      <c r="A41" t="s">
        <v>453</v>
      </c>
      <c r="B41">
        <v>41</v>
      </c>
    </row>
    <row r="42" spans="1:2">
      <c r="A42" t="s">
        <v>454</v>
      </c>
      <c r="B42">
        <v>42</v>
      </c>
    </row>
    <row r="43" spans="1:2">
      <c r="A43" t="s">
        <v>455</v>
      </c>
      <c r="B43">
        <v>43</v>
      </c>
    </row>
    <row r="44" spans="1:2">
      <c r="A44" t="s">
        <v>456</v>
      </c>
      <c r="B44">
        <v>44</v>
      </c>
    </row>
    <row r="45" spans="1:2">
      <c r="A45" t="s">
        <v>457</v>
      </c>
      <c r="B45">
        <v>45</v>
      </c>
    </row>
    <row r="46" spans="1:2">
      <c r="A46" t="s">
        <v>458</v>
      </c>
      <c r="B46">
        <v>46</v>
      </c>
    </row>
    <row r="47" spans="1:2">
      <c r="A47" t="s">
        <v>459</v>
      </c>
      <c r="B47">
        <v>47</v>
      </c>
    </row>
    <row r="48" spans="1:2">
      <c r="A48" t="s">
        <v>460</v>
      </c>
      <c r="B48">
        <v>48</v>
      </c>
    </row>
    <row r="49" spans="1:2">
      <c r="A49" t="s">
        <v>461</v>
      </c>
      <c r="B49">
        <v>49</v>
      </c>
    </row>
    <row r="50" spans="1:2">
      <c r="A50" t="s">
        <v>462</v>
      </c>
      <c r="B50">
        <v>50</v>
      </c>
    </row>
    <row r="51" spans="1:2">
      <c r="A51" t="s">
        <v>463</v>
      </c>
      <c r="B51">
        <v>51</v>
      </c>
    </row>
    <row r="52" spans="1:2">
      <c r="A52" t="s">
        <v>464</v>
      </c>
      <c r="B52">
        <v>52</v>
      </c>
    </row>
    <row r="53" spans="1:2">
      <c r="A53" t="s">
        <v>465</v>
      </c>
      <c r="B53">
        <v>53</v>
      </c>
    </row>
    <row r="54" spans="1:2">
      <c r="A54" t="s">
        <v>466</v>
      </c>
      <c r="B54">
        <v>54</v>
      </c>
    </row>
    <row r="55" spans="1:2">
      <c r="A55" t="s">
        <v>106</v>
      </c>
      <c r="B55">
        <v>55</v>
      </c>
    </row>
    <row r="56" spans="1:2">
      <c r="A56" t="s">
        <v>43</v>
      </c>
      <c r="B56">
        <v>56</v>
      </c>
    </row>
    <row r="57" spans="1:2">
      <c r="A57" t="s">
        <v>153</v>
      </c>
      <c r="B5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F24" sqref="F24"/>
    </sheetView>
  </sheetViews>
  <sheetFormatPr baseColWidth="10" defaultRowHeight="15"/>
  <sheetData>
    <row r="1" spans="1:2">
      <c r="A1" t="s">
        <v>12</v>
      </c>
      <c r="B1">
        <v>1</v>
      </c>
    </row>
    <row r="2" spans="1:2">
      <c r="A2" t="s">
        <v>13</v>
      </c>
      <c r="B2">
        <v>2</v>
      </c>
    </row>
    <row r="3" spans="1:2">
      <c r="A3" t="s">
        <v>14</v>
      </c>
      <c r="B3">
        <v>3</v>
      </c>
    </row>
    <row r="4" spans="1:2">
      <c r="A4" t="s">
        <v>15</v>
      </c>
      <c r="B4">
        <v>4</v>
      </c>
    </row>
    <row r="5" spans="1:2">
      <c r="A5" t="s">
        <v>19</v>
      </c>
      <c r="B5">
        <v>5</v>
      </c>
    </row>
    <row r="6" spans="1:2">
      <c r="A6" t="s">
        <v>20</v>
      </c>
      <c r="B6">
        <v>6</v>
      </c>
    </row>
    <row r="7" spans="1:2">
      <c r="A7" t="s">
        <v>22</v>
      </c>
      <c r="B7">
        <v>7</v>
      </c>
    </row>
    <row r="8" spans="1:2">
      <c r="A8" t="s">
        <v>28</v>
      </c>
      <c r="B8">
        <v>8</v>
      </c>
    </row>
    <row r="9" spans="1:2">
      <c r="A9" t="s">
        <v>25</v>
      </c>
      <c r="B9">
        <v>9</v>
      </c>
    </row>
    <row r="10" spans="1:2">
      <c r="A10" t="s">
        <v>467</v>
      </c>
      <c r="B10">
        <v>10</v>
      </c>
    </row>
    <row r="11" spans="1:2">
      <c r="A11" t="s">
        <v>26</v>
      </c>
      <c r="B11">
        <v>11</v>
      </c>
    </row>
    <row r="12" spans="1:2">
      <c r="A12" t="s">
        <v>27</v>
      </c>
      <c r="B12">
        <v>12</v>
      </c>
    </row>
    <row r="13" spans="1:2">
      <c r="A13" t="s">
        <v>29</v>
      </c>
      <c r="B13">
        <v>13</v>
      </c>
    </row>
    <row r="14" spans="1:2">
      <c r="A14" t="s">
        <v>31</v>
      </c>
      <c r="B14">
        <v>14</v>
      </c>
    </row>
    <row r="15" spans="1:2">
      <c r="A15" t="s">
        <v>11</v>
      </c>
      <c r="B15">
        <v>15</v>
      </c>
    </row>
    <row r="16" spans="1:2">
      <c r="A16" t="s">
        <v>468</v>
      </c>
      <c r="B16">
        <v>16</v>
      </c>
    </row>
    <row r="17" spans="1:2">
      <c r="A17" t="s">
        <v>469</v>
      </c>
      <c r="B17">
        <v>17</v>
      </c>
    </row>
    <row r="18" spans="1:2">
      <c r="A18" t="s">
        <v>30</v>
      </c>
      <c r="B18">
        <v>18</v>
      </c>
    </row>
    <row r="19" spans="1:2">
      <c r="A19" t="s">
        <v>470</v>
      </c>
      <c r="B19">
        <v>19</v>
      </c>
    </row>
    <row r="20" spans="1:2">
      <c r="A20" t="s">
        <v>471</v>
      </c>
      <c r="B20">
        <v>20</v>
      </c>
    </row>
    <row r="21" spans="1:2">
      <c r="A21" t="s">
        <v>10</v>
      </c>
      <c r="B21">
        <v>21</v>
      </c>
    </row>
    <row r="22" spans="1:2">
      <c r="A22" t="s">
        <v>472</v>
      </c>
      <c r="B22">
        <v>22</v>
      </c>
    </row>
    <row r="23" spans="1:2">
      <c r="A23" t="s">
        <v>31</v>
      </c>
      <c r="B23">
        <v>23</v>
      </c>
    </row>
    <row r="24" spans="1:2">
      <c r="A24" t="s">
        <v>32</v>
      </c>
      <c r="B24">
        <v>24</v>
      </c>
    </row>
    <row r="25" spans="1:2">
      <c r="A25" t="s">
        <v>16</v>
      </c>
      <c r="B25">
        <v>25</v>
      </c>
    </row>
    <row r="26" spans="1:2">
      <c r="A26" t="s">
        <v>473</v>
      </c>
      <c r="B26">
        <v>26</v>
      </c>
    </row>
    <row r="27" spans="1:2">
      <c r="A27" t="s">
        <v>474</v>
      </c>
      <c r="B27">
        <v>27</v>
      </c>
    </row>
    <row r="28" spans="1:2">
      <c r="A28" t="s">
        <v>18</v>
      </c>
      <c r="B28">
        <v>28</v>
      </c>
    </row>
    <row r="29" spans="1:2">
      <c r="A29" t="s">
        <v>475</v>
      </c>
      <c r="B29">
        <v>29</v>
      </c>
    </row>
    <row r="30" spans="1:2">
      <c r="A30" t="s">
        <v>476</v>
      </c>
      <c r="B30">
        <v>30</v>
      </c>
    </row>
    <row r="31" spans="1:2">
      <c r="A31" t="s">
        <v>23</v>
      </c>
      <c r="B31">
        <v>31</v>
      </c>
    </row>
    <row r="32" spans="1:2">
      <c r="A32" t="s">
        <v>24</v>
      </c>
      <c r="B32">
        <v>32</v>
      </c>
    </row>
    <row r="33" spans="1:2">
      <c r="A33" t="s">
        <v>477</v>
      </c>
      <c r="B33">
        <v>33</v>
      </c>
    </row>
    <row r="34" spans="1:2">
      <c r="A34" t="s">
        <v>17</v>
      </c>
      <c r="B34">
        <v>34</v>
      </c>
    </row>
    <row r="35" spans="1:2">
      <c r="A35" t="s">
        <v>478</v>
      </c>
      <c r="B35">
        <v>35</v>
      </c>
    </row>
    <row r="36" spans="1:2">
      <c r="A36" t="s">
        <v>479</v>
      </c>
      <c r="B36">
        <v>36</v>
      </c>
    </row>
    <row r="37" spans="1:2">
      <c r="A37" t="s">
        <v>480</v>
      </c>
      <c r="B37">
        <v>37</v>
      </c>
    </row>
    <row r="38" spans="1:2">
      <c r="A38" s="96">
        <v>1E-3</v>
      </c>
      <c r="B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workbookViewId="0">
      <selection activeCell="C2" sqref="C2"/>
    </sheetView>
  </sheetViews>
  <sheetFormatPr baseColWidth="10" defaultRowHeight="15"/>
  <cols>
    <col min="1" max="1" width="12.42578125" bestFit="1" customWidth="1"/>
    <col min="2" max="2" width="17" bestFit="1" customWidth="1"/>
    <col min="3" max="3" width="8.85546875" bestFit="1" customWidth="1"/>
    <col min="4" max="4" width="18.140625" customWidth="1"/>
  </cols>
  <sheetData>
    <row r="1" spans="1:6" ht="25.5">
      <c r="A1" s="93" t="s">
        <v>437</v>
      </c>
      <c r="B1" s="94" t="s">
        <v>439</v>
      </c>
      <c r="C1" s="93" t="s">
        <v>440</v>
      </c>
      <c r="D1" s="93" t="s">
        <v>441</v>
      </c>
      <c r="E1" s="94" t="s">
        <v>438</v>
      </c>
      <c r="F1" s="94"/>
    </row>
    <row r="2" spans="1:6">
      <c r="A2" s="95" t="str">
        <f>'1Q FEB2014'!C7</f>
        <v>0910272129</v>
      </c>
      <c r="B2">
        <f>VLOOKUP('1Q FEB2014'!D7,Departamentos!$A$1:$B$57,2,FALSE)</f>
        <v>2</v>
      </c>
      <c r="C2">
        <f>VLOOKUP('1Q FEB2014'!$AB$6,Rubros!$A$1:$B$36,2,FALSE)</f>
        <v>24</v>
      </c>
      <c r="D2" s="97">
        <f>'1Q FEB2014'!AB7</f>
        <v>0</v>
      </c>
      <c r="E2" t="str">
        <f>CONCATENATE("EXEC PA_IngresarRolEmpleado '",A2,"',",B2,",",C2,",@fecha_pago,",D2,",@tipo_pago;")</f>
        <v>EXEC PA_IngresarRolEmpleado '0910272129',2,24,@fecha_pago,0,@tipo_pago;</v>
      </c>
    </row>
    <row r="3" spans="1:6">
      <c r="A3" s="95" t="str">
        <f>'1Q FEB2014'!C8</f>
        <v>0911887552</v>
      </c>
      <c r="B3">
        <f>VLOOKUP('1Q FEB2014'!D8,Departamentos!$A$1:$B$57,2,FALSE)</f>
        <v>56</v>
      </c>
      <c r="C3">
        <f>VLOOKUP('1Q FEB2014'!$AB$6,Rubros!$A$1:$B$36,2,FALSE)</f>
        <v>24</v>
      </c>
      <c r="D3" s="97">
        <f>'1Q FEB2014'!AB8</f>
        <v>0</v>
      </c>
      <c r="E3" t="str">
        <f t="shared" ref="E3:E66" si="0">CONCATENATE("EXEC PA_IngresarRolEmpleado '",A3,"',",B3,",",C3,",@fecha_pago,",D3,",@tipo_pago;")</f>
        <v>EXEC PA_IngresarRolEmpleado '0911887552',56,24,@fecha_pago,0,@tipo_pago;</v>
      </c>
    </row>
    <row r="4" spans="1:6">
      <c r="A4" s="95" t="str">
        <f>'1Q FEB2014'!C9</f>
        <v>0925484925</v>
      </c>
      <c r="B4">
        <f>VLOOKUP('1Q FEB2014'!D9,Departamentos!$A$1:$B$57,2,FALSE)</f>
        <v>2</v>
      </c>
      <c r="C4">
        <f>VLOOKUP('1Q FEB2014'!$AB$6,Rubros!$A$1:$B$36,2,FALSE)</f>
        <v>24</v>
      </c>
      <c r="D4" s="97">
        <f>'1Q FEB2014'!AB9</f>
        <v>0</v>
      </c>
      <c r="E4" t="str">
        <f t="shared" si="0"/>
        <v>EXEC PA_IngresarRolEmpleado '0925484925',2,24,@fecha_pago,0,@tipo_pago;</v>
      </c>
    </row>
    <row r="5" spans="1:6">
      <c r="A5" s="95" t="str">
        <f>'1Q FEB2014'!C10</f>
        <v>0914633557</v>
      </c>
      <c r="B5">
        <f>VLOOKUP('1Q FEB2014'!D10,Departamentos!$A$1:$B$57,2,FALSE)</f>
        <v>3</v>
      </c>
      <c r="C5">
        <f>VLOOKUP('1Q FEB2014'!$AB$6,Rubros!$A$1:$B$36,2,FALSE)</f>
        <v>24</v>
      </c>
      <c r="D5" s="97">
        <f>'1Q FEB2014'!AB10</f>
        <v>0</v>
      </c>
      <c r="E5" t="str">
        <f t="shared" si="0"/>
        <v>EXEC PA_IngresarRolEmpleado '0914633557',3,24,@fecha_pago,0,@tipo_pago;</v>
      </c>
    </row>
    <row r="6" spans="1:6">
      <c r="A6" s="95" t="str">
        <f>'1Q FEB2014'!C11</f>
        <v>0918854639</v>
      </c>
      <c r="B6">
        <f>VLOOKUP('1Q FEB2014'!D11,Departamentos!$A$1:$B$57,2,FALSE)</f>
        <v>4</v>
      </c>
      <c r="C6">
        <f>VLOOKUP('1Q FEB2014'!$AB$6,Rubros!$A$1:$B$36,2,FALSE)</f>
        <v>24</v>
      </c>
      <c r="D6" s="97">
        <f>'1Q FEB2014'!AB11</f>
        <v>0</v>
      </c>
      <c r="E6" t="str">
        <f t="shared" si="0"/>
        <v>EXEC PA_IngresarRolEmpleado '0918854639',4,24,@fecha_pago,0,@tipo_pago;</v>
      </c>
    </row>
    <row r="7" spans="1:6">
      <c r="A7" s="95" t="str">
        <f>'1Q FEB2014'!C12</f>
        <v>0915586564</v>
      </c>
      <c r="B7">
        <f>VLOOKUP('1Q FEB2014'!D12,Departamentos!$A$1:$B$57,2,FALSE)</f>
        <v>5</v>
      </c>
      <c r="C7">
        <f>VLOOKUP('1Q FEB2014'!$AB$6,Rubros!$A$1:$B$36,2,FALSE)</f>
        <v>24</v>
      </c>
      <c r="D7" s="97">
        <f>'1Q FEB2014'!AB12</f>
        <v>0</v>
      </c>
      <c r="E7" t="str">
        <f t="shared" si="0"/>
        <v>EXEC PA_IngresarRolEmpleado '0915586564',5,24,@fecha_pago,0,@tipo_pago;</v>
      </c>
    </row>
    <row r="8" spans="1:6">
      <c r="A8" s="95" t="str">
        <f>'1Q FEB2014'!C13</f>
        <v>0907696728</v>
      </c>
      <c r="B8">
        <f>VLOOKUP('1Q FEB2014'!D13,Departamentos!$A$1:$B$57,2,FALSE)</f>
        <v>7</v>
      </c>
      <c r="C8">
        <f>VLOOKUP('1Q FEB2014'!$AB$6,Rubros!$A$1:$B$36,2,FALSE)</f>
        <v>24</v>
      </c>
      <c r="D8" s="97">
        <f>'1Q FEB2014'!AB13</f>
        <v>0</v>
      </c>
      <c r="E8" t="str">
        <f t="shared" si="0"/>
        <v>EXEC PA_IngresarRolEmpleado '0907696728',7,24,@fecha_pago,0,@tipo_pago;</v>
      </c>
    </row>
    <row r="9" spans="1:6">
      <c r="A9" s="95" t="str">
        <f>'1Q FEB2014'!C14</f>
        <v>0919757344</v>
      </c>
      <c r="B9">
        <f>VLOOKUP('1Q FEB2014'!D14,Departamentos!$A$1:$B$57,2,FALSE)</f>
        <v>25</v>
      </c>
      <c r="C9">
        <f>VLOOKUP('1Q FEB2014'!$AB$6,Rubros!$A$1:$B$36,2,FALSE)</f>
        <v>24</v>
      </c>
      <c r="D9" s="97">
        <f>'1Q FEB2014'!AB14</f>
        <v>0</v>
      </c>
      <c r="E9" t="str">
        <f t="shared" si="0"/>
        <v>EXEC PA_IngresarRolEmpleado '0919757344',25,24,@fecha_pago,0,@tipo_pago;</v>
      </c>
    </row>
    <row r="10" spans="1:6">
      <c r="A10" s="95" t="str">
        <f>'1Q FEB2014'!C15</f>
        <v>0922901319</v>
      </c>
      <c r="B10">
        <f>VLOOKUP('1Q FEB2014'!D15,Departamentos!$A$1:$B$57,2,FALSE)</f>
        <v>5</v>
      </c>
      <c r="C10">
        <f>VLOOKUP('1Q FEB2014'!$AB$6,Rubros!$A$1:$B$36,2,FALSE)</f>
        <v>24</v>
      </c>
      <c r="D10" s="97">
        <f>'1Q FEB2014'!AB15</f>
        <v>0</v>
      </c>
      <c r="E10" t="str">
        <f t="shared" si="0"/>
        <v>EXEC PA_IngresarRolEmpleado '0922901319',5,24,@fecha_pago,0,@tipo_pago;</v>
      </c>
    </row>
    <row r="11" spans="1:6">
      <c r="A11" s="95" t="str">
        <f>'1Q FEB2014'!C16</f>
        <v>0916883663</v>
      </c>
      <c r="B11">
        <f>VLOOKUP('1Q FEB2014'!D16,Departamentos!$A$1:$B$57,2,FALSE)</f>
        <v>2</v>
      </c>
      <c r="C11">
        <f>VLOOKUP('1Q FEB2014'!$AB$6,Rubros!$A$1:$B$36,2,FALSE)</f>
        <v>24</v>
      </c>
      <c r="D11" s="97">
        <f>'1Q FEB2014'!AB16</f>
        <v>0</v>
      </c>
      <c r="E11" t="str">
        <f t="shared" si="0"/>
        <v>EXEC PA_IngresarRolEmpleado '0916883663',2,24,@fecha_pago,0,@tipo_pago;</v>
      </c>
    </row>
    <row r="12" spans="1:6">
      <c r="A12" s="95" t="str">
        <f>'1Q FEB2014'!C17</f>
        <v>0921917860</v>
      </c>
      <c r="B12">
        <f>VLOOKUP('1Q FEB2014'!D17,Departamentos!$A$1:$B$57,2,FALSE)</f>
        <v>8</v>
      </c>
      <c r="C12">
        <f>VLOOKUP('1Q FEB2014'!$AB$6,Rubros!$A$1:$B$36,2,FALSE)</f>
        <v>24</v>
      </c>
      <c r="D12" s="97">
        <f>'1Q FEB2014'!AB17</f>
        <v>0</v>
      </c>
      <c r="E12" t="str">
        <f t="shared" si="0"/>
        <v>EXEC PA_IngresarRolEmpleado '0921917860',8,24,@fecha_pago,0,@tipo_pago;</v>
      </c>
    </row>
    <row r="13" spans="1:6">
      <c r="A13" s="95" t="str">
        <f>'1Q FEB2014'!C18</f>
        <v>1303803231</v>
      </c>
      <c r="B13">
        <f>VLOOKUP('1Q FEB2014'!D18,Departamentos!$A$1:$B$57,2,FALSE)</f>
        <v>1</v>
      </c>
      <c r="C13">
        <f>VLOOKUP('1Q FEB2014'!$AB$6,Rubros!$A$1:$B$36,2,FALSE)</f>
        <v>24</v>
      </c>
      <c r="D13" s="97">
        <f>'1Q FEB2014'!AB18</f>
        <v>0</v>
      </c>
      <c r="E13" t="str">
        <f t="shared" si="0"/>
        <v>EXEC PA_IngresarRolEmpleado '1303803231',1,24,@fecha_pago,0,@tipo_pago;</v>
      </c>
    </row>
    <row r="14" spans="1:6">
      <c r="A14" s="95" t="str">
        <f>'1Q FEB2014'!C19</f>
        <v>0909599474</v>
      </c>
      <c r="B14">
        <f>VLOOKUP('1Q FEB2014'!D19,Departamentos!$A$1:$B$57,2,FALSE)</f>
        <v>9</v>
      </c>
      <c r="C14">
        <f>VLOOKUP('1Q FEB2014'!$AB$6,Rubros!$A$1:$B$36,2,FALSE)</f>
        <v>24</v>
      </c>
      <c r="D14" s="97">
        <f>'1Q FEB2014'!AB19</f>
        <v>0</v>
      </c>
      <c r="E14" t="str">
        <f t="shared" si="0"/>
        <v>EXEC PA_IngresarRolEmpleado '0909599474',9,24,@fecha_pago,0,@tipo_pago;</v>
      </c>
    </row>
    <row r="15" spans="1:6">
      <c r="A15" s="95" t="str">
        <f>'1Q FEB2014'!C20</f>
        <v>0915560403</v>
      </c>
      <c r="B15">
        <f>VLOOKUP('1Q FEB2014'!D20,Departamentos!$A$1:$B$57,2,FALSE)</f>
        <v>10</v>
      </c>
      <c r="C15">
        <f>VLOOKUP('1Q FEB2014'!$AB$6,Rubros!$A$1:$B$36,2,FALSE)</f>
        <v>24</v>
      </c>
      <c r="D15" s="97">
        <f>'1Q FEB2014'!AB20</f>
        <v>0</v>
      </c>
      <c r="E15" t="str">
        <f t="shared" si="0"/>
        <v>EXEC PA_IngresarRolEmpleado '0915560403',10,24,@fecha_pago,0,@tipo_pago;</v>
      </c>
    </row>
    <row r="16" spans="1:6">
      <c r="A16" s="95" t="str">
        <f>'1Q FEB2014'!C21</f>
        <v>0922388061</v>
      </c>
      <c r="B16">
        <f>VLOOKUP('1Q FEB2014'!D21,Departamentos!$A$1:$B$57,2,FALSE)</f>
        <v>8</v>
      </c>
      <c r="C16">
        <f>VLOOKUP('1Q FEB2014'!$AB$6,Rubros!$A$1:$B$36,2,FALSE)</f>
        <v>24</v>
      </c>
      <c r="D16" s="97">
        <f>'1Q FEB2014'!AB21</f>
        <v>0</v>
      </c>
      <c r="E16" t="str">
        <f t="shared" si="0"/>
        <v>EXEC PA_IngresarRolEmpleado '0922388061',8,24,@fecha_pago,0,@tipo_pago;</v>
      </c>
    </row>
    <row r="17" spans="1:5">
      <c r="A17" s="95" t="str">
        <f>'1Q FEB2014'!C22</f>
        <v>0919289439</v>
      </c>
      <c r="B17">
        <f>VLOOKUP('1Q FEB2014'!D22,Departamentos!$A$1:$B$57,2,FALSE)</f>
        <v>4</v>
      </c>
      <c r="C17">
        <f>VLOOKUP('1Q FEB2014'!$AB$6,Rubros!$A$1:$B$36,2,FALSE)</f>
        <v>24</v>
      </c>
      <c r="D17" s="97">
        <f>'1Q FEB2014'!AB22</f>
        <v>0</v>
      </c>
      <c r="E17" t="str">
        <f t="shared" si="0"/>
        <v>EXEC PA_IngresarRolEmpleado '0919289439',4,24,@fecha_pago,0,@tipo_pago;</v>
      </c>
    </row>
    <row r="18" spans="1:5">
      <c r="A18" s="95" t="str">
        <f>'1Q FEB2014'!C23</f>
        <v>0906648688</v>
      </c>
      <c r="B18">
        <f>VLOOKUP('1Q FEB2014'!D23,Departamentos!$A$1:$B$57,2,FALSE)</f>
        <v>11</v>
      </c>
      <c r="C18">
        <f>VLOOKUP('1Q FEB2014'!$AB$6,Rubros!$A$1:$B$36,2,FALSE)</f>
        <v>24</v>
      </c>
      <c r="D18" s="97">
        <f>'1Q FEB2014'!AB23</f>
        <v>0</v>
      </c>
      <c r="E18" t="str">
        <f t="shared" si="0"/>
        <v>EXEC PA_IngresarRolEmpleado '0906648688',11,24,@fecha_pago,0,@tipo_pago;</v>
      </c>
    </row>
    <row r="19" spans="1:5">
      <c r="A19" s="95" t="str">
        <f>'1Q FEB2014'!C24</f>
        <v>0917636862</v>
      </c>
      <c r="B19">
        <f>VLOOKUP('1Q FEB2014'!D24,Departamentos!$A$1:$B$57,2,FALSE)</f>
        <v>4</v>
      </c>
      <c r="C19">
        <f>VLOOKUP('1Q FEB2014'!$AB$6,Rubros!$A$1:$B$36,2,FALSE)</f>
        <v>24</v>
      </c>
      <c r="D19" s="97">
        <f>'1Q FEB2014'!AB24</f>
        <v>0</v>
      </c>
      <c r="E19" t="str">
        <f t="shared" si="0"/>
        <v>EXEC PA_IngresarRolEmpleado '0917636862',4,24,@fecha_pago,0,@tipo_pago;</v>
      </c>
    </row>
    <row r="20" spans="1:5">
      <c r="A20" s="95" t="str">
        <f>'1Q FEB2014'!C25</f>
        <v>1718284894</v>
      </c>
      <c r="B20">
        <f>VLOOKUP('1Q FEB2014'!D25,Departamentos!$A$1:$B$57,2,FALSE)</f>
        <v>12</v>
      </c>
      <c r="C20">
        <f>VLOOKUP('1Q FEB2014'!$AB$6,Rubros!$A$1:$B$36,2,FALSE)</f>
        <v>24</v>
      </c>
      <c r="D20" s="97">
        <f>'1Q FEB2014'!AB25</f>
        <v>0</v>
      </c>
      <c r="E20" t="str">
        <f t="shared" si="0"/>
        <v>EXEC PA_IngresarRolEmpleado '1718284894',12,24,@fecha_pago,0,@tipo_pago;</v>
      </c>
    </row>
    <row r="21" spans="1:5">
      <c r="A21" s="95" t="str">
        <f>'1Q FEB2014'!C26</f>
        <v>0912130317</v>
      </c>
      <c r="B21">
        <f>VLOOKUP('1Q FEB2014'!D26,Departamentos!$A$1:$B$57,2,FALSE)</f>
        <v>6</v>
      </c>
      <c r="C21">
        <f>VLOOKUP('1Q FEB2014'!$AB$6,Rubros!$A$1:$B$36,2,FALSE)</f>
        <v>24</v>
      </c>
      <c r="D21" s="97">
        <f>'1Q FEB2014'!AB26</f>
        <v>0</v>
      </c>
      <c r="E21" t="str">
        <f t="shared" si="0"/>
        <v>EXEC PA_IngresarRolEmpleado '0912130317',6,24,@fecha_pago,0,@tipo_pago;</v>
      </c>
    </row>
    <row r="22" spans="1:5">
      <c r="A22" s="95" t="str">
        <f>'1Q FEB2014'!C27</f>
        <v>0901583864</v>
      </c>
      <c r="B22">
        <f>VLOOKUP('1Q FEB2014'!D27,Departamentos!$A$1:$B$57,2,FALSE)</f>
        <v>9</v>
      </c>
      <c r="C22">
        <f>VLOOKUP('1Q FEB2014'!$AB$6,Rubros!$A$1:$B$36,2,FALSE)</f>
        <v>24</v>
      </c>
      <c r="D22" s="97">
        <f>'1Q FEB2014'!AB27</f>
        <v>0</v>
      </c>
      <c r="E22" t="str">
        <f t="shared" si="0"/>
        <v>EXEC PA_IngresarRolEmpleado '0901583864',9,24,@fecha_pago,0,@tipo_pago;</v>
      </c>
    </row>
    <row r="23" spans="1:5">
      <c r="A23" s="95" t="str">
        <f>'1Q FEB2014'!C28</f>
        <v>0915255277</v>
      </c>
      <c r="B23">
        <f>VLOOKUP('1Q FEB2014'!D28,Departamentos!$A$1:$B$57,2,FALSE)</f>
        <v>1</v>
      </c>
      <c r="C23">
        <f>VLOOKUP('1Q FEB2014'!$AB$6,Rubros!$A$1:$B$36,2,FALSE)</f>
        <v>24</v>
      </c>
      <c r="D23" s="97">
        <f>'1Q FEB2014'!AB28</f>
        <v>0</v>
      </c>
      <c r="E23" t="str">
        <f t="shared" si="0"/>
        <v>EXEC PA_IngresarRolEmpleado '0915255277',1,24,@fecha_pago,0,@tipo_pago;</v>
      </c>
    </row>
    <row r="24" spans="1:5">
      <c r="A24" s="95" t="str">
        <f>'1Q FEB2014'!C29</f>
        <v>0908681513</v>
      </c>
      <c r="B24">
        <f>VLOOKUP('1Q FEB2014'!D29,Departamentos!$A$1:$B$57,2,FALSE)</f>
        <v>19</v>
      </c>
      <c r="C24">
        <f>VLOOKUP('1Q FEB2014'!$AB$6,Rubros!$A$1:$B$36,2,FALSE)</f>
        <v>24</v>
      </c>
      <c r="D24" s="97">
        <f>'1Q FEB2014'!AB29</f>
        <v>0</v>
      </c>
      <c r="E24" t="str">
        <f t="shared" si="0"/>
        <v>EXEC PA_IngresarRolEmpleado '0908681513',19,24,@fecha_pago,0,@tipo_pago;</v>
      </c>
    </row>
    <row r="25" spans="1:5">
      <c r="A25" s="95" t="str">
        <f>'1Q FEB2014'!C30</f>
        <v>0917455115</v>
      </c>
      <c r="B25">
        <f>VLOOKUP('1Q FEB2014'!D30,Departamentos!$A$1:$B$57,2,FALSE)</f>
        <v>4</v>
      </c>
      <c r="C25">
        <f>VLOOKUP('1Q FEB2014'!$AB$6,Rubros!$A$1:$B$36,2,FALSE)</f>
        <v>24</v>
      </c>
      <c r="D25" s="97">
        <f>'1Q FEB2014'!AB30</f>
        <v>0</v>
      </c>
      <c r="E25" t="str">
        <f t="shared" si="0"/>
        <v>EXEC PA_IngresarRolEmpleado '0917455115',4,24,@fecha_pago,0,@tipo_pago;</v>
      </c>
    </row>
    <row r="26" spans="1:5">
      <c r="A26" s="95" t="str">
        <f>'1Q FEB2014'!C31</f>
        <v>0918433442</v>
      </c>
      <c r="B26">
        <f>VLOOKUP('1Q FEB2014'!D31,Departamentos!$A$1:$B$57,2,FALSE)</f>
        <v>4</v>
      </c>
      <c r="C26">
        <f>VLOOKUP('1Q FEB2014'!$AB$6,Rubros!$A$1:$B$36,2,FALSE)</f>
        <v>24</v>
      </c>
      <c r="D26" s="97">
        <f>'1Q FEB2014'!AB31</f>
        <v>0</v>
      </c>
      <c r="E26" t="str">
        <f t="shared" si="0"/>
        <v>EXEC PA_IngresarRolEmpleado '0918433442',4,24,@fecha_pago,0,@tipo_pago;</v>
      </c>
    </row>
    <row r="27" spans="1:5">
      <c r="A27" s="95" t="str">
        <f>'1Q FEB2014'!C32</f>
        <v>0919770651</v>
      </c>
      <c r="B27">
        <f>VLOOKUP('1Q FEB2014'!D32,Departamentos!$A$1:$B$57,2,FALSE)</f>
        <v>55</v>
      </c>
      <c r="C27">
        <f>VLOOKUP('1Q FEB2014'!$AB$6,Rubros!$A$1:$B$36,2,FALSE)</f>
        <v>24</v>
      </c>
      <c r="D27" s="97">
        <f>'1Q FEB2014'!AB32</f>
        <v>0</v>
      </c>
      <c r="E27" t="str">
        <f t="shared" si="0"/>
        <v>EXEC PA_IngresarRolEmpleado '0919770651',55,24,@fecha_pago,0,@tipo_pago;</v>
      </c>
    </row>
    <row r="28" spans="1:5">
      <c r="A28" s="95" t="str">
        <f>'1Q FEB2014'!C33</f>
        <v>1310410376</v>
      </c>
      <c r="B28">
        <f>VLOOKUP('1Q FEB2014'!D33,Departamentos!$A$1:$B$57,2,FALSE)</f>
        <v>13</v>
      </c>
      <c r="C28">
        <f>VLOOKUP('1Q FEB2014'!$AB$6,Rubros!$A$1:$B$36,2,FALSE)</f>
        <v>24</v>
      </c>
      <c r="D28" s="97">
        <f>'1Q FEB2014'!AB33</f>
        <v>0</v>
      </c>
      <c r="E28" t="str">
        <f t="shared" si="0"/>
        <v>EXEC PA_IngresarRolEmpleado '1310410376',13,24,@fecha_pago,0,@tipo_pago;</v>
      </c>
    </row>
    <row r="29" spans="1:5">
      <c r="A29" s="95" t="str">
        <f>'1Q FEB2014'!C34</f>
        <v>1202150833</v>
      </c>
      <c r="B29">
        <f>VLOOKUP('1Q FEB2014'!D34,Departamentos!$A$1:$B$57,2,FALSE)</f>
        <v>14</v>
      </c>
      <c r="C29">
        <f>VLOOKUP('1Q FEB2014'!$AB$6,Rubros!$A$1:$B$36,2,FALSE)</f>
        <v>24</v>
      </c>
      <c r="D29" s="97">
        <f>'1Q FEB2014'!AB34</f>
        <v>0</v>
      </c>
      <c r="E29" t="str">
        <f t="shared" si="0"/>
        <v>EXEC PA_IngresarRolEmpleado '1202150833',14,24,@fecha_pago,0,@tipo_pago;</v>
      </c>
    </row>
    <row r="30" spans="1:5">
      <c r="A30" s="95" t="str">
        <f>'1Q FEB2014'!C35</f>
        <v>0918133562</v>
      </c>
      <c r="B30">
        <f>VLOOKUP('1Q FEB2014'!D35,Departamentos!$A$1:$B$57,2,FALSE)</f>
        <v>4</v>
      </c>
      <c r="C30">
        <f>VLOOKUP('1Q FEB2014'!$AB$6,Rubros!$A$1:$B$36,2,FALSE)</f>
        <v>24</v>
      </c>
      <c r="D30" s="97">
        <f>'1Q FEB2014'!AB35</f>
        <v>0</v>
      </c>
      <c r="E30" t="str">
        <f t="shared" si="0"/>
        <v>EXEC PA_IngresarRolEmpleado '0918133562',4,24,@fecha_pago,0,@tipo_pago;</v>
      </c>
    </row>
    <row r="31" spans="1:5">
      <c r="A31" s="95" t="str">
        <f>'1Q FEB2014'!C36</f>
        <v>1706886387</v>
      </c>
      <c r="B31">
        <f>VLOOKUP('1Q FEB2014'!D36,Departamentos!$A$1:$B$57,2,FALSE)</f>
        <v>5</v>
      </c>
      <c r="C31">
        <f>VLOOKUP('1Q FEB2014'!$AB$6,Rubros!$A$1:$B$36,2,FALSE)</f>
        <v>24</v>
      </c>
      <c r="D31" s="97">
        <f>'1Q FEB2014'!AB36</f>
        <v>0</v>
      </c>
      <c r="E31" t="str">
        <f t="shared" si="0"/>
        <v>EXEC PA_IngresarRolEmpleado '1706886387',5,24,@fecha_pago,0,@tipo_pago;</v>
      </c>
    </row>
    <row r="32" spans="1:5">
      <c r="A32" s="95" t="str">
        <f>'1Q FEB2014'!C37</f>
        <v>0703617993</v>
      </c>
      <c r="B32">
        <f>VLOOKUP('1Q FEB2014'!D37,Departamentos!$A$1:$B$57,2,FALSE)</f>
        <v>22</v>
      </c>
      <c r="C32">
        <f>VLOOKUP('1Q FEB2014'!$AB$6,Rubros!$A$1:$B$36,2,FALSE)</f>
        <v>24</v>
      </c>
      <c r="D32" s="97">
        <f>'1Q FEB2014'!AB37</f>
        <v>0</v>
      </c>
      <c r="E32" t="str">
        <f t="shared" si="0"/>
        <v>EXEC PA_IngresarRolEmpleado '0703617993',22,24,@fecha_pago,0,@tipo_pago;</v>
      </c>
    </row>
    <row r="33" spans="1:5">
      <c r="A33" s="95" t="str">
        <f>'1Q FEB2014'!C38</f>
        <v>0916485444</v>
      </c>
      <c r="B33">
        <f>VLOOKUP('1Q FEB2014'!D38,Departamentos!$A$1:$B$57,2,FALSE)</f>
        <v>55</v>
      </c>
      <c r="C33">
        <f>VLOOKUP('1Q FEB2014'!$AB$6,Rubros!$A$1:$B$36,2,FALSE)</f>
        <v>24</v>
      </c>
      <c r="D33" s="97">
        <f>'1Q FEB2014'!AB38</f>
        <v>0</v>
      </c>
      <c r="E33" t="str">
        <f t="shared" si="0"/>
        <v>EXEC PA_IngresarRolEmpleado '0916485444',55,24,@fecha_pago,0,@tipo_pago;</v>
      </c>
    </row>
    <row r="34" spans="1:5">
      <c r="A34" s="95" t="str">
        <f>'1Q FEB2014'!C39</f>
        <v>0702762485</v>
      </c>
      <c r="B34">
        <f>VLOOKUP('1Q FEB2014'!D39,Departamentos!$A$1:$B$57,2,FALSE)</f>
        <v>7</v>
      </c>
      <c r="C34">
        <f>VLOOKUP('1Q FEB2014'!$AB$6,Rubros!$A$1:$B$36,2,FALSE)</f>
        <v>24</v>
      </c>
      <c r="D34" s="97">
        <f>'1Q FEB2014'!AB39</f>
        <v>0</v>
      </c>
      <c r="E34" t="str">
        <f t="shared" si="0"/>
        <v>EXEC PA_IngresarRolEmpleado '0702762485',7,24,@fecha_pago,0,@tipo_pago;</v>
      </c>
    </row>
    <row r="35" spans="1:5">
      <c r="A35" s="95" t="str">
        <f>'1Q FEB2014'!C40</f>
        <v>0916243488</v>
      </c>
      <c r="B35">
        <f>VLOOKUP('1Q FEB2014'!D40,Departamentos!$A$1:$B$57,2,FALSE)</f>
        <v>5</v>
      </c>
      <c r="C35">
        <f>VLOOKUP('1Q FEB2014'!$AB$6,Rubros!$A$1:$B$36,2,FALSE)</f>
        <v>24</v>
      </c>
      <c r="D35" s="97">
        <f>'1Q FEB2014'!AB40</f>
        <v>0</v>
      </c>
      <c r="E35" t="str">
        <f t="shared" si="0"/>
        <v>EXEC PA_IngresarRolEmpleado '0916243488',5,24,@fecha_pago,0,@tipo_pago;</v>
      </c>
    </row>
    <row r="36" spans="1:5">
      <c r="A36" s="95" t="str">
        <f>'1Q FEB2014'!C41</f>
        <v>1202469621</v>
      </c>
      <c r="B36">
        <f>VLOOKUP('1Q FEB2014'!D41,Departamentos!$A$1:$B$57,2,FALSE)</f>
        <v>15</v>
      </c>
      <c r="C36">
        <f>VLOOKUP('1Q FEB2014'!$AB$6,Rubros!$A$1:$B$36,2,FALSE)</f>
        <v>24</v>
      </c>
      <c r="D36" s="97">
        <f>'1Q FEB2014'!AB41</f>
        <v>0</v>
      </c>
      <c r="E36" t="str">
        <f t="shared" si="0"/>
        <v>EXEC PA_IngresarRolEmpleado '1202469621',15,24,@fecha_pago,0,@tipo_pago;</v>
      </c>
    </row>
    <row r="37" spans="1:5">
      <c r="A37" s="95" t="str">
        <f>'1Q FEB2014'!C42</f>
        <v>0917456766</v>
      </c>
      <c r="B37">
        <f>VLOOKUP('1Q FEB2014'!D42,Departamentos!$A$1:$B$57,2,FALSE)</f>
        <v>11</v>
      </c>
      <c r="C37">
        <f>VLOOKUP('1Q FEB2014'!$AB$6,Rubros!$A$1:$B$36,2,FALSE)</f>
        <v>24</v>
      </c>
      <c r="D37" s="97">
        <f>'1Q FEB2014'!AB42</f>
        <v>0</v>
      </c>
      <c r="E37" t="str">
        <f t="shared" si="0"/>
        <v>EXEC PA_IngresarRolEmpleado '0917456766',11,24,@fecha_pago,0,@tipo_pago;</v>
      </c>
    </row>
    <row r="38" spans="1:5">
      <c r="A38" s="95" t="str">
        <f>'1Q FEB2014'!C43</f>
        <v>0921899381</v>
      </c>
      <c r="B38">
        <f>VLOOKUP('1Q FEB2014'!D43,Departamentos!$A$1:$B$57,2,FALSE)</f>
        <v>26</v>
      </c>
      <c r="C38">
        <f>VLOOKUP('1Q FEB2014'!$AB$6,Rubros!$A$1:$B$36,2,FALSE)</f>
        <v>24</v>
      </c>
      <c r="D38" s="97">
        <f>'1Q FEB2014'!AB43</f>
        <v>0</v>
      </c>
      <c r="E38" t="str">
        <f t="shared" si="0"/>
        <v>EXEC PA_IngresarRolEmpleado '0921899381',26,24,@fecha_pago,0,@tipo_pago;</v>
      </c>
    </row>
    <row r="39" spans="1:5">
      <c r="A39" s="95" t="str">
        <f>'1Q FEB2014'!C44</f>
        <v>0914361407</v>
      </c>
      <c r="B39">
        <f>VLOOKUP('1Q FEB2014'!D44,Departamentos!$A$1:$B$57,2,FALSE)</f>
        <v>1</v>
      </c>
      <c r="C39">
        <f>VLOOKUP('1Q FEB2014'!$AB$6,Rubros!$A$1:$B$36,2,FALSE)</f>
        <v>24</v>
      </c>
      <c r="D39" s="97">
        <f>'1Q FEB2014'!AB44</f>
        <v>0</v>
      </c>
      <c r="E39" t="str">
        <f t="shared" si="0"/>
        <v>EXEC PA_IngresarRolEmpleado '0914361407',1,24,@fecha_pago,0,@tipo_pago;</v>
      </c>
    </row>
    <row r="40" spans="1:5">
      <c r="A40" s="95" t="str">
        <f>'1Q FEB2014'!C45</f>
        <v>0915198790</v>
      </c>
      <c r="B40">
        <f>VLOOKUP('1Q FEB2014'!D45,Departamentos!$A$1:$B$57,2,FALSE)</f>
        <v>5</v>
      </c>
      <c r="C40">
        <f>VLOOKUP('1Q FEB2014'!$AB$6,Rubros!$A$1:$B$36,2,FALSE)</f>
        <v>24</v>
      </c>
      <c r="D40" s="97">
        <f>'1Q FEB2014'!AB45</f>
        <v>0</v>
      </c>
      <c r="E40" t="str">
        <f t="shared" si="0"/>
        <v>EXEC PA_IngresarRolEmpleado '0915198790',5,24,@fecha_pago,0,@tipo_pago;</v>
      </c>
    </row>
    <row r="41" spans="1:5">
      <c r="A41" s="95" t="str">
        <f>'1Q FEB2014'!C46</f>
        <v>0913778627</v>
      </c>
      <c r="B41">
        <f>VLOOKUP('1Q FEB2014'!D46,Departamentos!$A$1:$B$57,2,FALSE)</f>
        <v>6</v>
      </c>
      <c r="C41">
        <f>VLOOKUP('1Q FEB2014'!$AB$6,Rubros!$A$1:$B$36,2,FALSE)</f>
        <v>24</v>
      </c>
      <c r="D41" s="97">
        <f>'1Q FEB2014'!AB46</f>
        <v>0</v>
      </c>
      <c r="E41" t="str">
        <f t="shared" si="0"/>
        <v>EXEC PA_IngresarRolEmpleado '0913778627',6,24,@fecha_pago,0,@tipo_pago;</v>
      </c>
    </row>
    <row r="42" spans="1:5">
      <c r="A42" s="95" t="str">
        <f>'1Q FEB2014'!C47</f>
        <v>1308095221</v>
      </c>
      <c r="B42">
        <f>VLOOKUP('1Q FEB2014'!D47,Departamentos!$A$1:$B$57,2,FALSE)</f>
        <v>1</v>
      </c>
      <c r="C42">
        <f>VLOOKUP('1Q FEB2014'!$AB$6,Rubros!$A$1:$B$36,2,FALSE)</f>
        <v>24</v>
      </c>
      <c r="D42" s="97">
        <f>'1Q FEB2014'!AB47</f>
        <v>0</v>
      </c>
      <c r="E42" t="str">
        <f t="shared" si="0"/>
        <v>EXEC PA_IngresarRolEmpleado '1308095221',1,24,@fecha_pago,0,@tipo_pago;</v>
      </c>
    </row>
    <row r="43" spans="1:5">
      <c r="A43" s="95" t="str">
        <f>'1Q FEB2014'!C48</f>
        <v>0904738911</v>
      </c>
      <c r="B43">
        <f>VLOOKUP('1Q FEB2014'!D48,Departamentos!$A$1:$B$57,2,FALSE)</f>
        <v>5</v>
      </c>
      <c r="C43">
        <f>VLOOKUP('1Q FEB2014'!$AB$6,Rubros!$A$1:$B$36,2,FALSE)</f>
        <v>24</v>
      </c>
      <c r="D43" s="97">
        <f>'1Q FEB2014'!AB48</f>
        <v>0</v>
      </c>
      <c r="E43" t="str">
        <f t="shared" si="0"/>
        <v>EXEC PA_IngresarRolEmpleado '0904738911',5,24,@fecha_pago,0,@tipo_pago;</v>
      </c>
    </row>
    <row r="44" spans="1:5">
      <c r="A44" s="95" t="str">
        <f>'1Q FEB2014'!C49</f>
        <v>0915740138</v>
      </c>
      <c r="B44">
        <f>VLOOKUP('1Q FEB2014'!D49,Departamentos!$A$1:$B$57,2,FALSE)</f>
        <v>8</v>
      </c>
      <c r="C44">
        <f>VLOOKUP('1Q FEB2014'!$AB$6,Rubros!$A$1:$B$36,2,FALSE)</f>
        <v>24</v>
      </c>
      <c r="D44" s="97">
        <f>'1Q FEB2014'!AB49</f>
        <v>0</v>
      </c>
      <c r="E44" t="str">
        <f t="shared" si="0"/>
        <v>EXEC PA_IngresarRolEmpleado '0915740138',8,24,@fecha_pago,0,@tipo_pago;</v>
      </c>
    </row>
    <row r="45" spans="1:5">
      <c r="A45" s="95" t="str">
        <f>'1Q FEB2014'!C50</f>
        <v>0926425893</v>
      </c>
      <c r="B45">
        <f>VLOOKUP('1Q FEB2014'!D50,Departamentos!$A$1:$B$57,2,FALSE)</f>
        <v>17</v>
      </c>
      <c r="C45">
        <f>VLOOKUP('1Q FEB2014'!$AB$6,Rubros!$A$1:$B$36,2,FALSE)</f>
        <v>24</v>
      </c>
      <c r="D45" s="97">
        <f>'1Q FEB2014'!AB50</f>
        <v>0</v>
      </c>
      <c r="E45" t="str">
        <f t="shared" si="0"/>
        <v>EXEC PA_IngresarRolEmpleado '0926425893',17,24,@fecha_pago,0,@tipo_pago;</v>
      </c>
    </row>
    <row r="46" spans="1:5">
      <c r="A46" s="95" t="str">
        <f>'1Q FEB2014'!C51</f>
        <v>0912504826</v>
      </c>
      <c r="B46">
        <f>VLOOKUP('1Q FEB2014'!D51,Departamentos!$A$1:$B$57,2,FALSE)</f>
        <v>4</v>
      </c>
      <c r="C46">
        <f>VLOOKUP('1Q FEB2014'!$AB$6,Rubros!$A$1:$B$36,2,FALSE)</f>
        <v>24</v>
      </c>
      <c r="D46" s="97">
        <f>'1Q FEB2014'!AB51</f>
        <v>0</v>
      </c>
      <c r="E46" t="str">
        <f t="shared" si="0"/>
        <v>EXEC PA_IngresarRolEmpleado '0912504826',4,24,@fecha_pago,0,@tipo_pago;</v>
      </c>
    </row>
    <row r="47" spans="1:5">
      <c r="A47" s="95" t="str">
        <f>'1Q FEB2014'!C52</f>
        <v>0909256885</v>
      </c>
      <c r="B47">
        <f>VLOOKUP('1Q FEB2014'!D52,Departamentos!$A$1:$B$57,2,FALSE)</f>
        <v>57</v>
      </c>
      <c r="C47">
        <f>VLOOKUP('1Q FEB2014'!$AB$6,Rubros!$A$1:$B$36,2,FALSE)</f>
        <v>24</v>
      </c>
      <c r="D47" s="97">
        <f>'1Q FEB2014'!AB52</f>
        <v>0</v>
      </c>
      <c r="E47" t="str">
        <f t="shared" si="0"/>
        <v>EXEC PA_IngresarRolEmpleado '0909256885',57,24,@fecha_pago,0,@tipo_pago;</v>
      </c>
    </row>
    <row r="48" spans="1:5">
      <c r="A48" s="95" t="str">
        <f>'1Q FEB2014'!C53</f>
        <v>1205121195</v>
      </c>
      <c r="B48">
        <f>VLOOKUP('1Q FEB2014'!D53,Departamentos!$A$1:$B$57,2,FALSE)</f>
        <v>12</v>
      </c>
      <c r="C48">
        <f>VLOOKUP('1Q FEB2014'!$AB$6,Rubros!$A$1:$B$36,2,FALSE)</f>
        <v>24</v>
      </c>
      <c r="D48" s="97">
        <f>'1Q FEB2014'!AB53</f>
        <v>0</v>
      </c>
      <c r="E48" t="str">
        <f t="shared" si="0"/>
        <v>EXEC PA_IngresarRolEmpleado '1205121195',12,24,@fecha_pago,0,@tipo_pago;</v>
      </c>
    </row>
    <row r="49" spans="1:5">
      <c r="A49" s="95" t="str">
        <f>'1Q FEB2014'!C54</f>
        <v>0913936670</v>
      </c>
      <c r="B49">
        <f>VLOOKUP('1Q FEB2014'!D54,Departamentos!$A$1:$B$57,2,FALSE)</f>
        <v>18</v>
      </c>
      <c r="C49">
        <f>VLOOKUP('1Q FEB2014'!$AB$6,Rubros!$A$1:$B$36,2,FALSE)</f>
        <v>24</v>
      </c>
      <c r="D49" s="97">
        <f>'1Q FEB2014'!AB54</f>
        <v>0</v>
      </c>
      <c r="E49" t="str">
        <f t="shared" si="0"/>
        <v>EXEC PA_IngresarRolEmpleado '0913936670',18,24,@fecha_pago,0,@tipo_pago;</v>
      </c>
    </row>
    <row r="50" spans="1:5">
      <c r="A50" s="95" t="str">
        <f>'1Q FEB2014'!C55</f>
        <v>0916660921</v>
      </c>
      <c r="B50">
        <f>VLOOKUP('1Q FEB2014'!D55,Departamentos!$A$1:$B$57,2,FALSE)</f>
        <v>4</v>
      </c>
      <c r="C50">
        <f>VLOOKUP('1Q FEB2014'!$AB$6,Rubros!$A$1:$B$36,2,FALSE)</f>
        <v>24</v>
      </c>
      <c r="D50" s="97">
        <f>'1Q FEB2014'!AB55</f>
        <v>0</v>
      </c>
      <c r="E50" t="str">
        <f t="shared" si="0"/>
        <v>EXEC PA_IngresarRolEmpleado '0916660921',4,24,@fecha_pago,0,@tipo_pago;</v>
      </c>
    </row>
    <row r="51" spans="1:5">
      <c r="A51" s="95" t="str">
        <f>'1Q FEB2014'!C56</f>
        <v>0910564673</v>
      </c>
      <c r="B51">
        <f>VLOOKUP('1Q FEB2014'!D56,Departamentos!$A$1:$B$57,2,FALSE)</f>
        <v>6</v>
      </c>
      <c r="C51">
        <f>VLOOKUP('1Q FEB2014'!$AB$6,Rubros!$A$1:$B$36,2,FALSE)</f>
        <v>24</v>
      </c>
      <c r="D51" s="97">
        <f>'1Q FEB2014'!AB56</f>
        <v>0</v>
      </c>
      <c r="E51" t="str">
        <f t="shared" si="0"/>
        <v>EXEC PA_IngresarRolEmpleado '0910564673',6,24,@fecha_pago,0,@tipo_pago;</v>
      </c>
    </row>
    <row r="52" spans="1:5">
      <c r="A52" s="95" t="str">
        <f>'1Q FEB2014'!C57</f>
        <v>0917572695</v>
      </c>
      <c r="B52">
        <f>VLOOKUP('1Q FEB2014'!D57,Departamentos!$A$1:$B$57,2,FALSE)</f>
        <v>4</v>
      </c>
      <c r="C52">
        <f>VLOOKUP('1Q FEB2014'!$AB$6,Rubros!$A$1:$B$36,2,FALSE)</f>
        <v>24</v>
      </c>
      <c r="D52" s="97">
        <f>'1Q FEB2014'!AB57</f>
        <v>0</v>
      </c>
      <c r="E52" t="str">
        <f t="shared" si="0"/>
        <v>EXEC PA_IngresarRolEmpleado '0917572695',4,24,@fecha_pago,0,@tipo_pago;</v>
      </c>
    </row>
    <row r="53" spans="1:5">
      <c r="A53" s="95" t="str">
        <f>'1Q FEB2014'!C58</f>
        <v>0917570186</v>
      </c>
      <c r="B53">
        <f>VLOOKUP('1Q FEB2014'!D58,Departamentos!$A$1:$B$57,2,FALSE)</f>
        <v>11</v>
      </c>
      <c r="C53">
        <f>VLOOKUP('1Q FEB2014'!$AB$6,Rubros!$A$1:$B$36,2,FALSE)</f>
        <v>24</v>
      </c>
      <c r="D53" s="97">
        <f>'1Q FEB2014'!AB58</f>
        <v>0</v>
      </c>
      <c r="E53" t="str">
        <f t="shared" si="0"/>
        <v>EXEC PA_IngresarRolEmpleado '0917570186',11,24,@fecha_pago,0,@tipo_pago;</v>
      </c>
    </row>
    <row r="54" spans="1:5">
      <c r="A54" s="95" t="str">
        <f>'1Q FEB2014'!C59</f>
        <v>0911927960</v>
      </c>
      <c r="B54">
        <f>VLOOKUP('1Q FEB2014'!D59,Departamentos!$A$1:$B$57,2,FALSE)</f>
        <v>17</v>
      </c>
      <c r="C54">
        <f>VLOOKUP('1Q FEB2014'!$AB$6,Rubros!$A$1:$B$36,2,FALSE)</f>
        <v>24</v>
      </c>
      <c r="D54" s="97">
        <f>'1Q FEB2014'!AB59</f>
        <v>0</v>
      </c>
      <c r="E54" t="str">
        <f t="shared" si="0"/>
        <v>EXEC PA_IngresarRolEmpleado '0911927960',17,24,@fecha_pago,0,@tipo_pago;</v>
      </c>
    </row>
    <row r="55" spans="1:5">
      <c r="A55" s="95" t="str">
        <f>'1Q FEB2014'!C60</f>
        <v>0602404527</v>
      </c>
      <c r="B55">
        <f>VLOOKUP('1Q FEB2014'!D60,Departamentos!$A$1:$B$57,2,FALSE)</f>
        <v>15</v>
      </c>
      <c r="C55">
        <f>VLOOKUP('1Q FEB2014'!$AB$6,Rubros!$A$1:$B$36,2,FALSE)</f>
        <v>24</v>
      </c>
      <c r="D55" s="97">
        <f>'1Q FEB2014'!AB60</f>
        <v>0</v>
      </c>
      <c r="E55" t="str">
        <f t="shared" si="0"/>
        <v>EXEC PA_IngresarRolEmpleado '0602404527',15,24,@fecha_pago,0,@tipo_pago;</v>
      </c>
    </row>
    <row r="56" spans="1:5">
      <c r="A56" s="95" t="str">
        <f>'1Q FEB2014'!C61</f>
        <v>0903932598</v>
      </c>
      <c r="B56">
        <f>VLOOKUP('1Q FEB2014'!D61,Departamentos!$A$1:$B$57,2,FALSE)</f>
        <v>19</v>
      </c>
      <c r="C56">
        <f>VLOOKUP('1Q FEB2014'!$AB$6,Rubros!$A$1:$B$36,2,FALSE)</f>
        <v>24</v>
      </c>
      <c r="D56" s="97">
        <f>'1Q FEB2014'!AB61</f>
        <v>0</v>
      </c>
      <c r="E56" t="str">
        <f t="shared" si="0"/>
        <v>EXEC PA_IngresarRolEmpleado '0903932598',19,24,@fecha_pago,0,@tipo_pago;</v>
      </c>
    </row>
    <row r="57" spans="1:5">
      <c r="A57" s="95" t="str">
        <f>'1Q FEB2014'!C62</f>
        <v>0905536140</v>
      </c>
      <c r="B57">
        <f>VLOOKUP('1Q FEB2014'!D62,Departamentos!$A$1:$B$57,2,FALSE)</f>
        <v>20</v>
      </c>
      <c r="C57">
        <f>VLOOKUP('1Q FEB2014'!$AB$6,Rubros!$A$1:$B$36,2,FALSE)</f>
        <v>24</v>
      </c>
      <c r="D57" s="97">
        <f>'1Q FEB2014'!AB62</f>
        <v>0</v>
      </c>
      <c r="E57" t="str">
        <f t="shared" si="0"/>
        <v>EXEC PA_IngresarRolEmpleado '0905536140',20,24,@fecha_pago,0,@tipo_pago;</v>
      </c>
    </row>
    <row r="58" spans="1:5">
      <c r="A58" s="95" t="str">
        <f>'1Q FEB2014'!C63</f>
        <v>0923550073</v>
      </c>
      <c r="B58">
        <f>VLOOKUP('1Q FEB2014'!D63,Departamentos!$A$1:$B$57,2,FALSE)</f>
        <v>4</v>
      </c>
      <c r="C58">
        <f>VLOOKUP('1Q FEB2014'!$AB$6,Rubros!$A$1:$B$36,2,FALSE)</f>
        <v>24</v>
      </c>
      <c r="D58" s="97">
        <f>'1Q FEB2014'!AB63</f>
        <v>0</v>
      </c>
      <c r="E58" t="str">
        <f t="shared" si="0"/>
        <v>EXEC PA_IngresarRolEmpleado '0923550073',4,24,@fecha_pago,0,@tipo_pago;</v>
      </c>
    </row>
    <row r="59" spans="1:5">
      <c r="A59" s="95" t="str">
        <f>'1Q FEB2014'!C64</f>
        <v>0926278235</v>
      </c>
      <c r="B59">
        <f>VLOOKUP('1Q FEB2014'!D64,Departamentos!$A$1:$B$57,2,FALSE)</f>
        <v>9</v>
      </c>
      <c r="C59">
        <f>VLOOKUP('1Q FEB2014'!$AB$6,Rubros!$A$1:$B$36,2,FALSE)</f>
        <v>24</v>
      </c>
      <c r="D59" s="97">
        <f>'1Q FEB2014'!AB64</f>
        <v>0</v>
      </c>
      <c r="E59" t="str">
        <f t="shared" si="0"/>
        <v>EXEC PA_IngresarRolEmpleado '0926278235',9,24,@fecha_pago,0,@tipo_pago;</v>
      </c>
    </row>
    <row r="60" spans="1:5">
      <c r="A60" s="95" t="str">
        <f>'1Q FEB2014'!C65</f>
        <v>0915397301</v>
      </c>
      <c r="B60">
        <f>VLOOKUP('1Q FEB2014'!D65,Departamentos!$A$1:$B$57,2,FALSE)</f>
        <v>8</v>
      </c>
      <c r="C60">
        <f>VLOOKUP('1Q FEB2014'!$AB$6,Rubros!$A$1:$B$36,2,FALSE)</f>
        <v>24</v>
      </c>
      <c r="D60" s="97">
        <f>'1Q FEB2014'!AB65</f>
        <v>0</v>
      </c>
      <c r="E60" t="str">
        <f t="shared" si="0"/>
        <v>EXEC PA_IngresarRolEmpleado '0915397301',8,24,@fecha_pago,0,@tipo_pago;</v>
      </c>
    </row>
    <row r="61" spans="1:5">
      <c r="A61" s="95" t="str">
        <f>'1Q FEB2014'!C66</f>
        <v>0701800302</v>
      </c>
      <c r="B61">
        <f>VLOOKUP('1Q FEB2014'!D66,Departamentos!$A$1:$B$57,2,FALSE)</f>
        <v>4</v>
      </c>
      <c r="C61">
        <f>VLOOKUP('1Q FEB2014'!$AB$6,Rubros!$A$1:$B$36,2,FALSE)</f>
        <v>24</v>
      </c>
      <c r="D61" s="97">
        <f>'1Q FEB2014'!AB66</f>
        <v>0</v>
      </c>
      <c r="E61" t="str">
        <f t="shared" si="0"/>
        <v>EXEC PA_IngresarRolEmpleado '0701800302',4,24,@fecha_pago,0,@tipo_pago;</v>
      </c>
    </row>
    <row r="62" spans="1:5">
      <c r="A62" s="95" t="str">
        <f>'1Q FEB2014'!C67</f>
        <v>0906151014</v>
      </c>
      <c r="B62">
        <f>VLOOKUP('1Q FEB2014'!D67,Departamentos!$A$1:$B$57,2,FALSE)</f>
        <v>13</v>
      </c>
      <c r="C62">
        <f>VLOOKUP('1Q FEB2014'!$AB$6,Rubros!$A$1:$B$36,2,FALSE)</f>
        <v>24</v>
      </c>
      <c r="D62" s="97">
        <f>'1Q FEB2014'!AB67</f>
        <v>0</v>
      </c>
      <c r="E62" t="str">
        <f t="shared" si="0"/>
        <v>EXEC PA_IngresarRolEmpleado '0906151014',13,24,@fecha_pago,0,@tipo_pago;</v>
      </c>
    </row>
    <row r="63" spans="1:5">
      <c r="A63" s="95" t="str">
        <f>'1Q FEB2014'!C68</f>
        <v>0915080493</v>
      </c>
      <c r="B63">
        <f>VLOOKUP('1Q FEB2014'!D68,Departamentos!$A$1:$B$57,2,FALSE)</f>
        <v>56</v>
      </c>
      <c r="C63">
        <f>VLOOKUP('1Q FEB2014'!$AB$6,Rubros!$A$1:$B$36,2,FALSE)</f>
        <v>24</v>
      </c>
      <c r="D63" s="97">
        <f>'1Q FEB2014'!AB68</f>
        <v>0</v>
      </c>
      <c r="E63" t="str">
        <f t="shared" si="0"/>
        <v>EXEC PA_IngresarRolEmpleado '0915080493',56,24,@fecha_pago,0,@tipo_pago;</v>
      </c>
    </row>
    <row r="64" spans="1:5">
      <c r="A64" s="95" t="str">
        <f>'1Q FEB2014'!C69</f>
        <v>0914621099</v>
      </c>
      <c r="B64">
        <f>VLOOKUP('1Q FEB2014'!D69,Departamentos!$A$1:$B$57,2,FALSE)</f>
        <v>21</v>
      </c>
      <c r="C64">
        <f>VLOOKUP('1Q FEB2014'!$AB$6,Rubros!$A$1:$B$36,2,FALSE)</f>
        <v>24</v>
      </c>
      <c r="D64" s="97">
        <f>'1Q FEB2014'!AB69</f>
        <v>0</v>
      </c>
      <c r="E64" t="str">
        <f t="shared" si="0"/>
        <v>EXEC PA_IngresarRolEmpleado '0914621099',21,24,@fecha_pago,0,@tipo_pago;</v>
      </c>
    </row>
    <row r="65" spans="1:5">
      <c r="A65" s="95" t="str">
        <f>'1Q FEB2014'!C70</f>
        <v>0602046427</v>
      </c>
      <c r="B65">
        <f>VLOOKUP('1Q FEB2014'!D70,Departamentos!$A$1:$B$57,2,FALSE)</f>
        <v>19</v>
      </c>
      <c r="C65">
        <f>VLOOKUP('1Q FEB2014'!$AB$6,Rubros!$A$1:$B$36,2,FALSE)</f>
        <v>24</v>
      </c>
      <c r="D65" s="97">
        <f>'1Q FEB2014'!AB70</f>
        <v>0</v>
      </c>
      <c r="E65" t="str">
        <f t="shared" si="0"/>
        <v>EXEC PA_IngresarRolEmpleado '0602046427',19,24,@fecha_pago,0,@tipo_pago;</v>
      </c>
    </row>
    <row r="66" spans="1:5">
      <c r="A66" s="95" t="str">
        <f>'1Q FEB2014'!C71</f>
        <v>1719335687</v>
      </c>
      <c r="B66">
        <f>VLOOKUP('1Q FEB2014'!D71,Departamentos!$A$1:$B$57,2,FALSE)</f>
        <v>4</v>
      </c>
      <c r="C66">
        <f>VLOOKUP('1Q FEB2014'!$AB$6,Rubros!$A$1:$B$36,2,FALSE)</f>
        <v>24</v>
      </c>
      <c r="D66" s="97">
        <f>'1Q FEB2014'!AB71</f>
        <v>0</v>
      </c>
      <c r="E66" t="str">
        <f t="shared" si="0"/>
        <v>EXEC PA_IngresarRolEmpleado '1719335687',4,24,@fecha_pago,0,@tipo_pago;</v>
      </c>
    </row>
    <row r="67" spans="1:5">
      <c r="A67" s="95" t="str">
        <f>'1Q FEB2014'!C72</f>
        <v>0915109490</v>
      </c>
      <c r="B67">
        <f>VLOOKUP('1Q FEB2014'!D72,Departamentos!$A$1:$B$57,2,FALSE)</f>
        <v>8</v>
      </c>
      <c r="C67">
        <f>VLOOKUP('1Q FEB2014'!$AB$6,Rubros!$A$1:$B$36,2,FALSE)</f>
        <v>24</v>
      </c>
      <c r="D67" s="97">
        <f>'1Q FEB2014'!AB72</f>
        <v>0</v>
      </c>
      <c r="E67" t="str">
        <f t="shared" ref="E67:E130" si="1">CONCATENATE("EXEC PA_IngresarRolEmpleado '",A67,"',",B67,",",C67,",@fecha_pago,",D67,",@tipo_pago;")</f>
        <v>EXEC PA_IngresarRolEmpleado '0915109490',8,24,@fecha_pago,0,@tipo_pago;</v>
      </c>
    </row>
    <row r="68" spans="1:5">
      <c r="A68" s="95" t="str">
        <f>'1Q FEB2014'!C73</f>
        <v>0909515488</v>
      </c>
      <c r="B68">
        <f>VLOOKUP('1Q FEB2014'!D73,Departamentos!$A$1:$B$57,2,FALSE)</f>
        <v>12</v>
      </c>
      <c r="C68">
        <f>VLOOKUP('1Q FEB2014'!$AB$6,Rubros!$A$1:$B$36,2,FALSE)</f>
        <v>24</v>
      </c>
      <c r="D68" s="97">
        <f>'1Q FEB2014'!AB73</f>
        <v>0</v>
      </c>
      <c r="E68" t="str">
        <f t="shared" si="1"/>
        <v>EXEC PA_IngresarRolEmpleado '0909515488',12,24,@fecha_pago,0,@tipo_pago;</v>
      </c>
    </row>
    <row r="69" spans="1:5">
      <c r="A69" s="95" t="str">
        <f>'1Q FEB2014'!C74</f>
        <v>0909092520</v>
      </c>
      <c r="B69">
        <f>VLOOKUP('1Q FEB2014'!D74,Departamentos!$A$1:$B$57,2,FALSE)</f>
        <v>22</v>
      </c>
      <c r="C69">
        <f>VLOOKUP('1Q FEB2014'!$AB$6,Rubros!$A$1:$B$36,2,FALSE)</f>
        <v>24</v>
      </c>
      <c r="D69" s="97">
        <f>'1Q FEB2014'!AB74</f>
        <v>0</v>
      </c>
      <c r="E69" t="str">
        <f t="shared" si="1"/>
        <v>EXEC PA_IngresarRolEmpleado '0909092520',22,24,@fecha_pago,0,@tipo_pago;</v>
      </c>
    </row>
    <row r="70" spans="1:5">
      <c r="A70" s="95" t="str">
        <f>'1Q FEB2014'!C75</f>
        <v>1307094613</v>
      </c>
      <c r="B70">
        <f>VLOOKUP('1Q FEB2014'!D75,Departamentos!$A$1:$B$57,2,FALSE)</f>
        <v>5</v>
      </c>
      <c r="C70">
        <f>VLOOKUP('1Q FEB2014'!$AB$6,Rubros!$A$1:$B$36,2,FALSE)</f>
        <v>24</v>
      </c>
      <c r="D70" s="97">
        <f>'1Q FEB2014'!AB75</f>
        <v>0</v>
      </c>
      <c r="E70" t="str">
        <f t="shared" si="1"/>
        <v>EXEC PA_IngresarRolEmpleado '1307094613',5,24,@fecha_pago,0,@tipo_pago;</v>
      </c>
    </row>
    <row r="71" spans="1:5">
      <c r="A71" s="95" t="str">
        <f>'1Q FEB2014'!C76</f>
        <v>0918280637</v>
      </c>
      <c r="B71">
        <f>VLOOKUP('1Q FEB2014'!D76,Departamentos!$A$1:$B$57,2,FALSE)</f>
        <v>8</v>
      </c>
      <c r="C71">
        <f>VLOOKUP('1Q FEB2014'!$AB$6,Rubros!$A$1:$B$36,2,FALSE)</f>
        <v>24</v>
      </c>
      <c r="D71" s="97">
        <f>'1Q FEB2014'!AB76</f>
        <v>0</v>
      </c>
      <c r="E71" t="str">
        <f t="shared" si="1"/>
        <v>EXEC PA_IngresarRolEmpleado '0918280637',8,24,@fecha_pago,0,@tipo_pago;</v>
      </c>
    </row>
    <row r="72" spans="1:5">
      <c r="A72" s="95" t="str">
        <f>'1Q FEB2014'!C77</f>
        <v>0909864902</v>
      </c>
      <c r="B72">
        <f>VLOOKUP('1Q FEB2014'!D77,Departamentos!$A$1:$B$57,2,FALSE)</f>
        <v>4</v>
      </c>
      <c r="C72">
        <f>VLOOKUP('1Q FEB2014'!$AB$6,Rubros!$A$1:$B$36,2,FALSE)</f>
        <v>24</v>
      </c>
      <c r="D72" s="97">
        <f>'1Q FEB2014'!AB77</f>
        <v>0</v>
      </c>
      <c r="E72" t="str">
        <f t="shared" si="1"/>
        <v>EXEC PA_IngresarRolEmpleado '0909864902',4,24,@fecha_pago,0,@tipo_pago;</v>
      </c>
    </row>
    <row r="73" spans="1:5">
      <c r="A73" s="95" t="str">
        <f>'1Q FEB2014'!C78</f>
        <v>0907240519</v>
      </c>
      <c r="B73">
        <f>VLOOKUP('1Q FEB2014'!D78,Departamentos!$A$1:$B$57,2,FALSE)</f>
        <v>4</v>
      </c>
      <c r="C73">
        <f>VLOOKUP('1Q FEB2014'!$AB$6,Rubros!$A$1:$B$36,2,FALSE)</f>
        <v>24</v>
      </c>
      <c r="D73" s="97">
        <f>'1Q FEB2014'!AB78</f>
        <v>0</v>
      </c>
      <c r="E73" t="str">
        <f t="shared" si="1"/>
        <v>EXEC PA_IngresarRolEmpleado '0907240519',4,24,@fecha_pago,0,@tipo_pago;</v>
      </c>
    </row>
    <row r="74" spans="1:5">
      <c r="A74" s="95" t="str">
        <f>'1Q FEB2014'!C79</f>
        <v>0918786153</v>
      </c>
      <c r="B74">
        <f>VLOOKUP('1Q FEB2014'!D79,Departamentos!$A$1:$B$57,2,FALSE)</f>
        <v>18</v>
      </c>
      <c r="C74">
        <f>VLOOKUP('1Q FEB2014'!$AB$6,Rubros!$A$1:$B$36,2,FALSE)</f>
        <v>24</v>
      </c>
      <c r="D74" s="97">
        <f>'1Q FEB2014'!AB79</f>
        <v>0</v>
      </c>
      <c r="E74" t="str">
        <f t="shared" si="1"/>
        <v>EXEC PA_IngresarRolEmpleado '0918786153',18,24,@fecha_pago,0,@tipo_pago;</v>
      </c>
    </row>
    <row r="75" spans="1:5">
      <c r="A75" s="95" t="str">
        <f>'1Q FEB2014'!C80</f>
        <v>0910220540</v>
      </c>
      <c r="B75">
        <f>VLOOKUP('1Q FEB2014'!D80,Departamentos!$A$1:$B$57,2,FALSE)</f>
        <v>21</v>
      </c>
      <c r="C75">
        <f>VLOOKUP('1Q FEB2014'!$AB$6,Rubros!$A$1:$B$36,2,FALSE)</f>
        <v>24</v>
      </c>
      <c r="D75" s="97">
        <f>'1Q FEB2014'!AB80</f>
        <v>0</v>
      </c>
      <c r="E75" t="str">
        <f t="shared" si="1"/>
        <v>EXEC PA_IngresarRolEmpleado '0910220540',21,24,@fecha_pago,0,@tipo_pago;</v>
      </c>
    </row>
    <row r="76" spans="1:5">
      <c r="A76" s="95" t="str">
        <f>'1Q FEB2014'!C81</f>
        <v>0923986079</v>
      </c>
      <c r="B76">
        <f>VLOOKUP('1Q FEB2014'!D81,Departamentos!$A$1:$B$57,2,FALSE)</f>
        <v>23</v>
      </c>
      <c r="C76">
        <f>VLOOKUP('1Q FEB2014'!$AB$6,Rubros!$A$1:$B$36,2,FALSE)</f>
        <v>24</v>
      </c>
      <c r="D76" s="97">
        <f>'1Q FEB2014'!AB81</f>
        <v>0</v>
      </c>
      <c r="E76" t="str">
        <f t="shared" si="1"/>
        <v>EXEC PA_IngresarRolEmpleado '0923986079',23,24,@fecha_pago,0,@tipo_pago;</v>
      </c>
    </row>
    <row r="77" spans="1:5">
      <c r="A77" s="95" t="str">
        <f>'1Q FEB2014'!C82</f>
        <v>0923359707</v>
      </c>
      <c r="B77">
        <f>VLOOKUP('1Q FEB2014'!D82,Departamentos!$A$1:$B$57,2,FALSE)</f>
        <v>2</v>
      </c>
      <c r="C77">
        <f>VLOOKUP('1Q FEB2014'!$AB$6,Rubros!$A$1:$B$36,2,FALSE)</f>
        <v>24</v>
      </c>
      <c r="D77" s="97">
        <f>'1Q FEB2014'!AB82</f>
        <v>0</v>
      </c>
      <c r="E77" t="str">
        <f t="shared" si="1"/>
        <v>EXEC PA_IngresarRolEmpleado '0923359707',2,24,@fecha_pago,0,@tipo_pago;</v>
      </c>
    </row>
    <row r="78" spans="1:5">
      <c r="A78" s="95" t="str">
        <f>'1Q FEB2014'!C83</f>
        <v>0916489552</v>
      </c>
      <c r="B78">
        <f>VLOOKUP('1Q FEB2014'!D83,Departamentos!$A$1:$B$57,2,FALSE)</f>
        <v>13</v>
      </c>
      <c r="C78">
        <f>VLOOKUP('1Q FEB2014'!$AB$6,Rubros!$A$1:$B$36,2,FALSE)</f>
        <v>24</v>
      </c>
      <c r="D78" s="97">
        <f>'1Q FEB2014'!AB83</f>
        <v>0</v>
      </c>
      <c r="E78" t="str">
        <f t="shared" si="1"/>
        <v>EXEC PA_IngresarRolEmpleado '0916489552',13,24,@fecha_pago,0,@tipo_pago;</v>
      </c>
    </row>
    <row r="79" spans="1:5">
      <c r="A79" s="95" t="str">
        <f>'1Q FEB2014'!C84</f>
        <v>0907350847</v>
      </c>
      <c r="B79">
        <f>VLOOKUP('1Q FEB2014'!D84,Departamentos!$A$1:$B$57,2,FALSE)</f>
        <v>7</v>
      </c>
      <c r="C79">
        <f>VLOOKUP('1Q FEB2014'!$AB$6,Rubros!$A$1:$B$36,2,FALSE)</f>
        <v>24</v>
      </c>
      <c r="D79" s="97">
        <f>'1Q FEB2014'!AB84</f>
        <v>0</v>
      </c>
      <c r="E79" t="str">
        <f t="shared" si="1"/>
        <v>EXEC PA_IngresarRolEmpleado '0907350847',7,24,@fecha_pago,0,@tipo_pago;</v>
      </c>
    </row>
    <row r="80" spans="1:5">
      <c r="A80" s="95" t="str">
        <f>'1Q FEB2014'!C85</f>
        <v>0902066851</v>
      </c>
      <c r="B80">
        <f>VLOOKUP('1Q FEB2014'!D85,Departamentos!$A$1:$B$57,2,FALSE)</f>
        <v>24</v>
      </c>
      <c r="C80">
        <f>VLOOKUP('1Q FEB2014'!$AB$6,Rubros!$A$1:$B$36,2,FALSE)</f>
        <v>24</v>
      </c>
      <c r="D80" s="97">
        <f>'1Q FEB2014'!AB85</f>
        <v>0</v>
      </c>
      <c r="E80" t="str">
        <f t="shared" si="1"/>
        <v>EXEC PA_IngresarRolEmpleado '0902066851',24,24,@fecha_pago,0,@tipo_pago;</v>
      </c>
    </row>
    <row r="81" spans="1:5">
      <c r="A81" s="95" t="str">
        <f>'1Q FEB2014'!C86</f>
        <v>0921974978</v>
      </c>
      <c r="B81">
        <f>VLOOKUP('1Q FEB2014'!D86,Departamentos!$A$1:$B$57,2,FALSE)</f>
        <v>8</v>
      </c>
      <c r="C81">
        <f>VLOOKUP('1Q FEB2014'!$AB$6,Rubros!$A$1:$B$36,2,FALSE)</f>
        <v>24</v>
      </c>
      <c r="D81" s="97">
        <f>'1Q FEB2014'!AB86</f>
        <v>0</v>
      </c>
      <c r="E81" t="str">
        <f t="shared" si="1"/>
        <v>EXEC PA_IngresarRolEmpleado '0921974978',8,24,@fecha_pago,0,@tipo_pago;</v>
      </c>
    </row>
    <row r="82" spans="1:5">
      <c r="A82" s="95" t="str">
        <f>'1Q FEB2014'!C87</f>
        <v>0905565917</v>
      </c>
      <c r="B82">
        <f>VLOOKUP('1Q FEB2014'!D87,Departamentos!$A$1:$B$57,2,FALSE)</f>
        <v>5</v>
      </c>
      <c r="C82">
        <f>VLOOKUP('1Q FEB2014'!$AB$6,Rubros!$A$1:$B$36,2,FALSE)</f>
        <v>24</v>
      </c>
      <c r="D82" s="97">
        <f>'1Q FEB2014'!AB87</f>
        <v>0</v>
      </c>
      <c r="E82" t="str">
        <f t="shared" si="1"/>
        <v>EXEC PA_IngresarRolEmpleado '0905565917',5,24,@fecha_pago,0,@tipo_pago;</v>
      </c>
    </row>
    <row r="83" spans="1:5">
      <c r="A83" s="95" t="str">
        <f>'1Q FEB2014'!C88</f>
        <v>0915781579</v>
      </c>
      <c r="B83">
        <f>VLOOKUP('1Q FEB2014'!D88,Departamentos!$A$1:$B$57,2,FALSE)</f>
        <v>23</v>
      </c>
      <c r="C83">
        <f>VLOOKUP('1Q FEB2014'!$AB$6,Rubros!$A$1:$B$36,2,FALSE)</f>
        <v>24</v>
      </c>
      <c r="D83" s="97">
        <f>'1Q FEB2014'!AB88</f>
        <v>0</v>
      </c>
      <c r="E83" t="str">
        <f t="shared" si="1"/>
        <v>EXEC PA_IngresarRolEmpleado '0915781579',23,24,@fecha_pago,0,@tipo_pago;</v>
      </c>
    </row>
    <row r="84" spans="1:5">
      <c r="A84" s="95" t="str">
        <f>'1Q FEB2014'!C89</f>
        <v>1203767957</v>
      </c>
      <c r="B84">
        <f>VLOOKUP('1Q FEB2014'!D89,Departamentos!$A$1:$B$57,2,FALSE)</f>
        <v>15</v>
      </c>
      <c r="C84">
        <f>VLOOKUP('1Q FEB2014'!$AB$6,Rubros!$A$1:$B$36,2,FALSE)</f>
        <v>24</v>
      </c>
      <c r="D84" s="97">
        <f>'1Q FEB2014'!AB89</f>
        <v>0</v>
      </c>
      <c r="E84" t="str">
        <f t="shared" si="1"/>
        <v>EXEC PA_IngresarRolEmpleado '1203767957',15,24,@fecha_pago,0,@tipo_pago;</v>
      </c>
    </row>
    <row r="85" spans="1:5">
      <c r="A85" s="95" t="str">
        <f>'1Q FEB2014'!C90</f>
        <v>0913784690</v>
      </c>
      <c r="B85">
        <f>VLOOKUP('1Q FEB2014'!D90,Departamentos!$A$1:$B$57,2,FALSE)</f>
        <v>21</v>
      </c>
      <c r="C85">
        <f>VLOOKUP('1Q FEB2014'!$AB$6,Rubros!$A$1:$B$36,2,FALSE)</f>
        <v>24</v>
      </c>
      <c r="D85" s="97">
        <f>'1Q FEB2014'!AB90</f>
        <v>0</v>
      </c>
      <c r="E85" t="str">
        <f t="shared" si="1"/>
        <v>EXEC PA_IngresarRolEmpleado '0913784690',21,24,@fecha_pago,0,@tipo_pago;</v>
      </c>
    </row>
    <row r="86" spans="1:5">
      <c r="A86" s="95" t="str">
        <f>'1Q FEB2014'!C91</f>
        <v>0920414224</v>
      </c>
      <c r="B86">
        <f>VLOOKUP('1Q FEB2014'!D91,Departamentos!$A$1:$B$57,2,FALSE)</f>
        <v>17</v>
      </c>
      <c r="C86">
        <f>VLOOKUP('1Q FEB2014'!$AB$6,Rubros!$A$1:$B$36,2,FALSE)</f>
        <v>24</v>
      </c>
      <c r="D86" s="97">
        <f>'1Q FEB2014'!AB91</f>
        <v>0</v>
      </c>
      <c r="E86" t="str">
        <f t="shared" si="1"/>
        <v>EXEC PA_IngresarRolEmpleado '0920414224',17,24,@fecha_pago,0,@tipo_pago;</v>
      </c>
    </row>
    <row r="87" spans="1:5">
      <c r="A87" s="95" t="str">
        <f>'1Q FEB2014'!C92</f>
        <v>0911529295</v>
      </c>
      <c r="B87">
        <f>VLOOKUP('1Q FEB2014'!D92,Departamentos!$A$1:$B$57,2,FALSE)</f>
        <v>5</v>
      </c>
      <c r="C87">
        <f>VLOOKUP('1Q FEB2014'!$AB$6,Rubros!$A$1:$B$36,2,FALSE)</f>
        <v>24</v>
      </c>
      <c r="D87" s="97">
        <f>'1Q FEB2014'!AB92</f>
        <v>0</v>
      </c>
      <c r="E87" t="str">
        <f t="shared" si="1"/>
        <v>EXEC PA_IngresarRolEmpleado '0911529295',5,24,@fecha_pago,0,@tipo_pago;</v>
      </c>
    </row>
    <row r="88" spans="1:5">
      <c r="A88" s="95" t="str">
        <f>'1Q FEB2014'!C93</f>
        <v>0915330179</v>
      </c>
      <c r="B88">
        <f>VLOOKUP('1Q FEB2014'!D93,Departamentos!$A$1:$B$57,2,FALSE)</f>
        <v>13</v>
      </c>
      <c r="C88">
        <f>VLOOKUP('1Q FEB2014'!$AB$6,Rubros!$A$1:$B$36,2,FALSE)</f>
        <v>24</v>
      </c>
      <c r="D88" s="97">
        <f>'1Q FEB2014'!AB93</f>
        <v>0</v>
      </c>
      <c r="E88" t="str">
        <f t="shared" si="1"/>
        <v>EXEC PA_IngresarRolEmpleado '0915330179',13,24,@fecha_pago,0,@tipo_pago;</v>
      </c>
    </row>
    <row r="89" spans="1:5">
      <c r="A89" s="95" t="str">
        <f>'1Q FEB2014'!C94</f>
        <v>0701519258</v>
      </c>
      <c r="B89">
        <f>VLOOKUP('1Q FEB2014'!D94,Departamentos!$A$1:$B$57,2,FALSE)</f>
        <v>15</v>
      </c>
      <c r="C89">
        <f>VLOOKUP('1Q FEB2014'!$AB$6,Rubros!$A$1:$B$36,2,FALSE)</f>
        <v>24</v>
      </c>
      <c r="D89" s="97">
        <f>'1Q FEB2014'!AB94</f>
        <v>0</v>
      </c>
      <c r="E89" t="str">
        <f t="shared" si="1"/>
        <v>EXEC PA_IngresarRolEmpleado '0701519258',15,24,@fecha_pago,0,@tipo_pago;</v>
      </c>
    </row>
    <row r="90" spans="1:5">
      <c r="A90" s="95" t="str">
        <f>'1Q FEB2014'!C95</f>
        <v>0909616708</v>
      </c>
      <c r="B90">
        <f>VLOOKUP('1Q FEB2014'!D95,Departamentos!$A$1:$B$57,2,FALSE)</f>
        <v>4</v>
      </c>
      <c r="C90">
        <f>VLOOKUP('1Q FEB2014'!$AB$6,Rubros!$A$1:$B$36,2,FALSE)</f>
        <v>24</v>
      </c>
      <c r="D90" s="97">
        <f>'1Q FEB2014'!AB95</f>
        <v>0</v>
      </c>
      <c r="E90" t="str">
        <f t="shared" si="1"/>
        <v>EXEC PA_IngresarRolEmpleado '0909616708',4,24,@fecha_pago,0,@tipo_pago;</v>
      </c>
    </row>
    <row r="91" spans="1:5">
      <c r="A91" s="95" t="str">
        <f>'1Q FEB2014'!C96</f>
        <v>0911175677</v>
      </c>
      <c r="B91">
        <f>VLOOKUP('1Q FEB2014'!D96,Departamentos!$A$1:$B$57,2,FALSE)</f>
        <v>25</v>
      </c>
      <c r="C91">
        <f>VLOOKUP('1Q FEB2014'!$AB$6,Rubros!$A$1:$B$36,2,FALSE)</f>
        <v>24</v>
      </c>
      <c r="D91" s="97">
        <f>'1Q FEB2014'!AB96</f>
        <v>0</v>
      </c>
      <c r="E91" t="str">
        <f t="shared" si="1"/>
        <v>EXEC PA_IngresarRolEmpleado '0911175677',25,24,@fecha_pago,0,@tipo_pago;</v>
      </c>
    </row>
    <row r="92" spans="1:5">
      <c r="A92" s="95" t="str">
        <f>'1Q FEB2014'!C97</f>
        <v>0906601307</v>
      </c>
      <c r="B92">
        <f>VLOOKUP('1Q FEB2014'!D97,Departamentos!$A$1:$B$57,2,FALSE)</f>
        <v>18</v>
      </c>
      <c r="C92">
        <f>VLOOKUP('1Q FEB2014'!$AB$6,Rubros!$A$1:$B$36,2,FALSE)</f>
        <v>24</v>
      </c>
      <c r="D92" s="97">
        <f>'1Q FEB2014'!AB97</f>
        <v>0</v>
      </c>
      <c r="E92" t="str">
        <f t="shared" si="1"/>
        <v>EXEC PA_IngresarRolEmpleado '0906601307',18,24,@fecha_pago,0,@tipo_pago;</v>
      </c>
    </row>
    <row r="93" spans="1:5">
      <c r="A93" s="95" t="str">
        <f>'1Q FEB2014'!C98</f>
        <v>0924038243</v>
      </c>
      <c r="B93">
        <f>VLOOKUP('1Q FEB2014'!D98,Departamentos!$A$1:$B$57,2,FALSE)</f>
        <v>3</v>
      </c>
      <c r="C93">
        <f>VLOOKUP('1Q FEB2014'!$AB$6,Rubros!$A$1:$B$36,2,FALSE)</f>
        <v>24</v>
      </c>
      <c r="D93" s="97">
        <f>'1Q FEB2014'!AB98</f>
        <v>0</v>
      </c>
      <c r="E93" t="str">
        <f t="shared" si="1"/>
        <v>EXEC PA_IngresarRolEmpleado '0924038243',3,24,@fecha_pago,0,@tipo_pago;</v>
      </c>
    </row>
    <row r="94" spans="1:5">
      <c r="A94" s="95" t="str">
        <f>'1Q FEB2014'!C99</f>
        <v>0912896685</v>
      </c>
      <c r="B94">
        <f>VLOOKUP('1Q FEB2014'!D99,Departamentos!$A$1:$B$57,2,FALSE)</f>
        <v>4</v>
      </c>
      <c r="C94">
        <f>VLOOKUP('1Q FEB2014'!$AB$6,Rubros!$A$1:$B$36,2,FALSE)</f>
        <v>24</v>
      </c>
      <c r="D94" s="97">
        <f>'1Q FEB2014'!AB99</f>
        <v>0</v>
      </c>
      <c r="E94" t="str">
        <f t="shared" si="1"/>
        <v>EXEC PA_IngresarRolEmpleado '0912896685',4,24,@fecha_pago,0,@tipo_pago;</v>
      </c>
    </row>
    <row r="95" spans="1:5">
      <c r="A95" s="95" t="str">
        <f>'1Q FEB2014'!C100</f>
        <v>0901859629</v>
      </c>
      <c r="B95">
        <f>VLOOKUP('1Q FEB2014'!D100,Departamentos!$A$1:$B$57,2,FALSE)</f>
        <v>5</v>
      </c>
      <c r="C95">
        <f>VLOOKUP('1Q FEB2014'!$AB$6,Rubros!$A$1:$B$36,2,FALSE)</f>
        <v>24</v>
      </c>
      <c r="D95" s="97">
        <f>'1Q FEB2014'!AB100</f>
        <v>0</v>
      </c>
      <c r="E95" t="str">
        <f t="shared" si="1"/>
        <v>EXEC PA_IngresarRolEmpleado '0901859629',5,24,@fecha_pago,0,@tipo_pago;</v>
      </c>
    </row>
    <row r="96" spans="1:5">
      <c r="A96" s="95" t="str">
        <f>'1Q FEB2014'!C101</f>
        <v>0921338646</v>
      </c>
      <c r="B96">
        <f>VLOOKUP('1Q FEB2014'!D101,Departamentos!$A$1:$B$57,2,FALSE)</f>
        <v>4</v>
      </c>
      <c r="C96">
        <f>VLOOKUP('1Q FEB2014'!$AB$6,Rubros!$A$1:$B$36,2,FALSE)</f>
        <v>24</v>
      </c>
      <c r="D96" s="97">
        <f>'1Q FEB2014'!AB101</f>
        <v>0</v>
      </c>
      <c r="E96" t="str">
        <f t="shared" si="1"/>
        <v>EXEC PA_IngresarRolEmpleado '0921338646',4,24,@fecha_pago,0,@tipo_pago;</v>
      </c>
    </row>
    <row r="97" spans="1:5">
      <c r="A97" s="95" t="str">
        <f>'1Q FEB2014'!C102</f>
        <v>0921296778</v>
      </c>
      <c r="B97">
        <f>VLOOKUP('1Q FEB2014'!D102,Departamentos!$A$1:$B$57,2,FALSE)</f>
        <v>26</v>
      </c>
      <c r="C97">
        <f>VLOOKUP('1Q FEB2014'!$AB$6,Rubros!$A$1:$B$36,2,FALSE)</f>
        <v>24</v>
      </c>
      <c r="D97" s="97">
        <f>'1Q FEB2014'!AB102</f>
        <v>0</v>
      </c>
      <c r="E97" t="str">
        <f t="shared" si="1"/>
        <v>EXEC PA_IngresarRolEmpleado '0921296778',26,24,@fecha_pago,0,@tipo_pago;</v>
      </c>
    </row>
    <row r="98" spans="1:5">
      <c r="A98" s="95" t="str">
        <f>'1Q FEB2014'!C103</f>
        <v>0916212715</v>
      </c>
      <c r="B98">
        <f>VLOOKUP('1Q FEB2014'!D103,Departamentos!$A$1:$B$57,2,FALSE)</f>
        <v>13</v>
      </c>
      <c r="C98">
        <f>VLOOKUP('1Q FEB2014'!$AB$6,Rubros!$A$1:$B$36,2,FALSE)</f>
        <v>24</v>
      </c>
      <c r="D98" s="97">
        <f>'1Q FEB2014'!AB103</f>
        <v>0</v>
      </c>
      <c r="E98" t="str">
        <f t="shared" si="1"/>
        <v>EXEC PA_IngresarRolEmpleado '0916212715',13,24,@fecha_pago,0,@tipo_pago;</v>
      </c>
    </row>
    <row r="99" spans="1:5">
      <c r="A99" s="95" t="str">
        <f>'1Q FEB2014'!C104</f>
        <v>0910920925</v>
      </c>
      <c r="B99">
        <f>VLOOKUP('1Q FEB2014'!D104,Departamentos!$A$1:$B$57,2,FALSE)</f>
        <v>17</v>
      </c>
      <c r="C99">
        <f>VLOOKUP('1Q FEB2014'!$AB$6,Rubros!$A$1:$B$36,2,FALSE)</f>
        <v>24</v>
      </c>
      <c r="D99" s="97">
        <f>'1Q FEB2014'!AB104</f>
        <v>0</v>
      </c>
      <c r="E99" t="str">
        <f t="shared" si="1"/>
        <v>EXEC PA_IngresarRolEmpleado '0910920925',17,24,@fecha_pago,0,@tipo_pago;</v>
      </c>
    </row>
    <row r="100" spans="1:5">
      <c r="A100" s="95" t="str">
        <f>'1Q FEB2014'!C105</f>
        <v>0910711829</v>
      </c>
      <c r="B100">
        <f>VLOOKUP('1Q FEB2014'!D105,Departamentos!$A$1:$B$57,2,FALSE)</f>
        <v>15</v>
      </c>
      <c r="C100">
        <f>VLOOKUP('1Q FEB2014'!$AB$6,Rubros!$A$1:$B$36,2,FALSE)</f>
        <v>24</v>
      </c>
      <c r="D100" s="97">
        <f>'1Q FEB2014'!AB105</f>
        <v>0</v>
      </c>
      <c r="E100" t="str">
        <f t="shared" si="1"/>
        <v>EXEC PA_IngresarRolEmpleado '0910711829',15,24,@fecha_pago,0,@tipo_pago;</v>
      </c>
    </row>
    <row r="101" spans="1:5">
      <c r="A101" s="95" t="str">
        <f>'1Q FEB2014'!C106</f>
        <v>0917906406</v>
      </c>
      <c r="B101">
        <f>VLOOKUP('1Q FEB2014'!D106,Departamentos!$A$1:$B$57,2,FALSE)</f>
        <v>1</v>
      </c>
      <c r="C101">
        <f>VLOOKUP('1Q FEB2014'!$AB$6,Rubros!$A$1:$B$36,2,FALSE)</f>
        <v>24</v>
      </c>
      <c r="D101" s="97">
        <f>'1Q FEB2014'!AB106</f>
        <v>0</v>
      </c>
      <c r="E101" t="str">
        <f t="shared" si="1"/>
        <v>EXEC PA_IngresarRolEmpleado '0917906406',1,24,@fecha_pago,0,@tipo_pago;</v>
      </c>
    </row>
    <row r="102" spans="1:5">
      <c r="A102" s="95" t="str">
        <f>'1Q FEB2014'!C107</f>
        <v>0911225381</v>
      </c>
      <c r="B102">
        <f>VLOOKUP('1Q FEB2014'!D107,Departamentos!$A$1:$B$57,2,FALSE)</f>
        <v>1</v>
      </c>
      <c r="C102">
        <f>VLOOKUP('1Q FEB2014'!$AB$6,Rubros!$A$1:$B$36,2,FALSE)</f>
        <v>24</v>
      </c>
      <c r="D102" s="97">
        <f>'1Q FEB2014'!AB107</f>
        <v>0</v>
      </c>
      <c r="E102" t="str">
        <f t="shared" si="1"/>
        <v>EXEC PA_IngresarRolEmpleado '0911225381',1,24,@fecha_pago,0,@tipo_pago;</v>
      </c>
    </row>
    <row r="103" spans="1:5">
      <c r="A103" s="95" t="str">
        <f>'1Q FEB2014'!C108</f>
        <v>0917242471</v>
      </c>
      <c r="B103">
        <f>VLOOKUP('1Q FEB2014'!D108,Departamentos!$A$1:$B$57,2,FALSE)</f>
        <v>25</v>
      </c>
      <c r="C103">
        <f>VLOOKUP('1Q FEB2014'!$AB$6,Rubros!$A$1:$B$36,2,FALSE)</f>
        <v>24</v>
      </c>
      <c r="D103" s="97">
        <f>'1Q FEB2014'!AB108</f>
        <v>0</v>
      </c>
      <c r="E103" t="str">
        <f t="shared" si="1"/>
        <v>EXEC PA_IngresarRolEmpleado '0917242471',25,24,@fecha_pago,0,@tipo_pago;</v>
      </c>
    </row>
    <row r="104" spans="1:5">
      <c r="A104" s="95" t="str">
        <f>'1Q FEB2014'!C109</f>
        <v>0914761366</v>
      </c>
      <c r="B104">
        <f>VLOOKUP('1Q FEB2014'!D109,Departamentos!$A$1:$B$57,2,FALSE)</f>
        <v>12</v>
      </c>
      <c r="C104">
        <f>VLOOKUP('1Q FEB2014'!$AB$6,Rubros!$A$1:$B$36,2,FALSE)</f>
        <v>24</v>
      </c>
      <c r="D104" s="97">
        <f>'1Q FEB2014'!AB109</f>
        <v>0</v>
      </c>
      <c r="E104" t="str">
        <f t="shared" si="1"/>
        <v>EXEC PA_IngresarRolEmpleado '0914761366',12,24,@fecha_pago,0,@tipo_pago;</v>
      </c>
    </row>
    <row r="105" spans="1:5">
      <c r="A105" s="95" t="str">
        <f>'1Q FEB2014'!C110</f>
        <v>0915261127</v>
      </c>
      <c r="B105">
        <f>VLOOKUP('1Q FEB2014'!D110,Departamentos!$A$1:$B$57,2,FALSE)</f>
        <v>18</v>
      </c>
      <c r="C105">
        <f>VLOOKUP('1Q FEB2014'!$AB$6,Rubros!$A$1:$B$36,2,FALSE)</f>
        <v>24</v>
      </c>
      <c r="D105" s="97">
        <f>'1Q FEB2014'!AB110</f>
        <v>0</v>
      </c>
      <c r="E105" t="str">
        <f t="shared" si="1"/>
        <v>EXEC PA_IngresarRolEmpleado '0915261127',18,24,@fecha_pago,0,@tipo_pago;</v>
      </c>
    </row>
    <row r="106" spans="1:5">
      <c r="A106" s="95" t="str">
        <f>'1Q FEB2014'!C111</f>
        <v>1203802226</v>
      </c>
      <c r="B106">
        <f>VLOOKUP('1Q FEB2014'!D111,Departamentos!$A$1:$B$57,2,FALSE)</f>
        <v>1</v>
      </c>
      <c r="C106">
        <f>VLOOKUP('1Q FEB2014'!$AB$6,Rubros!$A$1:$B$36,2,FALSE)</f>
        <v>24</v>
      </c>
      <c r="D106" s="97">
        <f>'1Q FEB2014'!AB111</f>
        <v>0</v>
      </c>
      <c r="E106" t="str">
        <f t="shared" si="1"/>
        <v>EXEC PA_IngresarRolEmpleado '1203802226',1,24,@fecha_pago,0,@tipo_pago;</v>
      </c>
    </row>
    <row r="107" spans="1:5">
      <c r="A107" s="95" t="str">
        <f>'1Q FEB2014'!C112</f>
        <v>0916483449</v>
      </c>
      <c r="B107">
        <f>VLOOKUP('1Q FEB2014'!D112,Departamentos!$A$1:$B$57,2,FALSE)</f>
        <v>25</v>
      </c>
      <c r="C107">
        <f>VLOOKUP('1Q FEB2014'!$AB$6,Rubros!$A$1:$B$36,2,FALSE)</f>
        <v>24</v>
      </c>
      <c r="D107" s="97">
        <f>'1Q FEB2014'!AB112</f>
        <v>0</v>
      </c>
      <c r="E107" t="str">
        <f t="shared" si="1"/>
        <v>EXEC PA_IngresarRolEmpleado '0916483449',25,24,@fecha_pago,0,@tipo_pago;</v>
      </c>
    </row>
    <row r="108" spans="1:5">
      <c r="A108" s="95" t="str">
        <f>'1Q FEB2014'!C113</f>
        <v>0925363061</v>
      </c>
      <c r="B108">
        <f>VLOOKUP('1Q FEB2014'!D113,Departamentos!$A$1:$B$57,2,FALSE)</f>
        <v>17</v>
      </c>
      <c r="C108">
        <f>VLOOKUP('1Q FEB2014'!$AB$6,Rubros!$A$1:$B$36,2,FALSE)</f>
        <v>24</v>
      </c>
      <c r="D108" s="97">
        <f>'1Q FEB2014'!AB113</f>
        <v>0</v>
      </c>
      <c r="E108" t="str">
        <f t="shared" si="1"/>
        <v>EXEC PA_IngresarRolEmpleado '0925363061',17,24,@fecha_pago,0,@tipo_pago;</v>
      </c>
    </row>
    <row r="109" spans="1:5">
      <c r="A109" s="95" t="str">
        <f>'1Q FEB2014'!C114</f>
        <v>0908650138</v>
      </c>
      <c r="B109">
        <f>VLOOKUP('1Q FEB2014'!D114,Departamentos!$A$1:$B$57,2,FALSE)</f>
        <v>17</v>
      </c>
      <c r="C109">
        <f>VLOOKUP('1Q FEB2014'!$AB$6,Rubros!$A$1:$B$36,2,FALSE)</f>
        <v>24</v>
      </c>
      <c r="D109" s="97">
        <f>'1Q FEB2014'!AB114</f>
        <v>0</v>
      </c>
      <c r="E109" t="str">
        <f t="shared" si="1"/>
        <v>EXEC PA_IngresarRolEmpleado '0908650138',17,24,@fecha_pago,0,@tipo_pago;</v>
      </c>
    </row>
    <row r="110" spans="1:5">
      <c r="A110" s="95" t="str">
        <f>'1Q FEB2014'!C115</f>
        <v>1718446923</v>
      </c>
      <c r="B110">
        <f>VLOOKUP('1Q FEB2014'!D115,Departamentos!$A$1:$B$57,2,FALSE)</f>
        <v>25</v>
      </c>
      <c r="C110">
        <f>VLOOKUP('1Q FEB2014'!$AB$6,Rubros!$A$1:$B$36,2,FALSE)</f>
        <v>24</v>
      </c>
      <c r="D110" s="97">
        <f>'1Q FEB2014'!AB115</f>
        <v>0</v>
      </c>
      <c r="E110" t="str">
        <f t="shared" si="1"/>
        <v>EXEC PA_IngresarRolEmpleado '1718446923',25,24,@fecha_pago,0,@tipo_pago;</v>
      </c>
    </row>
    <row r="111" spans="1:5">
      <c r="A111" s="95" t="str">
        <f>'1Q FEB2014'!C116</f>
        <v>0906825393</v>
      </c>
      <c r="B111">
        <f>VLOOKUP('1Q FEB2014'!D116,Departamentos!$A$1:$B$57,2,FALSE)</f>
        <v>13</v>
      </c>
      <c r="C111">
        <f>VLOOKUP('1Q FEB2014'!$AB$6,Rubros!$A$1:$B$36,2,FALSE)</f>
        <v>24</v>
      </c>
      <c r="D111" s="97">
        <f>'1Q FEB2014'!AB116</f>
        <v>0</v>
      </c>
      <c r="E111" t="str">
        <f t="shared" si="1"/>
        <v>EXEC PA_IngresarRolEmpleado '0906825393',13,24,@fecha_pago,0,@tipo_pago;</v>
      </c>
    </row>
    <row r="112" spans="1:5">
      <c r="A112" s="95" t="str">
        <f>'1Q FEB2014'!C117</f>
        <v>0950071613</v>
      </c>
      <c r="B112">
        <f>VLOOKUP('1Q FEB2014'!D117,Departamentos!$A$1:$B$57,2,FALSE)</f>
        <v>2</v>
      </c>
      <c r="C112">
        <f>VLOOKUP('1Q FEB2014'!$AB$6,Rubros!$A$1:$B$36,2,FALSE)</f>
        <v>24</v>
      </c>
      <c r="D112" s="97">
        <f>'1Q FEB2014'!AB117</f>
        <v>0</v>
      </c>
      <c r="E112" t="str">
        <f t="shared" si="1"/>
        <v>EXEC PA_IngresarRolEmpleado '0950071613',2,24,@fecha_pago,0,@tipo_pago;</v>
      </c>
    </row>
    <row r="113" spans="1:5">
      <c r="A113" s="95" t="str">
        <f>'1Q FEB2014'!C118</f>
        <v>0912268109</v>
      </c>
      <c r="B113">
        <f>VLOOKUP('1Q FEB2014'!D118,Departamentos!$A$1:$B$57,2,FALSE)</f>
        <v>18</v>
      </c>
      <c r="C113">
        <f>VLOOKUP('1Q FEB2014'!$AB$6,Rubros!$A$1:$B$36,2,FALSE)</f>
        <v>24</v>
      </c>
      <c r="D113" s="97">
        <f>'1Q FEB2014'!AB118</f>
        <v>0</v>
      </c>
      <c r="E113" t="str">
        <f t="shared" si="1"/>
        <v>EXEC PA_IngresarRolEmpleado '0912268109',18,24,@fecha_pago,0,@tipo_pago;</v>
      </c>
    </row>
    <row r="114" spans="1:5">
      <c r="A114" s="95" t="str">
        <f>'1Q FEB2014'!C119</f>
        <v>0917230955</v>
      </c>
      <c r="B114">
        <f>VLOOKUP('1Q FEB2014'!D119,Departamentos!$A$1:$B$57,2,FALSE)</f>
        <v>11</v>
      </c>
      <c r="C114">
        <f>VLOOKUP('1Q FEB2014'!$AB$6,Rubros!$A$1:$B$36,2,FALSE)</f>
        <v>24</v>
      </c>
      <c r="D114" s="97">
        <f>'1Q FEB2014'!AB119</f>
        <v>0</v>
      </c>
      <c r="E114" t="str">
        <f t="shared" si="1"/>
        <v>EXEC PA_IngresarRolEmpleado '0917230955',11,24,@fecha_pago,0,@tipo_pago;</v>
      </c>
    </row>
    <row r="115" spans="1:5">
      <c r="A115" s="95" t="str">
        <f>'1Q FEB2014'!C120</f>
        <v>0908959638</v>
      </c>
      <c r="B115">
        <f>VLOOKUP('1Q FEB2014'!D120,Departamentos!$A$1:$B$57,2,FALSE)</f>
        <v>27</v>
      </c>
      <c r="C115">
        <f>VLOOKUP('1Q FEB2014'!$AB$6,Rubros!$A$1:$B$36,2,FALSE)</f>
        <v>24</v>
      </c>
      <c r="D115" s="97">
        <f>'1Q FEB2014'!AB120</f>
        <v>0</v>
      </c>
      <c r="E115" t="str">
        <f t="shared" si="1"/>
        <v>EXEC PA_IngresarRolEmpleado '0908959638',27,24,@fecha_pago,0,@tipo_pago;</v>
      </c>
    </row>
    <row r="116" spans="1:5">
      <c r="A116" s="95" t="str">
        <f>'1Q FEB2014'!C121</f>
        <v>0918213067</v>
      </c>
      <c r="B116">
        <f>VLOOKUP('1Q FEB2014'!D121,Departamentos!$A$1:$B$57,2,FALSE)</f>
        <v>5</v>
      </c>
      <c r="C116">
        <f>VLOOKUP('1Q FEB2014'!$AB$6,Rubros!$A$1:$B$36,2,FALSE)</f>
        <v>24</v>
      </c>
      <c r="D116" s="97">
        <f>'1Q FEB2014'!AB121</f>
        <v>0</v>
      </c>
      <c r="E116" t="str">
        <f t="shared" si="1"/>
        <v>EXEC PA_IngresarRolEmpleado '0918213067',5,24,@fecha_pago,0,@tipo_pago;</v>
      </c>
    </row>
    <row r="117" spans="1:5">
      <c r="A117" s="95" t="str">
        <f>'1Q FEB2014'!C122</f>
        <v>0909799793</v>
      </c>
      <c r="B117">
        <f>VLOOKUP('1Q FEB2014'!D122,Departamentos!$A$1:$B$57,2,FALSE)</f>
        <v>4</v>
      </c>
      <c r="C117">
        <f>VLOOKUP('1Q FEB2014'!$AB$6,Rubros!$A$1:$B$36,2,FALSE)</f>
        <v>24</v>
      </c>
      <c r="D117" s="97">
        <f>'1Q FEB2014'!AB122</f>
        <v>0</v>
      </c>
      <c r="E117" t="str">
        <f t="shared" si="1"/>
        <v>EXEC PA_IngresarRolEmpleado '0909799793',4,24,@fecha_pago,0,@tipo_pago;</v>
      </c>
    </row>
    <row r="118" spans="1:5">
      <c r="A118" s="95" t="str">
        <f>'1Q FEB2014'!C123</f>
        <v>0926587353</v>
      </c>
      <c r="B118">
        <f>VLOOKUP('1Q FEB2014'!D123,Departamentos!$A$1:$B$57,2,FALSE)</f>
        <v>18</v>
      </c>
      <c r="C118">
        <f>VLOOKUP('1Q FEB2014'!$AB$6,Rubros!$A$1:$B$36,2,FALSE)</f>
        <v>24</v>
      </c>
      <c r="D118" s="97">
        <f>'1Q FEB2014'!AB123</f>
        <v>0</v>
      </c>
      <c r="E118" t="str">
        <f t="shared" si="1"/>
        <v>EXEC PA_IngresarRolEmpleado '0926587353',18,24,@fecha_pago,0,@tipo_pago;</v>
      </c>
    </row>
    <row r="119" spans="1:5">
      <c r="A119" s="95" t="str">
        <f>'1Q FEB2014'!C124</f>
        <v>0910322221</v>
      </c>
      <c r="B119">
        <f>VLOOKUP('1Q FEB2014'!D124,Departamentos!$A$1:$B$57,2,FALSE)</f>
        <v>6</v>
      </c>
      <c r="C119">
        <f>VLOOKUP('1Q FEB2014'!$AB$6,Rubros!$A$1:$B$36,2,FALSE)</f>
        <v>24</v>
      </c>
      <c r="D119" s="97">
        <f>'1Q FEB2014'!AB124</f>
        <v>0</v>
      </c>
      <c r="E119" t="str">
        <f t="shared" si="1"/>
        <v>EXEC PA_IngresarRolEmpleado '0910322221',6,24,@fecha_pago,0,@tipo_pago;</v>
      </c>
    </row>
    <row r="120" spans="1:5">
      <c r="A120" s="95" t="str">
        <f>'1Q FEB2014'!C125</f>
        <v>0909720856</v>
      </c>
      <c r="B120">
        <f>VLOOKUP('1Q FEB2014'!D125,Departamentos!$A$1:$B$57,2,FALSE)</f>
        <v>1</v>
      </c>
      <c r="C120">
        <f>VLOOKUP('1Q FEB2014'!$AB$6,Rubros!$A$1:$B$36,2,FALSE)</f>
        <v>24</v>
      </c>
      <c r="D120" s="97">
        <f>'1Q FEB2014'!AB125</f>
        <v>0</v>
      </c>
      <c r="E120" t="str">
        <f t="shared" si="1"/>
        <v>EXEC PA_IngresarRolEmpleado '0909720856',1,24,@fecha_pago,0,@tipo_pago;</v>
      </c>
    </row>
    <row r="121" spans="1:5">
      <c r="A121" s="95" t="str">
        <f>'1Q FEB2014'!C126</f>
        <v>0909182180</v>
      </c>
      <c r="B121">
        <f>VLOOKUP('1Q FEB2014'!D126,Departamentos!$A$1:$B$57,2,FALSE)</f>
        <v>1</v>
      </c>
      <c r="C121">
        <f>VLOOKUP('1Q FEB2014'!$AB$6,Rubros!$A$1:$B$36,2,FALSE)</f>
        <v>24</v>
      </c>
      <c r="D121" s="97">
        <f>'1Q FEB2014'!AB126</f>
        <v>0</v>
      </c>
      <c r="E121" t="str">
        <f t="shared" si="1"/>
        <v>EXEC PA_IngresarRolEmpleado '0909182180',1,24,@fecha_pago,0,@tipo_pago;</v>
      </c>
    </row>
    <row r="122" spans="1:5">
      <c r="A122" s="95" t="str">
        <f>'1Q FEB2014'!C127</f>
        <v>0912906070</v>
      </c>
      <c r="B122">
        <f>VLOOKUP('1Q FEB2014'!D127,Departamentos!$A$1:$B$57,2,FALSE)</f>
        <v>8</v>
      </c>
      <c r="C122">
        <f>VLOOKUP('1Q FEB2014'!$AB$6,Rubros!$A$1:$B$36,2,FALSE)</f>
        <v>24</v>
      </c>
      <c r="D122" s="97">
        <f>'1Q FEB2014'!AB127</f>
        <v>0</v>
      </c>
      <c r="E122" t="str">
        <f t="shared" si="1"/>
        <v>EXEC PA_IngresarRolEmpleado '0912906070',8,24,@fecha_pago,0,@tipo_pago;</v>
      </c>
    </row>
    <row r="123" spans="1:5">
      <c r="A123" s="95" t="str">
        <f>'1Q FEB2014'!C128</f>
        <v>0919558452</v>
      </c>
      <c r="B123">
        <f>VLOOKUP('1Q FEB2014'!D128,Departamentos!$A$1:$B$57,2,FALSE)</f>
        <v>26</v>
      </c>
      <c r="C123">
        <f>VLOOKUP('1Q FEB2014'!$AB$6,Rubros!$A$1:$B$36,2,FALSE)</f>
        <v>24</v>
      </c>
      <c r="D123" s="97">
        <f>'1Q FEB2014'!AB128</f>
        <v>0</v>
      </c>
      <c r="E123" t="str">
        <f t="shared" si="1"/>
        <v>EXEC PA_IngresarRolEmpleado '0919558452',26,24,@fecha_pago,0,@tipo_pago;</v>
      </c>
    </row>
    <row r="124" spans="1:5">
      <c r="A124" s="95" t="str">
        <f>'1Q FEB2014'!C129</f>
        <v>0905583142</v>
      </c>
      <c r="B124">
        <f>VLOOKUP('1Q FEB2014'!D129,Departamentos!$A$1:$B$57,2,FALSE)</f>
        <v>7</v>
      </c>
      <c r="C124">
        <f>VLOOKUP('1Q FEB2014'!$AB$6,Rubros!$A$1:$B$36,2,FALSE)</f>
        <v>24</v>
      </c>
      <c r="D124" s="97">
        <f>'1Q FEB2014'!AB129</f>
        <v>0</v>
      </c>
      <c r="E124" t="str">
        <f t="shared" si="1"/>
        <v>EXEC PA_IngresarRolEmpleado '0905583142',7,24,@fecha_pago,0,@tipo_pago;</v>
      </c>
    </row>
    <row r="125" spans="1:5">
      <c r="A125" s="95" t="str">
        <f>'1Q FEB2014'!C130</f>
        <v>0917490450</v>
      </c>
      <c r="B125">
        <f>VLOOKUP('1Q FEB2014'!D130,Departamentos!$A$1:$B$57,2,FALSE)</f>
        <v>16</v>
      </c>
      <c r="C125">
        <f>VLOOKUP('1Q FEB2014'!$AB$6,Rubros!$A$1:$B$36,2,FALSE)</f>
        <v>24</v>
      </c>
      <c r="D125" s="97">
        <f>'1Q FEB2014'!AB130</f>
        <v>0</v>
      </c>
      <c r="E125" t="str">
        <f t="shared" si="1"/>
        <v>EXEC PA_IngresarRolEmpleado '0917490450',16,24,@fecha_pago,0,@tipo_pago;</v>
      </c>
    </row>
    <row r="126" spans="1:5">
      <c r="A126" s="95" t="str">
        <f>'1Q FEB2014'!C131</f>
        <v>0919761478</v>
      </c>
      <c r="B126">
        <f>VLOOKUP('1Q FEB2014'!D131,Departamentos!$A$1:$B$57,2,FALSE)</f>
        <v>26</v>
      </c>
      <c r="C126">
        <f>VLOOKUP('1Q FEB2014'!$AB$6,Rubros!$A$1:$B$36,2,FALSE)</f>
        <v>24</v>
      </c>
      <c r="D126" s="97">
        <f>'1Q FEB2014'!AB131</f>
        <v>0</v>
      </c>
      <c r="E126" t="str">
        <f t="shared" si="1"/>
        <v>EXEC PA_IngresarRolEmpleado '0919761478',26,24,@fecha_pago,0,@tipo_pago;</v>
      </c>
    </row>
    <row r="127" spans="1:5">
      <c r="A127" s="95" t="str">
        <f>'1Q FEB2014'!C132</f>
        <v>0925552655</v>
      </c>
      <c r="B127">
        <f>VLOOKUP('1Q FEB2014'!D132,Departamentos!$A$1:$B$57,2,FALSE)</f>
        <v>17</v>
      </c>
      <c r="C127">
        <f>VLOOKUP('1Q FEB2014'!$AB$6,Rubros!$A$1:$B$36,2,FALSE)</f>
        <v>24</v>
      </c>
      <c r="D127" s="97">
        <f>'1Q FEB2014'!AB132</f>
        <v>0</v>
      </c>
      <c r="E127" t="str">
        <f t="shared" si="1"/>
        <v>EXEC PA_IngresarRolEmpleado '0925552655',17,24,@fecha_pago,0,@tipo_pago;</v>
      </c>
    </row>
    <row r="128" spans="1:5">
      <c r="A128" s="95" t="str">
        <f>'1Q FEB2014'!C133</f>
        <v>0917759110</v>
      </c>
      <c r="B128">
        <f>VLOOKUP('1Q FEB2014'!D133,Departamentos!$A$1:$B$57,2,FALSE)</f>
        <v>4</v>
      </c>
      <c r="C128">
        <f>VLOOKUP('1Q FEB2014'!$AB$6,Rubros!$A$1:$B$36,2,FALSE)</f>
        <v>24</v>
      </c>
      <c r="D128" s="97">
        <f>'1Q FEB2014'!AB133</f>
        <v>0</v>
      </c>
      <c r="E128" t="str">
        <f t="shared" si="1"/>
        <v>EXEC PA_IngresarRolEmpleado '0917759110',4,24,@fecha_pago,0,@tipo_pago;</v>
      </c>
    </row>
    <row r="129" spans="1:5">
      <c r="A129" s="95" t="str">
        <f>'1Q FEB2014'!C134</f>
        <v>0918757576</v>
      </c>
      <c r="B129">
        <f>VLOOKUP('1Q FEB2014'!D134,Departamentos!$A$1:$B$57,2,FALSE)</f>
        <v>17</v>
      </c>
      <c r="C129">
        <f>VLOOKUP('1Q FEB2014'!$AB$6,Rubros!$A$1:$B$36,2,FALSE)</f>
        <v>24</v>
      </c>
      <c r="D129" s="97">
        <f>'1Q FEB2014'!AB134</f>
        <v>0</v>
      </c>
      <c r="E129" t="str">
        <f t="shared" si="1"/>
        <v>EXEC PA_IngresarRolEmpleado '0918757576',17,24,@fecha_pago,0,@tipo_pago;</v>
      </c>
    </row>
    <row r="130" spans="1:5">
      <c r="A130" s="95" t="str">
        <f>'1Q FEB2014'!C135</f>
        <v>0913316642</v>
      </c>
      <c r="B130">
        <f>VLOOKUP('1Q FEB2014'!D135,Departamentos!$A$1:$B$57,2,FALSE)</f>
        <v>1</v>
      </c>
      <c r="C130">
        <f>VLOOKUP('1Q FEB2014'!$AB$6,Rubros!$A$1:$B$36,2,FALSE)</f>
        <v>24</v>
      </c>
      <c r="D130" s="97">
        <f>'1Q FEB2014'!AB135</f>
        <v>0</v>
      </c>
      <c r="E130" t="str">
        <f t="shared" si="1"/>
        <v>EXEC PA_IngresarRolEmpleado '0913316642',1,24,@fecha_pago,0,@tipo_pago;</v>
      </c>
    </row>
    <row r="131" spans="1:5">
      <c r="A131" s="95" t="str">
        <f>'1Q FEB2014'!C136</f>
        <v>0924290323</v>
      </c>
      <c r="B131">
        <f>VLOOKUP('1Q FEB2014'!D136,Departamentos!$A$1:$B$57,2,FALSE)</f>
        <v>2</v>
      </c>
      <c r="C131">
        <f>VLOOKUP('1Q FEB2014'!$AB$6,Rubros!$A$1:$B$36,2,FALSE)</f>
        <v>24</v>
      </c>
      <c r="D131" s="97">
        <f>'1Q FEB2014'!AB136</f>
        <v>0</v>
      </c>
      <c r="E131" t="str">
        <f t="shared" ref="E131:E182" si="2">CONCATENATE("EXEC PA_IngresarRolEmpleado '",A131,"',",B131,",",C131,",@fecha_pago,",D131,",@tipo_pago;")</f>
        <v>EXEC PA_IngresarRolEmpleado '0924290323',2,24,@fecha_pago,0,@tipo_pago;</v>
      </c>
    </row>
    <row r="132" spans="1:5">
      <c r="A132" s="95" t="str">
        <f>'1Q FEB2014'!C137</f>
        <v>0918587148</v>
      </c>
      <c r="B132">
        <f>VLOOKUP('1Q FEB2014'!D137,Departamentos!$A$1:$B$57,2,FALSE)</f>
        <v>4</v>
      </c>
      <c r="C132">
        <f>VLOOKUP('1Q FEB2014'!$AB$6,Rubros!$A$1:$B$36,2,FALSE)</f>
        <v>24</v>
      </c>
      <c r="D132" s="97">
        <f>'1Q FEB2014'!AB137</f>
        <v>0</v>
      </c>
      <c r="E132" t="str">
        <f t="shared" si="2"/>
        <v>EXEC PA_IngresarRolEmpleado '0918587148',4,24,@fecha_pago,0,@tipo_pago;</v>
      </c>
    </row>
    <row r="133" spans="1:5">
      <c r="A133" s="95" t="str">
        <f>'1Q FEB2014'!C138</f>
        <v>0929689693</v>
      </c>
      <c r="B133">
        <f>VLOOKUP('1Q FEB2014'!D138,Departamentos!$A$1:$B$57,2,FALSE)</f>
        <v>4</v>
      </c>
      <c r="C133">
        <f>VLOOKUP('1Q FEB2014'!$AB$6,Rubros!$A$1:$B$36,2,FALSE)</f>
        <v>24</v>
      </c>
      <c r="D133" s="97">
        <f>'1Q FEB2014'!AB138</f>
        <v>0</v>
      </c>
      <c r="E133" t="str">
        <f t="shared" si="2"/>
        <v>EXEC PA_IngresarRolEmpleado '0929689693',4,24,@fecha_pago,0,@tipo_pago;</v>
      </c>
    </row>
    <row r="134" spans="1:5">
      <c r="A134" s="95" t="str">
        <f>'1Q FEB2014'!C139</f>
        <v>1308628740</v>
      </c>
      <c r="B134">
        <f>VLOOKUP('1Q FEB2014'!D139,Departamentos!$A$1:$B$57,2,FALSE)</f>
        <v>12</v>
      </c>
      <c r="C134">
        <f>VLOOKUP('1Q FEB2014'!$AB$6,Rubros!$A$1:$B$36,2,FALSE)</f>
        <v>24</v>
      </c>
      <c r="D134" s="97">
        <f>'1Q FEB2014'!AB139</f>
        <v>0</v>
      </c>
      <c r="E134" t="str">
        <f t="shared" si="2"/>
        <v>EXEC PA_IngresarRolEmpleado '1308628740',12,24,@fecha_pago,0,@tipo_pago;</v>
      </c>
    </row>
    <row r="135" spans="1:5">
      <c r="A135" s="95" t="str">
        <f>'1Q FEB2014'!C140</f>
        <v>0920602356</v>
      </c>
      <c r="B135">
        <f>VLOOKUP('1Q FEB2014'!D140,Departamentos!$A$1:$B$57,2,FALSE)</f>
        <v>1</v>
      </c>
      <c r="C135">
        <f>VLOOKUP('1Q FEB2014'!$AB$6,Rubros!$A$1:$B$36,2,FALSE)</f>
        <v>24</v>
      </c>
      <c r="D135" s="97">
        <f>'1Q FEB2014'!AB140</f>
        <v>0</v>
      </c>
      <c r="E135" t="str">
        <f t="shared" si="2"/>
        <v>EXEC PA_IngresarRolEmpleado '0920602356',1,24,@fecha_pago,0,@tipo_pago;</v>
      </c>
    </row>
    <row r="136" spans="1:5">
      <c r="A136" s="95" t="str">
        <f>'1Q FEB2014'!C141</f>
        <v>0911318798</v>
      </c>
      <c r="B136">
        <f>VLOOKUP('1Q FEB2014'!D141,Departamentos!$A$1:$B$57,2,FALSE)</f>
        <v>5</v>
      </c>
      <c r="C136">
        <f>VLOOKUP('1Q FEB2014'!$AB$6,Rubros!$A$1:$B$36,2,FALSE)</f>
        <v>24</v>
      </c>
      <c r="D136" s="97">
        <f>'1Q FEB2014'!AB141</f>
        <v>0</v>
      </c>
      <c r="E136" t="str">
        <f t="shared" si="2"/>
        <v>EXEC PA_IngresarRolEmpleado '0911318798',5,24,@fecha_pago,0,@tipo_pago;</v>
      </c>
    </row>
    <row r="137" spans="1:5">
      <c r="A137" s="95" t="str">
        <f>'1Q FEB2014'!C142</f>
        <v>0912090792</v>
      </c>
      <c r="B137">
        <f>VLOOKUP('1Q FEB2014'!D142,Departamentos!$A$1:$B$57,2,FALSE)</f>
        <v>19</v>
      </c>
      <c r="C137">
        <f>VLOOKUP('1Q FEB2014'!$AB$6,Rubros!$A$1:$B$36,2,FALSE)</f>
        <v>24</v>
      </c>
      <c r="D137" s="97">
        <f>'1Q FEB2014'!AB142</f>
        <v>0</v>
      </c>
      <c r="E137" t="str">
        <f t="shared" si="2"/>
        <v>EXEC PA_IngresarRolEmpleado '0912090792',19,24,@fecha_pago,0,@tipo_pago;</v>
      </c>
    </row>
    <row r="138" spans="1:5">
      <c r="A138" s="95" t="str">
        <f>'1Q FEB2014'!C143</f>
        <v>0910389170</v>
      </c>
      <c r="B138">
        <f>VLOOKUP('1Q FEB2014'!D143,Departamentos!$A$1:$B$57,2,FALSE)</f>
        <v>13</v>
      </c>
      <c r="C138">
        <f>VLOOKUP('1Q FEB2014'!$AB$6,Rubros!$A$1:$B$36,2,FALSE)</f>
        <v>24</v>
      </c>
      <c r="D138" s="97">
        <f>'1Q FEB2014'!AB143</f>
        <v>0</v>
      </c>
      <c r="E138" t="str">
        <f t="shared" si="2"/>
        <v>EXEC PA_IngresarRolEmpleado '0910389170',13,24,@fecha_pago,0,@tipo_pago;</v>
      </c>
    </row>
    <row r="139" spans="1:5">
      <c r="A139" s="95" t="str">
        <f>'1Q FEB2014'!C144</f>
        <v>0918834045</v>
      </c>
      <c r="B139">
        <f>VLOOKUP('1Q FEB2014'!D144,Departamentos!$A$1:$B$57,2,FALSE)</f>
        <v>4</v>
      </c>
      <c r="C139">
        <f>VLOOKUP('1Q FEB2014'!$AB$6,Rubros!$A$1:$B$36,2,FALSE)</f>
        <v>24</v>
      </c>
      <c r="D139" s="97">
        <f>'1Q FEB2014'!AB144</f>
        <v>0</v>
      </c>
      <c r="E139" t="str">
        <f t="shared" si="2"/>
        <v>EXEC PA_IngresarRolEmpleado '0918834045',4,24,@fecha_pago,0,@tipo_pago;</v>
      </c>
    </row>
    <row r="140" spans="1:5">
      <c r="A140" s="95" t="str">
        <f>'1Q FEB2014'!C145</f>
        <v>0918576281</v>
      </c>
      <c r="B140">
        <f>VLOOKUP('1Q FEB2014'!D145,Departamentos!$A$1:$B$57,2,FALSE)</f>
        <v>4</v>
      </c>
      <c r="C140">
        <f>VLOOKUP('1Q FEB2014'!$AB$6,Rubros!$A$1:$B$36,2,FALSE)</f>
        <v>24</v>
      </c>
      <c r="D140" s="97">
        <f>'1Q FEB2014'!AB145</f>
        <v>0</v>
      </c>
      <c r="E140" t="str">
        <f t="shared" si="2"/>
        <v>EXEC PA_IngresarRolEmpleado '0918576281',4,24,@fecha_pago,0,@tipo_pago;</v>
      </c>
    </row>
    <row r="141" spans="1:5">
      <c r="A141" s="95" t="str">
        <f>'1Q FEB2014'!C146</f>
        <v>0911037950</v>
      </c>
      <c r="B141">
        <f>VLOOKUP('1Q FEB2014'!D146,Departamentos!$A$1:$B$57,2,FALSE)</f>
        <v>6</v>
      </c>
      <c r="C141">
        <f>VLOOKUP('1Q FEB2014'!$AB$6,Rubros!$A$1:$B$36,2,FALSE)</f>
        <v>24</v>
      </c>
      <c r="D141" s="97">
        <f>'1Q FEB2014'!AB146</f>
        <v>0</v>
      </c>
      <c r="E141" t="str">
        <f t="shared" si="2"/>
        <v>EXEC PA_IngresarRolEmpleado '0911037950',6,24,@fecha_pago,0,@tipo_pago;</v>
      </c>
    </row>
    <row r="142" spans="1:5">
      <c r="A142" s="95" t="str">
        <f>'1Q FEB2014'!C147</f>
        <v>0913568952</v>
      </c>
      <c r="B142">
        <f>VLOOKUP('1Q FEB2014'!D147,Departamentos!$A$1:$B$57,2,FALSE)</f>
        <v>8</v>
      </c>
      <c r="C142">
        <f>VLOOKUP('1Q FEB2014'!$AB$6,Rubros!$A$1:$B$36,2,FALSE)</f>
        <v>24</v>
      </c>
      <c r="D142" s="97">
        <f>'1Q FEB2014'!AB147</f>
        <v>0</v>
      </c>
      <c r="E142" t="str">
        <f t="shared" si="2"/>
        <v>EXEC PA_IngresarRolEmpleado '0913568952',8,24,@fecha_pago,0,@tipo_pago;</v>
      </c>
    </row>
    <row r="143" spans="1:5">
      <c r="A143" s="95" t="str">
        <f>'1Q FEB2014'!C148</f>
        <v>0919754267</v>
      </c>
      <c r="B143">
        <f>VLOOKUP('1Q FEB2014'!D148,Departamentos!$A$1:$B$57,2,FALSE)</f>
        <v>11</v>
      </c>
      <c r="C143">
        <f>VLOOKUP('1Q FEB2014'!$AB$6,Rubros!$A$1:$B$36,2,FALSE)</f>
        <v>24</v>
      </c>
      <c r="D143" s="97">
        <f>'1Q FEB2014'!AB148</f>
        <v>0</v>
      </c>
      <c r="E143" t="str">
        <f t="shared" si="2"/>
        <v>EXEC PA_IngresarRolEmpleado '0919754267',11,24,@fecha_pago,0,@tipo_pago;</v>
      </c>
    </row>
    <row r="144" spans="1:5">
      <c r="A144" s="95" t="str">
        <f>'1Q FEB2014'!C149</f>
        <v>0914634670</v>
      </c>
      <c r="B144">
        <f>VLOOKUP('1Q FEB2014'!D149,Departamentos!$A$1:$B$57,2,FALSE)</f>
        <v>4</v>
      </c>
      <c r="C144">
        <f>VLOOKUP('1Q FEB2014'!$AB$6,Rubros!$A$1:$B$36,2,FALSE)</f>
        <v>24</v>
      </c>
      <c r="D144" s="97">
        <f>'1Q FEB2014'!AB149</f>
        <v>0</v>
      </c>
      <c r="E144" t="str">
        <f t="shared" si="2"/>
        <v>EXEC PA_IngresarRolEmpleado '0914634670',4,24,@fecha_pago,0,@tipo_pago;</v>
      </c>
    </row>
    <row r="145" spans="1:5">
      <c r="A145" s="95" t="str">
        <f>'1Q FEB2014'!C150</f>
        <v>0917605057</v>
      </c>
      <c r="B145">
        <f>VLOOKUP('1Q FEB2014'!D150,Departamentos!$A$1:$B$57,2,FALSE)</f>
        <v>17</v>
      </c>
      <c r="C145">
        <f>VLOOKUP('1Q FEB2014'!$AB$6,Rubros!$A$1:$B$36,2,FALSE)</f>
        <v>24</v>
      </c>
      <c r="D145" s="97">
        <f>'1Q FEB2014'!AB150</f>
        <v>0</v>
      </c>
      <c r="E145" t="str">
        <f t="shared" si="2"/>
        <v>EXEC PA_IngresarRolEmpleado '0917605057',17,24,@fecha_pago,0,@tipo_pago;</v>
      </c>
    </row>
    <row r="146" spans="1:5">
      <c r="A146" s="95" t="str">
        <f>'1Q FEB2014'!C151</f>
        <v>0907679906</v>
      </c>
      <c r="B146">
        <f>VLOOKUP('1Q FEB2014'!D151,Departamentos!$A$1:$B$57,2,FALSE)</f>
        <v>13</v>
      </c>
      <c r="C146">
        <f>VLOOKUP('1Q FEB2014'!$AB$6,Rubros!$A$1:$B$36,2,FALSE)</f>
        <v>24</v>
      </c>
      <c r="D146" s="97">
        <f>'1Q FEB2014'!AB151</f>
        <v>0</v>
      </c>
      <c r="E146" t="str">
        <f t="shared" si="2"/>
        <v>EXEC PA_IngresarRolEmpleado '0907679906',13,24,@fecha_pago,0,@tipo_pago;</v>
      </c>
    </row>
    <row r="147" spans="1:5">
      <c r="A147" s="95" t="str">
        <f>'1Q FEB2014'!C152</f>
        <v>0913045993</v>
      </c>
      <c r="B147">
        <f>VLOOKUP('1Q FEB2014'!D152,Departamentos!$A$1:$B$57,2,FALSE)</f>
        <v>19</v>
      </c>
      <c r="C147">
        <f>VLOOKUP('1Q FEB2014'!$AB$6,Rubros!$A$1:$B$36,2,FALSE)</f>
        <v>24</v>
      </c>
      <c r="D147" s="97">
        <f>'1Q FEB2014'!AB152</f>
        <v>0</v>
      </c>
      <c r="E147" t="str">
        <f t="shared" si="2"/>
        <v>EXEC PA_IngresarRolEmpleado '0913045993',19,24,@fecha_pago,0,@tipo_pago;</v>
      </c>
    </row>
    <row r="148" spans="1:5">
      <c r="A148" s="95" t="str">
        <f>'1Q FEB2014'!C153</f>
        <v>0921273058</v>
      </c>
      <c r="B148">
        <f>VLOOKUP('1Q FEB2014'!D153,Departamentos!$A$1:$B$57,2,FALSE)</f>
        <v>3</v>
      </c>
      <c r="C148">
        <f>VLOOKUP('1Q FEB2014'!$AB$6,Rubros!$A$1:$B$36,2,FALSE)</f>
        <v>24</v>
      </c>
      <c r="D148" s="97">
        <f>'1Q FEB2014'!AB153</f>
        <v>0</v>
      </c>
      <c r="E148" t="str">
        <f t="shared" si="2"/>
        <v>EXEC PA_IngresarRolEmpleado '0921273058',3,24,@fecha_pago,0,@tipo_pago;</v>
      </c>
    </row>
    <row r="149" spans="1:5">
      <c r="A149" s="95" t="str">
        <f>'1Q FEB2014'!C154</f>
        <v>0926447855</v>
      </c>
      <c r="B149">
        <f>VLOOKUP('1Q FEB2014'!D154,Departamentos!$A$1:$B$57,2,FALSE)</f>
        <v>4</v>
      </c>
      <c r="C149">
        <f>VLOOKUP('1Q FEB2014'!$AB$6,Rubros!$A$1:$B$36,2,FALSE)</f>
        <v>24</v>
      </c>
      <c r="D149" s="97">
        <f>'1Q FEB2014'!AB154</f>
        <v>0</v>
      </c>
      <c r="E149" t="str">
        <f t="shared" si="2"/>
        <v>EXEC PA_IngresarRolEmpleado '0926447855',4,24,@fecha_pago,0,@tipo_pago;</v>
      </c>
    </row>
    <row r="150" spans="1:5">
      <c r="A150" s="95" t="str">
        <f>'1Q FEB2014'!C155</f>
        <v>0918798448</v>
      </c>
      <c r="B150">
        <f>VLOOKUP('1Q FEB2014'!D155,Departamentos!$A$1:$B$57,2,FALSE)</f>
        <v>1</v>
      </c>
      <c r="C150">
        <f>VLOOKUP('1Q FEB2014'!$AB$6,Rubros!$A$1:$B$36,2,FALSE)</f>
        <v>24</v>
      </c>
      <c r="D150" s="97">
        <f>'1Q FEB2014'!AB155</f>
        <v>0</v>
      </c>
      <c r="E150" t="str">
        <f t="shared" si="2"/>
        <v>EXEC PA_IngresarRolEmpleado '0918798448',1,24,@fecha_pago,0,@tipo_pago;</v>
      </c>
    </row>
    <row r="151" spans="1:5">
      <c r="A151" s="95" t="str">
        <f>'1Q FEB2014'!C156</f>
        <v>0917139958</v>
      </c>
      <c r="B151">
        <f>VLOOKUP('1Q FEB2014'!D156,Departamentos!$A$1:$B$57,2,FALSE)</f>
        <v>11</v>
      </c>
      <c r="C151">
        <f>VLOOKUP('1Q FEB2014'!$AB$6,Rubros!$A$1:$B$36,2,FALSE)</f>
        <v>24</v>
      </c>
      <c r="D151" s="97">
        <f>'1Q FEB2014'!AB156</f>
        <v>0</v>
      </c>
      <c r="E151" t="str">
        <f t="shared" si="2"/>
        <v>EXEC PA_IngresarRolEmpleado '0917139958',11,24,@fecha_pago,0,@tipo_pago;</v>
      </c>
    </row>
    <row r="152" spans="1:5">
      <c r="A152" s="95" t="str">
        <f>'1Q FEB2014'!C157</f>
        <v>0914430095</v>
      </c>
      <c r="B152">
        <f>VLOOKUP('1Q FEB2014'!D157,Departamentos!$A$1:$B$57,2,FALSE)</f>
        <v>28</v>
      </c>
      <c r="C152">
        <f>VLOOKUP('1Q FEB2014'!$AB$6,Rubros!$A$1:$B$36,2,FALSE)</f>
        <v>24</v>
      </c>
      <c r="D152" s="97">
        <f>'1Q FEB2014'!AB157</f>
        <v>0</v>
      </c>
      <c r="E152" t="str">
        <f t="shared" si="2"/>
        <v>EXEC PA_IngresarRolEmpleado '0914430095',28,24,@fecha_pago,0,@tipo_pago;</v>
      </c>
    </row>
    <row r="153" spans="1:5">
      <c r="A153" s="95" t="str">
        <f>'1Q FEB2014'!C158</f>
        <v>0913169132</v>
      </c>
      <c r="B153">
        <f>VLOOKUP('1Q FEB2014'!D158,Departamentos!$A$1:$B$57,2,FALSE)</f>
        <v>19</v>
      </c>
      <c r="C153">
        <f>VLOOKUP('1Q FEB2014'!$AB$6,Rubros!$A$1:$B$36,2,FALSE)</f>
        <v>24</v>
      </c>
      <c r="D153" s="97">
        <f>'1Q FEB2014'!AB158</f>
        <v>0</v>
      </c>
      <c r="E153" t="str">
        <f t="shared" si="2"/>
        <v>EXEC PA_IngresarRolEmpleado '0913169132',19,24,@fecha_pago,0,@tipo_pago;</v>
      </c>
    </row>
    <row r="154" spans="1:5">
      <c r="A154" s="95" t="str">
        <f>'1Q FEB2014'!C159</f>
        <v>0916402803</v>
      </c>
      <c r="B154">
        <f>VLOOKUP('1Q FEB2014'!D159,Departamentos!$A$1:$B$57,2,FALSE)</f>
        <v>5</v>
      </c>
      <c r="C154">
        <f>VLOOKUP('1Q FEB2014'!$AB$6,Rubros!$A$1:$B$36,2,FALSE)</f>
        <v>24</v>
      </c>
      <c r="D154" s="97">
        <f>'1Q FEB2014'!AB159</f>
        <v>0</v>
      </c>
      <c r="E154" t="str">
        <f t="shared" si="2"/>
        <v>EXEC PA_IngresarRolEmpleado '0916402803',5,24,@fecha_pago,0,@tipo_pago;</v>
      </c>
    </row>
    <row r="155" spans="1:5">
      <c r="A155" s="95" t="str">
        <f>'1Q FEB2014'!C160</f>
        <v>0918731407</v>
      </c>
      <c r="B155">
        <f>VLOOKUP('1Q FEB2014'!D160,Departamentos!$A$1:$B$57,2,FALSE)</f>
        <v>23</v>
      </c>
      <c r="C155">
        <f>VLOOKUP('1Q FEB2014'!$AB$6,Rubros!$A$1:$B$36,2,FALSE)</f>
        <v>24</v>
      </c>
      <c r="D155" s="97">
        <f>'1Q FEB2014'!AB160</f>
        <v>0</v>
      </c>
      <c r="E155" t="str">
        <f t="shared" si="2"/>
        <v>EXEC PA_IngresarRolEmpleado '0918731407',23,24,@fecha_pago,0,@tipo_pago;</v>
      </c>
    </row>
    <row r="156" spans="1:5">
      <c r="A156" s="95" t="str">
        <f>'1Q FEB2014'!C161</f>
        <v>0917433120</v>
      </c>
      <c r="B156">
        <f>VLOOKUP('1Q FEB2014'!D161,Departamentos!$A$1:$B$57,2,FALSE)</f>
        <v>4</v>
      </c>
      <c r="C156">
        <f>VLOOKUP('1Q FEB2014'!$AB$6,Rubros!$A$1:$B$36,2,FALSE)</f>
        <v>24</v>
      </c>
      <c r="D156" s="97">
        <f>'1Q FEB2014'!AB161</f>
        <v>0</v>
      </c>
      <c r="E156" t="str">
        <f t="shared" si="2"/>
        <v>EXEC PA_IngresarRolEmpleado '0917433120',4,24,@fecha_pago,0,@tipo_pago;</v>
      </c>
    </row>
    <row r="157" spans="1:5">
      <c r="A157" s="95" t="str">
        <f>'1Q FEB2014'!C162</f>
        <v>0905197521</v>
      </c>
      <c r="B157">
        <f>VLOOKUP('1Q FEB2014'!D162,Departamentos!$A$1:$B$57,2,FALSE)</f>
        <v>7</v>
      </c>
      <c r="C157">
        <f>VLOOKUP('1Q FEB2014'!$AB$6,Rubros!$A$1:$B$36,2,FALSE)</f>
        <v>24</v>
      </c>
      <c r="D157" s="97">
        <f>'1Q FEB2014'!AB162</f>
        <v>0</v>
      </c>
      <c r="E157" t="str">
        <f t="shared" si="2"/>
        <v>EXEC PA_IngresarRolEmpleado '0905197521',7,24,@fecha_pago,0,@tipo_pago;</v>
      </c>
    </row>
    <row r="158" spans="1:5">
      <c r="A158" s="95" t="str">
        <f>'1Q FEB2014'!C163</f>
        <v>0926570284</v>
      </c>
      <c r="B158">
        <f>VLOOKUP('1Q FEB2014'!D163,Departamentos!$A$1:$B$57,2,FALSE)</f>
        <v>17</v>
      </c>
      <c r="C158">
        <f>VLOOKUP('1Q FEB2014'!$AB$6,Rubros!$A$1:$B$36,2,FALSE)</f>
        <v>24</v>
      </c>
      <c r="D158" s="97">
        <f>'1Q FEB2014'!AB163</f>
        <v>0</v>
      </c>
      <c r="E158" t="str">
        <f t="shared" si="2"/>
        <v>EXEC PA_IngresarRolEmpleado '0926570284',17,24,@fecha_pago,0,@tipo_pago;</v>
      </c>
    </row>
    <row r="159" spans="1:5">
      <c r="A159" s="95" t="str">
        <f>'1Q FEB2014'!C164</f>
        <v>0908993918</v>
      </c>
      <c r="B159">
        <f>VLOOKUP('1Q FEB2014'!D164,Departamentos!$A$1:$B$57,2,FALSE)</f>
        <v>20</v>
      </c>
      <c r="C159">
        <f>VLOOKUP('1Q FEB2014'!$AB$6,Rubros!$A$1:$B$36,2,FALSE)</f>
        <v>24</v>
      </c>
      <c r="D159" s="97">
        <f>'1Q FEB2014'!AB164</f>
        <v>27.28</v>
      </c>
      <c r="E159" t="str">
        <f t="shared" si="2"/>
        <v>EXEC PA_IngresarRolEmpleado '0908993918',20,24,@fecha_pago,27.28,@tipo_pago;</v>
      </c>
    </row>
    <row r="160" spans="1:5">
      <c r="A160" s="95" t="str">
        <f>'1Q FEB2014'!C165</f>
        <v>0912148376</v>
      </c>
      <c r="B160">
        <f>VLOOKUP('1Q FEB2014'!D165,Departamentos!$A$1:$B$57,2,FALSE)</f>
        <v>1</v>
      </c>
      <c r="C160">
        <f>VLOOKUP('1Q FEB2014'!$AB$6,Rubros!$A$1:$B$36,2,FALSE)</f>
        <v>24</v>
      </c>
      <c r="D160" s="97">
        <f>'1Q FEB2014'!AB165</f>
        <v>0</v>
      </c>
      <c r="E160" t="str">
        <f t="shared" si="2"/>
        <v>EXEC PA_IngresarRolEmpleado '0912148376',1,24,@fecha_pago,0,@tipo_pago;</v>
      </c>
    </row>
    <row r="161" spans="1:5">
      <c r="A161" s="95" t="str">
        <f>'1Q FEB2014'!C166</f>
        <v>0922003041</v>
      </c>
      <c r="B161">
        <f>VLOOKUP('1Q FEB2014'!D166,Departamentos!$A$1:$B$57,2,FALSE)</f>
        <v>57</v>
      </c>
      <c r="C161">
        <f>VLOOKUP('1Q FEB2014'!$AB$6,Rubros!$A$1:$B$36,2,FALSE)</f>
        <v>24</v>
      </c>
      <c r="D161" s="97">
        <f>'1Q FEB2014'!AB166</f>
        <v>0</v>
      </c>
      <c r="E161" t="str">
        <f t="shared" si="2"/>
        <v>EXEC PA_IngresarRolEmpleado '0922003041',57,24,@fecha_pago,0,@tipo_pago;</v>
      </c>
    </row>
    <row r="162" spans="1:5">
      <c r="A162" s="95" t="str">
        <f>'1Q FEB2014'!C167</f>
        <v>0911291094</v>
      </c>
      <c r="B162">
        <f>VLOOKUP('1Q FEB2014'!D167,Departamentos!$A$1:$B$57,2,FALSE)</f>
        <v>23</v>
      </c>
      <c r="C162">
        <f>VLOOKUP('1Q FEB2014'!$AB$6,Rubros!$A$1:$B$36,2,FALSE)</f>
        <v>24</v>
      </c>
      <c r="D162" s="97">
        <f>'1Q FEB2014'!AB167</f>
        <v>0</v>
      </c>
      <c r="E162" t="str">
        <f t="shared" si="2"/>
        <v>EXEC PA_IngresarRolEmpleado '0911291094',23,24,@fecha_pago,0,@tipo_pago;</v>
      </c>
    </row>
    <row r="163" spans="1:5">
      <c r="A163" s="95" t="str">
        <f>'1Q FEB2014'!C168</f>
        <v>0907887269</v>
      </c>
      <c r="B163">
        <f>VLOOKUP('1Q FEB2014'!D168,Departamentos!$A$1:$B$57,2,FALSE)</f>
        <v>1</v>
      </c>
      <c r="C163">
        <f>VLOOKUP('1Q FEB2014'!$AB$6,Rubros!$A$1:$B$36,2,FALSE)</f>
        <v>24</v>
      </c>
      <c r="D163" s="97">
        <f>'1Q FEB2014'!AB168</f>
        <v>0</v>
      </c>
      <c r="E163" t="str">
        <f t="shared" si="2"/>
        <v>EXEC PA_IngresarRolEmpleado '0907887269',1,24,@fecha_pago,0,@tipo_pago;</v>
      </c>
    </row>
    <row r="164" spans="1:5">
      <c r="A164" s="95" t="str">
        <f>'1Q FEB2014'!C169</f>
        <v>0100416791</v>
      </c>
      <c r="B164">
        <f>VLOOKUP('1Q FEB2014'!D169,Departamentos!$A$1:$B$57,2,FALSE)</f>
        <v>5</v>
      </c>
      <c r="C164">
        <f>VLOOKUP('1Q FEB2014'!$AB$6,Rubros!$A$1:$B$36,2,FALSE)</f>
        <v>24</v>
      </c>
      <c r="D164" s="97">
        <f>'1Q FEB2014'!AB169</f>
        <v>0</v>
      </c>
      <c r="E164" t="str">
        <f t="shared" si="2"/>
        <v>EXEC PA_IngresarRolEmpleado '0100416791',5,24,@fecha_pago,0,@tipo_pago;</v>
      </c>
    </row>
    <row r="165" spans="1:5">
      <c r="A165" s="95" t="str">
        <f>'1Q FEB2014'!C170</f>
        <v>0923002133</v>
      </c>
      <c r="B165">
        <f>VLOOKUP('1Q FEB2014'!D170,Departamentos!$A$1:$B$57,2,FALSE)</f>
        <v>12</v>
      </c>
      <c r="C165">
        <f>VLOOKUP('1Q FEB2014'!$AB$6,Rubros!$A$1:$B$36,2,FALSE)</f>
        <v>24</v>
      </c>
      <c r="D165" s="97">
        <f>'1Q FEB2014'!AB170</f>
        <v>0</v>
      </c>
      <c r="E165" t="str">
        <f t="shared" si="2"/>
        <v>EXEC PA_IngresarRolEmpleado '0923002133',12,24,@fecha_pago,0,@tipo_pago;</v>
      </c>
    </row>
    <row r="166" spans="1:5">
      <c r="A166" s="95" t="str">
        <f>'1Q FEB2014'!C171</f>
        <v>0914322839</v>
      </c>
      <c r="B166">
        <f>VLOOKUP('1Q FEB2014'!D171,Departamentos!$A$1:$B$57,2,FALSE)</f>
        <v>25</v>
      </c>
      <c r="C166">
        <f>VLOOKUP('1Q FEB2014'!$AB$6,Rubros!$A$1:$B$36,2,FALSE)</f>
        <v>24</v>
      </c>
      <c r="D166" s="97">
        <f>'1Q FEB2014'!AB171</f>
        <v>0</v>
      </c>
      <c r="E166" t="str">
        <f t="shared" si="2"/>
        <v>EXEC PA_IngresarRolEmpleado '0914322839',25,24,@fecha_pago,0,@tipo_pago;</v>
      </c>
    </row>
    <row r="167" spans="1:5">
      <c r="A167" s="95" t="str">
        <f>'1Q FEB2014'!C172</f>
        <v>0919717108</v>
      </c>
      <c r="B167">
        <f>VLOOKUP('1Q FEB2014'!D172,Departamentos!$A$1:$B$57,2,FALSE)</f>
        <v>4</v>
      </c>
      <c r="C167">
        <f>VLOOKUP('1Q FEB2014'!$AB$6,Rubros!$A$1:$B$36,2,FALSE)</f>
        <v>24</v>
      </c>
      <c r="D167" s="97">
        <f>'1Q FEB2014'!AB172</f>
        <v>0</v>
      </c>
      <c r="E167" t="str">
        <f t="shared" si="2"/>
        <v>EXEC PA_IngresarRolEmpleado '0919717108',4,24,@fecha_pago,0,@tipo_pago;</v>
      </c>
    </row>
    <row r="168" spans="1:5">
      <c r="A168" s="95" t="str">
        <f>'1Q FEB2014'!C173</f>
        <v>0918072042</v>
      </c>
      <c r="B168">
        <f>VLOOKUP('1Q FEB2014'!D173,Departamentos!$A$1:$B$57,2,FALSE)</f>
        <v>16</v>
      </c>
      <c r="C168">
        <f>VLOOKUP('1Q FEB2014'!$AB$6,Rubros!$A$1:$B$36,2,FALSE)</f>
        <v>24</v>
      </c>
      <c r="D168" s="97">
        <f>'1Q FEB2014'!AB173</f>
        <v>0</v>
      </c>
      <c r="E168" t="str">
        <f t="shared" si="2"/>
        <v>EXEC PA_IngresarRolEmpleado '0918072042',16,24,@fecha_pago,0,@tipo_pago;</v>
      </c>
    </row>
    <row r="169" spans="1:5">
      <c r="A169" s="95" t="str">
        <f>'1Q FEB2014'!C174</f>
        <v>0916388010</v>
      </c>
      <c r="B169">
        <f>VLOOKUP('1Q FEB2014'!D174,Departamentos!$A$1:$B$57,2,FALSE)</f>
        <v>4</v>
      </c>
      <c r="C169">
        <f>VLOOKUP('1Q FEB2014'!$AB$6,Rubros!$A$1:$B$36,2,FALSE)</f>
        <v>24</v>
      </c>
      <c r="D169" s="97">
        <f>'1Q FEB2014'!AB174</f>
        <v>0</v>
      </c>
      <c r="E169" t="str">
        <f t="shared" si="2"/>
        <v>EXEC PA_IngresarRolEmpleado '0916388010',4,24,@fecha_pago,0,@tipo_pago;</v>
      </c>
    </row>
    <row r="170" spans="1:5">
      <c r="A170" s="95" t="str">
        <f>'1Q FEB2014'!C175</f>
        <v>0922711692</v>
      </c>
      <c r="B170">
        <f>VLOOKUP('1Q FEB2014'!D175,Departamentos!$A$1:$B$57,2,FALSE)</f>
        <v>19</v>
      </c>
      <c r="C170">
        <f>VLOOKUP('1Q FEB2014'!$AB$6,Rubros!$A$1:$B$36,2,FALSE)</f>
        <v>24</v>
      </c>
      <c r="D170" s="97">
        <f>'1Q FEB2014'!AB175</f>
        <v>0</v>
      </c>
      <c r="E170" t="str">
        <f t="shared" si="2"/>
        <v>EXEC PA_IngresarRolEmpleado '0922711692',19,24,@fecha_pago,0,@tipo_pago;</v>
      </c>
    </row>
    <row r="171" spans="1:5">
      <c r="A171" s="95" t="str">
        <f>'1Q FEB2014'!C176</f>
        <v>0915574768</v>
      </c>
      <c r="B171">
        <f>VLOOKUP('1Q FEB2014'!D176,Departamentos!$A$1:$B$57,2,FALSE)</f>
        <v>29</v>
      </c>
      <c r="C171">
        <f>VLOOKUP('1Q FEB2014'!$AB$6,Rubros!$A$1:$B$36,2,FALSE)</f>
        <v>24</v>
      </c>
      <c r="D171" s="97">
        <f>'1Q FEB2014'!AB176</f>
        <v>0</v>
      </c>
      <c r="E171" t="str">
        <f t="shared" si="2"/>
        <v>EXEC PA_IngresarRolEmpleado '0915574768',29,24,@fecha_pago,0,@tipo_pago;</v>
      </c>
    </row>
    <row r="172" spans="1:5">
      <c r="A172" s="95" t="str">
        <f>'1Q FEB2014'!C177</f>
        <v>0919688960</v>
      </c>
      <c r="B172">
        <f>VLOOKUP('1Q FEB2014'!D177,Departamentos!$A$1:$B$57,2,FALSE)</f>
        <v>8</v>
      </c>
      <c r="C172">
        <f>VLOOKUP('1Q FEB2014'!$AB$6,Rubros!$A$1:$B$36,2,FALSE)</f>
        <v>24</v>
      </c>
      <c r="D172" s="97">
        <f>'1Q FEB2014'!AB177</f>
        <v>0</v>
      </c>
      <c r="E172" t="str">
        <f t="shared" si="2"/>
        <v>EXEC PA_IngresarRolEmpleado '0919688960',8,24,@fecha_pago,0,@tipo_pago;</v>
      </c>
    </row>
    <row r="173" spans="1:5">
      <c r="A173" s="95" t="str">
        <f>'1Q FEB2014'!C178</f>
        <v>0907163760</v>
      </c>
      <c r="B173">
        <f>VLOOKUP('1Q FEB2014'!D178,Departamentos!$A$1:$B$57,2,FALSE)</f>
        <v>5</v>
      </c>
      <c r="C173">
        <f>VLOOKUP('1Q FEB2014'!$AB$6,Rubros!$A$1:$B$36,2,FALSE)</f>
        <v>24</v>
      </c>
      <c r="D173" s="97">
        <f>'1Q FEB2014'!AB178</f>
        <v>0</v>
      </c>
      <c r="E173" t="str">
        <f t="shared" si="2"/>
        <v>EXEC PA_IngresarRolEmpleado '0907163760',5,24,@fecha_pago,0,@tipo_pago;</v>
      </c>
    </row>
    <row r="174" spans="1:5">
      <c r="A174" s="95" t="str">
        <f>'1Q FEB2014'!C179</f>
        <v>1308282647</v>
      </c>
      <c r="B174">
        <f>VLOOKUP('1Q FEB2014'!D179,Departamentos!$A$1:$B$57,2,FALSE)</f>
        <v>4</v>
      </c>
      <c r="C174">
        <f>VLOOKUP('1Q FEB2014'!$AB$6,Rubros!$A$1:$B$36,2,FALSE)</f>
        <v>24</v>
      </c>
      <c r="D174" s="97">
        <f>'1Q FEB2014'!AB179</f>
        <v>0</v>
      </c>
      <c r="E174" t="str">
        <f t="shared" si="2"/>
        <v>EXEC PA_IngresarRolEmpleado '1308282647',4,24,@fecha_pago,0,@tipo_pago;</v>
      </c>
    </row>
    <row r="175" spans="1:5">
      <c r="A175" s="95" t="str">
        <f>'1Q FEB2014'!C180</f>
        <v>0921626875</v>
      </c>
      <c r="B175">
        <f>VLOOKUP('1Q FEB2014'!D180,Departamentos!$A$1:$B$57,2,FALSE)</f>
        <v>4</v>
      </c>
      <c r="C175">
        <f>VLOOKUP('1Q FEB2014'!$AB$6,Rubros!$A$1:$B$36,2,FALSE)</f>
        <v>24</v>
      </c>
      <c r="D175" s="97">
        <f>'1Q FEB2014'!AB180</f>
        <v>0</v>
      </c>
      <c r="E175" t="str">
        <f t="shared" si="2"/>
        <v>EXEC PA_IngresarRolEmpleado '0921626875',4,24,@fecha_pago,0,@tipo_pago;</v>
      </c>
    </row>
    <row r="176" spans="1:5">
      <c r="A176" s="95" t="str">
        <f>'1Q FEB2014'!C181</f>
        <v>0926966128</v>
      </c>
      <c r="B176">
        <f>VLOOKUP('1Q FEB2014'!D181,Departamentos!$A$1:$B$57,2,FALSE)</f>
        <v>4</v>
      </c>
      <c r="C176">
        <f>VLOOKUP('1Q FEB2014'!$AB$6,Rubros!$A$1:$B$36,2,FALSE)</f>
        <v>24</v>
      </c>
      <c r="D176" s="97">
        <f>'1Q FEB2014'!AB181</f>
        <v>0</v>
      </c>
      <c r="E176" t="str">
        <f t="shared" si="2"/>
        <v>EXEC PA_IngresarRolEmpleado '0926966128',4,24,@fecha_pago,0,@tipo_pago;</v>
      </c>
    </row>
    <row r="177" spans="1:5">
      <c r="A177" s="95" t="str">
        <f>'1Q FEB2014'!C182</f>
        <v>0920854080</v>
      </c>
      <c r="B177">
        <f>VLOOKUP('1Q FEB2014'!D182,Departamentos!$A$1:$B$57,2,FALSE)</f>
        <v>11</v>
      </c>
      <c r="C177">
        <f>VLOOKUP('1Q FEB2014'!$AB$6,Rubros!$A$1:$B$36,2,FALSE)</f>
        <v>24</v>
      </c>
      <c r="D177" s="97">
        <f>'1Q FEB2014'!AB182</f>
        <v>0</v>
      </c>
      <c r="E177" t="str">
        <f t="shared" si="2"/>
        <v>EXEC PA_IngresarRolEmpleado '0920854080',11,24,@fecha_pago,0,@tipo_pago;</v>
      </c>
    </row>
    <row r="178" spans="1:5">
      <c r="A178" s="95" t="str">
        <f>'1Q FEB2014'!C183</f>
        <v>0919705228</v>
      </c>
      <c r="B178">
        <f>VLOOKUP('1Q FEB2014'!D183,Departamentos!$A$1:$B$57,2,FALSE)</f>
        <v>4</v>
      </c>
      <c r="C178">
        <f>VLOOKUP('1Q FEB2014'!$AB$6,Rubros!$A$1:$B$36,2,FALSE)</f>
        <v>24</v>
      </c>
      <c r="D178" s="97">
        <f>'1Q FEB2014'!AB183</f>
        <v>0</v>
      </c>
      <c r="E178" t="str">
        <f t="shared" si="2"/>
        <v>EXEC PA_IngresarRolEmpleado '0919705228',4,24,@fecha_pago,0,@tipo_pago;</v>
      </c>
    </row>
    <row r="179" spans="1:5">
      <c r="A179" s="95" t="str">
        <f>'1Q FEB2014'!C184</f>
        <v>0914798889</v>
      </c>
      <c r="B179">
        <f>VLOOKUP('1Q FEB2014'!D184,Departamentos!$A$1:$B$57,2,FALSE)</f>
        <v>16</v>
      </c>
      <c r="C179">
        <f>VLOOKUP('1Q FEB2014'!$AB$6,Rubros!$A$1:$B$36,2,FALSE)</f>
        <v>24</v>
      </c>
      <c r="D179" s="97">
        <f>'1Q FEB2014'!AB184</f>
        <v>0</v>
      </c>
      <c r="E179" t="str">
        <f t="shared" si="2"/>
        <v>EXEC PA_IngresarRolEmpleado '0914798889',16,24,@fecha_pago,0,@tipo_pago;</v>
      </c>
    </row>
    <row r="180" spans="1:5">
      <c r="A180" s="95" t="str">
        <f>'1Q FEB2014'!C185</f>
        <v>0500426218</v>
      </c>
      <c r="B180">
        <f>VLOOKUP('1Q FEB2014'!D185,Departamentos!$A$1:$B$57,2,FALSE)</f>
        <v>2</v>
      </c>
      <c r="C180">
        <f>VLOOKUP('1Q FEB2014'!$AB$6,Rubros!$A$1:$B$36,2,FALSE)</f>
        <v>24</v>
      </c>
      <c r="D180" s="97">
        <f>'1Q FEB2014'!AB185</f>
        <v>0</v>
      </c>
      <c r="E180" t="str">
        <f t="shared" si="2"/>
        <v>EXEC PA_IngresarRolEmpleado '0500426218',2,24,@fecha_pago,0,@tipo_pago;</v>
      </c>
    </row>
    <row r="181" spans="1:5">
      <c r="A181" s="95" t="str">
        <f>'1Q FEB2014'!C186</f>
        <v>0908498181</v>
      </c>
      <c r="B181">
        <f>VLOOKUP('1Q FEB2014'!D186,Departamentos!$A$1:$B$57,2,FALSE)</f>
        <v>8</v>
      </c>
      <c r="C181">
        <f>VLOOKUP('1Q FEB2014'!$AB$6,Rubros!$A$1:$B$36,2,FALSE)</f>
        <v>24</v>
      </c>
      <c r="D181" s="97">
        <f>'1Q FEB2014'!AB186</f>
        <v>0</v>
      </c>
      <c r="E181" t="str">
        <f t="shared" si="2"/>
        <v>EXEC PA_IngresarRolEmpleado '0908498181',8,24,@fecha_pago,0,@tipo_pago;</v>
      </c>
    </row>
    <row r="182" spans="1:5">
      <c r="A182" s="95" t="str">
        <f>'1Q FEB2014'!C187</f>
        <v>0925650665</v>
      </c>
      <c r="B182">
        <f>VLOOKUP('1Q FEB2014'!D187,Departamentos!$A$1:$B$57,2,FALSE)</f>
        <v>20</v>
      </c>
      <c r="C182">
        <f>VLOOKUP('1Q FEB2014'!$AB$6,Rubros!$A$1:$B$36,2,FALSE)</f>
        <v>24</v>
      </c>
      <c r="D182" s="97">
        <f>'1Q FEB2014'!AB187</f>
        <v>0</v>
      </c>
      <c r="E182" t="str">
        <f t="shared" si="2"/>
        <v>EXEC PA_IngresarRolEmpleado '0925650665',20,24,@fecha_pago,0,@tipo_pago;</v>
      </c>
    </row>
    <row r="183" spans="1:5">
      <c r="A183" s="95"/>
    </row>
    <row r="184" spans="1:5">
      <c r="A184" s="95"/>
    </row>
    <row r="185" spans="1:5">
      <c r="A185" s="9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1Q FEB2014</vt:lpstr>
      <vt:lpstr>Departamentos</vt:lpstr>
      <vt:lpstr>Rubros</vt:lpstr>
      <vt:lpstr>SP</vt:lpstr>
      <vt:lpstr>'1Q FEB2014'!Área_de_impresión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E. Chalen Carriel</dc:creator>
  <cp:lastModifiedBy>luis</cp:lastModifiedBy>
  <dcterms:created xsi:type="dcterms:W3CDTF">2014-02-27T15:23:07Z</dcterms:created>
  <dcterms:modified xsi:type="dcterms:W3CDTF">2014-03-10T14:22:59Z</dcterms:modified>
</cp:coreProperties>
</file>