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8FEBC93A2394ACC8182D665446EBDA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00300" y="1371600"/>
          <a:ext cx="9972675" cy="7543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C78908968D4048C89B2FF96CD5F2D64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00300" y="3467100"/>
          <a:ext cx="9953625" cy="7534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2F5569B350B843569A46F53A31EFBBC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00300" y="5562600"/>
          <a:ext cx="9991725" cy="7534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EF84482744414917A51F85DCBB6F2E6C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00300" y="7658100"/>
          <a:ext cx="10420350" cy="788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92B867FD823F4439862BCBAEC59DB6C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00300" y="9753600"/>
          <a:ext cx="10467975" cy="788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65BF606A66D9456AAED2E244E68E390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00300" y="11849100"/>
          <a:ext cx="10096500" cy="7543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F142DB63E88C453FA5000CBD5A718A0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00300" y="13944600"/>
          <a:ext cx="10029825" cy="7543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EAE5F71FF11C45829A67A13B34E9ED0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00300" y="18135600"/>
          <a:ext cx="10639425" cy="788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BF6E2A1DC4414280BE5287309DC7F8E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00300" y="22326600"/>
          <a:ext cx="9972675" cy="7515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68A0CC8FFB51431EBB190C76FFE0D3F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00300" y="24422100"/>
          <a:ext cx="9991725" cy="7543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8CC4F7A1D1874401A3C3D488F4642E9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00300" y="26517600"/>
          <a:ext cx="9982200" cy="7534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53068F6D5F77428BBB7B42C8F6BFDC2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00300" y="30708600"/>
          <a:ext cx="9934575" cy="7543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5D10114969984C1B9BE4A8B09522B1B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00300" y="32804100"/>
          <a:ext cx="10629900" cy="788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199F30A043134A75A748114111F389A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400300" y="34899600"/>
          <a:ext cx="10648950" cy="7839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DD105294A4E8472BACC1CE0CCC2EFD1C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400300" y="28613100"/>
          <a:ext cx="10706100" cy="78771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<sst xmlns="http://schemas.openxmlformats.org/spreadsheetml/2006/main" count="47" uniqueCount="33">
  <si>
    <t>零件名称：</t>
  </si>
  <si>
    <t>备注</t>
  </si>
  <si>
    <t>输出人：</t>
  </si>
  <si>
    <t>夏元瑞</t>
  </si>
  <si>
    <t>输出时间：</t>
  </si>
  <si>
    <t>零件级别</t>
  </si>
  <si>
    <t>零件名称</t>
  </si>
  <si>
    <t>图样</t>
  </si>
  <si>
    <t>单套数量</t>
  </si>
  <si>
    <t>套数</t>
  </si>
  <si>
    <t>总数量</t>
  </si>
  <si>
    <t>材质名称</t>
  </si>
  <si>
    <t>大腿内侧-L</t>
  </si>
  <si>
    <t>6061合金</t>
  </si>
  <si>
    <t>大腿内侧-R</t>
  </si>
  <si>
    <t>大腿外侧-L</t>
  </si>
  <si>
    <t>大腿外侧-R</t>
  </si>
  <si>
    <t>大小腿电机连接块</t>
  </si>
  <si>
    <t>横梁</t>
  </si>
  <si>
    <t>髋关节连接</t>
  </si>
  <si>
    <t>钢连杆</t>
  </si>
  <si>
    <t>AISI 304</t>
  </si>
  <si>
    <t>箱体侧板_5036</t>
  </si>
  <si>
    <t>摇臂</t>
  </si>
  <si>
    <t>45钢</t>
  </si>
  <si>
    <t>肘关节连接B</t>
  </si>
  <si>
    <t>钣金快拆_5036</t>
  </si>
  <si>
    <t>镀锌板</t>
  </si>
  <si>
    <t>大腿关节限位块</t>
  </si>
  <si>
    <t>髋关节电机输出支撑</t>
  </si>
  <si>
    <t>钣金快拆垫块</t>
  </si>
  <si>
    <t>髋关节连接02</t>
  </si>
  <si>
    <t>小腿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</si>
</sst>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"/>
      <color theme="1"/>
      <name val="等线"/>
      <charset val="134"/>
    </font>
    <font>
      <b/>
      <sz val="48"/>
      <color rgb="FFFF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.5"/>
      <color theme="1" tint="0.05"/>
      <name val="等线"/>
      <charset val="134"/>
      <scheme val="minor"/>
    </font>
    <font>
      <sz val="10.5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1F2329"/>
      </top>
      <bottom style="thin">
        <color auto="1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1.png"/><Relationship Id="rId8" Type="http://schemas.openxmlformats.org/officeDocument/2006/relationships/image" Target="media/image10.png"/><Relationship Id="rId7" Type="http://schemas.openxmlformats.org/officeDocument/2006/relationships/image" Target="media/image9.png"/><Relationship Id="rId6" Type="http://schemas.openxmlformats.org/officeDocument/2006/relationships/image" Target="media/image8.png"/><Relationship Id="rId5" Type="http://schemas.openxmlformats.org/officeDocument/2006/relationships/image" Target="media/image7.png"/><Relationship Id="rId4" Type="http://schemas.openxmlformats.org/officeDocument/2006/relationships/image" Target="media/image6.png"/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5" Type="http://schemas.openxmlformats.org/officeDocument/2006/relationships/image" Target="media/image17.png"/><Relationship Id="rId14" Type="http://schemas.openxmlformats.org/officeDocument/2006/relationships/image" Target="media/image16.png"/><Relationship Id="rId13" Type="http://schemas.openxmlformats.org/officeDocument/2006/relationships/image" Target="media/image15.png"/><Relationship Id="rId12" Type="http://schemas.openxmlformats.org/officeDocument/2006/relationships/image" Target="media/image14.png"/><Relationship Id="rId11" Type="http://schemas.openxmlformats.org/officeDocument/2006/relationships/image" Target="media/image13.png"/><Relationship Id="rId10" Type="http://schemas.openxmlformats.org/officeDocument/2006/relationships/image" Target="media/image12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133350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2400300" y="12001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133350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2400300" y="12001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133350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2400300" y="12001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62230</xdr:colOff>
      <xdr:row>17</xdr:row>
      <xdr:rowOff>46990</xdr:rowOff>
    </xdr:from>
    <xdr:to>
      <xdr:col>2</xdr:col>
      <xdr:colOff>2695575</xdr:colOff>
      <xdr:row>17</xdr:row>
      <xdr:rowOff>2039620</xdr:rowOff>
    </xdr:to>
    <xdr:pic>
      <xdr:nvPicPr>
        <xdr:cNvPr id="29" name="图片 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62530" y="20278090"/>
          <a:ext cx="2633345" cy="199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104775</xdr:colOff>
      <xdr:row>15</xdr:row>
      <xdr:rowOff>19050</xdr:rowOff>
    </xdr:from>
    <xdr:to>
      <xdr:col>2</xdr:col>
      <xdr:colOff>2838450</xdr:colOff>
      <xdr:row>15</xdr:row>
      <xdr:rowOff>2088515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05075" y="16059150"/>
          <a:ext cx="2733675" cy="20694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6"/>
  <sheetViews>
    <sheetView tabSelected="1" topLeftCell="A19" workbookViewId="0">
      <selection activeCell="C24" sqref="C24"/>
    </sheetView>
  </sheetViews>
  <sheetFormatPr defaultColWidth="14" defaultRowHeight="12.75"/>
  <cols>
    <col min="1" max="1" width="17" customWidth="1"/>
    <col min="2" max="2" width="19" customWidth="1"/>
    <col min="3" max="3" width="45" customWidth="1"/>
    <col min="4" max="4" width="26.4666666666667" customWidth="1"/>
    <col min="5" max="5" width="17.3904761904762" customWidth="1"/>
    <col min="6" max="6" width="24.9619047619048" customWidth="1"/>
    <col min="7" max="7" width="13" customWidth="1"/>
    <col min="8" max="8" width="61.8571428571429" customWidth="1"/>
    <col min="9" max="21" width="14" customWidth="1"/>
  </cols>
  <sheetData>
    <row r="1" ht="13.5" spans="1:7">
      <c r="A1" s="1" t="s">
        <v>0</v>
      </c>
      <c r="B1" s="1"/>
      <c r="C1" s="2"/>
      <c r="D1" s="2"/>
      <c r="E1" s="2" t="s">
        <v>1</v>
      </c>
      <c r="F1" s="1"/>
      <c r="G1" s="1"/>
    </row>
    <row r="2" ht="13.5" spans="1:8">
      <c r="A2" s="1"/>
      <c r="B2" s="1"/>
      <c r="C2" s="2"/>
      <c r="D2" s="2"/>
      <c r="E2" s="2"/>
      <c r="F2" s="1"/>
      <c r="G2" s="1"/>
      <c r="H2" s="2"/>
    </row>
    <row r="3" ht="13.5" spans="1:8">
      <c r="A3" s="1" t="s">
        <v>2</v>
      </c>
      <c r="B3" s="3" t="s">
        <v>3</v>
      </c>
      <c r="C3" s="2"/>
      <c r="D3" s="2"/>
      <c r="E3" s="2"/>
      <c r="F3" s="1"/>
      <c r="G3" s="1"/>
      <c r="H3" s="2"/>
    </row>
    <row r="4" ht="13.5" spans="1:8">
      <c r="A4" s="1" t="s">
        <v>4</v>
      </c>
      <c r="B4" s="4">
        <f ca="1">TODAY()</f>
        <v>46314</v>
      </c>
      <c r="C4" s="2"/>
      <c r="D4" s="2"/>
      <c r="E4" s="2"/>
      <c r="F4" s="1"/>
      <c r="G4" s="1"/>
      <c r="H4" s="2"/>
    </row>
    <row r="5" ht="13.5" spans="1:8">
      <c r="A5" s="1"/>
      <c r="B5" s="1"/>
      <c r="C5" s="2"/>
      <c r="D5" s="2"/>
      <c r="E5" s="2"/>
      <c r="F5" s="1"/>
      <c r="G5" s="1"/>
      <c r="H5" s="2"/>
    </row>
    <row r="6" ht="13.5" spans="1:8">
      <c r="A6" s="1"/>
      <c r="B6" s="1"/>
      <c r="C6" s="2"/>
      <c r="D6" s="2"/>
      <c r="E6" s="2"/>
      <c r="F6" s="1"/>
      <c r="G6" s="1"/>
      <c r="H6" s="2"/>
    </row>
    <row r="7" ht="13.5" spans="1:21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</row>
    <row r="8" ht="13.5" spans="1:8">
      <c r="A8" s="1"/>
      <c r="D8" s="6"/>
      <c r="E8" s="6"/>
      <c r="F8" s="1"/>
      <c r="G8" s="1"/>
      <c r="H8" s="6"/>
    </row>
    <row r="9" ht="165" customHeight="1" spans="1:8">
      <c r="A9" s="1"/>
      <c r="B9" s="7" t="s">
        <v>12</v>
      </c>
      <c r="C9" s="8" t="str">
        <f>_xlfn.DISPIMG("ID_98FEBC93A2394ACC8182D665446EBDA6",1)</f>
        <v>=DISPIMG("ID_98FEBC93A2394ACC8182D665446EBDA6",1)</v>
      </c>
      <c r="D9" s="9">
        <v>2</v>
      </c>
      <c r="E9" s="9">
        <v>5</v>
      </c>
      <c r="F9" s="9">
        <v>10</v>
      </c>
      <c r="G9" s="10" t="s">
        <v>13</v>
      </c>
      <c r="H9" s="11"/>
    </row>
    <row r="10" ht="165" customHeight="1" spans="1:8">
      <c r="A10" s="1"/>
      <c r="B10" s="7" t="s">
        <v>14</v>
      </c>
      <c r="C10" s="12" t="str">
        <f>_xlfn.DISPIMG("ID_C78908968D4048C89B2FF96CD5F2D64A",1)</f>
        <v>=DISPIMG("ID_C78908968D4048C89B2FF96CD5F2D64A",1)</v>
      </c>
      <c r="D10" s="9">
        <v>2</v>
      </c>
      <c r="E10" s="9">
        <v>5</v>
      </c>
      <c r="F10" s="9">
        <v>10</v>
      </c>
      <c r="G10" s="10" t="s">
        <v>13</v>
      </c>
      <c r="H10" s="10"/>
    </row>
    <row r="11" ht="165" customHeight="1" spans="2:8">
      <c r="B11" s="7" t="s">
        <v>15</v>
      </c>
      <c r="C11" s="13" t="str">
        <f>_xlfn.DISPIMG("ID_2F5569B350B843569A46F53A31EFBBC1",1)</f>
        <v>=DISPIMG("ID_2F5569B350B843569A46F53A31EFBBC1",1)</v>
      </c>
      <c r="D11" s="9">
        <v>2</v>
      </c>
      <c r="E11" s="9">
        <v>5</v>
      </c>
      <c r="F11" s="9">
        <v>10</v>
      </c>
      <c r="G11" s="10" t="s">
        <v>13</v>
      </c>
      <c r="H11" s="10"/>
    </row>
    <row r="12" ht="165" customHeight="1" spans="1:8">
      <c r="A12" s="1"/>
      <c r="B12" s="7" t="s">
        <v>16</v>
      </c>
      <c r="C12" s="12" t="str">
        <f>_xlfn.DISPIMG("ID_EF84482744414917A51F85DCBB6F2E6C",1)</f>
        <v>=DISPIMG("ID_EF84482744414917A51F85DCBB6F2E6C",1)</v>
      </c>
      <c r="D12" s="9">
        <v>2</v>
      </c>
      <c r="E12" s="9">
        <v>5</v>
      </c>
      <c r="F12" s="9">
        <v>10</v>
      </c>
      <c r="G12" s="10" t="s">
        <v>13</v>
      </c>
      <c r="H12" s="10"/>
    </row>
    <row r="13" ht="165" customHeight="1" spans="1:8">
      <c r="A13" s="1"/>
      <c r="B13" s="14" t="s">
        <v>17</v>
      </c>
      <c r="C13" s="12" t="str">
        <f>_xlfn.DISPIMG("ID_92B867FD823F4439862BCBAEC59DB6CC",1)</f>
        <v>=DISPIMG("ID_92B867FD823F4439862BCBAEC59DB6CC",1)</v>
      </c>
      <c r="D13" s="9">
        <v>8</v>
      </c>
      <c r="E13" s="9">
        <v>5</v>
      </c>
      <c r="F13" s="9">
        <v>40</v>
      </c>
      <c r="G13" s="10" t="s">
        <v>13</v>
      </c>
      <c r="H13" s="13"/>
    </row>
    <row r="14" ht="165" customHeight="1" spans="1:8">
      <c r="A14" s="1"/>
      <c r="B14" s="7" t="s">
        <v>18</v>
      </c>
      <c r="C14" s="12" t="str">
        <f>_xlfn.DISPIMG("ID_65BF606A66D9456AAED2E244E68E390A",1)</f>
        <v>=DISPIMG("ID_65BF606A66D9456AAED2E244E68E390A",1)</v>
      </c>
      <c r="D14" s="9">
        <v>2</v>
      </c>
      <c r="E14" s="9">
        <v>5</v>
      </c>
      <c r="F14" s="9">
        <v>10</v>
      </c>
      <c r="G14" s="10" t="s">
        <v>13</v>
      </c>
      <c r="H14" s="13"/>
    </row>
    <row r="15" ht="165" customHeight="1" spans="1:11">
      <c r="A15" s="1"/>
      <c r="B15" s="7" t="s">
        <v>19</v>
      </c>
      <c r="C15" s="12" t="str">
        <f>_xlfn.DISPIMG("ID_F142DB63E88C453FA5000CBD5A718A02",1)</f>
        <v>=DISPIMG("ID_F142DB63E88C453FA5000CBD5A718A02",1)</v>
      </c>
      <c r="D15" s="9">
        <v>4</v>
      </c>
      <c r="E15" s="9">
        <v>5</v>
      </c>
      <c r="F15" s="9">
        <v>20</v>
      </c>
      <c r="G15" s="10" t="s">
        <v>13</v>
      </c>
      <c r="H15" s="13"/>
      <c r="K15" s="1"/>
    </row>
    <row r="16" ht="165" customHeight="1" spans="1:11">
      <c r="A16" s="1"/>
      <c r="B16" s="7" t="s">
        <v>20</v>
      </c>
      <c r="C16" s="12"/>
      <c r="D16" s="9">
        <v>4</v>
      </c>
      <c r="E16" s="9">
        <v>5</v>
      </c>
      <c r="F16" s="9">
        <v>20</v>
      </c>
      <c r="G16" s="10" t="s">
        <v>21</v>
      </c>
      <c r="H16" s="13"/>
      <c r="K16" s="1"/>
    </row>
    <row r="17" ht="165" customHeight="1" spans="1:11">
      <c r="A17" s="1"/>
      <c r="B17" s="7" t="s">
        <v>22</v>
      </c>
      <c r="C17" s="12" t="str">
        <f>_xlfn.DISPIMG("ID_EAE5F71FF11C45829A67A13B34E9ED07",1)</f>
        <v>=DISPIMG("ID_EAE5F71FF11C45829A67A13B34E9ED07",1)</v>
      </c>
      <c r="D17" s="9">
        <v>2</v>
      </c>
      <c r="E17" s="9">
        <v>5</v>
      </c>
      <c r="F17" s="9">
        <v>10</v>
      </c>
      <c r="G17" s="10" t="s">
        <v>13</v>
      </c>
      <c r="H17" s="13"/>
      <c r="K17" s="1"/>
    </row>
    <row r="18" ht="165" customHeight="1" spans="2:8">
      <c r="B18" s="7" t="s">
        <v>23</v>
      </c>
      <c r="C18" s="12"/>
      <c r="D18" s="9">
        <v>4</v>
      </c>
      <c r="E18" s="9">
        <v>5</v>
      </c>
      <c r="F18" s="9">
        <v>20</v>
      </c>
      <c r="G18" s="10" t="s">
        <v>24</v>
      </c>
      <c r="H18" s="13"/>
    </row>
    <row r="19" ht="165" customHeight="1" spans="2:8">
      <c r="B19" s="15" t="s">
        <v>25</v>
      </c>
      <c r="C19" s="16" t="str">
        <f>_xlfn.DISPIMG("ID_BF6E2A1DC4414280BE5287309DC7F8E9",1)</f>
        <v>=DISPIMG("ID_BF6E2A1DC4414280BE5287309DC7F8E9",1)</v>
      </c>
      <c r="D19" s="17">
        <v>4</v>
      </c>
      <c r="E19" s="17">
        <v>5</v>
      </c>
      <c r="F19" s="17">
        <v>20</v>
      </c>
      <c r="G19" s="18" t="s">
        <v>13</v>
      </c>
      <c r="H19" s="19"/>
    </row>
    <row r="20" ht="165" customHeight="1" spans="2:8">
      <c r="B20" s="20" t="s">
        <v>26</v>
      </c>
      <c r="C20" s="8" t="str">
        <f>_xlfn.DISPIMG("ID_68A0CC8FFB51431EBB190C76FFE0D3F4",1)</f>
        <v>=DISPIMG("ID_68A0CC8FFB51431EBB190C76FFE0D3F4",1)</v>
      </c>
      <c r="D20" s="9">
        <v>2</v>
      </c>
      <c r="E20" s="9">
        <v>5</v>
      </c>
      <c r="F20" s="9">
        <v>10</v>
      </c>
      <c r="G20" s="10" t="s">
        <v>27</v>
      </c>
      <c r="H20" s="8"/>
    </row>
    <row r="21" ht="165" customHeight="1" spans="2:8">
      <c r="B21" s="21" t="s">
        <v>28</v>
      </c>
      <c r="C21" s="22" t="str">
        <f>_xlfn.DISPIMG("ID_8CC4F7A1D1874401A3C3D488F4642E9A",1)</f>
        <v>=DISPIMG("ID_8CC4F7A1D1874401A3C3D488F4642E9A",1)</v>
      </c>
      <c r="D21" s="23">
        <v>4</v>
      </c>
      <c r="E21" s="23">
        <v>5</v>
      </c>
      <c r="F21" s="23">
        <v>20</v>
      </c>
      <c r="G21" s="10" t="s">
        <v>13</v>
      </c>
      <c r="H21" s="22"/>
    </row>
    <row r="22" ht="165" customHeight="1" spans="2:8">
      <c r="B22" s="20" t="s">
        <v>29</v>
      </c>
      <c r="C22" s="8" t="str">
        <f>_xlfn.DISPIMG("ID_DD105294A4E8472BACC1CE0CCC2EFD1C",1)</f>
        <v>=DISPIMG("ID_DD105294A4E8472BACC1CE0CCC2EFD1C",1)</v>
      </c>
      <c r="D22" s="9">
        <v>4</v>
      </c>
      <c r="E22" s="9">
        <v>5</v>
      </c>
      <c r="F22" s="9">
        <v>20</v>
      </c>
      <c r="G22" s="10" t="s">
        <v>13</v>
      </c>
      <c r="H22" s="8"/>
    </row>
    <row r="23" ht="165" customHeight="1" spans="2:8">
      <c r="B23" s="21" t="s">
        <v>30</v>
      </c>
      <c r="C23" s="22" t="str">
        <f>_xlfn.DISPIMG("ID_53068F6D5F77428BBB7B42C8F6BFDC29",1)</f>
        <v>=DISPIMG("ID_53068F6D5F77428BBB7B42C8F6BFDC29",1)</v>
      </c>
      <c r="D23" s="23">
        <v>4</v>
      </c>
      <c r="E23" s="23">
        <v>5</v>
      </c>
      <c r="F23" s="23">
        <v>20</v>
      </c>
      <c r="G23" s="24" t="s">
        <v>13</v>
      </c>
      <c r="H23" s="22"/>
    </row>
    <row r="24" ht="165" customHeight="1" spans="2:8">
      <c r="B24" s="21" t="s">
        <v>31</v>
      </c>
      <c r="C24" s="22" t="str">
        <f>_xlfn.DISPIMG("ID_5D10114969984C1B9BE4A8B09522B1BE",1)</f>
        <v>=DISPIMG("ID_5D10114969984C1B9BE4A8B09522B1BE",1)</v>
      </c>
      <c r="D24" s="23">
        <v>8</v>
      </c>
      <c r="E24" s="23">
        <v>5</v>
      </c>
      <c r="F24" s="23">
        <v>40</v>
      </c>
      <c r="G24" s="25" t="s">
        <v>13</v>
      </c>
      <c r="H24" s="22"/>
    </row>
    <row r="25" ht="165" customHeight="1" spans="2:8">
      <c r="B25" s="21" t="s">
        <v>32</v>
      </c>
      <c r="C25" s="22" t="str">
        <f>_xlfn.DISPIMG("ID_199F30A043134A75A748114111F389A6",1)</f>
        <v>=DISPIMG("ID_199F30A043134A75A748114111F389A6",1)</v>
      </c>
      <c r="D25" s="23">
        <v>4</v>
      </c>
      <c r="E25" s="23">
        <v>5</v>
      </c>
      <c r="F25" s="23">
        <v>20</v>
      </c>
      <c r="G25" s="26" t="s">
        <v>13</v>
      </c>
      <c r="H25" s="22"/>
    </row>
    <row r="26" ht="165" customHeight="1"/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sunteng</cp:lastModifiedBy>
  <dcterms:created xsi:type="dcterms:W3CDTF">2025-06-06T03:47:00Z</dcterms:created>
  <dcterms:modified xsi:type="dcterms:W3CDTF">2026-10-20T03:35:07Z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62C8ED53BFCE4A14993A47B240A87BD9_13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