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98FEBC93A2394ACC8182D665446EBDA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00300" y="1371600"/>
          <a:ext cx="9972675" cy="7543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C78908968D4048C89B2FF96CD5F2D64A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00300" y="3467100"/>
          <a:ext cx="9953625" cy="7534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2F5569B350B843569A46F53A31EFBBC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00300" y="5562600"/>
          <a:ext cx="9991725" cy="7534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EF84482744414917A51F85DCBB6F2E6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00300" y="7658100"/>
          <a:ext cx="10420350" cy="7886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92B867FD823F4439862BCBAEC59DB6C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00300" y="9753600"/>
          <a:ext cx="10467975" cy="7886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65BF606A66D9456AAED2E244E68E390A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00300" y="11849100"/>
          <a:ext cx="10096500" cy="7543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F142DB63E88C453FA5000CBD5A718A0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13944600"/>
          <a:ext cx="10029825" cy="7543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EAE5F71FF11C45829A67A13B34E9ED07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00300" y="18135600"/>
          <a:ext cx="10639425" cy="7886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BF6E2A1DC4414280BE5287309DC7F8E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00300" y="22326600"/>
          <a:ext cx="9972675" cy="7515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68A0CC8FFB51431EBB190C76FFE0D3F4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00300" y="24422100"/>
          <a:ext cx="9991725" cy="7543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" name="ID_8CC4F7A1D1874401A3C3D488F4642E9A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00300" y="26517600"/>
          <a:ext cx="9982200" cy="7534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" name="ID_53068F6D5F77428BBB7B42C8F6BFDC29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00300" y="30708600"/>
          <a:ext cx="9934575" cy="7543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" name="ID_5D10114969984C1B9BE4A8B09522B1BE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00300" y="32804100"/>
          <a:ext cx="10629900" cy="7886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199F30A043134A75A748114111F389A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00300" y="34899600"/>
          <a:ext cx="10648950" cy="7839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DD105294A4E8472BACC1CE0CCC2EFD1C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00300" y="28613100"/>
          <a:ext cx="10706100" cy="78771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<sst xmlns="http://schemas.openxmlformats.org/spreadsheetml/2006/main" count="47" uniqueCount="33">
  <si>
    <t>零件名称：</t>
  </si>
  <si>
    <t>备注</t>
  </si>
  <si>
    <t>输出人：</t>
  </si>
  <si>
    <t>夏元瑞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</si>
  <si>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</si>
  <si>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</si>
  <si>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</si>
  <si>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</si>
  <si>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</si>
  <si>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</si>
  <si>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</si>
  <si>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</si>
  <si>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</si>
  <si>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</si>
  <si>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</si>
  <si>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</si>
  <si>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</si>
  <si>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大小腿电机连接块</t>
  </si>
  <si>
    <t>横梁</t>
  </si>
  <si>
    <t>髋关节连接</t>
  </si>
  <si>
    <t>钢连杆</t>
  </si>
  <si>
    <t>AISI 304</t>
  </si>
  <si>
    <t>箱体侧板_5036</t>
  </si>
  <si>
    <t>摇臂</t>
  </si>
  <si>
    <t>45钢</t>
  </si>
  <si>
    <t>肘关节连接B</t>
  </si>
  <si>
    <t>钣金快拆_5036</t>
  </si>
  <si>
    <t>镀锌板</t>
  </si>
  <si>
    <t>大腿关节限位块</t>
  </si>
  <si>
    <t>髋关节电机输出支撑</t>
  </si>
  <si>
    <t>钣金快拆垫块</t>
  </si>
  <si>
    <t>髋关节连接02</t>
  </si>
  <si>
    <t>小腿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</si>
</sst>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.5"/>
      <color theme="1" tint="0.05"/>
      <name val="等线"/>
      <charset val="134"/>
      <scheme val="minor"/>
    </font>
    <font>
      <sz val="10.5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0" applyNumberFormat="0" applyAlignment="0" applyProtection="0">
      <alignment vertical="center"/>
    </xf>
    <xf numFmtId="0" fontId="18" fillId="5" borderId="11" applyNumberFormat="0" applyAlignment="0" applyProtection="0">
      <alignment vertical="center"/>
    </xf>
    <xf numFmtId="0" fontId="19" fillId="5" borderId="10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28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1.png"/><Relationship Id="rId8" Type="http://schemas.openxmlformats.org/officeDocument/2006/relationships/image" Target="media/image10.png"/><Relationship Id="rId7" Type="http://schemas.openxmlformats.org/officeDocument/2006/relationships/image" Target="media/image9.png"/><Relationship Id="rId6" Type="http://schemas.openxmlformats.org/officeDocument/2006/relationships/image" Target="media/image8.png"/><Relationship Id="rId5" Type="http://schemas.openxmlformats.org/officeDocument/2006/relationships/image" Target="media/image7.png"/><Relationship Id="rId4" Type="http://schemas.openxmlformats.org/officeDocument/2006/relationships/image" Target="media/image6.png"/><Relationship Id="rId3" Type="http://schemas.openxmlformats.org/officeDocument/2006/relationships/image" Target="media/image5.png"/><Relationship Id="rId2" Type="http://schemas.openxmlformats.org/officeDocument/2006/relationships/image" Target="media/image4.png"/><Relationship Id="rId15" Type="http://schemas.openxmlformats.org/officeDocument/2006/relationships/image" Target="media/image17.png"/><Relationship Id="rId14" Type="http://schemas.openxmlformats.org/officeDocument/2006/relationships/image" Target="media/image16.png"/><Relationship Id="rId13" Type="http://schemas.openxmlformats.org/officeDocument/2006/relationships/image" Target="media/image15.png"/><Relationship Id="rId12" Type="http://schemas.openxmlformats.org/officeDocument/2006/relationships/image" Target="media/image14.png"/><Relationship Id="rId11" Type="http://schemas.openxmlformats.org/officeDocument/2006/relationships/image" Target="media/image13.png"/><Relationship Id="rId10" Type="http://schemas.openxmlformats.org/officeDocument/2006/relationships/image" Target="media/image12.png"/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62230</xdr:colOff>
      <xdr:row>17</xdr:row>
      <xdr:rowOff>46990</xdr:rowOff>
    </xdr:from>
    <xdr:to>
      <xdr:col>2</xdr:col>
      <xdr:colOff>2695575</xdr:colOff>
      <xdr:row>17</xdr:row>
      <xdr:rowOff>2039620</xdr:rowOff>
    </xdr:to>
    <xdr:pic>
      <xdr:nvPicPr>
        <xdr:cNvPr id="29" name="图片 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62530" y="20278090"/>
          <a:ext cx="2633345" cy="19926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104775</xdr:colOff>
      <xdr:row>15</xdr:row>
      <xdr:rowOff>19050</xdr:rowOff>
    </xdr:from>
    <xdr:to>
      <xdr:col>2</xdr:col>
      <xdr:colOff>2838450</xdr:colOff>
      <xdr:row>15</xdr:row>
      <xdr:rowOff>2088515</xdr:rowOff>
    </xdr:to>
    <xdr:pic>
      <xdr:nvPicPr>
        <xdr:cNvPr id="9" name="图片 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505075" y="16059150"/>
          <a:ext cx="2733675" cy="20694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6"/>
  <sheetViews>
    <sheetView tabSelected="1" topLeftCell="A19" workbookViewId="0">
      <selection activeCell="C24" sqref="C24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46318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 t="str">
        <f>_xlfn.DISPIMG("ID_98FEBC93A2394ACC8182D665446EBDA6",1)</f>
        <v>=DISPIMG("ID_98FEBC93A2394ACC8182D665446EBDA6",1)</v>
      </c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 t="str">
        <f>_xlfn.DISPIMG("ID_C78908968D4048C89B2FF96CD5F2D64A",1)</f>
        <v>=DISPIMG("ID_C78908968D4048C89B2FF96CD5F2D64A",1)</v>
      </c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 t="str">
        <f>_xlfn.DISPIMG("ID_2F5569B350B843569A46F53A31EFBBC1",1)</f>
        <v>=DISPIMG("ID_2F5569B350B843569A46F53A31EFBBC1",1)</v>
      </c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 t="str">
        <f>_xlfn.DISPIMG("ID_EF84482744414917A51F85DCBB6F2E6C",1)</f>
        <v>=DISPIMG("ID_EF84482744414917A51F85DCBB6F2E6C",1)</v>
      </c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 t="str">
        <f>_xlfn.DISPIMG("ID_92B867FD823F4439862BCBAEC59DB6CC",1)</f>
        <v>=DISPIMG("ID_92B867FD823F4439862BCBAEC59DB6CC",1)</v>
      </c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 t="str">
        <f>_xlfn.DISPIMG("ID_65BF606A66D9456AAED2E244E68E390A",1)</f>
        <v>=DISPIMG("ID_65BF606A66D9456AAED2E244E68E390A",1)</v>
      </c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 t="str">
        <f>_xlfn.DISPIMG("ID_F142DB63E88C453FA5000CBD5A718A02",1)</f>
        <v>=DISPIMG("ID_F142DB63E88C453FA5000CBD5A718A02",1)</v>
      </c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 t="str">
        <f>_xlfn.DISPIMG("ID_EAE5F71FF11C45829A67A13B34E9ED07",1)</f>
        <v>=DISPIMG("ID_EAE5F71FF11C45829A67A13B34E9ED07",1)</v>
      </c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15" t="s">
        <v>25</v>
      </c>
      <c r="C19" s="16" t="str">
        <f>_xlfn.DISPIMG("ID_BF6E2A1DC4414280BE5287309DC7F8E9",1)</f>
        <v>=DISPIMG("ID_BF6E2A1DC4414280BE5287309DC7F8E9",1)</v>
      </c>
      <c r="D19" s="17">
        <v>4</v>
      </c>
      <c r="E19" s="17">
        <v>5</v>
      </c>
      <c r="F19" s="17">
        <v>20</v>
      </c>
      <c r="G19" s="18" t="s">
        <v>13</v>
      </c>
      <c r="H19" s="19"/>
    </row>
    <row r="20" ht="165" customHeight="1" spans="2:8">
      <c r="B20" s="20" t="s">
        <v>26</v>
      </c>
      <c r="C20" s="8" t="str">
        <f>_xlfn.DISPIMG("ID_68A0CC8FFB51431EBB190C76FFE0D3F4",1)</f>
        <v>=DISPIMG("ID_68A0CC8FFB51431EBB190C76FFE0D3F4",1)</v>
      </c>
      <c r="D20" s="9">
        <v>2</v>
      </c>
      <c r="E20" s="9">
        <v>5</v>
      </c>
      <c r="F20" s="9">
        <v>10</v>
      </c>
      <c r="G20" s="10" t="s">
        <v>27</v>
      </c>
      <c r="H20" s="8"/>
    </row>
    <row r="21" ht="165" customHeight="1" spans="2:8">
      <c r="B21" s="21" t="s">
        <v>28</v>
      </c>
      <c r="C21" s="22" t="str">
        <f>_xlfn.DISPIMG("ID_8CC4F7A1D1874401A3C3D488F4642E9A",1)</f>
        <v>=DISPIMG("ID_8CC4F7A1D1874401A3C3D488F4642E9A",1)</v>
      </c>
      <c r="D21" s="23">
        <v>4</v>
      </c>
      <c r="E21" s="23">
        <v>5</v>
      </c>
      <c r="F21" s="23">
        <v>20</v>
      </c>
      <c r="G21" s="10" t="s">
        <v>13</v>
      </c>
      <c r="H21" s="22"/>
    </row>
    <row r="22" ht="165" customHeight="1" spans="2:8">
      <c r="B22" s="20" t="s">
        <v>29</v>
      </c>
      <c r="C22" s="8" t="str">
        <f>_xlfn.DISPIMG("ID_DD105294A4E8472BACC1CE0CCC2EFD1C",1)</f>
        <v>=DISPIMG("ID_DD105294A4E8472BACC1CE0CCC2EFD1C",1)</v>
      </c>
      <c r="D22" s="9">
        <v>4</v>
      </c>
      <c r="E22" s="9">
        <v>5</v>
      </c>
      <c r="F22" s="9">
        <v>20</v>
      </c>
      <c r="G22" s="10" t="s">
        <v>13</v>
      </c>
      <c r="H22" s="8"/>
    </row>
    <row r="23" ht="165" customHeight="1" spans="2:8">
      <c r="B23" s="21" t="s">
        <v>30</v>
      </c>
      <c r="C23" s="22" t="str">
        <f>_xlfn.DISPIMG("ID_53068F6D5F77428BBB7B42C8F6BFDC29",1)</f>
        <v>=DISPIMG("ID_53068F6D5F77428BBB7B42C8F6BFDC29",1)</v>
      </c>
      <c r="D23" s="23">
        <v>4</v>
      </c>
      <c r="E23" s="23">
        <v>5</v>
      </c>
      <c r="F23" s="23">
        <v>20</v>
      </c>
      <c r="G23" s="24" t="s">
        <v>13</v>
      </c>
      <c r="H23" s="22"/>
    </row>
    <row r="24" ht="165" customHeight="1" spans="2:8">
      <c r="B24" s="21" t="s">
        <v>31</v>
      </c>
      <c r="C24" s="22" t="str">
        <f>_xlfn.DISPIMG("ID_5D10114969984C1B9BE4A8B09522B1BE",1)</f>
        <v>=DISPIMG("ID_5D10114969984C1B9BE4A8B09522B1BE",1)</v>
      </c>
      <c r="D24" s="23">
        <v>8</v>
      </c>
      <c r="E24" s="23">
        <v>5</v>
      </c>
      <c r="F24" s="23">
        <v>40</v>
      </c>
      <c r="G24" s="25" t="s">
        <v>13</v>
      </c>
      <c r="H24" s="22"/>
    </row>
    <row r="25" ht="165" customHeight="1" spans="2:8">
      <c r="B25" s="21" t="s">
        <v>32</v>
      </c>
      <c r="C25" s="22" t="str">
        <f>_xlfn.DISPIMG("ID_199F30A043134A75A748114111F389A6",1)</f>
        <v>=DISPIMG("ID_199F30A043134A75A748114111F389A6",1)</v>
      </c>
      <c r="D25" s="23">
        <v>4</v>
      </c>
      <c r="E25" s="23">
        <v>5</v>
      </c>
      <c r="F25" s="23">
        <v>20</v>
      </c>
      <c r="G25" s="26" t="s">
        <v>13</v>
      </c>
      <c r="H25" s="22"/>
    </row>
    <row r="26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2026-10-23T03:15:58Z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62C8ED53BFCE4A14993A47B240A87BD9_13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