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c/Documents/INF4705/"/>
    </mc:Choice>
  </mc:AlternateContent>
  <bookViews>
    <workbookView xWindow="340" yWindow="202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2" i="1" l="1"/>
  <c r="AB33" i="1"/>
  <c r="AB34" i="1"/>
  <c r="AB35" i="1"/>
  <c r="AB36" i="1"/>
  <c r="AB37" i="1"/>
  <c r="AB38" i="1"/>
  <c r="AB39" i="1"/>
  <c r="AB32" i="1"/>
  <c r="AA33" i="1"/>
  <c r="AA34" i="1"/>
  <c r="AA35" i="1"/>
  <c r="AA36" i="1"/>
  <c r="AA37" i="1"/>
  <c r="AA38" i="1"/>
  <c r="AA39" i="1"/>
  <c r="AA32" i="1"/>
  <c r="Z33" i="1"/>
  <c r="Z34" i="1"/>
  <c r="Z35" i="1"/>
  <c r="Z36" i="1"/>
  <c r="Z37" i="1"/>
  <c r="Z38" i="1"/>
  <c r="Z39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7" i="1"/>
  <c r="X8" i="1"/>
  <c r="M25" i="1"/>
  <c r="P65" i="1"/>
  <c r="P52" i="1"/>
  <c r="P39" i="1"/>
  <c r="P26" i="1"/>
  <c r="P13" i="1"/>
  <c r="M233" i="1"/>
  <c r="M220" i="1"/>
  <c r="M207" i="1"/>
  <c r="M194" i="1"/>
  <c r="M181" i="1"/>
  <c r="M168" i="1"/>
  <c r="M155" i="1"/>
  <c r="M142" i="1"/>
  <c r="M129" i="1"/>
  <c r="M116" i="1"/>
  <c r="M103" i="1"/>
  <c r="M90" i="1"/>
  <c r="M77" i="1"/>
  <c r="M64" i="1"/>
  <c r="M51" i="1"/>
  <c r="M38" i="1"/>
  <c r="M12" i="1"/>
  <c r="C103" i="1"/>
  <c r="C90" i="1"/>
  <c r="C77" i="1"/>
  <c r="C64" i="1"/>
  <c r="C51" i="1"/>
  <c r="C38" i="1"/>
  <c r="C25" i="1"/>
  <c r="C12" i="1"/>
</calcChain>
</file>

<file path=xl/sharedStrings.xml><?xml version="1.0" encoding="utf-8"?>
<sst xmlns="http://schemas.openxmlformats.org/spreadsheetml/2006/main" count="106" uniqueCount="64">
  <si>
    <t>/Users/lc/anaconda/bin/python /Users/lc/Documents/INF4705/TP2/Analysis.py</t>
  </si>
  <si>
    <t>tp2-donnees/poset10-4</t>
  </si>
  <si>
    <t>tp2-donnees/poset10-6</t>
  </si>
  <si>
    <t>tp2-donnees/poset10-8</t>
  </si>
  <si>
    <t>tp2-donnees/poset14-4</t>
  </si>
  <si>
    <t>tp2-donnees/poset14-6</t>
  </si>
  <si>
    <t>tp2-donnees/poset14-8</t>
  </si>
  <si>
    <t>tp2-donnees/poset18-4</t>
  </si>
  <si>
    <t>tp2-donnees/poset18-6</t>
  </si>
  <si>
    <t>tp2-donnees/poset18-8</t>
  </si>
  <si>
    <t>tp2-donnees/poset22-4</t>
  </si>
  <si>
    <t>tp2-donnees/poset22-6</t>
  </si>
  <si>
    <t>tp2-donnees/poset22-8</t>
  </si>
  <si>
    <t>tp2-donnees/poset26-4</t>
  </si>
  <si>
    <t>tp2-donnees/poset26-6</t>
  </si>
  <si>
    <t>tp2-donnees/poset26-8</t>
  </si>
  <si>
    <t>tp2-donnees/poset30-4</t>
  </si>
  <si>
    <t>tp2-donnees/poset30-6</t>
  </si>
  <si>
    <t>tp2-donnees/poset30-8</t>
  </si>
  <si>
    <t xml:space="preserve">Temps moyen: </t>
  </si>
  <si>
    <t>Theorique</t>
  </si>
  <si>
    <t>tp2-donnees/poset14-10</t>
  </si>
  <si>
    <t>tp2-donnees/poset18-10</t>
  </si>
  <si>
    <t>tp2-donnees/poset22-10</t>
  </si>
  <si>
    <t>tp2-donnees/poset26-10</t>
  </si>
  <si>
    <t>tp2-donnees/poset30-10</t>
  </si>
  <si>
    <t>Algorithme vorace</t>
  </si>
  <si>
    <t>Moy ext.lin.</t>
  </si>
  <si>
    <t>serie 10</t>
  </si>
  <si>
    <t>10--4</t>
  </si>
  <si>
    <t>10--6</t>
  </si>
  <si>
    <t>10--8</t>
  </si>
  <si>
    <t>serie 14</t>
  </si>
  <si>
    <t>14--6</t>
  </si>
  <si>
    <t>14--8</t>
  </si>
  <si>
    <t>14--4</t>
  </si>
  <si>
    <t>14--10</t>
  </si>
  <si>
    <t>serie 18</t>
  </si>
  <si>
    <t>18--4</t>
  </si>
  <si>
    <t>18--6</t>
  </si>
  <si>
    <t>18--8</t>
  </si>
  <si>
    <t>18--10</t>
  </si>
  <si>
    <t>serie 22</t>
  </si>
  <si>
    <t>22--4</t>
  </si>
  <si>
    <t>22--6</t>
  </si>
  <si>
    <t>22--8</t>
  </si>
  <si>
    <t>22--10</t>
  </si>
  <si>
    <t>serie 26</t>
  </si>
  <si>
    <t>26--4</t>
  </si>
  <si>
    <t>26--6</t>
  </si>
  <si>
    <t>26--8</t>
  </si>
  <si>
    <t>26--10</t>
  </si>
  <si>
    <t>serie 30</t>
  </si>
  <si>
    <t>30--4</t>
  </si>
  <si>
    <t>30--6</t>
  </si>
  <si>
    <t>30--8</t>
  </si>
  <si>
    <t>30--10</t>
  </si>
  <si>
    <t>Moy ext. Lin.</t>
  </si>
  <si>
    <t>moy temps</t>
  </si>
  <si>
    <t>moy ext. Lin</t>
  </si>
  <si>
    <t>Algorithme retour arriere</t>
  </si>
  <si>
    <t>y/x</t>
  </si>
  <si>
    <t>nlogn</t>
  </si>
  <si>
    <t>n*n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</si>
</sst>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16" fontId="0" fillId="0" borderId="0" xfId="0" applyNumberFormat="1"/>
    <xf numFmtId="0" fontId="4" fillId="0" borderId="0" xfId="0" applyFont="1"/>
    <xf numFmtId="16" fontId="4" fillId="0" borderId="0" xfId="0" applyNumberFormat="1" applyFon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puissance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Sheet1!$Y$3</c:f>
              <c:strCache>
                <c:ptCount val="1"/>
                <c:pt idx="0">
                  <c:v>moy 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Sheet1!$X$4:$X$26</c:f>
              <c:numCache>
                <c:formatCode>General</c:formatCode>
                <c:ptCount val="23"/>
                <c:pt idx="0">
                  <c:v>649.7542372</c:v>
                </c:pt>
                <c:pt idx="1">
                  <c:v>260.32343</c:v>
                </c:pt>
                <c:pt idx="2">
                  <c:v>135.9933</c:v>
                </c:pt>
                <c:pt idx="3">
                  <c:v>15741.7009319</c:v>
                </c:pt>
                <c:pt idx="4">
                  <c:v>48762.9170692</c:v>
                </c:pt>
                <c:pt idx="5">
                  <c:v>55460.0078455</c:v>
                </c:pt>
                <c:pt idx="6">
                  <c:v>9952.238321</c:v>
                </c:pt>
                <c:pt idx="7">
                  <c:v>591275.7167922</c:v>
                </c:pt>
                <c:pt idx="8">
                  <c:v>5.0835050323623E6</c:v>
                </c:pt>
                <c:pt idx="9">
                  <c:v>3.60027305984967E7</c:v>
                </c:pt>
                <c:pt idx="10">
                  <c:v>2.53197335428437E7</c:v>
                </c:pt>
                <c:pt idx="11">
                  <c:v>2.42753375810074E7</c:v>
                </c:pt>
                <c:pt idx="12">
                  <c:v>3.50952571350035E8</c:v>
                </c:pt>
                <c:pt idx="13">
                  <c:v>2.83868234616516E9</c:v>
                </c:pt>
                <c:pt idx="14">
                  <c:v>8.25259441650128E9</c:v>
                </c:pt>
                <c:pt idx="15">
                  <c:v>4.66212998634595E8</c:v>
                </c:pt>
                <c:pt idx="16">
                  <c:v>2.15794815977567E10</c:v>
                </c:pt>
                <c:pt idx="17">
                  <c:v>2.02975853083585E11</c:v>
                </c:pt>
                <c:pt idx="18">
                  <c:v>8.38233597509833E11</c:v>
                </c:pt>
                <c:pt idx="19">
                  <c:v>1.21264935360932E10</c:v>
                </c:pt>
                <c:pt idx="20">
                  <c:v>4.78343546244156E12</c:v>
                </c:pt>
                <c:pt idx="21">
                  <c:v>1.84671792836017E13</c:v>
                </c:pt>
                <c:pt idx="22">
                  <c:v>5.14999023481528E14</c:v>
                </c:pt>
              </c:numCache>
            </c:numRef>
          </c:xVal>
          <c:yVal>
            <c:numRef>
              <c:f>Sheet1!$Y$4:$Y$26</c:f>
              <c:numCache>
                <c:formatCode>General</c:formatCode>
                <c:ptCount val="23"/>
                <c:pt idx="0">
                  <c:v>0.000138</c:v>
                </c:pt>
                <c:pt idx="1">
                  <c:v>0.000107</c:v>
                </c:pt>
                <c:pt idx="2" formatCode="0.00E+00">
                  <c:v>8.4E-5</c:v>
                </c:pt>
                <c:pt idx="3">
                  <c:v>0.00019</c:v>
                </c:pt>
                <c:pt idx="4">
                  <c:v>0.00021</c:v>
                </c:pt>
                <c:pt idx="5">
                  <c:v>0.000197</c:v>
                </c:pt>
                <c:pt idx="6">
                  <c:v>0.000227</c:v>
                </c:pt>
                <c:pt idx="7">
                  <c:v>0.000296</c:v>
                </c:pt>
                <c:pt idx="8">
                  <c:v>0.000341</c:v>
                </c:pt>
                <c:pt idx="9">
                  <c:v>0.000305</c:v>
                </c:pt>
                <c:pt idx="10">
                  <c:v>0.000358</c:v>
                </c:pt>
                <c:pt idx="11">
                  <c:v>0.000305</c:v>
                </c:pt>
                <c:pt idx="12">
                  <c:v>0.000459</c:v>
                </c:pt>
                <c:pt idx="13">
                  <c:v>0.000437</c:v>
                </c:pt>
                <c:pt idx="14">
                  <c:v>0.000395</c:v>
                </c:pt>
                <c:pt idx="15">
                  <c:v>0.000365</c:v>
                </c:pt>
                <c:pt idx="16">
                  <c:v>0.000374</c:v>
                </c:pt>
                <c:pt idx="17">
                  <c:v>0.000437</c:v>
                </c:pt>
                <c:pt idx="18">
                  <c:v>0.000441</c:v>
                </c:pt>
                <c:pt idx="19">
                  <c:v>0.000425</c:v>
                </c:pt>
                <c:pt idx="20">
                  <c:v>0.000519</c:v>
                </c:pt>
                <c:pt idx="21">
                  <c:v>0.000549</c:v>
                </c:pt>
                <c:pt idx="22">
                  <c:v>0.000525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2966912"/>
        <c:axId val="-1892847840"/>
      </c:scatterChart>
      <c:valAx>
        <c:axId val="-18929669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847840"/>
        <c:crosses val="autoZero"/>
        <c:crossBetween val="midCat"/>
      </c:valAx>
      <c:valAx>
        <c:axId val="-18928478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296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de puissance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Sheet1!$X$32:$X$39</c:f>
              <c:numCache>
                <c:formatCode>General</c:formatCode>
                <c:ptCount val="8"/>
                <c:pt idx="0">
                  <c:v>1384.9</c:v>
                </c:pt>
                <c:pt idx="1">
                  <c:v>52020.0</c:v>
                </c:pt>
                <c:pt idx="2">
                  <c:v>400176.0</c:v>
                </c:pt>
                <c:pt idx="3">
                  <c:v>338585.5</c:v>
                </c:pt>
                <c:pt idx="4">
                  <c:v>2.29156732E7</c:v>
                </c:pt>
                <c:pt idx="5">
                  <c:v>6.9873425E6</c:v>
                </c:pt>
                <c:pt idx="6">
                  <c:v>3.49349578E7</c:v>
                </c:pt>
                <c:pt idx="7">
                  <c:v>7.2306218407E9</c:v>
                </c:pt>
              </c:numCache>
            </c:numRef>
          </c:xVal>
          <c:yVal>
            <c:numRef>
              <c:f>Sheet1!$Y$32:$Y$39</c:f>
              <c:numCache>
                <c:formatCode>General</c:formatCode>
                <c:ptCount val="8"/>
                <c:pt idx="0">
                  <c:v>0.013399</c:v>
                </c:pt>
                <c:pt idx="1">
                  <c:v>0.497701</c:v>
                </c:pt>
                <c:pt idx="2">
                  <c:v>4.249266</c:v>
                </c:pt>
                <c:pt idx="3">
                  <c:v>4.045681</c:v>
                </c:pt>
                <c:pt idx="4">
                  <c:v>249.051659</c:v>
                </c:pt>
                <c:pt idx="5">
                  <c:v>90.660296</c:v>
                </c:pt>
                <c:pt idx="6">
                  <c:v>549.8912350000001</c:v>
                </c:pt>
                <c:pt idx="7">
                  <c:v>834.00546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5635136"/>
        <c:axId val="-1888363104"/>
      </c:scatterChart>
      <c:valAx>
        <c:axId val="-189563513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8363104"/>
        <c:crosses val="autoZero"/>
        <c:crossBetween val="midCat"/>
      </c:valAx>
      <c:valAx>
        <c:axId val="-188836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6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rapport</a:t>
            </a:r>
            <a:r>
              <a:rPr lang="en-US" baseline="0"/>
              <a:t> O(n)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Sheet1!$X$32:$X$39</c:f>
              <c:numCache>
                <c:formatCode>General</c:formatCode>
                <c:ptCount val="8"/>
                <c:pt idx="0">
                  <c:v>1384.9</c:v>
                </c:pt>
                <c:pt idx="1">
                  <c:v>52020.0</c:v>
                </c:pt>
                <c:pt idx="2">
                  <c:v>400176.0</c:v>
                </c:pt>
                <c:pt idx="3">
                  <c:v>338585.5</c:v>
                </c:pt>
                <c:pt idx="4">
                  <c:v>2.29156732E7</c:v>
                </c:pt>
                <c:pt idx="5">
                  <c:v>6.9873425E6</c:v>
                </c:pt>
                <c:pt idx="6">
                  <c:v>3.49349578E7</c:v>
                </c:pt>
                <c:pt idx="7">
                  <c:v>7.2306218407E9</c:v>
                </c:pt>
              </c:numCache>
            </c:numRef>
          </c:xVal>
          <c:yVal>
            <c:numRef>
              <c:f>Sheet1!$Z$32:$Z$39</c:f>
              <c:numCache>
                <c:formatCode>General</c:formatCode>
                <c:ptCount val="8"/>
                <c:pt idx="0">
                  <c:v>9.67506679182612E-6</c:v>
                </c:pt>
                <c:pt idx="1">
                  <c:v>9.56749327181853E-6</c:v>
                </c:pt>
                <c:pt idx="2">
                  <c:v>1.06184928631402E-5</c:v>
                </c:pt>
                <c:pt idx="3">
                  <c:v>1.19487721712832E-5</c:v>
                </c:pt>
                <c:pt idx="4">
                  <c:v>1.08681799057948E-5</c:v>
                </c:pt>
                <c:pt idx="5">
                  <c:v>1.29749323151112E-5</c:v>
                </c:pt>
                <c:pt idx="6">
                  <c:v>1.57404293472483E-5</c:v>
                </c:pt>
                <c:pt idx="7">
                  <c:v>1.1534353177005E-7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886688"/>
        <c:axId val="-1852463488"/>
      </c:scatterChart>
      <c:valAx>
        <c:axId val="-18918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463488"/>
        <c:crosses val="autoZero"/>
        <c:crossBetween val="midCat"/>
      </c:valAx>
      <c:valAx>
        <c:axId val="-1852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8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rapport O(nlog(n))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Sheet1!$X$32:$X$39</c:f>
              <c:numCache>
                <c:formatCode>General</c:formatCode>
                <c:ptCount val="8"/>
                <c:pt idx="0">
                  <c:v>1384.9</c:v>
                </c:pt>
                <c:pt idx="1">
                  <c:v>52020.0</c:v>
                </c:pt>
                <c:pt idx="2">
                  <c:v>400176.0</c:v>
                </c:pt>
                <c:pt idx="3">
                  <c:v>338585.5</c:v>
                </c:pt>
                <c:pt idx="4">
                  <c:v>2.29156732E7</c:v>
                </c:pt>
                <c:pt idx="5">
                  <c:v>6.9873425E6</c:v>
                </c:pt>
                <c:pt idx="6">
                  <c:v>3.49349578E7</c:v>
                </c:pt>
                <c:pt idx="7">
                  <c:v>7.2306218407E9</c:v>
                </c:pt>
              </c:numCache>
            </c:numRef>
          </c:xVal>
          <c:yVal>
            <c:numRef>
              <c:f>Sheet1!$AA$32:$AA$39</c:f>
              <c:numCache>
                <c:formatCode>General</c:formatCode>
                <c:ptCount val="8"/>
                <c:pt idx="0">
                  <c:v>3.07984022275066E-6</c:v>
                </c:pt>
                <c:pt idx="1">
                  <c:v>2.02865727192406E-6</c:v>
                </c:pt>
                <c:pt idx="2">
                  <c:v>1.89539754456934E-6</c:v>
                </c:pt>
                <c:pt idx="3">
                  <c:v>2.16084788513357E-6</c:v>
                </c:pt>
                <c:pt idx="4">
                  <c:v>1.47662827107651E-6</c:v>
                </c:pt>
                <c:pt idx="5">
                  <c:v>1.89572483765481E-6</c:v>
                </c:pt>
                <c:pt idx="6">
                  <c:v>2.0866878354925E-6</c:v>
                </c:pt>
                <c:pt idx="7">
                  <c:v>1.16991050652119E-8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961136"/>
        <c:axId val="-1846428080"/>
      </c:scatterChart>
      <c:valAx>
        <c:axId val="-18519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428080"/>
        <c:crosses val="autoZero"/>
        <c:crossBetween val="midCat"/>
      </c:valAx>
      <c:valAx>
        <c:axId val="-18464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9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rapport O(n2)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Sheet1!$X$32:$X$39</c:f>
              <c:numCache>
                <c:formatCode>General</c:formatCode>
                <c:ptCount val="8"/>
                <c:pt idx="0">
                  <c:v>1384.9</c:v>
                </c:pt>
                <c:pt idx="1">
                  <c:v>52020.0</c:v>
                </c:pt>
                <c:pt idx="2">
                  <c:v>400176.0</c:v>
                </c:pt>
                <c:pt idx="3">
                  <c:v>338585.5</c:v>
                </c:pt>
                <c:pt idx="4">
                  <c:v>2.29156732E7</c:v>
                </c:pt>
                <c:pt idx="5">
                  <c:v>6.9873425E6</c:v>
                </c:pt>
                <c:pt idx="6">
                  <c:v>3.49349578E7</c:v>
                </c:pt>
                <c:pt idx="7">
                  <c:v>7.2306218407E9</c:v>
                </c:pt>
              </c:numCache>
            </c:numRef>
          </c:xVal>
          <c:yVal>
            <c:numRef>
              <c:f>Sheet1!$AB$32:$AB$39</c:f>
              <c:numCache>
                <c:formatCode>General</c:formatCode>
                <c:ptCount val="8"/>
                <c:pt idx="0">
                  <c:v>6.98611220436575E-9</c:v>
                </c:pt>
                <c:pt idx="1">
                  <c:v>1.83919516951529E-10</c:v>
                </c:pt>
                <c:pt idx="2">
                  <c:v>2.65345569527913E-11</c:v>
                </c:pt>
                <c:pt idx="3">
                  <c:v>3.52902654463442E-11</c:v>
                </c:pt>
                <c:pt idx="4">
                  <c:v>4.74268410573894E-13</c:v>
                </c:pt>
                <c:pt idx="5">
                  <c:v>1.85691946761036E-12</c:v>
                </c:pt>
                <c:pt idx="6">
                  <c:v>4.50563857479406E-13</c:v>
                </c:pt>
                <c:pt idx="7">
                  <c:v>1.59520901951752E-17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409232"/>
        <c:axId val="-1937049088"/>
      </c:scatterChart>
      <c:valAx>
        <c:axId val="-18464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049088"/>
        <c:crosses val="autoZero"/>
        <c:crossBetween val="midCat"/>
      </c:valAx>
      <c:valAx>
        <c:axId val="-1937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4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63500</xdr:colOff>
      <xdr:row>5</xdr:row>
      <xdr:rowOff>152400</xdr:rowOff>
    </xdr:from>
    <xdr:to>
      <xdr:col>32</xdr:col>
      <xdr:colOff>63500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603250</xdr:colOff>
      <xdr:row>25</xdr:row>
      <xdr:rowOff>50800</xdr:rowOff>
    </xdr:from>
    <xdr:to>
      <xdr:col>34</xdr:col>
      <xdr:colOff>222250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590550</xdr:colOff>
      <xdr:row>40</xdr:row>
      <xdr:rowOff>101600</xdr:rowOff>
    </xdr:from>
    <xdr:to>
      <xdr:col>27</xdr:col>
      <xdr:colOff>31750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539750</xdr:colOff>
      <xdr:row>54</xdr:row>
      <xdr:rowOff>38100</xdr:rowOff>
    </xdr:from>
    <xdr:to>
      <xdr:col>26</xdr:col>
      <xdr:colOff>806450</xdr:colOff>
      <xdr:row>67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</xdr:colOff>
      <xdr:row>48</xdr:row>
      <xdr:rowOff>38100</xdr:rowOff>
    </xdr:from>
    <xdr:to>
      <xdr:col>32</xdr:col>
      <xdr:colOff>374650</xdr:colOff>
      <xdr:row>61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5"/>
  <sheetViews>
    <sheetView tabSelected="1" zoomScale="87" workbookViewId="0">
      <selection activeCell="Q14" sqref="Q14"/>
    </sheetView>
  </sheetViews>
  <sheetFormatPr baseColWidth="10" defaultRowHeight="16" x14ac:dyDescent="0.2"/>
  <cols>
    <col min="3" max="3" width="11.1640625" bestFit="1" customWidth="1"/>
    <col min="13" max="13" width="12.1640625" bestFit="1" customWidth="1"/>
    <col min="16" max="16" width="11.83203125" bestFit="1" customWidth="1"/>
    <col min="18" max="18" width="12.1640625" bestFit="1" customWidth="1"/>
    <col min="24" max="24" width="12.1640625" bestFit="1" customWidth="1"/>
    <col min="26" max="28" width="11.83203125" bestFit="1" customWidth="1"/>
  </cols>
  <sheetData>
    <row r="1" spans="1:25" x14ac:dyDescent="0.2">
      <c r="A1" t="s">
        <v>0</v>
      </c>
      <c r="K1" t="s">
        <v>0</v>
      </c>
      <c r="R1" t="s">
        <v>20</v>
      </c>
    </row>
    <row r="2" spans="1:25" x14ac:dyDescent="0.2">
      <c r="A2" t="s">
        <v>1</v>
      </c>
      <c r="K2" t="s">
        <v>1</v>
      </c>
      <c r="M2" t="s">
        <v>27</v>
      </c>
      <c r="N2" t="s">
        <v>0</v>
      </c>
      <c r="R2">
        <v>4.74469731960998E+16</v>
      </c>
      <c r="V2" t="s">
        <v>26</v>
      </c>
    </row>
    <row r="3" spans="1:25" x14ac:dyDescent="0.2">
      <c r="A3">
        <v>1984</v>
      </c>
      <c r="K3">
        <v>894.42719099999999</v>
      </c>
      <c r="N3" t="s">
        <v>21</v>
      </c>
      <c r="P3" t="s">
        <v>27</v>
      </c>
      <c r="R3">
        <v>910183993162544</v>
      </c>
      <c r="X3" t="s">
        <v>57</v>
      </c>
      <c r="Y3" t="s">
        <v>58</v>
      </c>
    </row>
    <row r="4" spans="1:25" x14ac:dyDescent="0.2">
      <c r="A4">
        <v>716</v>
      </c>
      <c r="K4">
        <v>344.26518600000003</v>
      </c>
      <c r="N4">
        <v>1848.2906620000001</v>
      </c>
      <c r="R4">
        <v>3.66220922087466E+16</v>
      </c>
      <c r="V4" t="s">
        <v>28</v>
      </c>
      <c r="W4" s="3" t="s">
        <v>29</v>
      </c>
      <c r="X4" s="4">
        <v>649.75423720000003</v>
      </c>
      <c r="Y4">
        <v>1.3799999999999999E-4</v>
      </c>
    </row>
    <row r="5" spans="1:25" x14ac:dyDescent="0.2">
      <c r="A5">
        <v>964</v>
      </c>
      <c r="K5">
        <v>447.213595</v>
      </c>
      <c r="N5">
        <v>1848.2906620000001</v>
      </c>
      <c r="R5">
        <v>3558015679364300</v>
      </c>
      <c r="W5" t="s">
        <v>30</v>
      </c>
      <c r="X5">
        <v>260.32342999999997</v>
      </c>
      <c r="Y5">
        <v>1.07E-4</v>
      </c>
    </row>
    <row r="6" spans="1:25" x14ac:dyDescent="0.2">
      <c r="A6">
        <v>784</v>
      </c>
      <c r="K6">
        <v>1202.8130610000001</v>
      </c>
      <c r="N6">
        <v>6915.670408</v>
      </c>
      <c r="R6">
        <v>397756611919788</v>
      </c>
      <c r="W6" t="s">
        <v>31</v>
      </c>
      <c r="X6">
        <v>135.9933</v>
      </c>
      <c r="Y6" s="1">
        <v>8.3999999999999995E-5</v>
      </c>
    </row>
    <row r="7" spans="1:25" x14ac:dyDescent="0.2">
      <c r="A7">
        <v>1773</v>
      </c>
      <c r="K7">
        <v>447.213595</v>
      </c>
      <c r="N7">
        <v>6915.670408</v>
      </c>
      <c r="R7">
        <v>704641817996189</v>
      </c>
      <c r="V7" t="s">
        <v>32</v>
      </c>
      <c r="W7" s="3" t="s">
        <v>35</v>
      </c>
      <c r="X7">
        <f xml:space="preserve"> M51</f>
        <v>15741.700931900001</v>
      </c>
      <c r="Y7">
        <v>1.9000000000000001E-4</v>
      </c>
    </row>
    <row r="8" spans="1:25" x14ac:dyDescent="0.2">
      <c r="A8">
        <v>4190</v>
      </c>
      <c r="K8">
        <v>1202.8130610000001</v>
      </c>
      <c r="N8">
        <v>6915.670408</v>
      </c>
      <c r="R8">
        <v>1220077750372110</v>
      </c>
      <c r="W8" t="s">
        <v>33</v>
      </c>
      <c r="X8">
        <f>M64</f>
        <v>48762.917069200004</v>
      </c>
      <c r="Y8">
        <v>2.1000000000000001E-4</v>
      </c>
    </row>
    <row r="9" spans="1:25" x14ac:dyDescent="0.2">
      <c r="A9">
        <v>1954</v>
      </c>
      <c r="K9">
        <v>601.40652999999998</v>
      </c>
      <c r="N9">
        <v>4802</v>
      </c>
      <c r="R9">
        <v>1161019399236160</v>
      </c>
      <c r="W9" t="s">
        <v>34</v>
      </c>
      <c r="X9">
        <f xml:space="preserve"> M77</f>
        <v>55460.007845500004</v>
      </c>
      <c r="Y9">
        <v>1.9699999999999999E-4</v>
      </c>
    </row>
    <row r="10" spans="1:25" x14ac:dyDescent="0.2">
      <c r="A10">
        <v>224</v>
      </c>
      <c r="K10">
        <v>231.481481</v>
      </c>
      <c r="N10">
        <v>1200.5</v>
      </c>
      <c r="R10">
        <v>3707270841704830</v>
      </c>
      <c r="W10" t="s">
        <v>36</v>
      </c>
      <c r="X10">
        <f xml:space="preserve"> P13</f>
        <v>9952.2383210000007</v>
      </c>
      <c r="Y10">
        <v>2.2699999999999999E-4</v>
      </c>
    </row>
    <row r="11" spans="1:25" x14ac:dyDescent="0.2">
      <c r="A11">
        <v>560</v>
      </c>
      <c r="K11">
        <v>894.42719099999999</v>
      </c>
      <c r="N11">
        <v>1848.2906620000001</v>
      </c>
      <c r="R11">
        <v>4426273794786360</v>
      </c>
      <c r="V11" t="s">
        <v>37</v>
      </c>
      <c r="W11" s="3" t="s">
        <v>38</v>
      </c>
      <c r="X11">
        <f xml:space="preserve"> M90</f>
        <v>591275.71679219999</v>
      </c>
      <c r="Y11">
        <v>2.9599999999999998E-4</v>
      </c>
    </row>
    <row r="12" spans="1:25" x14ac:dyDescent="0.2">
      <c r="A12">
        <v>700</v>
      </c>
      <c r="C12">
        <f>AVERAGE(A3:A12)</f>
        <v>1384.9</v>
      </c>
      <c r="K12">
        <v>231.481481</v>
      </c>
      <c r="M12">
        <f>AVERAGE(K3:K12)</f>
        <v>649.75423720000003</v>
      </c>
      <c r="N12">
        <v>33614</v>
      </c>
      <c r="W12" t="s">
        <v>39</v>
      </c>
      <c r="X12">
        <f xml:space="preserve"> M103</f>
        <v>5083505.032362299</v>
      </c>
      <c r="Y12">
        <v>3.4099999999999999E-4</v>
      </c>
    </row>
    <row r="13" spans="1:25" x14ac:dyDescent="0.2">
      <c r="A13" t="s">
        <v>19</v>
      </c>
      <c r="K13" t="s">
        <v>19</v>
      </c>
      <c r="N13">
        <v>33614</v>
      </c>
      <c r="P13">
        <f>AVERAGE(N4:N13)</f>
        <v>9952.2383210000007</v>
      </c>
      <c r="W13" t="s">
        <v>40</v>
      </c>
      <c r="X13">
        <f xml:space="preserve"> M116</f>
        <v>36002730.59849669</v>
      </c>
      <c r="Y13">
        <v>3.0499999999999999E-4</v>
      </c>
    </row>
    <row r="14" spans="1:25" x14ac:dyDescent="0.2">
      <c r="A14">
        <v>1.3398999999999999E-2</v>
      </c>
      <c r="K14">
        <v>1.3799999999999999E-4</v>
      </c>
      <c r="N14" t="s">
        <v>19</v>
      </c>
      <c r="W14" t="s">
        <v>41</v>
      </c>
      <c r="X14">
        <f xml:space="preserve"> P26</f>
        <v>25319733.542843703</v>
      </c>
      <c r="Y14">
        <v>3.5799999999999997E-4</v>
      </c>
    </row>
    <row r="15" spans="1:25" x14ac:dyDescent="0.2">
      <c r="A15" t="s">
        <v>2</v>
      </c>
      <c r="K15" t="s">
        <v>2</v>
      </c>
      <c r="N15">
        <v>2.2699999999999999E-4</v>
      </c>
      <c r="V15" s="4" t="s">
        <v>42</v>
      </c>
      <c r="W15" s="5" t="s">
        <v>43</v>
      </c>
      <c r="X15">
        <f xml:space="preserve"> M129</f>
        <v>24275337.581007399</v>
      </c>
      <c r="Y15">
        <v>3.0499999999999999E-4</v>
      </c>
    </row>
    <row r="16" spans="1:25" x14ac:dyDescent="0.2">
      <c r="A16">
        <v>25200</v>
      </c>
      <c r="K16">
        <v>312.5</v>
      </c>
      <c r="N16" t="s">
        <v>22</v>
      </c>
      <c r="V16" s="4"/>
      <c r="W16" s="4" t="s">
        <v>44</v>
      </c>
      <c r="X16">
        <f xml:space="preserve"> M142</f>
        <v>350952571.35003507</v>
      </c>
      <c r="Y16">
        <v>4.5899999999999999E-4</v>
      </c>
    </row>
    <row r="17" spans="1:28" x14ac:dyDescent="0.2">
      <c r="A17">
        <v>97920</v>
      </c>
      <c r="K17">
        <v>304.29030999999998</v>
      </c>
      <c r="N17">
        <v>16568690.638054</v>
      </c>
      <c r="V17" s="4"/>
      <c r="W17" s="4" t="s">
        <v>45</v>
      </c>
      <c r="X17">
        <f xml:space="preserve"> M155</f>
        <v>2838682346.1651564</v>
      </c>
      <c r="Y17">
        <v>4.37E-4</v>
      </c>
    </row>
    <row r="18" spans="1:28" x14ac:dyDescent="0.2">
      <c r="A18">
        <v>38160</v>
      </c>
      <c r="K18">
        <v>98.821177000000006</v>
      </c>
      <c r="N18">
        <v>7301149.9132749997</v>
      </c>
      <c r="V18" s="4"/>
      <c r="W18" s="4" t="s">
        <v>46</v>
      </c>
      <c r="X18">
        <f xml:space="preserve"> P39</f>
        <v>8252594416.5012789</v>
      </c>
      <c r="Y18">
        <v>3.9500000000000001E-4</v>
      </c>
    </row>
    <row r="19" spans="1:28" x14ac:dyDescent="0.2">
      <c r="A19">
        <v>30240</v>
      </c>
      <c r="K19">
        <v>312.5</v>
      </c>
      <c r="N19">
        <v>182631769.96167201</v>
      </c>
      <c r="V19" s="4" t="s">
        <v>47</v>
      </c>
      <c r="W19" s="5" t="s">
        <v>48</v>
      </c>
      <c r="X19">
        <f xml:space="preserve"> M168</f>
        <v>466212998.63459492</v>
      </c>
      <c r="Y19">
        <v>3.6499999999999998E-4</v>
      </c>
    </row>
    <row r="20" spans="1:28" x14ac:dyDescent="0.2">
      <c r="A20">
        <v>75600</v>
      </c>
      <c r="K20">
        <v>481.125224</v>
      </c>
      <c r="N20">
        <v>16568690.638054</v>
      </c>
      <c r="V20" s="4"/>
      <c r="W20" s="4" t="s">
        <v>49</v>
      </c>
      <c r="X20">
        <f xml:space="preserve"> M181</f>
        <v>21579481597.756683</v>
      </c>
      <c r="Y20">
        <v>3.7399999999999998E-4</v>
      </c>
    </row>
    <row r="21" spans="1:28" x14ac:dyDescent="0.2">
      <c r="A21">
        <v>37800</v>
      </c>
      <c r="K21">
        <v>370.37036999999998</v>
      </c>
      <c r="N21">
        <v>5808029.1909039998</v>
      </c>
      <c r="V21" s="4"/>
      <c r="W21" s="4" t="s">
        <v>50</v>
      </c>
      <c r="X21">
        <f xml:space="preserve"> M194</f>
        <v>202975853083.58511</v>
      </c>
      <c r="Y21">
        <v>4.37E-4</v>
      </c>
    </row>
    <row r="22" spans="1:28" x14ac:dyDescent="0.2">
      <c r="A22">
        <v>16560</v>
      </c>
      <c r="K22">
        <v>56.568542000000001</v>
      </c>
      <c r="N22">
        <v>920482.81322500005</v>
      </c>
      <c r="V22" s="4"/>
      <c r="W22" s="4" t="s">
        <v>51</v>
      </c>
      <c r="X22">
        <f>P52</f>
        <v>838233597509.83276</v>
      </c>
      <c r="Y22">
        <v>4.4099999999999999E-4</v>
      </c>
    </row>
    <row r="23" spans="1:28" x14ac:dyDescent="0.2">
      <c r="A23">
        <v>95760</v>
      </c>
      <c r="K23">
        <v>481.125224</v>
      </c>
      <c r="N23">
        <v>7810555.6703669997</v>
      </c>
      <c r="V23" s="4" t="s">
        <v>52</v>
      </c>
      <c r="W23" s="5" t="s">
        <v>53</v>
      </c>
      <c r="X23">
        <f xml:space="preserve"> M207</f>
        <v>12126493536.093159</v>
      </c>
      <c r="Y23">
        <v>4.2499999999999998E-4</v>
      </c>
    </row>
    <row r="24" spans="1:28" x14ac:dyDescent="0.2">
      <c r="A24">
        <v>29520</v>
      </c>
      <c r="K24">
        <v>98.821177000000006</v>
      </c>
      <c r="N24">
        <v>12754584</v>
      </c>
      <c r="V24" s="4"/>
      <c r="W24" s="4" t="s">
        <v>54</v>
      </c>
      <c r="X24">
        <f xml:space="preserve"> M220</f>
        <v>4783435462441.5596</v>
      </c>
      <c r="Y24">
        <v>5.1900000000000004E-4</v>
      </c>
    </row>
    <row r="25" spans="1:28" x14ac:dyDescent="0.2">
      <c r="A25">
        <v>73440</v>
      </c>
      <c r="C25">
        <f>AVERAGE(A16:A25)</f>
        <v>52020</v>
      </c>
      <c r="K25">
        <v>117.12139500000001</v>
      </c>
      <c r="M25">
        <f>AVERAGE(K16:K25)</f>
        <v>263.32434189999998</v>
      </c>
      <c r="N25">
        <v>597871.125</v>
      </c>
      <c r="V25" s="4"/>
      <c r="W25" s="4" t="s">
        <v>55</v>
      </c>
      <c r="X25">
        <f xml:space="preserve"> M233</f>
        <v>18467179283601.672</v>
      </c>
      <c r="Y25">
        <v>5.4900000000000001E-4</v>
      </c>
    </row>
    <row r="26" spans="1:28" x14ac:dyDescent="0.2">
      <c r="A26" t="s">
        <v>19</v>
      </c>
      <c r="K26" t="s">
        <v>19</v>
      </c>
      <c r="N26">
        <v>2235511.4778860002</v>
      </c>
      <c r="P26">
        <f>AVERAGE(N17:N26)</f>
        <v>25319733.542843703</v>
      </c>
      <c r="V26" s="4"/>
      <c r="W26" s="4" t="s">
        <v>56</v>
      </c>
      <c r="X26">
        <f xml:space="preserve"> P65</f>
        <v>514999023481528.38</v>
      </c>
      <c r="Y26">
        <v>5.2499999999999997E-4</v>
      </c>
    </row>
    <row r="27" spans="1:28" x14ac:dyDescent="0.2">
      <c r="A27">
        <v>0.497701</v>
      </c>
      <c r="K27">
        <v>1.07E-4</v>
      </c>
      <c r="N27" t="s">
        <v>19</v>
      </c>
    </row>
    <row r="28" spans="1:28" x14ac:dyDescent="0.2">
      <c r="A28" t="s">
        <v>3</v>
      </c>
      <c r="K28" t="s">
        <v>3</v>
      </c>
      <c r="N28">
        <v>3.5799999999999997E-4</v>
      </c>
    </row>
    <row r="29" spans="1:28" x14ac:dyDescent="0.2">
      <c r="A29">
        <v>332640</v>
      </c>
      <c r="K29">
        <v>60.858061999999997</v>
      </c>
      <c r="N29" t="s">
        <v>23</v>
      </c>
    </row>
    <row r="30" spans="1:28" x14ac:dyDescent="0.2">
      <c r="A30">
        <v>241920</v>
      </c>
      <c r="K30">
        <v>60.858061999999997</v>
      </c>
      <c r="N30">
        <v>11706479643.104</v>
      </c>
      <c r="V30" t="s">
        <v>60</v>
      </c>
    </row>
    <row r="31" spans="1:28" x14ac:dyDescent="0.2">
      <c r="A31">
        <v>544320</v>
      </c>
      <c r="K31">
        <v>79.056942000000006</v>
      </c>
      <c r="N31">
        <v>549905489.24786901</v>
      </c>
      <c r="X31" t="s">
        <v>59</v>
      </c>
      <c r="Y31" t="s">
        <v>58</v>
      </c>
      <c r="Z31" t="s">
        <v>61</v>
      </c>
      <c r="AA31" t="s">
        <v>62</v>
      </c>
      <c r="AB31" t="s">
        <v>63</v>
      </c>
    </row>
    <row r="32" spans="1:28" x14ac:dyDescent="0.2">
      <c r="A32">
        <v>453600</v>
      </c>
      <c r="K32">
        <v>250</v>
      </c>
      <c r="N32">
        <v>15715660071.1824</v>
      </c>
      <c r="X32">
        <v>1384.9</v>
      </c>
      <c r="Y32">
        <v>1.3398999999999999E-2</v>
      </c>
      <c r="Z32">
        <f>Y32/X32</f>
        <v>9.6750667918261233E-6</v>
      </c>
      <c r="AA32">
        <f>Y32/(X32*LOG(X32))</f>
        <v>3.0798402227506568E-6</v>
      </c>
      <c r="AB32">
        <f xml:space="preserve"> Y32/(X32*X32)</f>
        <v>6.9861122043657466E-9</v>
      </c>
    </row>
    <row r="33" spans="1:28" x14ac:dyDescent="0.2">
      <c r="A33">
        <v>453600</v>
      </c>
      <c r="K33">
        <v>250</v>
      </c>
      <c r="N33">
        <v>5961871257.4932098</v>
      </c>
      <c r="X33">
        <v>52020</v>
      </c>
      <c r="Y33">
        <v>0.497701</v>
      </c>
      <c r="Z33">
        <f t="shared" ref="Z33:Z39" si="0">Y33/X33</f>
        <v>9.5674932718185313E-6</v>
      </c>
      <c r="AA33">
        <f t="shared" ref="AA33:AA39" si="1">Y33/(X33*LOG(X33))</f>
        <v>2.0286572719240632E-6</v>
      </c>
      <c r="AB33">
        <f t="shared" ref="AB33:AB39" si="2" xml:space="preserve"> Y33/(X33*X33)</f>
        <v>1.8391951695152887E-10</v>
      </c>
    </row>
    <row r="34" spans="1:28" x14ac:dyDescent="0.2">
      <c r="A34">
        <v>403200</v>
      </c>
      <c r="K34">
        <v>250</v>
      </c>
      <c r="N34">
        <v>3835979249.4523301</v>
      </c>
      <c r="X34">
        <v>400176</v>
      </c>
      <c r="Y34">
        <v>4.2492660000000004</v>
      </c>
      <c r="Z34">
        <f t="shared" si="0"/>
        <v>1.0618492863140219E-5</v>
      </c>
      <c r="AA34">
        <f t="shared" si="1"/>
        <v>1.8953975445693434E-6</v>
      </c>
      <c r="AB34">
        <f t="shared" si="2"/>
        <v>2.6534556952791321E-11</v>
      </c>
    </row>
    <row r="35" spans="1:28" x14ac:dyDescent="0.2">
      <c r="A35">
        <v>483840</v>
      </c>
      <c r="K35">
        <v>79.056942000000006</v>
      </c>
      <c r="N35">
        <v>15715660071.1824</v>
      </c>
      <c r="X35">
        <v>338585.5</v>
      </c>
      <c r="Y35">
        <v>4.0456810000000001</v>
      </c>
      <c r="Z35">
        <f t="shared" si="0"/>
        <v>1.1948772171283177E-5</v>
      </c>
      <c r="AA35">
        <f t="shared" si="1"/>
        <v>2.160847885133567E-6</v>
      </c>
      <c r="AB35">
        <f t="shared" si="2"/>
        <v>3.5290265446344209E-11</v>
      </c>
    </row>
    <row r="36" spans="1:28" x14ac:dyDescent="0.2">
      <c r="A36">
        <v>453600</v>
      </c>
      <c r="K36">
        <v>250</v>
      </c>
      <c r="N36">
        <v>78831512.748175994</v>
      </c>
      <c r="X36">
        <v>22915673.199999999</v>
      </c>
      <c r="Y36">
        <v>249.051659</v>
      </c>
      <c r="Z36">
        <f t="shared" si="0"/>
        <v>1.0868179905794782E-5</v>
      </c>
      <c r="AA36">
        <f t="shared" si="1"/>
        <v>1.4766282710765097E-6</v>
      </c>
      <c r="AB36">
        <f t="shared" si="2"/>
        <v>4.7426841057389414E-13</v>
      </c>
    </row>
    <row r="37" spans="1:28" x14ac:dyDescent="0.2">
      <c r="A37">
        <v>302400</v>
      </c>
      <c r="K37">
        <v>19.245009</v>
      </c>
      <c r="N37">
        <v>8579757754.6929798</v>
      </c>
      <c r="X37">
        <v>6987342.5</v>
      </c>
      <c r="Y37">
        <v>90.660296000000002</v>
      </c>
      <c r="Z37">
        <f t="shared" si="0"/>
        <v>1.2974932315111218E-5</v>
      </c>
      <c r="AA37">
        <f t="shared" si="1"/>
        <v>1.8957248376548138E-6</v>
      </c>
      <c r="AB37">
        <f t="shared" si="2"/>
        <v>1.8569194676103564E-12</v>
      </c>
    </row>
    <row r="38" spans="1:28" x14ac:dyDescent="0.2">
      <c r="A38">
        <v>332640</v>
      </c>
      <c r="C38">
        <f>AVERAGE(A29:A38)</f>
        <v>400176</v>
      </c>
      <c r="K38">
        <v>60.858061999999997</v>
      </c>
      <c r="M38">
        <f>AVERAGE(K29:K38)</f>
        <v>135.99330789999999</v>
      </c>
      <c r="N38">
        <v>12523969080.318199</v>
      </c>
      <c r="X38">
        <v>34934957.799999997</v>
      </c>
      <c r="Y38">
        <v>549.89123500000005</v>
      </c>
      <c r="Z38">
        <f t="shared" si="0"/>
        <v>1.5740429347248277E-5</v>
      </c>
      <c r="AA38">
        <f t="shared" si="1"/>
        <v>2.0866878354924983E-6</v>
      </c>
      <c r="AB38">
        <f t="shared" si="2"/>
        <v>4.5056385747940638E-13</v>
      </c>
    </row>
    <row r="39" spans="1:28" x14ac:dyDescent="0.2">
      <c r="A39" t="s">
        <v>19</v>
      </c>
      <c r="K39" t="s">
        <v>19</v>
      </c>
      <c r="N39">
        <v>7857830035.5912199</v>
      </c>
      <c r="P39">
        <f>AVERAGE(N30:N39)</f>
        <v>8252594416.5012789</v>
      </c>
      <c r="X39">
        <v>7230621840.6999998</v>
      </c>
      <c r="Y39">
        <v>834.00545999999997</v>
      </c>
      <c r="Z39">
        <f t="shared" si="0"/>
        <v>1.153435317700503E-7</v>
      </c>
      <c r="AA39">
        <f t="shared" si="1"/>
        <v>1.1699105065211862E-8</v>
      </c>
      <c r="AB39">
        <f t="shared" si="2"/>
        <v>1.5952090195175225E-17</v>
      </c>
    </row>
    <row r="40" spans="1:28" x14ac:dyDescent="0.2">
      <c r="A40">
        <v>4.2492660000000004</v>
      </c>
      <c r="K40" s="1">
        <v>8.3999999999999995E-5</v>
      </c>
      <c r="N40" t="s">
        <v>19</v>
      </c>
    </row>
    <row r="41" spans="1:28" x14ac:dyDescent="0.2">
      <c r="A41" t="s">
        <v>4</v>
      </c>
      <c r="K41" t="s">
        <v>4</v>
      </c>
      <c r="N41">
        <v>3.9500000000000001E-4</v>
      </c>
    </row>
    <row r="42" spans="1:28" x14ac:dyDescent="0.2">
      <c r="A42">
        <v>62696</v>
      </c>
      <c r="K42">
        <v>30501.592593000001</v>
      </c>
      <c r="N42" t="s">
        <v>24</v>
      </c>
    </row>
    <row r="43" spans="1:28" x14ac:dyDescent="0.2">
      <c r="A43">
        <v>476476</v>
      </c>
      <c r="K43">
        <v>15250.796296</v>
      </c>
      <c r="N43">
        <v>846761796070.37695</v>
      </c>
    </row>
    <row r="44" spans="1:28" x14ac:dyDescent="0.2">
      <c r="A44">
        <v>86868</v>
      </c>
      <c r="K44">
        <v>11177.411295</v>
      </c>
      <c r="N44">
        <v>588279220105.922</v>
      </c>
    </row>
    <row r="45" spans="1:28" x14ac:dyDescent="0.2">
      <c r="A45">
        <v>42120</v>
      </c>
      <c r="K45">
        <v>11177.411295</v>
      </c>
      <c r="N45">
        <v>39353932012.622902</v>
      </c>
    </row>
    <row r="46" spans="1:28" x14ac:dyDescent="0.2">
      <c r="A46">
        <v>59896</v>
      </c>
      <c r="K46">
        <v>5870.0342309999996</v>
      </c>
      <c r="N46">
        <v>227688833752.43799</v>
      </c>
    </row>
    <row r="47" spans="1:28" x14ac:dyDescent="0.2">
      <c r="A47">
        <v>216482</v>
      </c>
      <c r="K47">
        <v>30501.592593000001</v>
      </c>
      <c r="N47">
        <v>714455265434.38098</v>
      </c>
    </row>
    <row r="48" spans="1:28" x14ac:dyDescent="0.2">
      <c r="A48">
        <v>298872</v>
      </c>
      <c r="K48">
        <v>1568.832639</v>
      </c>
      <c r="N48">
        <v>2094516298963.6399</v>
      </c>
    </row>
    <row r="49" spans="1:16" x14ac:dyDescent="0.2">
      <c r="A49">
        <v>204338</v>
      </c>
      <c r="K49">
        <v>9037.5089160000007</v>
      </c>
      <c r="N49">
        <v>298436308175.99597</v>
      </c>
    </row>
    <row r="50" spans="1:16" x14ac:dyDescent="0.2">
      <c r="A50">
        <v>1313295</v>
      </c>
      <c r="K50">
        <v>12867.859375</v>
      </c>
      <c r="N50">
        <v>246202393206.11801</v>
      </c>
    </row>
    <row r="51" spans="1:16" x14ac:dyDescent="0.2">
      <c r="A51">
        <v>624812</v>
      </c>
      <c r="C51">
        <f>AVERAGE(A42:A51)</f>
        <v>338585.5</v>
      </c>
      <c r="K51">
        <v>29463.970086000001</v>
      </c>
      <c r="M51">
        <f>AVERAGE(K42:K51)</f>
        <v>15741.700931900001</v>
      </c>
      <c r="N51">
        <v>269853432595.483</v>
      </c>
    </row>
    <row r="52" spans="1:16" x14ac:dyDescent="0.2">
      <c r="A52" t="s">
        <v>19</v>
      </c>
      <c r="K52" t="s">
        <v>19</v>
      </c>
      <c r="N52">
        <v>3056788494781.3501</v>
      </c>
      <c r="P52">
        <f>AVERAGE(N43:N52)</f>
        <v>838233597509.83276</v>
      </c>
    </row>
    <row r="53" spans="1:16" x14ac:dyDescent="0.2">
      <c r="A53">
        <v>4.0456810000000001</v>
      </c>
      <c r="K53">
        <v>1.9000000000000001E-4</v>
      </c>
      <c r="N53" t="s">
        <v>19</v>
      </c>
    </row>
    <row r="54" spans="1:16" x14ac:dyDescent="0.2">
      <c r="A54" t="s">
        <v>5</v>
      </c>
      <c r="K54" t="s">
        <v>5</v>
      </c>
      <c r="N54">
        <v>4.4099999999999999E-4</v>
      </c>
    </row>
    <row r="55" spans="1:16" x14ac:dyDescent="0.2">
      <c r="A55">
        <v>4406248</v>
      </c>
      <c r="K55">
        <v>18665.664562000002</v>
      </c>
      <c r="N55" t="s">
        <v>25</v>
      </c>
    </row>
    <row r="56" spans="1:16" x14ac:dyDescent="0.2">
      <c r="A56">
        <v>1595664</v>
      </c>
      <c r="K56">
        <v>62996.617895000003</v>
      </c>
      <c r="N56">
        <v>29884521358310.5</v>
      </c>
    </row>
    <row r="57" spans="1:16" x14ac:dyDescent="0.2">
      <c r="A57">
        <v>13588848</v>
      </c>
      <c r="K57">
        <v>27512.640619000002</v>
      </c>
      <c r="N57">
        <v>390151474518338</v>
      </c>
    </row>
    <row r="58" spans="1:16" x14ac:dyDescent="0.2">
      <c r="A58">
        <v>14414400</v>
      </c>
      <c r="K58">
        <v>27512.640619000002</v>
      </c>
      <c r="N58">
        <v>104412220675354</v>
      </c>
    </row>
    <row r="59" spans="1:16" x14ac:dyDescent="0.2">
      <c r="A59">
        <v>7316400</v>
      </c>
      <c r="K59">
        <v>48494.819066999997</v>
      </c>
      <c r="N59">
        <v>548031700832342</v>
      </c>
    </row>
    <row r="60" spans="1:16" x14ac:dyDescent="0.2">
      <c r="A60">
        <v>55648320</v>
      </c>
      <c r="K60">
        <v>50202.644439999996</v>
      </c>
      <c r="N60">
        <v>246991457099017</v>
      </c>
    </row>
    <row r="61" spans="1:16" x14ac:dyDescent="0.2">
      <c r="A61">
        <v>50761620</v>
      </c>
      <c r="K61">
        <v>50202.644439999996</v>
      </c>
      <c r="N61">
        <v>2657204999999980</v>
      </c>
    </row>
    <row r="62" spans="1:16" x14ac:dyDescent="0.2">
      <c r="A62">
        <v>46546500</v>
      </c>
      <c r="K62">
        <v>84716.962492000006</v>
      </c>
      <c r="N62">
        <v>19694109398408.699</v>
      </c>
    </row>
    <row r="63" spans="1:16" x14ac:dyDescent="0.2">
      <c r="A63">
        <v>27220788</v>
      </c>
      <c r="K63">
        <v>32607.574066000001</v>
      </c>
      <c r="N63">
        <v>1139705405000500</v>
      </c>
    </row>
    <row r="64" spans="1:16" x14ac:dyDescent="0.2">
      <c r="A64">
        <v>7657944</v>
      </c>
      <c r="C64">
        <f>AVERAGE(A55:A64)</f>
        <v>22915673.199999999</v>
      </c>
      <c r="K64">
        <v>84716.962492000006</v>
      </c>
      <c r="M64">
        <f>AVERAGE(K55:K64)</f>
        <v>48762.917069200004</v>
      </c>
      <c r="N64">
        <v>11022703842524.199</v>
      </c>
    </row>
    <row r="65" spans="1:16" x14ac:dyDescent="0.2">
      <c r="A65" t="s">
        <v>19</v>
      </c>
      <c r="K65" t="s">
        <v>19</v>
      </c>
      <c r="N65">
        <v>2891642090510.3501</v>
      </c>
      <c r="P65">
        <f>AVERAGE(N56:N65)</f>
        <v>514999023481528.38</v>
      </c>
    </row>
    <row r="66" spans="1:16" x14ac:dyDescent="0.2">
      <c r="A66">
        <v>249.051659</v>
      </c>
      <c r="K66">
        <v>2.1000000000000001E-4</v>
      </c>
      <c r="N66" t="s">
        <v>19</v>
      </c>
    </row>
    <row r="67" spans="1:16" x14ac:dyDescent="0.2">
      <c r="A67" t="s">
        <v>7</v>
      </c>
      <c r="K67" t="s">
        <v>6</v>
      </c>
      <c r="N67">
        <v>5.2499999999999997E-4</v>
      </c>
    </row>
    <row r="68" spans="1:16" x14ac:dyDescent="0.2">
      <c r="A68">
        <v>427998</v>
      </c>
      <c r="K68">
        <v>181132.484853</v>
      </c>
    </row>
    <row r="69" spans="1:16" x14ac:dyDescent="0.2">
      <c r="A69">
        <v>16370420</v>
      </c>
      <c r="K69">
        <v>69717.925925999996</v>
      </c>
    </row>
    <row r="70" spans="1:16" x14ac:dyDescent="0.2">
      <c r="A70">
        <v>17471078</v>
      </c>
      <c r="K70">
        <v>3234.5086580000002</v>
      </c>
    </row>
    <row r="71" spans="1:16" x14ac:dyDescent="0.2">
      <c r="A71">
        <v>3944424</v>
      </c>
      <c r="K71">
        <v>31443.01785</v>
      </c>
    </row>
    <row r="72" spans="1:16" x14ac:dyDescent="0.2">
      <c r="A72">
        <v>2571720</v>
      </c>
      <c r="K72">
        <v>8999.5168420000009</v>
      </c>
    </row>
    <row r="73" spans="1:16" x14ac:dyDescent="0.2">
      <c r="A73">
        <v>3663532</v>
      </c>
      <c r="K73">
        <v>117649</v>
      </c>
    </row>
    <row r="74" spans="1:16" x14ac:dyDescent="0.2">
      <c r="A74">
        <v>2842662</v>
      </c>
      <c r="K74">
        <v>69717.925925999996</v>
      </c>
    </row>
    <row r="75" spans="1:16" x14ac:dyDescent="0.2">
      <c r="A75">
        <v>4705201</v>
      </c>
      <c r="K75">
        <v>37265.798932999998</v>
      </c>
    </row>
    <row r="76" spans="1:16" x14ac:dyDescent="0.2">
      <c r="A76">
        <v>17149960</v>
      </c>
      <c r="K76">
        <v>18632.899466999999</v>
      </c>
    </row>
    <row r="77" spans="1:16" x14ac:dyDescent="0.2">
      <c r="A77">
        <v>726430</v>
      </c>
      <c r="C77">
        <f>AVERAGE(A68:A77)</f>
        <v>6987342.5</v>
      </c>
      <c r="K77">
        <v>16807</v>
      </c>
      <c r="M77">
        <f>AVERAGE(K68:K77)</f>
        <v>55460.007845500004</v>
      </c>
    </row>
    <row r="78" spans="1:16" x14ac:dyDescent="0.2">
      <c r="A78" t="s">
        <v>19</v>
      </c>
      <c r="K78" t="s">
        <v>19</v>
      </c>
    </row>
    <row r="79" spans="1:16" x14ac:dyDescent="0.2">
      <c r="A79">
        <v>90.660296000000002</v>
      </c>
      <c r="K79">
        <v>1.9699999999999999E-4</v>
      </c>
    </row>
    <row r="80" spans="1:16" x14ac:dyDescent="0.2">
      <c r="A80" t="s">
        <v>10</v>
      </c>
      <c r="K80" t="s">
        <v>7</v>
      </c>
    </row>
    <row r="81" spans="1:13" x14ac:dyDescent="0.2">
      <c r="A81">
        <v>4354368</v>
      </c>
      <c r="K81">
        <v>247949.11296</v>
      </c>
    </row>
    <row r="82" spans="1:13" x14ac:dyDescent="0.2">
      <c r="A82">
        <v>61053356</v>
      </c>
      <c r="K82">
        <v>244379.29769599999</v>
      </c>
    </row>
    <row r="83" spans="1:13" x14ac:dyDescent="0.2">
      <c r="A83">
        <v>202860</v>
      </c>
      <c r="K83">
        <v>97374.171824999998</v>
      </c>
    </row>
    <row r="84" spans="1:13" x14ac:dyDescent="0.2">
      <c r="A84">
        <v>105288250</v>
      </c>
      <c r="K84">
        <v>1955034.381568</v>
      </c>
    </row>
    <row r="85" spans="1:13" x14ac:dyDescent="0.2">
      <c r="A85">
        <v>70768494</v>
      </c>
      <c r="K85">
        <v>433149.27464000002</v>
      </c>
    </row>
    <row r="86" spans="1:13" x14ac:dyDescent="0.2">
      <c r="A86">
        <v>40080441</v>
      </c>
      <c r="K86">
        <v>752493.08431499999</v>
      </c>
    </row>
    <row r="87" spans="1:13" x14ac:dyDescent="0.2">
      <c r="A87">
        <v>9261420</v>
      </c>
      <c r="K87">
        <v>121215.843717</v>
      </c>
    </row>
    <row r="88" spans="1:13" x14ac:dyDescent="0.2">
      <c r="A88">
        <v>24393680</v>
      </c>
      <c r="K88">
        <v>291246.51512200001</v>
      </c>
    </row>
    <row r="89" spans="1:13" x14ac:dyDescent="0.2">
      <c r="A89">
        <v>28459166</v>
      </c>
      <c r="K89">
        <v>1580745.325434</v>
      </c>
    </row>
    <row r="90" spans="1:13" x14ac:dyDescent="0.2">
      <c r="A90">
        <v>5487543</v>
      </c>
      <c r="C90">
        <f>AVERAGE(A81:A90)</f>
        <v>34934957.799999997</v>
      </c>
      <c r="K90">
        <v>189170.160645</v>
      </c>
      <c r="M90">
        <f>AVERAGE(K81:K90)</f>
        <v>591275.71679219999</v>
      </c>
    </row>
    <row r="91" spans="1:13" x14ac:dyDescent="0.2">
      <c r="A91" t="s">
        <v>19</v>
      </c>
      <c r="K91" t="s">
        <v>19</v>
      </c>
    </row>
    <row r="92" spans="1:13" x14ac:dyDescent="0.2">
      <c r="A92">
        <v>549.89123500000005</v>
      </c>
      <c r="K92">
        <v>2.9599999999999998E-4</v>
      </c>
    </row>
    <row r="93" spans="1:13" x14ac:dyDescent="0.2">
      <c r="A93" t="s">
        <v>16</v>
      </c>
      <c r="K93" t="s">
        <v>8</v>
      </c>
    </row>
    <row r="94" spans="1:13" x14ac:dyDescent="0.2">
      <c r="A94" s="2">
        <v>41605488</v>
      </c>
      <c r="K94">
        <v>1580745.325434</v>
      </c>
    </row>
    <row r="95" spans="1:13" x14ac:dyDescent="0.2">
      <c r="A95" s="2">
        <v>12012774390</v>
      </c>
      <c r="K95">
        <v>3587226.75</v>
      </c>
    </row>
    <row r="96" spans="1:13" x14ac:dyDescent="0.2">
      <c r="A96" s="2">
        <v>22840199949</v>
      </c>
      <c r="K96">
        <v>2761448.4396759998</v>
      </c>
    </row>
    <row r="97" spans="1:13" x14ac:dyDescent="0.2">
      <c r="A97" s="2">
        <v>1938339394</v>
      </c>
      <c r="K97">
        <v>10670030.946678</v>
      </c>
    </row>
    <row r="98" spans="1:13" x14ac:dyDescent="0.2">
      <c r="A98" s="2">
        <v>12557286180</v>
      </c>
      <c r="K98">
        <v>1301759.2783939999</v>
      </c>
    </row>
    <row r="99" spans="1:13" x14ac:dyDescent="0.2">
      <c r="A99" s="2">
        <v>507504486</v>
      </c>
      <c r="K99">
        <v>8503056</v>
      </c>
    </row>
    <row r="100" spans="1:13" x14ac:dyDescent="0.2">
      <c r="A100" s="2">
        <v>233076312</v>
      </c>
      <c r="K100">
        <v>7174453.5</v>
      </c>
    </row>
    <row r="101" spans="1:13" x14ac:dyDescent="0.2">
      <c r="A101" s="2">
        <v>1281428588</v>
      </c>
      <c r="K101">
        <v>1793613.375</v>
      </c>
    </row>
    <row r="102" spans="1:13" x14ac:dyDescent="0.2">
      <c r="A102" s="2">
        <v>497333232</v>
      </c>
      <c r="K102">
        <v>12645962.60347</v>
      </c>
    </row>
    <row r="103" spans="1:13" x14ac:dyDescent="0.2">
      <c r="A103" s="2">
        <v>20396670388</v>
      </c>
      <c r="C103">
        <f>AVERAGE(A94:A103)</f>
        <v>7230621840.6999998</v>
      </c>
      <c r="K103">
        <v>816754.10497099999</v>
      </c>
      <c r="M103">
        <f>AVERAGE(K94:K103)</f>
        <v>5083505.032362299</v>
      </c>
    </row>
    <row r="104" spans="1:13" x14ac:dyDescent="0.2">
      <c r="A104" t="s">
        <v>19</v>
      </c>
      <c r="K104" t="s">
        <v>19</v>
      </c>
    </row>
    <row r="105" spans="1:13" x14ac:dyDescent="0.2">
      <c r="A105">
        <v>834.00545999999997</v>
      </c>
      <c r="K105">
        <v>3.4099999999999999E-4</v>
      </c>
    </row>
    <row r="106" spans="1:13" x14ac:dyDescent="0.2">
      <c r="K106" t="s">
        <v>9</v>
      </c>
    </row>
    <row r="107" spans="1:13" x14ac:dyDescent="0.2">
      <c r="K107">
        <v>558877.86947200005</v>
      </c>
    </row>
    <row r="108" spans="1:13" x14ac:dyDescent="0.2">
      <c r="K108">
        <v>57395628</v>
      </c>
    </row>
    <row r="109" spans="1:13" x14ac:dyDescent="0.2">
      <c r="K109">
        <v>6377292</v>
      </c>
    </row>
    <row r="110" spans="1:13" x14ac:dyDescent="0.2">
      <c r="K110">
        <v>797161.5</v>
      </c>
    </row>
    <row r="111" spans="1:13" x14ac:dyDescent="0.2">
      <c r="K111">
        <v>11414485.622605</v>
      </c>
    </row>
    <row r="112" spans="1:13" x14ac:dyDescent="0.2">
      <c r="K112">
        <v>5029900.8252440002</v>
      </c>
    </row>
    <row r="113" spans="11:13" x14ac:dyDescent="0.2">
      <c r="K113">
        <v>3650574.956638</v>
      </c>
    </row>
    <row r="114" spans="11:13" x14ac:dyDescent="0.2">
      <c r="K114">
        <v>6534032.8397660004</v>
      </c>
    </row>
    <row r="115" spans="11:13" x14ac:dyDescent="0.2">
      <c r="K115">
        <v>193710244.5</v>
      </c>
    </row>
    <row r="116" spans="11:13" x14ac:dyDescent="0.2">
      <c r="K116">
        <v>74559107.871242002</v>
      </c>
      <c r="M116">
        <f>AVERAGE(K107:K116)</f>
        <v>36002730.59849669</v>
      </c>
    </row>
    <row r="117" spans="11:13" x14ac:dyDescent="0.2">
      <c r="K117" t="s">
        <v>19</v>
      </c>
    </row>
    <row r="118" spans="11:13" x14ac:dyDescent="0.2">
      <c r="K118">
        <v>3.0499999999999999E-4</v>
      </c>
    </row>
    <row r="119" spans="11:13" x14ac:dyDescent="0.2">
      <c r="K119" t="s">
        <v>10</v>
      </c>
    </row>
    <row r="120" spans="11:13" x14ac:dyDescent="0.2">
      <c r="K120">
        <v>5206116.1822880004</v>
      </c>
    </row>
    <row r="121" spans="11:13" x14ac:dyDescent="0.2">
      <c r="K121">
        <v>35141284.230443001</v>
      </c>
    </row>
    <row r="122" spans="11:13" x14ac:dyDescent="0.2">
      <c r="K122">
        <v>52631754.455472</v>
      </c>
    </row>
    <row r="123" spans="11:13" x14ac:dyDescent="0.2">
      <c r="K123">
        <v>68718623.211622998</v>
      </c>
    </row>
    <row r="124" spans="11:13" x14ac:dyDescent="0.2">
      <c r="K124">
        <v>20638865.061560001</v>
      </c>
    </row>
    <row r="125" spans="11:13" x14ac:dyDescent="0.2">
      <c r="K125">
        <v>22824933.648880001</v>
      </c>
    </row>
    <row r="126" spans="11:13" x14ac:dyDescent="0.2">
      <c r="K126">
        <v>35141284.230443001</v>
      </c>
    </row>
    <row r="127" spans="11:13" x14ac:dyDescent="0.2">
      <c r="K127">
        <v>452979.20574100001</v>
      </c>
    </row>
    <row r="128" spans="11:13" x14ac:dyDescent="0.2">
      <c r="K128">
        <v>1394814.220649</v>
      </c>
    </row>
    <row r="129" spans="11:13" x14ac:dyDescent="0.2">
      <c r="K129">
        <v>602721.36297500005</v>
      </c>
      <c r="M129">
        <f>AVERAGE(K120:K129)</f>
        <v>24275337.581007399</v>
      </c>
    </row>
    <row r="130" spans="11:13" x14ac:dyDescent="0.2">
      <c r="K130" t="s">
        <v>19</v>
      </c>
    </row>
    <row r="131" spans="11:13" x14ac:dyDescent="0.2">
      <c r="K131">
        <v>3.0499999999999999E-4</v>
      </c>
    </row>
    <row r="132" spans="11:13" x14ac:dyDescent="0.2">
      <c r="K132" t="s">
        <v>11</v>
      </c>
    </row>
    <row r="133" spans="11:13" x14ac:dyDescent="0.2">
      <c r="K133">
        <v>426596780.95542401</v>
      </c>
    </row>
    <row r="134" spans="11:13" x14ac:dyDescent="0.2">
      <c r="K134">
        <v>189030011.92895499</v>
      </c>
    </row>
    <row r="135" spans="11:13" x14ac:dyDescent="0.2">
      <c r="K135">
        <v>756120047.715819</v>
      </c>
    </row>
    <row r="136" spans="11:13" x14ac:dyDescent="0.2">
      <c r="K136">
        <v>245557188.61222699</v>
      </c>
    </row>
    <row r="137" spans="11:13" x14ac:dyDescent="0.2">
      <c r="K137">
        <v>554165474.22009397</v>
      </c>
    </row>
    <row r="138" spans="11:13" x14ac:dyDescent="0.2">
      <c r="K138">
        <v>359941033.93113798</v>
      </c>
    </row>
    <row r="139" spans="11:13" x14ac:dyDescent="0.2">
      <c r="K139">
        <v>179970516.96557</v>
      </c>
    </row>
    <row r="140" spans="11:13" x14ac:dyDescent="0.2">
      <c r="K140">
        <v>179970516.96557</v>
      </c>
    </row>
    <row r="141" spans="11:13" x14ac:dyDescent="0.2">
      <c r="K141">
        <v>372616953.59332699</v>
      </c>
    </row>
    <row r="142" spans="11:13" x14ac:dyDescent="0.2">
      <c r="K142">
        <v>245557188.61222699</v>
      </c>
      <c r="M142">
        <f>AVERAGE(K133:K142)</f>
        <v>350952571.35003507</v>
      </c>
    </row>
    <row r="143" spans="11:13" x14ac:dyDescent="0.2">
      <c r="K143" t="s">
        <v>19</v>
      </c>
    </row>
    <row r="144" spans="11:13" x14ac:dyDescent="0.2">
      <c r="K144">
        <v>4.5899999999999999E-4</v>
      </c>
    </row>
    <row r="145" spans="11:13" x14ac:dyDescent="0.2">
      <c r="K145" t="s">
        <v>12</v>
      </c>
    </row>
    <row r="146" spans="11:13" x14ac:dyDescent="0.2">
      <c r="K146">
        <v>992767403.01551294</v>
      </c>
    </row>
    <row r="147" spans="11:13" x14ac:dyDescent="0.2">
      <c r="K147">
        <v>1164122968.2357399</v>
      </c>
    </row>
    <row r="148" spans="11:13" x14ac:dyDescent="0.2">
      <c r="K148">
        <v>8134556534.8247995</v>
      </c>
    </row>
    <row r="149" spans="11:13" x14ac:dyDescent="0.2">
      <c r="K149">
        <v>714144880.97227204</v>
      </c>
    </row>
    <row r="150" spans="11:13" x14ac:dyDescent="0.2">
      <c r="K150">
        <v>8996168762.9934196</v>
      </c>
    </row>
    <row r="151" spans="11:13" x14ac:dyDescent="0.2">
      <c r="K151">
        <v>26457340.187176</v>
      </c>
    </row>
    <row r="152" spans="11:13" x14ac:dyDescent="0.2">
      <c r="K152">
        <v>25189339.737277001</v>
      </c>
    </row>
    <row r="153" spans="11:13" x14ac:dyDescent="0.2">
      <c r="K153">
        <v>1792284557.54861</v>
      </c>
    </row>
    <row r="154" spans="11:13" x14ac:dyDescent="0.2">
      <c r="K154">
        <v>5283549455.7592697</v>
      </c>
    </row>
    <row r="155" spans="11:13" x14ac:dyDescent="0.2">
      <c r="K155">
        <v>1257582218.37748</v>
      </c>
      <c r="M155">
        <f>AVERAGE(K146:K155)</f>
        <v>2838682346.1651564</v>
      </c>
    </row>
    <row r="156" spans="11:13" x14ac:dyDescent="0.2">
      <c r="K156" t="s">
        <v>19</v>
      </c>
    </row>
    <row r="157" spans="11:13" x14ac:dyDescent="0.2">
      <c r="K157">
        <v>4.37E-4</v>
      </c>
    </row>
    <row r="158" spans="11:13" x14ac:dyDescent="0.2">
      <c r="K158" t="s">
        <v>13</v>
      </c>
    </row>
    <row r="159" spans="11:13" x14ac:dyDescent="0.2">
      <c r="K159">
        <v>61567107.513365</v>
      </c>
    </row>
    <row r="160" spans="11:13" x14ac:dyDescent="0.2">
      <c r="K160">
        <v>811458083.07680798</v>
      </c>
    </row>
    <row r="161" spans="11:13" x14ac:dyDescent="0.2">
      <c r="K161">
        <v>176214249.762546</v>
      </c>
    </row>
    <row r="162" spans="11:13" x14ac:dyDescent="0.2">
      <c r="K162">
        <v>88107124.881273001</v>
      </c>
    </row>
    <row r="163" spans="11:13" x14ac:dyDescent="0.2">
      <c r="K163">
        <v>210524317.152098</v>
      </c>
    </row>
    <row r="164" spans="11:13" x14ac:dyDescent="0.2">
      <c r="K164">
        <v>217938279.661488</v>
      </c>
    </row>
    <row r="165" spans="11:13" x14ac:dyDescent="0.2">
      <c r="K165">
        <v>672032112.23139799</v>
      </c>
    </row>
    <row r="166" spans="11:13" x14ac:dyDescent="0.2">
      <c r="K166">
        <v>660036545.28459299</v>
      </c>
    </row>
    <row r="167" spans="11:13" x14ac:dyDescent="0.2">
      <c r="K167">
        <v>1275166007.6173601</v>
      </c>
    </row>
    <row r="168" spans="11:13" x14ac:dyDescent="0.2">
      <c r="K168">
        <v>489086159.16501999</v>
      </c>
      <c r="M168">
        <f>AVERAGE(K159:K168)</f>
        <v>466212998.63459492</v>
      </c>
    </row>
    <row r="169" spans="11:13" x14ac:dyDescent="0.2">
      <c r="K169" t="s">
        <v>19</v>
      </c>
    </row>
    <row r="170" spans="11:13" x14ac:dyDescent="0.2">
      <c r="K170">
        <v>3.6499999999999998E-4</v>
      </c>
    </row>
    <row r="171" spans="11:13" x14ac:dyDescent="0.2">
      <c r="K171" t="s">
        <v>14</v>
      </c>
    </row>
    <row r="172" spans="11:13" x14ac:dyDescent="0.2">
      <c r="K172">
        <v>5970290028.8698702</v>
      </c>
    </row>
    <row r="173" spans="11:13" x14ac:dyDescent="0.2">
      <c r="K173">
        <v>54245704174.0065</v>
      </c>
    </row>
    <row r="174" spans="11:13" x14ac:dyDescent="0.2">
      <c r="K174">
        <v>835386072.94836199</v>
      </c>
    </row>
    <row r="175" spans="11:13" x14ac:dyDescent="0.2">
      <c r="K175">
        <v>15387649575.382401</v>
      </c>
    </row>
    <row r="176" spans="11:13" x14ac:dyDescent="0.2">
      <c r="K176">
        <v>1381649574.88887</v>
      </c>
    </row>
    <row r="177" spans="11:13" x14ac:dyDescent="0.2">
      <c r="K177">
        <v>1670772145.8967199</v>
      </c>
    </row>
    <row r="178" spans="11:13" x14ac:dyDescent="0.2">
      <c r="K178">
        <v>108491408348.013</v>
      </c>
    </row>
    <row r="179" spans="11:13" x14ac:dyDescent="0.2">
      <c r="K179">
        <v>1298340995.91451</v>
      </c>
    </row>
    <row r="180" spans="11:13" x14ac:dyDescent="0.2">
      <c r="K180">
        <v>1430306653.0255599</v>
      </c>
    </row>
    <row r="181" spans="11:13" x14ac:dyDescent="0.2">
      <c r="K181">
        <v>25083308408.620998</v>
      </c>
      <c r="M181">
        <f>AVERAGE(K172:K181)</f>
        <v>21579481597.756683</v>
      </c>
    </row>
    <row r="182" spans="11:13" x14ac:dyDescent="0.2">
      <c r="K182" t="s">
        <v>19</v>
      </c>
    </row>
    <row r="183" spans="11:13" x14ac:dyDescent="0.2">
      <c r="K183">
        <v>3.7399999999999998E-4</v>
      </c>
    </row>
    <row r="184" spans="11:13" x14ac:dyDescent="0.2">
      <c r="K184" t="s">
        <v>15</v>
      </c>
    </row>
    <row r="185" spans="11:13" x14ac:dyDescent="0.2">
      <c r="K185">
        <v>200666467268.96799</v>
      </c>
    </row>
    <row r="186" spans="11:13" x14ac:dyDescent="0.2">
      <c r="K186">
        <v>70467236791.297806</v>
      </c>
    </row>
    <row r="187" spans="11:13" x14ac:dyDescent="0.2">
      <c r="K187">
        <v>9118607155.7821903</v>
      </c>
    </row>
    <row r="188" spans="11:13" x14ac:dyDescent="0.2">
      <c r="K188">
        <v>74609077043.999496</v>
      </c>
    </row>
    <row r="189" spans="11:13" x14ac:dyDescent="0.2">
      <c r="K189">
        <v>6683088583.5868902</v>
      </c>
    </row>
    <row r="190" spans="11:13" x14ac:dyDescent="0.2">
      <c r="K190">
        <v>1516213525255.27</v>
      </c>
    </row>
    <row r="191" spans="11:13" x14ac:dyDescent="0.2">
      <c r="K191">
        <v>56156056490.936401</v>
      </c>
    </row>
    <row r="192" spans="11:13" x14ac:dyDescent="0.2">
      <c r="K192">
        <v>50166616817.242401</v>
      </c>
    </row>
    <row r="193" spans="11:13" x14ac:dyDescent="0.2">
      <c r="K193">
        <v>24230008527.3801</v>
      </c>
    </row>
    <row r="194" spans="11:13" x14ac:dyDescent="0.2">
      <c r="K194">
        <v>21447846901.387699</v>
      </c>
      <c r="M194">
        <f>AVERAGE(K185:K194)</f>
        <v>202975853083.58511</v>
      </c>
    </row>
    <row r="195" spans="11:13" x14ac:dyDescent="0.2">
      <c r="K195" t="s">
        <v>19</v>
      </c>
    </row>
    <row r="196" spans="11:13" x14ac:dyDescent="0.2">
      <c r="K196">
        <v>4.37E-4</v>
      </c>
    </row>
    <row r="197" spans="11:13" x14ac:dyDescent="0.2">
      <c r="K197" t="s">
        <v>16</v>
      </c>
    </row>
    <row r="198" spans="11:13" x14ac:dyDescent="0.2">
      <c r="K198">
        <v>80368727203.331696</v>
      </c>
    </row>
    <row r="199" spans="11:13" x14ac:dyDescent="0.2">
      <c r="K199">
        <v>2332800000</v>
      </c>
    </row>
    <row r="200" spans="11:13" x14ac:dyDescent="0.2">
      <c r="K200">
        <v>6006774902.34377</v>
      </c>
    </row>
    <row r="201" spans="11:13" x14ac:dyDescent="0.2">
      <c r="K201">
        <v>276681548.45723599</v>
      </c>
    </row>
    <row r="202" spans="11:13" x14ac:dyDescent="0.2">
      <c r="K202">
        <v>4829906831.3995399</v>
      </c>
    </row>
    <row r="203" spans="11:13" x14ac:dyDescent="0.2">
      <c r="K203">
        <v>10046090900.416401</v>
      </c>
    </row>
    <row r="204" spans="11:13" x14ac:dyDescent="0.2">
      <c r="K204">
        <v>1734699945.6062601</v>
      </c>
    </row>
    <row r="205" spans="11:13" x14ac:dyDescent="0.2">
      <c r="K205">
        <v>2299213813.9133401</v>
      </c>
    </row>
    <row r="206" spans="11:13" x14ac:dyDescent="0.2">
      <c r="K206">
        <v>7733484380.87852</v>
      </c>
    </row>
    <row r="207" spans="11:13" x14ac:dyDescent="0.2">
      <c r="K207">
        <v>5636555834.5848398</v>
      </c>
      <c r="M207">
        <f>AVERAGE(K198:K207)</f>
        <v>12126493536.093159</v>
      </c>
    </row>
    <row r="208" spans="11:13" x14ac:dyDescent="0.2">
      <c r="K208" t="s">
        <v>19</v>
      </c>
    </row>
    <row r="209" spans="11:13" x14ac:dyDescent="0.2">
      <c r="K209">
        <v>4.2499999999999998E-4</v>
      </c>
    </row>
    <row r="210" spans="11:13" x14ac:dyDescent="0.2">
      <c r="K210" t="s">
        <v>17</v>
      </c>
    </row>
    <row r="211" spans="11:13" x14ac:dyDescent="0.2">
      <c r="K211">
        <v>5983612046724.3301</v>
      </c>
    </row>
    <row r="212" spans="11:13" x14ac:dyDescent="0.2">
      <c r="K212">
        <v>1323817790349.5</v>
      </c>
    </row>
    <row r="213" spans="11:13" x14ac:dyDescent="0.2">
      <c r="K213">
        <v>204950567942.95099</v>
      </c>
    </row>
    <row r="214" spans="11:13" x14ac:dyDescent="0.2">
      <c r="K214">
        <v>254768852538.76901</v>
      </c>
    </row>
    <row r="215" spans="11:13" x14ac:dyDescent="0.2">
      <c r="K215">
        <v>115226415072.452</v>
      </c>
    </row>
    <row r="216" spans="11:13" x14ac:dyDescent="0.2">
      <c r="K216">
        <v>146649777889.25101</v>
      </c>
    </row>
    <row r="217" spans="11:13" x14ac:dyDescent="0.2">
      <c r="K217">
        <v>31091760233123.199</v>
      </c>
    </row>
    <row r="218" spans="11:13" x14ac:dyDescent="0.2">
      <c r="K218">
        <v>2140748831376.3201</v>
      </c>
    </row>
    <row r="219" spans="11:13" x14ac:dyDescent="0.2">
      <c r="K219">
        <v>768867187499.99902</v>
      </c>
    </row>
    <row r="220" spans="11:13" x14ac:dyDescent="0.2">
      <c r="K220">
        <v>5803952921898.8203</v>
      </c>
      <c r="M220">
        <f>AVERAGE(K211:K220)</f>
        <v>4783435462441.5596</v>
      </c>
    </row>
    <row r="221" spans="11:13" x14ac:dyDescent="0.2">
      <c r="K221" t="s">
        <v>19</v>
      </c>
    </row>
    <row r="222" spans="11:13" x14ac:dyDescent="0.2">
      <c r="K222">
        <v>5.1900000000000004E-4</v>
      </c>
    </row>
    <row r="223" spans="11:13" x14ac:dyDescent="0.2">
      <c r="K223" t="s">
        <v>18</v>
      </c>
    </row>
    <row r="224" spans="11:13" x14ac:dyDescent="0.2">
      <c r="K224">
        <v>26967269918707.301</v>
      </c>
    </row>
    <row r="225" spans="11:13" x14ac:dyDescent="0.2">
      <c r="K225">
        <v>5941691010152.3398</v>
      </c>
    </row>
    <row r="226" spans="11:13" x14ac:dyDescent="0.2">
      <c r="K226">
        <v>39213956380350.203</v>
      </c>
    </row>
    <row r="227" spans="11:13" x14ac:dyDescent="0.2">
      <c r="K227">
        <v>1943235014570.21</v>
      </c>
    </row>
    <row r="228" spans="11:13" x14ac:dyDescent="0.2">
      <c r="K228">
        <v>11123657226562.5</v>
      </c>
    </row>
    <row r="229" spans="11:13" x14ac:dyDescent="0.2">
      <c r="K229">
        <v>2890028870091.8398</v>
      </c>
    </row>
    <row r="230" spans="11:13" x14ac:dyDescent="0.2">
      <c r="K230">
        <v>12301875000000</v>
      </c>
    </row>
    <row r="231" spans="11:13" x14ac:dyDescent="0.2">
      <c r="K231">
        <v>62500000000000.203</v>
      </c>
    </row>
    <row r="232" spans="11:13" x14ac:dyDescent="0.2">
      <c r="K232">
        <v>15980604396271</v>
      </c>
    </row>
    <row r="233" spans="11:13" x14ac:dyDescent="0.2">
      <c r="K233">
        <v>5809475019311.1396</v>
      </c>
      <c r="M233">
        <f>AVERAGE(K224:K233)</f>
        <v>18467179283601.672</v>
      </c>
    </row>
    <row r="234" spans="11:13" x14ac:dyDescent="0.2">
      <c r="K234" t="s">
        <v>19</v>
      </c>
    </row>
    <row r="235" spans="11:13" x14ac:dyDescent="0.2">
      <c r="K235">
        <v>5.4900000000000001E-4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2017-03-23T17:01:08Z</dcterms:created>
  <dcterms:modified xsi:type="dcterms:W3CDTF">2017-03-27T22:35:41Z</dcterms:modified>
</cp:coreProperties>
</file>