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\\azprfs03-ceco\onpremServers3\Kemco\KMC-DC1\G\DATA\Jobs F\Rosina Food Products\Buffalo, NY\35211\"/>
    </mc:Choice>
  </mc:AlternateContent>
  <xr:revisionPtr revIDLastSave="0" documentId="13_ncr:1_{19F805F2-6C8D-44C7-8C70-57AB78EF49C4}" xr6:coauthVersionLast="47" xr6:coauthVersionMax="47" xr10:uidLastSave="{00000000-0000-0000-0000-000000000000}"/>
  <bookViews>
    <workbookView xWindow="-28920" yWindow="-120" windowWidth="29040" windowHeight="15720" xr2:uid="{21E32072-3F81-4F36-9CE6-66E318BB8B44}"/>
  </bookViews>
  <sheets>
    <sheet name="Sheet1" sheetId="1" r:id="rId1"/>
    <sheet name="DROP DOWNS" sheetId="2" r:id="rId2"/>
  </sheets>
  <definedNames>
    <definedName name="CONCRETE">'DROP DOWNS'!$F$30:$F$32</definedName>
    <definedName name="FOOD">'DROP DOWNS'!$F$35:$F$41</definedName>
    <definedName name="INDUSTRY">'DROP DOWNS'!$F$12:$F$16</definedName>
    <definedName name="LAUNDRY">'DROP DOWNS'!$F$23:$F$27</definedName>
    <definedName name="_xlnm.Print_Area" localSheetId="0">Sheet1!$A$1:$K$168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I130" i="1"/>
  <c r="I128" i="1"/>
  <c r="G135" i="1"/>
  <c r="G131" i="1"/>
  <c r="G130" i="1"/>
  <c r="C157" i="1"/>
  <c r="R18" i="2" l="1"/>
</calcChain>
</file>

<file path=xl/sharedStrings.xml><?xml version="1.0" encoding="utf-8"?>
<sst xmlns="http://schemas.openxmlformats.org/spreadsheetml/2006/main" count="438" uniqueCount="315">
  <si>
    <t>TO BE COMPLETED BY SALES</t>
  </si>
  <si>
    <t>Proposal #:</t>
  </si>
  <si>
    <t xml:space="preserve">Proposal Date: </t>
  </si>
  <si>
    <t>Sales Rep:</t>
  </si>
  <si>
    <t xml:space="preserve">Date of OC: </t>
  </si>
  <si>
    <t>Industry:</t>
  </si>
  <si>
    <t xml:space="preserve">Discount: </t>
  </si>
  <si>
    <t>%</t>
  </si>
  <si>
    <t>PO#:</t>
  </si>
  <si>
    <t>Comm #1 (inside):</t>
  </si>
  <si>
    <t>Name:</t>
  </si>
  <si>
    <t>Comm (outside):</t>
  </si>
  <si>
    <t>Comm #2 (inside):</t>
  </si>
  <si>
    <t>BILL TO:</t>
  </si>
  <si>
    <t>SHIP TO:</t>
  </si>
  <si>
    <t>Phone:</t>
  </si>
  <si>
    <t>Email:</t>
  </si>
  <si>
    <t>Company:</t>
  </si>
  <si>
    <t>Address:</t>
  </si>
  <si>
    <t>City:</t>
  </si>
  <si>
    <t>State:</t>
  </si>
  <si>
    <t>ZIP:</t>
  </si>
  <si>
    <t>Tax Exempt?</t>
  </si>
  <si>
    <t>Exempt Cert in Hand?</t>
  </si>
  <si>
    <t>ACTION:</t>
  </si>
  <si>
    <t>WHO</t>
  </si>
  <si>
    <t>WHEN</t>
  </si>
  <si>
    <t>TO BE COMPLETED BY ACCT</t>
  </si>
  <si>
    <t>Confirm Tax Status Noted Above:</t>
  </si>
  <si>
    <t>Customer in Sage?:</t>
  </si>
  <si>
    <t>Payment Milestones</t>
  </si>
  <si>
    <t>Event</t>
  </si>
  <si>
    <t>% Due</t>
  </si>
  <si>
    <t>Terms</t>
  </si>
  <si>
    <t>Notes</t>
  </si>
  <si>
    <t>#1:</t>
  </si>
  <si>
    <t>#2:</t>
  </si>
  <si>
    <t>#3:</t>
  </si>
  <si>
    <t>#4:</t>
  </si>
  <si>
    <t>#5:</t>
  </si>
  <si>
    <t>Consultant:</t>
  </si>
  <si>
    <t>Contractor Name:</t>
  </si>
  <si>
    <t>Desired Delivery:</t>
  </si>
  <si>
    <t>SHIPPING</t>
  </si>
  <si>
    <t xml:space="preserve">Freight: </t>
  </si>
  <si>
    <t>International:</t>
  </si>
  <si>
    <t>If Int'l, Freight Method:</t>
  </si>
  <si>
    <t xml:space="preserve">Instructions: </t>
  </si>
  <si>
    <t>SPECIFICATIONS AND TERMS &amp; COND</t>
  </si>
  <si>
    <t>Specifications?</t>
  </si>
  <si>
    <t>Agreed to?</t>
  </si>
  <si>
    <t>LIQUIDATED DAMAGES?</t>
  </si>
  <si>
    <t>If yes, rate &amp; cap?:</t>
  </si>
  <si>
    <t>Passivation?</t>
  </si>
  <si>
    <t>In/Out/Both?:</t>
  </si>
  <si>
    <t>APPROVAL PRINTS REQ'D?</t>
  </si>
  <si>
    <t>Req'd?</t>
  </si>
  <si>
    <t>Electrical?</t>
  </si>
  <si>
    <t>*Increases Lead Time by 1w Min</t>
  </si>
  <si>
    <t>Should Engineering Order Prior to Approval?</t>
  </si>
  <si>
    <t xml:space="preserve">EQUIPMENT </t>
  </si>
  <si>
    <t>HTR - 1</t>
  </si>
  <si>
    <t>Qty:</t>
  </si>
  <si>
    <t>Type:</t>
  </si>
  <si>
    <t>Emissions:</t>
  </si>
  <si>
    <t>Size:</t>
  </si>
  <si>
    <r>
      <t>x10</t>
    </r>
    <r>
      <rPr>
        <vertAlign val="superscript"/>
        <sz val="10"/>
        <color theme="1"/>
        <rFont val="Open Sans Light"/>
        <family val="2"/>
        <scheme val="minor"/>
      </rPr>
      <t>6</t>
    </r>
    <r>
      <rPr>
        <sz val="10"/>
        <color theme="1"/>
        <rFont val="Open Sans Light"/>
        <family val="2"/>
        <scheme val="minor"/>
      </rPr>
      <t>BTU/hr</t>
    </r>
  </si>
  <si>
    <t>Pump/Grav:</t>
  </si>
  <si>
    <t>Mat'l:</t>
  </si>
  <si>
    <t>HTR - 2</t>
  </si>
  <si>
    <t>RM</t>
  </si>
  <si>
    <t>STK ECON</t>
  </si>
  <si>
    <t>Size (BHP):</t>
  </si>
  <si>
    <t>STACK(S)</t>
  </si>
  <si>
    <t>Length (ft):</t>
  </si>
  <si>
    <t>TOTAL</t>
  </si>
  <si>
    <t>Cap(s)?</t>
  </si>
  <si>
    <t>HR</t>
  </si>
  <si>
    <t># Sections:</t>
  </si>
  <si>
    <t>Diam (in):</t>
  </si>
  <si>
    <t>Tubes:</t>
  </si>
  <si>
    <t>TANKS</t>
  </si>
  <si>
    <t>Dia (in):</t>
  </si>
  <si>
    <t>Ht (ft):</t>
  </si>
  <si>
    <t>GA:</t>
  </si>
  <si>
    <t>PUMPS</t>
  </si>
  <si>
    <t>Packaging:</t>
  </si>
  <si>
    <t>Piping Material:</t>
  </si>
  <si>
    <t>Flow (gpm):</t>
  </si>
  <si>
    <t>TDH (ft):</t>
  </si>
  <si>
    <t xml:space="preserve">Steam Heaters </t>
  </si>
  <si>
    <t>x</t>
  </si>
  <si>
    <t>Dia(in) x L(in)</t>
  </si>
  <si>
    <t>Valve Type:</t>
  </si>
  <si>
    <t>#2</t>
  </si>
  <si>
    <t>SOFTENER</t>
  </si>
  <si>
    <t>ASME Coded?</t>
  </si>
  <si>
    <t>Tank Mat'l</t>
  </si>
  <si>
    <t>Face Plumbing Mat'l:</t>
  </si>
  <si>
    <t>PANEL(S)</t>
  </si>
  <si>
    <t>PLC(s):</t>
  </si>
  <si>
    <t>OTHER</t>
  </si>
  <si>
    <t>Vent Condenser</t>
  </si>
  <si>
    <t>Shaker Screen</t>
  </si>
  <si>
    <t>UTILITIES</t>
  </si>
  <si>
    <t>City Water Meter (in.):</t>
  </si>
  <si>
    <t>Electrical:</t>
  </si>
  <si>
    <t>Fuel Type:</t>
  </si>
  <si>
    <t xml:space="preserve">Gas Pressure: </t>
  </si>
  <si>
    <t>(psi)</t>
  </si>
  <si>
    <t>Onsite Gas Supply Diameter (in.):</t>
  </si>
  <si>
    <t xml:space="preserve">Gas Train Orientation: </t>
  </si>
  <si>
    <t>Does this match what is in the proposal?</t>
  </si>
  <si>
    <t>OTHER INFO</t>
  </si>
  <si>
    <t>Notes:</t>
  </si>
  <si>
    <t>Project Name:</t>
  </si>
  <si>
    <t>Project Type:</t>
  </si>
  <si>
    <t>TO BE COMPLETED BY APPS</t>
  </si>
  <si>
    <t>LABOR HOURS</t>
  </si>
  <si>
    <t>EQUIPMENT REQD</t>
  </si>
  <si>
    <t>HR:</t>
  </si>
  <si>
    <t>QTY</t>
  </si>
  <si>
    <t>KN</t>
  </si>
  <si>
    <t>DESCRIPTION</t>
  </si>
  <si>
    <t>Pkg:</t>
  </si>
  <si>
    <t>Burner:</t>
  </si>
  <si>
    <t>Fab:</t>
  </si>
  <si>
    <t>Blower.</t>
  </si>
  <si>
    <t>Wiring:</t>
  </si>
  <si>
    <t>Media:</t>
  </si>
  <si>
    <t>CAPITAL</t>
  </si>
  <si>
    <t>INSTALL</t>
  </si>
  <si>
    <t>Sell Price:</t>
  </si>
  <si>
    <t>Equip Cost:</t>
  </si>
  <si>
    <t>Install Cost:</t>
  </si>
  <si>
    <t>Freight:</t>
  </si>
  <si>
    <t># of Trips:</t>
  </si>
  <si>
    <t>StartUp Cost:</t>
  </si>
  <si>
    <t># of Days:</t>
  </si>
  <si>
    <t>Protect Cost</t>
  </si>
  <si>
    <t>Net Revenue:</t>
  </si>
  <si>
    <t>TO BE COMPLETED BY ENG</t>
  </si>
  <si>
    <t>Weld In&amp;Out?:</t>
  </si>
  <si>
    <t>Height Greater than 20'?</t>
  </si>
  <si>
    <t>Crane Req'd?</t>
  </si>
  <si>
    <t>Hi Temp Htr?</t>
  </si>
  <si>
    <t>Large HP or Excessive LL Pumps?</t>
  </si>
  <si>
    <t>Generator Need?</t>
  </si>
  <si>
    <t>Special Testing Reqd?</t>
  </si>
  <si>
    <t>Extra Fork Lift or Scissor Lift Reqd?</t>
  </si>
  <si>
    <t>DROP DOWNS</t>
  </si>
  <si>
    <t>HTR BRAND</t>
  </si>
  <si>
    <t>FREIGHT</t>
  </si>
  <si>
    <t>SALES REPS</t>
  </si>
  <si>
    <t>DISCOUNT</t>
  </si>
  <si>
    <t>HTR TYPE</t>
  </si>
  <si>
    <t>VALVE</t>
  </si>
  <si>
    <t>PP&amp;A</t>
  </si>
  <si>
    <t>RICK WERREN</t>
  </si>
  <si>
    <t>NONE</t>
  </si>
  <si>
    <t>STANDARD - TYP NOX</t>
  </si>
  <si>
    <t>YES</t>
  </si>
  <si>
    <t>PNEU SPENCE</t>
  </si>
  <si>
    <t>ALLOWED</t>
  </si>
  <si>
    <t>HOUSE</t>
  </si>
  <si>
    <t>CSC</t>
  </si>
  <si>
    <t>LO NOX - 30PPM</t>
  </si>
  <si>
    <t>NO</t>
  </si>
  <si>
    <t>ELEC MODUL</t>
  </si>
  <si>
    <t>COD</t>
  </si>
  <si>
    <t>JOHN O'HEHIR</t>
  </si>
  <si>
    <t>LO NOX - 9PPM</t>
  </si>
  <si>
    <t>N/A</t>
  </si>
  <si>
    <t>PICKUP</t>
  </si>
  <si>
    <t>MARK KAYNE</t>
  </si>
  <si>
    <t>LO NOX - FGR</t>
  </si>
  <si>
    <t>LARRY JESSUP</t>
  </si>
  <si>
    <t xml:space="preserve">MATTHEW LEWIS </t>
  </si>
  <si>
    <t>SIZE</t>
  </si>
  <si>
    <t>TYPE</t>
  </si>
  <si>
    <t>MAT'L</t>
  </si>
  <si>
    <t>PKG</t>
  </si>
  <si>
    <t xml:space="preserve">CODY DAVIS </t>
  </si>
  <si>
    <t>HW</t>
  </si>
  <si>
    <t>STANDARD</t>
  </si>
  <si>
    <t>INDUSTRY</t>
  </si>
  <si>
    <t>PUMP</t>
  </si>
  <si>
    <t>HTR DISCH</t>
  </si>
  <si>
    <t>CANADA</t>
  </si>
  <si>
    <t>4PT/MOD</t>
  </si>
  <si>
    <t>CONCRETE</t>
  </si>
  <si>
    <t>GRAVITY</t>
  </si>
  <si>
    <t>TW</t>
  </si>
  <si>
    <t>AL6XN</t>
  </si>
  <si>
    <t>FOOD</t>
  </si>
  <si>
    <t>CW</t>
  </si>
  <si>
    <t>LAUNDRY</t>
  </si>
  <si>
    <t>INDUSTRIAL</t>
  </si>
  <si>
    <t>WW</t>
  </si>
  <si>
    <t>softener tank</t>
  </si>
  <si>
    <t>CC</t>
  </si>
  <si>
    <t>LEFT</t>
  </si>
  <si>
    <t>FRP</t>
  </si>
  <si>
    <t>EQ</t>
  </si>
  <si>
    <t>RIGHT</t>
  </si>
  <si>
    <t>YES-MICROLOGIX</t>
  </si>
  <si>
    <t>face plumb</t>
  </si>
  <si>
    <t>CS</t>
  </si>
  <si>
    <t>L/R</t>
  </si>
  <si>
    <t>YES-COMPACTLOGIX</t>
  </si>
  <si>
    <t>PVC/CPVC</t>
  </si>
  <si>
    <t>SS</t>
  </si>
  <si>
    <t>BOOSTER</t>
  </si>
  <si>
    <t>YES-COMPACT 5069</t>
  </si>
  <si>
    <t>fuel</t>
  </si>
  <si>
    <t>IN</t>
  </si>
  <si>
    <t>PROJ TYPE</t>
  </si>
  <si>
    <t>480/3/60</t>
  </si>
  <si>
    <t>NG</t>
  </si>
  <si>
    <t>OUT</t>
  </si>
  <si>
    <t>GA</t>
  </si>
  <si>
    <t>NEW BUILD</t>
  </si>
  <si>
    <t>230/3/60</t>
  </si>
  <si>
    <t>LP</t>
  </si>
  <si>
    <t>HEALTHCARE</t>
  </si>
  <si>
    <t>BOTH</t>
  </si>
  <si>
    <t>STD</t>
  </si>
  <si>
    <t>EXPANSION</t>
  </si>
  <si>
    <t>208/3/60</t>
  </si>
  <si>
    <t>DUAL/BOTH</t>
  </si>
  <si>
    <t>HOSPITALITY</t>
  </si>
  <si>
    <t>REPLACEMENT</t>
  </si>
  <si>
    <t>230/1/60</t>
  </si>
  <si>
    <t>UNIFORM</t>
  </si>
  <si>
    <t>120/1/60</t>
  </si>
  <si>
    <t>MIXED</t>
  </si>
  <si>
    <t>575/3/60</t>
  </si>
  <si>
    <t>575/3/50</t>
  </si>
  <si>
    <t>INTL SHIPPING</t>
  </si>
  <si>
    <t>TRUCK</t>
  </si>
  <si>
    <t>AIR</t>
  </si>
  <si>
    <t>PRECAST</t>
  </si>
  <si>
    <t>REVENUE CATEGORY</t>
  </si>
  <si>
    <t>RAIL</t>
  </si>
  <si>
    <t>READY MIX</t>
  </si>
  <si>
    <t>HEATERS</t>
  </si>
  <si>
    <t>WW PUMPS &amp; STORAGE</t>
  </si>
  <si>
    <t>WATER PUMPS &amp; STORAGE</t>
  </si>
  <si>
    <t>GP</t>
  </si>
  <si>
    <t>WATER TREATMENT</t>
  </si>
  <si>
    <t>PANEL SPECIAL</t>
  </si>
  <si>
    <t>TE-100</t>
  </si>
  <si>
    <t>BEEF</t>
  </si>
  <si>
    <t>WASTEWATER TREATMENT</t>
  </si>
  <si>
    <t>SPLIT VOLT</t>
  </si>
  <si>
    <t>TE-100, NSF</t>
  </si>
  <si>
    <t>PORK</t>
  </si>
  <si>
    <t>ALLEN BRADLEY</t>
  </si>
  <si>
    <t>TE-100+</t>
  </si>
  <si>
    <t>POULTRY</t>
  </si>
  <si>
    <t>TE-100+, NSF</t>
  </si>
  <si>
    <t>DAIRY</t>
  </si>
  <si>
    <t>BAKERY</t>
  </si>
  <si>
    <t>PACKAGED FOODS</t>
  </si>
  <si>
    <t>Accounts Payable</t>
  </si>
  <si>
    <t>accountspayable@stellar.net</t>
  </si>
  <si>
    <t>Stellar Industrial Solutions</t>
  </si>
  <si>
    <t>2900 Hartley Road</t>
  </si>
  <si>
    <t>Jacksonville</t>
  </si>
  <si>
    <t>FL</t>
  </si>
  <si>
    <t>Rosina Foods</t>
  </si>
  <si>
    <t>NICK SAWYER</t>
  </si>
  <si>
    <t>Stellar</t>
  </si>
  <si>
    <t>HTR RECIRC</t>
  </si>
  <si>
    <t>2-5</t>
  </si>
  <si>
    <t>07600-650-PO-05</t>
  </si>
  <si>
    <t>890-01-012</t>
  </si>
  <si>
    <t>BURNER, GAS, EB-7</t>
  </si>
  <si>
    <t>892-01-218</t>
  </si>
  <si>
    <t>BLOWER, 1808A, 10HP, CCWBH,ARG</t>
  </si>
  <si>
    <t>840-01-002</t>
  </si>
  <si>
    <t>RING, PACKG CASCADE MNI RNG #3</t>
  </si>
  <si>
    <t>ITEM</t>
  </si>
  <si>
    <t>35211-01</t>
  </si>
  <si>
    <t>35211-02</t>
  </si>
  <si>
    <t>35211-03</t>
  </si>
  <si>
    <t>35211-04</t>
  </si>
  <si>
    <t>35211-05</t>
  </si>
  <si>
    <t>35211-06</t>
  </si>
  <si>
    <t>35211-07</t>
  </si>
  <si>
    <t>35211-08</t>
  </si>
  <si>
    <t>35211-09</t>
  </si>
  <si>
    <t>9.0 MMBTU DCWH, TE+, Pumped</t>
  </si>
  <si>
    <t>Heater Inlet</t>
  </si>
  <si>
    <t>Heater Discharge Pump Skid</t>
  </si>
  <si>
    <t>Hot Water Makeup Valve Nest</t>
  </si>
  <si>
    <t>Heater Recirculation Valve Nest</t>
  </si>
  <si>
    <t>108" x 18' Hot Water Tank</t>
  </si>
  <si>
    <t>Hot Water Pump Skid</t>
  </si>
  <si>
    <t>Heater Recirculation Pump Skid</t>
  </si>
  <si>
    <t>Heater Control Panel</t>
  </si>
  <si>
    <t>24" Dia x 10' L, FOE, Stack Section</t>
  </si>
  <si>
    <t>24" Dia x 10' L, FBE, Stack Section</t>
  </si>
  <si>
    <t>24" LP Stack Cap</t>
  </si>
  <si>
    <t>Edward Aspan</t>
  </si>
  <si>
    <t>708-912-5779</t>
  </si>
  <si>
    <t>easpan@stellar.net</t>
  </si>
  <si>
    <t>Rosina Food Products</t>
  </si>
  <si>
    <t>3100 Clinton Street</t>
  </si>
  <si>
    <t>Buffalo</t>
  </si>
  <si>
    <t>NY</t>
  </si>
  <si>
    <t>ASAP</t>
  </si>
  <si>
    <t>Freight not to exceed $ 10,640.00</t>
  </si>
  <si>
    <t>Mech &amp; LL: 6/5 ; Elect: 6/12</t>
  </si>
  <si>
    <t>Don't order pumps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</si>
</sst>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.0_);_(* \(#,##0.0\);_(* &quot;-&quot;??_);_(@_)"/>
  </numFmts>
  <fonts count="36" x14ac:knownFonts="1">
    <font>
      <sz val="11"/>
      <color theme="1"/>
      <name val="Open Sans Light"/>
      <family val="2"/>
      <scheme val="minor"/>
    </font>
    <font>
      <sz val="20"/>
      <color theme="3"/>
      <name val="Open Sans Semibold"/>
      <family val="2"/>
      <scheme val="major"/>
    </font>
    <font>
      <sz val="14"/>
      <color theme="3"/>
      <name val="Open Sans"/>
      <family val="2"/>
    </font>
    <font>
      <sz val="13"/>
      <color theme="3"/>
      <name val="Open Sans"/>
      <family val="2"/>
    </font>
    <font>
      <sz val="12"/>
      <color theme="3"/>
      <name val="Open Sans"/>
      <family val="2"/>
    </font>
    <font>
      <sz val="11"/>
      <color theme="1"/>
      <name val="Open Sans Semibold"/>
      <family val="2"/>
    </font>
    <font>
      <b/>
      <sz val="11"/>
      <color theme="1"/>
      <name val="Open Sans Light"/>
      <family val="2"/>
      <scheme val="minor"/>
    </font>
    <font>
      <b/>
      <sz val="11"/>
      <color theme="5" tint="0.499984740745262"/>
      <name val="Open Sans Light"/>
      <family val="2"/>
      <scheme val="minor"/>
    </font>
    <font>
      <b/>
      <u/>
      <sz val="11"/>
      <color theme="1"/>
      <name val="Open Sans Light"/>
      <family val="2"/>
      <scheme val="minor"/>
    </font>
    <font>
      <b/>
      <sz val="11"/>
      <color theme="5" tint="0.249977111117893"/>
      <name val="Open Sans Light"/>
      <family val="2"/>
      <scheme val="minor"/>
    </font>
    <font>
      <b/>
      <sz val="10"/>
      <color theme="1"/>
      <name val="Open Sans Light"/>
      <family val="2"/>
      <scheme val="minor"/>
    </font>
    <font>
      <b/>
      <sz val="9"/>
      <color theme="1"/>
      <name val="Open Sans Light"/>
      <family val="2"/>
      <scheme val="minor"/>
    </font>
    <font>
      <b/>
      <sz val="10"/>
      <color theme="1"/>
      <name val="Open Sans Semibold"/>
      <family val="2"/>
    </font>
    <font>
      <sz val="11"/>
      <color theme="1"/>
      <name val="Open Sans Light"/>
      <family val="2"/>
      <scheme val="minor"/>
    </font>
    <font>
      <sz val="11"/>
      <color theme="0"/>
      <name val="Open Sans Light"/>
      <family val="2"/>
      <scheme val="minor"/>
    </font>
    <font>
      <sz val="10"/>
      <color theme="1"/>
      <name val="Open Sans Semibold"/>
      <family val="2"/>
    </font>
    <font>
      <b/>
      <sz val="10"/>
      <color theme="1"/>
      <name val="Open Sans Semibold"/>
      <family val="2"/>
      <scheme val="major"/>
    </font>
    <font>
      <b/>
      <sz val="11"/>
      <color theme="5" tint="0.249977111117893"/>
      <name val="Open Sans Semibold"/>
      <family val="2"/>
      <scheme val="major"/>
    </font>
    <font>
      <sz val="11"/>
      <color theme="1"/>
      <name val="Open Sans Semibold"/>
      <family val="2"/>
      <scheme val="major"/>
    </font>
    <font>
      <sz val="11"/>
      <color theme="0"/>
      <name val="Open Sans Semibold"/>
      <family val="2"/>
      <scheme val="major"/>
    </font>
    <font>
      <sz val="10"/>
      <color theme="1"/>
      <name val="Open Sans Semibold"/>
      <family val="2"/>
      <scheme val="major"/>
    </font>
    <font>
      <b/>
      <sz val="11"/>
      <color rgb="FFFF0000"/>
      <name val="Open Sans Semibold"/>
      <family val="2"/>
      <scheme val="major"/>
    </font>
    <font>
      <sz val="10"/>
      <color theme="1"/>
      <name val="Open Sans Light"/>
      <family val="2"/>
      <scheme val="minor"/>
    </font>
    <font>
      <sz val="11"/>
      <name val="Open Sans Light"/>
      <family val="2"/>
      <scheme val="minor"/>
    </font>
    <font>
      <sz val="11"/>
      <color theme="1"/>
      <name val="Segoe UI"/>
      <family val="2"/>
    </font>
    <font>
      <vertAlign val="superscript"/>
      <sz val="10"/>
      <color theme="1"/>
      <name val="Open Sans Light"/>
      <family val="2"/>
      <scheme val="minor"/>
    </font>
    <font>
      <sz val="8"/>
      <color theme="1"/>
      <name val="Open Sans Light"/>
      <family val="2"/>
      <scheme val="minor"/>
    </font>
    <font>
      <sz val="12"/>
      <color theme="3"/>
      <name val="Open Sans Semibold"/>
      <family val="2"/>
      <scheme val="major"/>
    </font>
    <font>
      <sz val="14"/>
      <color theme="3"/>
      <name val="Open Sans Light"/>
      <family val="2"/>
      <scheme val="minor"/>
    </font>
    <font>
      <sz val="12"/>
      <color theme="3"/>
      <name val="Open Sans Light"/>
      <family val="2"/>
      <scheme val="minor"/>
    </font>
    <font>
      <sz val="9"/>
      <color theme="1"/>
      <name val="Open Sans Light"/>
      <family val="2"/>
      <scheme val="minor"/>
    </font>
    <font>
      <u/>
      <sz val="11"/>
      <color theme="10"/>
      <name val="Open Sans Light"/>
      <family val="2"/>
      <scheme val="minor"/>
    </font>
    <font>
      <sz val="11"/>
      <color theme="1"/>
      <name val="Open Sans Light"/>
      <family val="2"/>
      <charset val="1"/>
    </font>
    <font>
      <sz val="8"/>
      <name val="Open Sans Light"/>
      <family val="2"/>
      <scheme val="minor"/>
    </font>
    <font>
      <sz val="11"/>
      <color rgb="FFFF0000"/>
      <name val="Open Sans Light"/>
      <family val="2"/>
      <scheme val="minor"/>
    </font>
    <font>
      <sz val="11"/>
      <color rgb="FFFF0000"/>
      <name val="Open Sans Semibold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Border="0" applyAlignment="0" applyProtection="0"/>
    <xf numFmtId="0" fontId="3" fillId="0" borderId="2" applyNumberFormat="0" applyFill="0" applyBorder="0" applyAlignment="0" applyProtection="0"/>
    <xf numFmtId="0" fontId="4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13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19">
    <xf numFmtId="0" fontId="0" fillId="0" borderId="0" xfId="0"/>
    <xf numFmtId="0" fontId="6" fillId="0" borderId="5" xfId="0" applyFont="1" applyBorder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6" xfId="0" applyFont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5" fillId="0" borderId="0" xfId="0" applyFont="1"/>
    <xf numFmtId="0" fontId="6" fillId="0" borderId="5" xfId="0" applyFont="1" applyBorder="1" applyAlignment="1">
      <alignment horizontal="right"/>
    </xf>
    <xf numFmtId="164" fontId="0" fillId="0" borderId="5" xfId="0" applyNumberForma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0" borderId="0" xfId="0" applyFont="1" applyAlignment="1">
      <alignment horizontal="right"/>
    </xf>
    <xf numFmtId="0" fontId="0" fillId="0" borderId="12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6" fillId="0" borderId="8" xfId="0" applyFont="1" applyBorder="1"/>
    <xf numFmtId="0" fontId="22" fillId="0" borderId="7" xfId="0" applyFont="1" applyBorder="1"/>
    <xf numFmtId="0" fontId="18" fillId="0" borderId="11" xfId="0" applyFont="1" applyBorder="1"/>
    <xf numFmtId="0" fontId="24" fillId="0" borderId="0" xfId="0" applyFont="1" applyAlignment="1">
      <alignment vertical="center"/>
    </xf>
    <xf numFmtId="0" fontId="15" fillId="0" borderId="0" xfId="0" applyFont="1"/>
    <xf numFmtId="9" fontId="0" fillId="0" borderId="0" xfId="7" applyFont="1" applyBorder="1" applyAlignment="1">
      <alignment horizontal="center"/>
    </xf>
    <xf numFmtId="0" fontId="22" fillId="0" borderId="0" xfId="0" applyFont="1"/>
    <xf numFmtId="0" fontId="0" fillId="0" borderId="15" xfId="0" applyBorder="1"/>
    <xf numFmtId="0" fontId="18" fillId="0" borderId="0" xfId="0" applyFont="1" applyAlignment="1">
      <alignment horizontal="right"/>
    </xf>
    <xf numFmtId="0" fontId="2" fillId="0" borderId="0" xfId="2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22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4" applyBorder="1" applyAlignment="1">
      <alignment horizontal="left"/>
    </xf>
    <xf numFmtId="0" fontId="4" fillId="0" borderId="0" xfId="4" applyBorder="1" applyAlignment="1">
      <alignment horizontal="right"/>
    </xf>
    <xf numFmtId="0" fontId="4" fillId="0" borderId="0" xfId="4" applyBorder="1"/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right"/>
    </xf>
    <xf numFmtId="0" fontId="6" fillId="0" borderId="17" xfId="0" applyFont="1" applyBorder="1"/>
    <xf numFmtId="0" fontId="18" fillId="0" borderId="17" xfId="0" applyFont="1" applyBorder="1" applyAlignment="1">
      <alignment horizontal="right"/>
    </xf>
    <xf numFmtId="0" fontId="0" fillId="0" borderId="17" xfId="0" applyBorder="1"/>
    <xf numFmtId="0" fontId="27" fillId="0" borderId="0" xfId="2" applyFont="1" applyBorder="1" applyAlignment="1">
      <alignment horizontal="right"/>
    </xf>
    <xf numFmtId="0" fontId="2" fillId="0" borderId="0" xfId="2" applyBorder="1" applyAlignment="1">
      <alignment horizontal="center"/>
    </xf>
    <xf numFmtId="44" fontId="0" fillId="0" borderId="0" xfId="10" applyFont="1" applyBorder="1" applyAlignment="1">
      <alignment wrapText="1"/>
    </xf>
    <xf numFmtId="0" fontId="20" fillId="0" borderId="0" xfId="0" applyFont="1" applyAlignment="1">
      <alignment horizontal="right"/>
    </xf>
    <xf numFmtId="0" fontId="0" fillId="0" borderId="5" xfId="0" applyBorder="1"/>
    <xf numFmtId="0" fontId="19" fillId="3" borderId="0" xfId="9" applyFont="1" applyAlignment="1">
      <alignment horizontal="left"/>
    </xf>
    <xf numFmtId="0" fontId="19" fillId="3" borderId="0" xfId="9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0" fillId="0" borderId="18" xfId="0" applyBorder="1"/>
    <xf numFmtId="0" fontId="15" fillId="0" borderId="19" xfId="0" applyFont="1" applyBorder="1" applyAlignment="1">
      <alignment horizontal="right"/>
    </xf>
    <xf numFmtId="9" fontId="0" fillId="0" borderId="19" xfId="7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22" xfId="0" applyBorder="1"/>
    <xf numFmtId="0" fontId="12" fillId="0" borderId="7" xfId="0" applyFont="1" applyBorder="1" applyAlignment="1">
      <alignment horizontal="right"/>
    </xf>
    <xf numFmtId="0" fontId="26" fillId="0" borderId="8" xfId="0" applyFont="1" applyBorder="1"/>
    <xf numFmtId="165" fontId="0" fillId="0" borderId="8" xfId="11" applyNumberFormat="1" applyFont="1" applyBorder="1"/>
    <xf numFmtId="0" fontId="30" fillId="0" borderId="0" xfId="0" applyFont="1"/>
    <xf numFmtId="0" fontId="22" fillId="0" borderId="8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22" fillId="0" borderId="7" xfId="0" applyFont="1" applyBorder="1" applyAlignment="1">
      <alignment wrapText="1"/>
    </xf>
    <xf numFmtId="0" fontId="18" fillId="0" borderId="21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0" fontId="18" fillId="0" borderId="0" xfId="0" applyFont="1" applyAlignment="1">
      <alignment horizontal="right" wrapText="1"/>
    </xf>
    <xf numFmtId="0" fontId="19" fillId="3" borderId="0" xfId="9" applyFont="1" applyAlignment="1">
      <alignment horizontal="center"/>
    </xf>
    <xf numFmtId="0" fontId="2" fillId="0" borderId="1" xfId="2" applyBorder="1" applyAlignment="1">
      <alignment horizontal="left"/>
    </xf>
    <xf numFmtId="44" fontId="0" fillId="0" borderId="5" xfId="10" applyFont="1" applyBorder="1" applyAlignment="1">
      <alignment horizontal="center"/>
    </xf>
    <xf numFmtId="0" fontId="18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44" fontId="0" fillId="0" borderId="5" xfId="10" applyFont="1" applyBorder="1" applyAlignment="1"/>
    <xf numFmtId="0" fontId="0" fillId="0" borderId="5" xfId="0" applyBorder="1"/>
    <xf numFmtId="0" fontId="18" fillId="2" borderId="0" xfId="8" applyFont="1" applyAlignment="1">
      <alignment horizontal="center"/>
    </xf>
    <xf numFmtId="0" fontId="0" fillId="0" borderId="7" xfId="0" applyBorder="1" applyAlignment="1">
      <alignment horizontal="center"/>
    </xf>
    <xf numFmtId="44" fontId="0" fillId="0" borderId="5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23" fillId="0" borderId="0" xfId="0" applyFont="1" applyAlignment="1">
      <alignment horizontal="right"/>
    </xf>
    <xf numFmtId="0" fontId="18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/>
    </xf>
    <xf numFmtId="0" fontId="29" fillId="0" borderId="5" xfId="2" applyFont="1" applyBorder="1" applyAlignment="1">
      <alignment horizontal="left"/>
    </xf>
    <xf numFmtId="0" fontId="19" fillId="3" borderId="0" xfId="9" applyFont="1" applyBorder="1" applyAlignment="1">
      <alignment horizontal="center"/>
    </xf>
    <xf numFmtId="0" fontId="18" fillId="2" borderId="14" xfId="8" applyFont="1" applyBorder="1" applyAlignment="1">
      <alignment horizontal="center"/>
    </xf>
    <xf numFmtId="0" fontId="18" fillId="0" borderId="11" xfId="0" applyFont="1" applyBorder="1" applyAlignment="1">
      <alignment horizontal="right"/>
    </xf>
    <xf numFmtId="0" fontId="32" fillId="0" borderId="7" xfId="0" applyFont="1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19" fillId="3" borderId="0" xfId="9" applyFont="1" applyAlignment="1">
      <alignment horizontal="left"/>
    </xf>
    <xf numFmtId="15" fontId="28" fillId="0" borderId="5" xfId="2" applyNumberFormat="1" applyFont="1" applyBorder="1" applyAlignment="1">
      <alignment horizontal="left"/>
    </xf>
    <xf numFmtId="0" fontId="28" fillId="0" borderId="5" xfId="2" applyFont="1" applyBorder="1" applyAlignment="1">
      <alignment horizontal="left"/>
    </xf>
    <xf numFmtId="0" fontId="9" fillId="0" borderId="0" xfId="0" applyFont="1" applyAlignment="1">
      <alignment horizontal="center"/>
    </xf>
    <xf numFmtId="0" fontId="31" fillId="0" borderId="5" xfId="12" applyBorder="1" applyAlignment="1"/>
    <xf numFmtId="0" fontId="22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44" fontId="0" fillId="0" borderId="5" xfId="10" applyFont="1" applyBorder="1" applyAlignment="1">
      <alignment horizontal="center" wrapText="1"/>
    </xf>
    <xf numFmtId="0" fontId="34" fillId="0" borderId="0" xfId="0" applyFont="1"/>
    <xf numFmtId="0" fontId="35" fillId="0" borderId="21" xfId="0" applyFont="1" applyBorder="1" applyAlignment="1">
      <alignment horizontal="right"/>
    </xf>
    <xf numFmtId="0" fontId="35" fillId="0" borderId="0" xfId="0" applyFont="1" applyAlignment="1">
      <alignment horizontal="right"/>
    </xf>
  </cellXfs>
  <cellStyles count="13">
    <cellStyle name="60% - Accent1" xfId="8" builtinId="32"/>
    <cellStyle name="Accent2" xfId="9" builtinId="33"/>
    <cellStyle name="Comma" xfId="11" builtinId="3"/>
    <cellStyle name="Currency" xfId="10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2" builtinId="8"/>
    <cellStyle name="Normal" xfId="0" builtinId="0"/>
    <cellStyle name="Percent" xfId="7" builtinId="5"/>
    <cellStyle name="Title" xfId="1" builtinId="15" customBuiltin="1"/>
    <cellStyle name="Total" xfId="6" builtinId="25" customBuiltin="1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</dxfs>
  <tableStyles count="1" defaultTableStyle="Kemco Style" defaultPivotStyle="PivotStyleLight16">
    <tableStyle name="Kemco Style" pivot="0" count="9" xr9:uid="{801381F2-781D-46DE-B76C-C7B42702E8EB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298450</xdr:colOff>
          <xdr:row>103</xdr:row>
          <xdr:rowOff>171450</xdr:rowOff>
        </xdr:from>
        <xdr:to>
          <xdr:col>2</xdr:col>
          <xdr:colOff>104775</xdr:colOff>
          <xdr:row>105</xdr:row>
          <xdr:rowOff>47625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103</xdr:row>
          <xdr:rowOff>190500</xdr:rowOff>
        </xdr:from>
        <xdr:to>
          <xdr:col>5</xdr:col>
          <xdr:colOff>95250</xdr:colOff>
          <xdr:row>105</xdr:row>
          <xdr:rowOff>28575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emco_office">
  <a:themeElements>
    <a:clrScheme name="Kemco">
      <a:dk1>
        <a:srgbClr val="333132"/>
      </a:dk1>
      <a:lt1>
        <a:srgbClr val="FFFFFF"/>
      </a:lt1>
      <a:dk2>
        <a:srgbClr val="3F3F3F"/>
      </a:dk2>
      <a:lt2>
        <a:srgbClr val="BFBFBF"/>
      </a:lt2>
      <a:accent1>
        <a:srgbClr val="EF0200"/>
      </a:accent1>
      <a:accent2>
        <a:srgbClr val="00014D"/>
      </a:accent2>
      <a:accent3>
        <a:srgbClr val="0078C9"/>
      </a:accent3>
      <a:accent4>
        <a:srgbClr val="8DB9E5"/>
      </a:accent4>
      <a:accent5>
        <a:srgbClr val="C5D7ED"/>
      </a:accent5>
      <a:accent6>
        <a:srgbClr val="F9E497"/>
      </a:accent6>
      <a:hlink>
        <a:srgbClr val="3F3A66"/>
      </a:hlink>
      <a:folHlink>
        <a:srgbClr val="FD4239"/>
      </a:folHlink>
    </a:clrScheme>
    <a:fontScheme name="Custom 1">
      <a:majorFont>
        <a:latin typeface="Open Sans Semibold"/>
        <a:ea typeface=""/>
        <a:cs typeface=""/>
      </a:majorFont>
      <a:minorFont>
        <a:latin typeface="Open Sans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square" rtlCol="0">
        <a:spAutoFit/>
      </a:bodyPr>
      <a:lstStyle>
        <a:defPPr algn="l">
          <a:defRPr dirty="0">
            <a:solidFill>
              <a:schemeClr val="accent1"/>
            </a:solidFill>
            <a:latin typeface="Open Sans Extrabold" panose="020B0906030804020204" pitchFamily="34" charset="0"/>
            <a:ea typeface="Open Sans Extrabold" panose="020B0906030804020204" pitchFamily="34" charset="0"/>
            <a:cs typeface="Open Sans Extrabold" panose="020B09060308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Kemco_office" id="{16554757-8E18-4DDB-B2BB-09CE4A00038F}" vid="{D6F225FD-F229-4281-AF1A-2C0C7D513F73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1.xml"/><Relationship Id="rId2" Type="http://schemas.openxmlformats.org/officeDocument/2006/relationships/hyperlink" Target="mailto:easpan@stellar.net" TargetMode="External"/><Relationship Id="rId1" Type="http://schemas.openxmlformats.org/officeDocument/2006/relationships/hyperlink" Target="mailto:accountspayable@stellar.net" TargetMode="External"/><Relationship Id="rId6" Type="http://schemas.openxmlformats.org/officeDocument/2006/relationships/vmlDrawing" Target="../drawings/vmlDrawing2.v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04C5-1B1E-4806-8279-AEBEA21BE5D3}">
  <sheetPr codeName="Sheet1"/>
  <dimension ref="A1:W168"/>
  <sheetViews>
    <sheetView tabSelected="1" view="pageLayout" topLeftCell="A41" zoomScaleNormal="100" zoomScaleSheetLayoutView="90" workbookViewId="0">
      <selection activeCell="K58" sqref="K58"/>
    </sheetView>
  </sheetViews>
  <sheetFormatPr defaultRowHeight="16.5" x14ac:dyDescent="0.45"/>
  <cols>
    <col min="1" max="1" width="4.07421875" customWidth="1"/>
    <col min="2" max="2" width="6.69140625" customWidth="1"/>
    <col min="3" max="3" width="3.23046875" customWidth="1"/>
    <col min="4" max="4" width="10.69140625" customWidth="1"/>
    <col min="5" max="5" width="12.3046875" customWidth="1"/>
    <col min="6" max="6" width="9.84375" customWidth="1"/>
    <col min="7" max="7" width="8.23046875" customWidth="1"/>
    <col min="8" max="8" width="5" customWidth="1"/>
    <col min="9" max="9" width="10.4609375" customWidth="1"/>
    <col min="10" max="10" width="11.23046875" customWidth="1"/>
    <col min="11" max="11" width="9.07421875" customWidth="1"/>
    <col min="12" max="12" width="11.69140625" customWidth="1"/>
  </cols>
  <sheetData>
    <row r="1" spans="1:11" ht="21" thickBot="1" x14ac:dyDescent="0.6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45">
      <c r="A2" s="15" t="s">
        <v>1</v>
      </c>
      <c r="B2" s="15"/>
      <c r="C2" s="104">
        <v>35211</v>
      </c>
      <c r="D2" s="88"/>
      <c r="E2" s="14" t="s">
        <v>2</v>
      </c>
      <c r="F2" s="17">
        <v>45771</v>
      </c>
      <c r="G2" s="14" t="s">
        <v>3</v>
      </c>
      <c r="H2" s="94" t="s">
        <v>170</v>
      </c>
      <c r="I2" s="94"/>
      <c r="J2" s="14" t="s">
        <v>4</v>
      </c>
      <c r="K2" s="17">
        <v>45799</v>
      </c>
    </row>
    <row r="3" spans="1:11" ht="10" customHeight="1" x14ac:dyDescent="0.45"/>
    <row r="4" spans="1:11" ht="29.25" customHeight="1" thickBot="1" x14ac:dyDescent="0.5">
      <c r="A4" s="93" t="s">
        <v>5</v>
      </c>
      <c r="B4" s="93"/>
      <c r="C4" s="94" t="s">
        <v>194</v>
      </c>
      <c r="D4" s="94"/>
      <c r="E4" s="61" t="s">
        <v>263</v>
      </c>
      <c r="F4" s="14" t="s">
        <v>6</v>
      </c>
      <c r="G4" s="55"/>
      <c r="H4" s="55"/>
      <c r="I4" t="s">
        <v>7</v>
      </c>
      <c r="J4" s="18" t="s">
        <v>8</v>
      </c>
      <c r="K4" s="75" t="s">
        <v>275</v>
      </c>
    </row>
    <row r="5" spans="1:11" ht="11.65" customHeight="1" x14ac:dyDescent="0.45"/>
    <row r="6" spans="1:11" ht="17.649999999999999" customHeight="1" x14ac:dyDescent="0.45">
      <c r="A6" s="30" t="s">
        <v>9</v>
      </c>
      <c r="B6" s="30"/>
      <c r="D6" s="31">
        <v>0.75</v>
      </c>
      <c r="E6" s="14" t="s">
        <v>10</v>
      </c>
      <c r="F6" s="106" t="s">
        <v>170</v>
      </c>
      <c r="G6" s="106"/>
      <c r="H6" s="62"/>
      <c r="I6" s="63" t="s">
        <v>11</v>
      </c>
      <c r="J6" s="64"/>
      <c r="K6" s="65"/>
    </row>
    <row r="7" spans="1:11" ht="11.5" customHeight="1" x14ac:dyDescent="0.45">
      <c r="E7" s="14"/>
      <c r="H7" s="66"/>
      <c r="I7" s="19"/>
      <c r="K7" s="67"/>
    </row>
    <row r="8" spans="1:11" ht="17.649999999999999" customHeight="1" x14ac:dyDescent="0.45">
      <c r="A8" s="30" t="s">
        <v>12</v>
      </c>
      <c r="B8" s="30"/>
      <c r="D8" s="31">
        <v>0.25</v>
      </c>
      <c r="E8" s="14" t="s">
        <v>10</v>
      </c>
      <c r="F8" s="106" t="s">
        <v>271</v>
      </c>
      <c r="G8" s="106"/>
      <c r="H8" s="68"/>
      <c r="I8" s="69" t="s">
        <v>10</v>
      </c>
      <c r="J8" s="88"/>
      <c r="K8" s="107"/>
    </row>
    <row r="10" spans="1:11" s="21" customFormat="1" x14ac:dyDescent="0.45">
      <c r="D10" s="101" t="s">
        <v>13</v>
      </c>
      <c r="E10" s="101"/>
      <c r="F10" s="20"/>
      <c r="G10" s="101" t="s">
        <v>14</v>
      </c>
      <c r="H10" s="101"/>
      <c r="I10" s="101"/>
      <c r="J10" s="101"/>
    </row>
    <row r="12" spans="1:11" ht="17" thickBot="1" x14ac:dyDescent="0.5">
      <c r="A12" s="82" t="s">
        <v>10</v>
      </c>
      <c r="B12" s="82"/>
      <c r="C12" s="86" t="s">
        <v>264</v>
      </c>
      <c r="D12" s="86"/>
      <c r="E12" s="86"/>
      <c r="F12" s="34" t="s">
        <v>10</v>
      </c>
      <c r="G12" s="86" t="s">
        <v>304</v>
      </c>
      <c r="H12" s="86"/>
      <c r="I12" s="86"/>
      <c r="J12" s="86"/>
    </row>
    <row r="13" spans="1:11" ht="10.5" customHeight="1" x14ac:dyDescent="0.45">
      <c r="A13" s="6"/>
      <c r="B13" s="6"/>
      <c r="F13" s="8"/>
    </row>
    <row r="14" spans="1:11" ht="17" thickBot="1" x14ac:dyDescent="0.5">
      <c r="A14" s="82" t="s">
        <v>15</v>
      </c>
      <c r="B14" s="82"/>
      <c r="C14" s="105"/>
      <c r="D14" s="105"/>
      <c r="E14" s="105"/>
      <c r="F14" s="34" t="s">
        <v>15</v>
      </c>
      <c r="G14" s="86" t="s">
        <v>305</v>
      </c>
      <c r="H14" s="86"/>
      <c r="I14" s="86"/>
      <c r="J14" s="86"/>
    </row>
    <row r="15" spans="1:11" ht="11.5" customHeight="1" x14ac:dyDescent="0.45">
      <c r="A15" s="6"/>
      <c r="B15" s="6"/>
      <c r="F15" s="8"/>
    </row>
    <row r="16" spans="1:11" ht="17" thickBot="1" x14ac:dyDescent="0.5">
      <c r="A16" s="82" t="s">
        <v>16</v>
      </c>
      <c r="B16" s="82"/>
      <c r="C16" s="112" t="s">
        <v>265</v>
      </c>
      <c r="D16" s="112"/>
      <c r="E16" s="112"/>
      <c r="F16" s="34" t="s">
        <v>16</v>
      </c>
      <c r="G16" s="112" t="s">
        <v>306</v>
      </c>
      <c r="H16" s="112"/>
      <c r="I16" s="112"/>
      <c r="J16" s="112"/>
    </row>
    <row r="17" spans="1:11" ht="12" customHeight="1" x14ac:dyDescent="0.45">
      <c r="A17" s="6"/>
      <c r="B17" s="6"/>
      <c r="F17" s="8"/>
    </row>
    <row r="18" spans="1:11" ht="17.25" customHeight="1" thickBot="1" x14ac:dyDescent="0.5">
      <c r="A18" s="82" t="s">
        <v>17</v>
      </c>
      <c r="B18" s="82"/>
      <c r="C18" s="86" t="s">
        <v>266</v>
      </c>
      <c r="D18" s="86"/>
      <c r="E18" s="86"/>
      <c r="F18" s="34" t="s">
        <v>17</v>
      </c>
      <c r="G18" s="86" t="s">
        <v>307</v>
      </c>
      <c r="H18" s="86"/>
      <c r="I18" s="86"/>
      <c r="J18" s="86"/>
    </row>
    <row r="19" spans="1:11" ht="12" customHeight="1" x14ac:dyDescent="0.45">
      <c r="A19" s="34"/>
      <c r="B19" s="34"/>
      <c r="F19" s="34"/>
    </row>
    <row r="20" spans="1:11" ht="17" thickBot="1" x14ac:dyDescent="0.5">
      <c r="A20" s="82" t="s">
        <v>18</v>
      </c>
      <c r="B20" s="82"/>
      <c r="C20" s="86" t="s">
        <v>267</v>
      </c>
      <c r="D20" s="86"/>
      <c r="E20" s="86"/>
      <c r="F20" s="34" t="s">
        <v>18</v>
      </c>
      <c r="G20" s="86" t="s">
        <v>308</v>
      </c>
      <c r="H20" s="86"/>
      <c r="I20" s="86"/>
      <c r="J20" s="86"/>
    </row>
    <row r="21" spans="1:11" ht="12" customHeight="1" x14ac:dyDescent="0.45">
      <c r="A21" s="6"/>
      <c r="B21" s="6"/>
      <c r="F21" s="8"/>
    </row>
    <row r="22" spans="1:11" ht="17" thickBot="1" x14ac:dyDescent="0.5">
      <c r="B22" s="34" t="s">
        <v>19</v>
      </c>
      <c r="C22" s="99" t="s">
        <v>268</v>
      </c>
      <c r="D22" s="99"/>
      <c r="E22" s="99"/>
      <c r="F22" s="34" t="s">
        <v>19</v>
      </c>
      <c r="G22" s="99" t="s">
        <v>309</v>
      </c>
      <c r="H22" s="99"/>
      <c r="I22" s="99"/>
      <c r="J22" s="99"/>
    </row>
    <row r="23" spans="1:11" ht="13.9" customHeight="1" x14ac:dyDescent="0.45">
      <c r="A23" s="7"/>
      <c r="F23" s="7"/>
    </row>
    <row r="24" spans="1:11" ht="17" thickBot="1" x14ac:dyDescent="0.5">
      <c r="B24" s="34" t="s">
        <v>20</v>
      </c>
      <c r="C24" s="55" t="s">
        <v>269</v>
      </c>
      <c r="D24" s="34" t="s">
        <v>21</v>
      </c>
      <c r="E24" s="55">
        <v>32257</v>
      </c>
      <c r="F24" s="34" t="s">
        <v>20</v>
      </c>
      <c r="G24" s="94" t="s">
        <v>310</v>
      </c>
      <c r="H24" s="94"/>
      <c r="I24" s="34" t="s">
        <v>21</v>
      </c>
      <c r="J24" s="55">
        <v>14224</v>
      </c>
    </row>
    <row r="25" spans="1:11" ht="12" customHeight="1" x14ac:dyDescent="0.45">
      <c r="A25" s="13"/>
      <c r="B25" s="13"/>
      <c r="C25" s="13"/>
      <c r="E25" s="2"/>
      <c r="F25" s="9"/>
    </row>
    <row r="26" spans="1:11" ht="17" thickBot="1" x14ac:dyDescent="0.5">
      <c r="A26" s="82" t="s">
        <v>22</v>
      </c>
      <c r="B26" s="82"/>
      <c r="C26" s="103"/>
      <c r="D26" s="24" t="s">
        <v>167</v>
      </c>
      <c r="E26" s="21"/>
      <c r="F26" s="34" t="s">
        <v>23</v>
      </c>
      <c r="G26" s="24" t="s">
        <v>172</v>
      </c>
      <c r="I26" s="34" t="s">
        <v>24</v>
      </c>
      <c r="J26" s="55"/>
      <c r="K26" t="s">
        <v>25</v>
      </c>
    </row>
    <row r="27" spans="1:11" ht="17" thickBot="1" x14ac:dyDescent="0.5">
      <c r="A27" s="13"/>
      <c r="B27" s="13"/>
      <c r="C27" s="13"/>
      <c r="E27" s="2"/>
      <c r="F27" s="9"/>
      <c r="J27" s="33"/>
      <c r="K27" t="s">
        <v>26</v>
      </c>
    </row>
    <row r="28" spans="1:11" ht="21" thickBot="1" x14ac:dyDescent="0.6">
      <c r="A28" s="80" t="s">
        <v>27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1:11" ht="12" customHeight="1" thickTop="1" x14ac:dyDescent="0.45">
      <c r="A29" s="13"/>
      <c r="B29" s="13"/>
      <c r="C29" s="13"/>
      <c r="E29" s="2"/>
      <c r="F29" s="9"/>
    </row>
    <row r="30" spans="1:11" x14ac:dyDescent="0.45">
      <c r="A30" s="13"/>
      <c r="E30" s="34" t="s">
        <v>28</v>
      </c>
      <c r="F30" s="24"/>
      <c r="G30" s="28"/>
      <c r="I30" s="34" t="s">
        <v>29</v>
      </c>
      <c r="J30" s="24"/>
    </row>
    <row r="31" spans="1:11" ht="12" customHeight="1" x14ac:dyDescent="0.45">
      <c r="B31" s="13"/>
      <c r="C31" s="13"/>
      <c r="E31" s="2"/>
      <c r="F31" s="9"/>
    </row>
    <row r="32" spans="1:11" ht="17" thickBot="1" x14ac:dyDescent="0.5">
      <c r="A32" s="79" t="s">
        <v>30</v>
      </c>
      <c r="B32" s="79"/>
      <c r="C32" s="79"/>
      <c r="D32" s="79"/>
      <c r="E32" s="60" t="s">
        <v>31</v>
      </c>
      <c r="F32" s="60" t="s">
        <v>32</v>
      </c>
      <c r="G32" s="60" t="s">
        <v>33</v>
      </c>
      <c r="H32" s="96" t="s">
        <v>34</v>
      </c>
      <c r="I32" s="96"/>
    </row>
    <row r="33" spans="1:11" x14ac:dyDescent="0.45">
      <c r="A33" s="13"/>
      <c r="C33" s="13" t="s">
        <v>35</v>
      </c>
      <c r="D33" s="34"/>
      <c r="E33" s="48"/>
      <c r="F33" s="49"/>
      <c r="G33" s="50"/>
      <c r="H33" s="97"/>
      <c r="I33" s="97"/>
    </row>
    <row r="34" spans="1:11" x14ac:dyDescent="0.45">
      <c r="A34" s="13"/>
      <c r="C34" s="13" t="s">
        <v>36</v>
      </c>
      <c r="D34" s="34"/>
      <c r="E34" s="26"/>
      <c r="F34" s="47"/>
      <c r="G34" s="24"/>
      <c r="H34" s="98"/>
      <c r="I34" s="98"/>
    </row>
    <row r="35" spans="1:11" x14ac:dyDescent="0.45">
      <c r="A35" s="13"/>
      <c r="C35" s="13" t="s">
        <v>37</v>
      </c>
      <c r="D35" s="34"/>
      <c r="E35" s="26"/>
      <c r="F35" s="47"/>
      <c r="G35" s="24"/>
      <c r="H35" s="98"/>
      <c r="I35" s="98"/>
    </row>
    <row r="36" spans="1:11" x14ac:dyDescent="0.45">
      <c r="A36" s="13"/>
      <c r="C36" s="13" t="s">
        <v>38</v>
      </c>
      <c r="D36" s="34"/>
      <c r="E36" s="26"/>
      <c r="F36" s="47"/>
      <c r="G36" s="24"/>
      <c r="H36" s="98"/>
      <c r="I36" s="98"/>
    </row>
    <row r="37" spans="1:11" x14ac:dyDescent="0.45">
      <c r="A37" s="13"/>
      <c r="C37" s="13" t="s">
        <v>39</v>
      </c>
      <c r="D37" s="34"/>
      <c r="E37" s="26"/>
      <c r="F37" s="47"/>
      <c r="G37" s="24"/>
      <c r="H37" s="98"/>
      <c r="I37" s="98"/>
    </row>
    <row r="38" spans="1:11" x14ac:dyDescent="0.45">
      <c r="A38" s="13"/>
      <c r="C38" s="13"/>
      <c r="D38" s="34"/>
      <c r="E38" s="2"/>
      <c r="F38" s="34"/>
      <c r="H38" s="59"/>
      <c r="I38" s="59"/>
    </row>
    <row r="39" spans="1:11" x14ac:dyDescent="0.45">
      <c r="A39" s="13"/>
      <c r="C39" s="13"/>
      <c r="D39" s="34"/>
      <c r="E39" s="2"/>
      <c r="F39" s="34"/>
      <c r="H39" s="59"/>
      <c r="I39" s="59"/>
    </row>
    <row r="40" spans="1:11" x14ac:dyDescent="0.45">
      <c r="A40" s="13"/>
      <c r="B40" s="13"/>
      <c r="C40" s="13"/>
      <c r="E40" s="2"/>
      <c r="F40" s="9"/>
    </row>
    <row r="41" spans="1:11" ht="21" thickBot="1" x14ac:dyDescent="0.6">
      <c r="A41" s="80" t="s">
        <v>0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1:11" ht="18" customHeight="1" thickTop="1" x14ac:dyDescent="0.55000000000000004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ht="21" thickBot="1" x14ac:dyDescent="0.6">
      <c r="A43" s="35"/>
      <c r="B43" s="35"/>
      <c r="C43" s="51" t="s">
        <v>40</v>
      </c>
      <c r="D43" s="100" t="s">
        <v>272</v>
      </c>
      <c r="E43" s="100"/>
      <c r="F43" s="35"/>
      <c r="G43" s="35"/>
      <c r="H43" s="51" t="s">
        <v>41</v>
      </c>
      <c r="I43" s="100" t="s">
        <v>272</v>
      </c>
      <c r="J43" s="100"/>
      <c r="K43" s="35"/>
    </row>
    <row r="44" spans="1:11" ht="12.75" customHeight="1" x14ac:dyDescent="0.55000000000000004">
      <c r="A44" s="35"/>
      <c r="B44" s="35"/>
      <c r="C44" s="51"/>
      <c r="D44" s="52"/>
      <c r="E44" s="52"/>
      <c r="F44" s="35"/>
      <c r="G44" s="35"/>
      <c r="H44" s="51"/>
      <c r="I44" s="35"/>
      <c r="J44" s="35"/>
      <c r="K44" s="35"/>
    </row>
    <row r="45" spans="1:11" ht="21" thickBot="1" x14ac:dyDescent="0.6">
      <c r="A45" s="35"/>
      <c r="B45" s="35"/>
      <c r="C45" s="51"/>
      <c r="D45" s="51" t="s">
        <v>42</v>
      </c>
      <c r="E45" s="109" t="s">
        <v>311</v>
      </c>
      <c r="F45" s="110"/>
      <c r="G45" s="35"/>
      <c r="H45" s="51"/>
      <c r="I45" s="35"/>
      <c r="J45" s="35"/>
      <c r="K45" s="35"/>
    </row>
    <row r="46" spans="1:11" ht="10.5" customHeight="1" x14ac:dyDescent="0.55000000000000004">
      <c r="A46" s="35"/>
      <c r="B46" s="35"/>
      <c r="C46" s="35"/>
      <c r="D46" s="51"/>
      <c r="E46" s="35"/>
      <c r="F46" s="35"/>
      <c r="G46" s="35"/>
      <c r="H46" s="35"/>
      <c r="I46" s="35"/>
      <c r="J46" s="35"/>
      <c r="K46" s="35"/>
    </row>
    <row r="47" spans="1:11" x14ac:dyDescent="0.45">
      <c r="A47" s="56" t="s">
        <v>43</v>
      </c>
      <c r="B47" s="56"/>
      <c r="C47" s="56"/>
      <c r="E47" s="2"/>
      <c r="F47" s="9"/>
    </row>
    <row r="48" spans="1:11" x14ac:dyDescent="0.45">
      <c r="A48" s="34"/>
      <c r="B48" s="34" t="s">
        <v>44</v>
      </c>
      <c r="C48" s="90" t="s">
        <v>157</v>
      </c>
      <c r="D48" s="91"/>
      <c r="E48" s="34" t="s">
        <v>45</v>
      </c>
      <c r="F48" s="24" t="s">
        <v>167</v>
      </c>
      <c r="I48" s="34" t="s">
        <v>46</v>
      </c>
      <c r="J48" s="24" t="s">
        <v>239</v>
      </c>
    </row>
    <row r="49" spans="1:11" x14ac:dyDescent="0.45">
      <c r="A49" s="34"/>
      <c r="B49" s="34"/>
      <c r="C49" s="59"/>
      <c r="D49" s="59"/>
      <c r="E49" s="34"/>
      <c r="H49" s="18"/>
      <c r="I49" s="42"/>
      <c r="J49" s="42"/>
      <c r="K49" s="42"/>
    </row>
    <row r="50" spans="1:11" x14ac:dyDescent="0.45">
      <c r="A50" s="34"/>
      <c r="B50" s="18" t="s">
        <v>47</v>
      </c>
      <c r="C50" s="113" t="s">
        <v>312</v>
      </c>
      <c r="D50" s="114"/>
      <c r="E50" s="114"/>
      <c r="F50" s="114"/>
      <c r="G50" s="114"/>
      <c r="H50" s="114"/>
      <c r="I50" s="114"/>
      <c r="J50" s="114"/>
      <c r="K50" s="42"/>
    </row>
    <row r="51" spans="1:11" ht="14.15" customHeight="1" x14ac:dyDescent="0.45"/>
    <row r="52" spans="1:11" x14ac:dyDescent="0.45">
      <c r="A52" s="108" t="s">
        <v>48</v>
      </c>
      <c r="B52" s="108"/>
      <c r="C52" s="108"/>
      <c r="D52" s="108"/>
      <c r="E52" s="108"/>
      <c r="F52" s="108"/>
    </row>
    <row r="53" spans="1:11" x14ac:dyDescent="0.45">
      <c r="B53" s="34"/>
      <c r="C53" s="34" t="s">
        <v>49</v>
      </c>
      <c r="D53" s="24" t="s">
        <v>161</v>
      </c>
      <c r="E53" s="34" t="s">
        <v>50</v>
      </c>
      <c r="F53" s="24" t="s">
        <v>161</v>
      </c>
      <c r="I53" s="34" t="s">
        <v>51</v>
      </c>
      <c r="J53" s="24" t="s">
        <v>167</v>
      </c>
    </row>
    <row r="54" spans="1:11" x14ac:dyDescent="0.45">
      <c r="I54" s="34" t="s">
        <v>52</v>
      </c>
      <c r="J54" s="88"/>
      <c r="K54" s="88"/>
    </row>
    <row r="55" spans="1:11" x14ac:dyDescent="0.45">
      <c r="B55" s="34"/>
      <c r="C55" s="34" t="s">
        <v>53</v>
      </c>
      <c r="D55" s="24" t="s">
        <v>167</v>
      </c>
      <c r="F55" s="34" t="s">
        <v>54</v>
      </c>
      <c r="G55" s="24" t="s">
        <v>172</v>
      </c>
      <c r="I55" s="34"/>
      <c r="J55" s="59"/>
      <c r="K55" s="59"/>
    </row>
    <row r="56" spans="1:11" ht="13" customHeight="1" x14ac:dyDescent="0.45">
      <c r="I56" s="34"/>
      <c r="J56" s="59"/>
      <c r="K56" s="59"/>
    </row>
    <row r="57" spans="1:11" x14ac:dyDescent="0.45">
      <c r="A57" s="108" t="s">
        <v>55</v>
      </c>
      <c r="B57" s="108"/>
      <c r="C57" s="108"/>
      <c r="D57" s="108"/>
      <c r="E57" s="108"/>
      <c r="F57" s="108"/>
      <c r="G57" s="116" t="s">
        <v>313</v>
      </c>
    </row>
    <row r="58" spans="1:11" x14ac:dyDescent="0.45">
      <c r="B58" s="34"/>
      <c r="C58" s="34" t="s">
        <v>56</v>
      </c>
      <c r="D58" s="24" t="s">
        <v>161</v>
      </c>
      <c r="E58" s="34" t="s">
        <v>57</v>
      </c>
      <c r="F58" s="24" t="s">
        <v>161</v>
      </c>
      <c r="G58" s="32" t="s">
        <v>58</v>
      </c>
      <c r="I58" s="34"/>
    </row>
    <row r="59" spans="1:11" x14ac:dyDescent="0.45">
      <c r="D59" s="34"/>
      <c r="E59" s="34"/>
      <c r="F59" s="34" t="s">
        <v>59</v>
      </c>
      <c r="G59" s="24" t="s">
        <v>161</v>
      </c>
      <c r="H59" s="117" t="s">
        <v>314</v>
      </c>
      <c r="I59" s="118"/>
      <c r="J59" s="118"/>
    </row>
    <row r="60" spans="1:11" x14ac:dyDescent="0.45">
      <c r="A60" s="101" t="s">
        <v>60</v>
      </c>
      <c r="B60" s="101"/>
      <c r="C60" s="57"/>
    </row>
    <row r="61" spans="1:11" x14ac:dyDescent="0.45">
      <c r="A61" s="87" t="s">
        <v>61</v>
      </c>
      <c r="B61" s="87"/>
      <c r="C61" s="87"/>
      <c r="D61" s="34" t="s">
        <v>62</v>
      </c>
      <c r="E61" s="39">
        <v>1</v>
      </c>
      <c r="F61" s="22" t="s">
        <v>63</v>
      </c>
      <c r="G61" s="70" t="s">
        <v>260</v>
      </c>
      <c r="I61" s="22" t="s">
        <v>64</v>
      </c>
      <c r="J61" s="36" t="s">
        <v>160</v>
      </c>
      <c r="K61" s="37"/>
    </row>
    <row r="63" spans="1:11" ht="17" thickBot="1" x14ac:dyDescent="0.5">
      <c r="A63" s="21" t="s">
        <v>65</v>
      </c>
      <c r="B63" s="55">
        <v>9</v>
      </c>
      <c r="C63" s="38" t="s">
        <v>66</v>
      </c>
      <c r="E63" s="34" t="s">
        <v>67</v>
      </c>
      <c r="F63" s="24" t="s">
        <v>186</v>
      </c>
      <c r="G63" s="34" t="s">
        <v>68</v>
      </c>
      <c r="H63" s="90">
        <v>304</v>
      </c>
      <c r="I63" s="91"/>
    </row>
    <row r="64" spans="1:11" x14ac:dyDescent="0.4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45">
      <c r="A65" s="102" t="s">
        <v>69</v>
      </c>
      <c r="B65" s="102"/>
      <c r="C65" s="102"/>
      <c r="D65" s="34" t="s">
        <v>62</v>
      </c>
      <c r="E65" s="39"/>
      <c r="F65" s="22" t="s">
        <v>63</v>
      </c>
      <c r="G65" s="26"/>
      <c r="H65" s="22"/>
      <c r="I65" s="22" t="s">
        <v>64</v>
      </c>
      <c r="J65" s="36"/>
      <c r="K65" s="37"/>
    </row>
    <row r="67" spans="1:11" ht="17" thickBot="1" x14ac:dyDescent="0.5">
      <c r="A67" s="21" t="s">
        <v>65</v>
      </c>
      <c r="B67" s="55"/>
      <c r="C67" s="38" t="s">
        <v>66</v>
      </c>
      <c r="E67" s="34" t="s">
        <v>67</v>
      </c>
      <c r="F67" s="24"/>
      <c r="G67" s="34" t="s">
        <v>68</v>
      </c>
      <c r="H67" s="90"/>
      <c r="I67" s="91"/>
    </row>
    <row r="68" spans="1:11" x14ac:dyDescent="0.45">
      <c r="D68" s="23"/>
      <c r="E68" s="23"/>
      <c r="F68" s="23"/>
      <c r="G68" s="23"/>
      <c r="H68" s="23"/>
      <c r="I68" s="23"/>
    </row>
    <row r="69" spans="1:11" ht="17" thickBot="1" x14ac:dyDescent="0.5">
      <c r="A69" s="87" t="s">
        <v>71</v>
      </c>
      <c r="B69" s="87"/>
      <c r="C69" s="87"/>
      <c r="D69" s="34" t="s">
        <v>72</v>
      </c>
      <c r="E69" s="55"/>
      <c r="F69" s="34" t="s">
        <v>67</v>
      </c>
      <c r="G69" s="24"/>
      <c r="I69" s="34" t="s">
        <v>68</v>
      </c>
      <c r="J69" s="25"/>
    </row>
    <row r="71" spans="1:11" ht="17" thickBot="1" x14ac:dyDescent="0.5">
      <c r="A71" s="87" t="s">
        <v>73</v>
      </c>
      <c r="B71" s="87"/>
      <c r="C71" s="87"/>
      <c r="D71" s="34" t="s">
        <v>74</v>
      </c>
      <c r="E71" s="55">
        <v>20</v>
      </c>
      <c r="F71" t="s">
        <v>75</v>
      </c>
      <c r="I71" s="34" t="s">
        <v>76</v>
      </c>
      <c r="J71" s="24" t="s">
        <v>161</v>
      </c>
    </row>
    <row r="72" spans="1:11" ht="12" customHeight="1" x14ac:dyDescent="0.45">
      <c r="A72" s="83"/>
      <c r="B72" s="83"/>
      <c r="C72" s="83"/>
      <c r="D72" s="83"/>
    </row>
    <row r="73" spans="1:11" ht="17" thickBot="1" x14ac:dyDescent="0.5">
      <c r="A73" s="87" t="s">
        <v>77</v>
      </c>
      <c r="B73" s="87"/>
      <c r="C73" s="87"/>
      <c r="D73" s="34" t="s">
        <v>78</v>
      </c>
      <c r="E73" s="55"/>
      <c r="F73" s="34" t="s">
        <v>79</v>
      </c>
      <c r="G73" s="55"/>
      <c r="H73" s="34" t="s">
        <v>80</v>
      </c>
      <c r="I73" s="55"/>
      <c r="J73" s="34" t="s">
        <v>68</v>
      </c>
      <c r="K73" s="25"/>
    </row>
    <row r="74" spans="1:11" ht="12" customHeight="1" x14ac:dyDescent="0.45"/>
    <row r="75" spans="1:11" x14ac:dyDescent="0.45">
      <c r="A75" s="87" t="s">
        <v>81</v>
      </c>
      <c r="B75" s="87"/>
      <c r="C75" s="87"/>
    </row>
    <row r="76" spans="1:11" ht="12" customHeight="1" x14ac:dyDescent="0.45"/>
    <row r="77" spans="1:11" ht="17" thickBot="1" x14ac:dyDescent="0.5">
      <c r="A77" s="2" t="s">
        <v>35</v>
      </c>
      <c r="B77" s="34" t="s">
        <v>63</v>
      </c>
      <c r="C77" s="55" t="s">
        <v>183</v>
      </c>
      <c r="D77" s="34" t="s">
        <v>82</v>
      </c>
      <c r="E77" s="55">
        <v>108</v>
      </c>
      <c r="F77" s="34" t="s">
        <v>83</v>
      </c>
      <c r="G77" s="58">
        <v>18</v>
      </c>
      <c r="H77" s="34" t="s">
        <v>84</v>
      </c>
      <c r="I77" s="40">
        <v>12</v>
      </c>
      <c r="J77" s="34" t="s">
        <v>68</v>
      </c>
      <c r="K77" s="25">
        <v>304</v>
      </c>
    </row>
    <row r="78" spans="1:11" ht="12" customHeight="1" x14ac:dyDescent="0.45">
      <c r="A78" s="2"/>
      <c r="B78" s="2"/>
      <c r="F78" s="34"/>
      <c r="G78" s="2"/>
    </row>
    <row r="79" spans="1:11" ht="17" thickBot="1" x14ac:dyDescent="0.5">
      <c r="A79" s="2" t="s">
        <v>36</v>
      </c>
      <c r="B79" s="34" t="s">
        <v>63</v>
      </c>
      <c r="C79" s="55"/>
      <c r="D79" s="34" t="s">
        <v>82</v>
      </c>
      <c r="E79" s="55"/>
      <c r="F79" s="34" t="s">
        <v>83</v>
      </c>
      <c r="G79" s="58"/>
      <c r="H79" s="34" t="s">
        <v>84</v>
      </c>
      <c r="I79" s="40"/>
      <c r="J79" s="34" t="s">
        <v>68</v>
      </c>
      <c r="K79" s="25"/>
    </row>
    <row r="80" spans="1:11" ht="12" customHeight="1" x14ac:dyDescent="0.45">
      <c r="A80" s="2"/>
      <c r="B80" s="2"/>
      <c r="E80" s="2"/>
      <c r="F80" s="34"/>
      <c r="G80" s="2"/>
    </row>
    <row r="81" spans="1:23" ht="17" thickBot="1" x14ac:dyDescent="0.5">
      <c r="A81" s="2" t="s">
        <v>37</v>
      </c>
      <c r="B81" s="34" t="s">
        <v>63</v>
      </c>
      <c r="C81" s="55"/>
      <c r="D81" s="34" t="s">
        <v>82</v>
      </c>
      <c r="E81" s="55"/>
      <c r="F81" s="34" t="s">
        <v>83</v>
      </c>
      <c r="G81" s="58"/>
      <c r="H81" s="34" t="s">
        <v>84</v>
      </c>
      <c r="I81" s="40"/>
      <c r="J81" s="34" t="s">
        <v>68</v>
      </c>
      <c r="K81" s="25"/>
    </row>
    <row r="82" spans="1:23" ht="11.25" customHeight="1" x14ac:dyDescent="0.45">
      <c r="A82" s="2"/>
      <c r="B82" s="2"/>
      <c r="D82" s="2"/>
      <c r="F82" s="2"/>
      <c r="I82" s="59"/>
      <c r="J82" s="34"/>
      <c r="K82" s="59"/>
    </row>
    <row r="83" spans="1:23" x14ac:dyDescent="0.45">
      <c r="A83" s="87" t="s">
        <v>85</v>
      </c>
      <c r="B83" s="87"/>
      <c r="C83" s="87"/>
      <c r="F83" s="34" t="s">
        <v>86</v>
      </c>
      <c r="G83" s="73" t="s">
        <v>184</v>
      </c>
      <c r="I83" s="34" t="s">
        <v>87</v>
      </c>
      <c r="J83" s="41">
        <v>304</v>
      </c>
      <c r="K83" s="59"/>
    </row>
    <row r="84" spans="1:23" ht="12" customHeight="1" x14ac:dyDescent="0.45">
      <c r="A84" s="2"/>
    </row>
    <row r="85" spans="1:23" ht="17" thickBot="1" x14ac:dyDescent="0.5">
      <c r="A85" s="2" t="s">
        <v>35</v>
      </c>
      <c r="B85" s="34"/>
      <c r="C85" s="34" t="s">
        <v>63</v>
      </c>
      <c r="D85" s="55" t="s">
        <v>187</v>
      </c>
      <c r="E85" s="34" t="s">
        <v>62</v>
      </c>
      <c r="F85" s="58">
        <v>2</v>
      </c>
      <c r="H85" s="34" t="s">
        <v>88</v>
      </c>
      <c r="I85" s="55">
        <v>250</v>
      </c>
      <c r="J85" s="34" t="s">
        <v>89</v>
      </c>
      <c r="K85" s="55">
        <v>80</v>
      </c>
    </row>
    <row r="86" spans="1:23" ht="11.25" customHeight="1" x14ac:dyDescent="0.45">
      <c r="F86" s="59"/>
      <c r="H86" s="34"/>
      <c r="J86" s="34"/>
    </row>
    <row r="87" spans="1:23" ht="17" thickBot="1" x14ac:dyDescent="0.5">
      <c r="A87" s="2" t="s">
        <v>36</v>
      </c>
      <c r="B87" s="34"/>
      <c r="C87" s="34" t="s">
        <v>63</v>
      </c>
      <c r="D87" s="55" t="s">
        <v>273</v>
      </c>
      <c r="E87" s="34" t="s">
        <v>62</v>
      </c>
      <c r="F87" s="58">
        <v>1</v>
      </c>
      <c r="H87" s="34" t="s">
        <v>88</v>
      </c>
      <c r="I87" s="55">
        <v>200</v>
      </c>
      <c r="J87" s="34" t="s">
        <v>89</v>
      </c>
      <c r="K87" s="55">
        <v>105</v>
      </c>
    </row>
    <row r="88" spans="1:23" ht="12" customHeight="1" x14ac:dyDescent="0.45">
      <c r="A88" s="2"/>
      <c r="C88" s="2"/>
      <c r="E88" s="2"/>
      <c r="F88" s="12"/>
      <c r="H88" s="34"/>
      <c r="I88" s="2"/>
      <c r="J88" s="34"/>
    </row>
    <row r="89" spans="1:23" ht="17" thickBot="1" x14ac:dyDescent="0.5">
      <c r="A89" s="2" t="s">
        <v>37</v>
      </c>
      <c r="B89" s="34"/>
      <c r="C89" s="34" t="s">
        <v>63</v>
      </c>
      <c r="D89" s="55" t="s">
        <v>183</v>
      </c>
      <c r="E89" s="34" t="s">
        <v>62</v>
      </c>
      <c r="F89" s="58">
        <v>2</v>
      </c>
      <c r="H89" s="34" t="s">
        <v>88</v>
      </c>
      <c r="I89" s="55">
        <v>250</v>
      </c>
      <c r="J89" s="34" t="s">
        <v>89</v>
      </c>
      <c r="K89" s="55">
        <v>346</v>
      </c>
    </row>
    <row r="90" spans="1:23" ht="11.25" customHeight="1" x14ac:dyDescent="0.45">
      <c r="A90" s="2"/>
      <c r="C90" s="2"/>
      <c r="E90" s="2"/>
      <c r="F90" s="12"/>
      <c r="H90" s="34"/>
      <c r="I90" s="2"/>
      <c r="J90" s="34"/>
    </row>
    <row r="91" spans="1:23" ht="17" thickBot="1" x14ac:dyDescent="0.5">
      <c r="A91" s="2" t="s">
        <v>38</v>
      </c>
      <c r="B91" s="34"/>
      <c r="C91" s="34" t="s">
        <v>63</v>
      </c>
      <c r="D91" s="55"/>
      <c r="E91" s="34" t="s">
        <v>62</v>
      </c>
      <c r="F91" s="58"/>
      <c r="H91" s="34" t="s">
        <v>88</v>
      </c>
      <c r="I91" s="55"/>
      <c r="J91" s="34" t="s">
        <v>89</v>
      </c>
      <c r="K91" s="55"/>
    </row>
    <row r="92" spans="1:23" ht="12" customHeight="1" x14ac:dyDescent="0.45">
      <c r="A92" s="2"/>
      <c r="C92" s="2"/>
      <c r="E92" s="2"/>
      <c r="F92" s="7"/>
      <c r="I92" s="2"/>
    </row>
    <row r="93" spans="1:23" x14ac:dyDescent="0.45">
      <c r="A93" s="87" t="s">
        <v>90</v>
      </c>
      <c r="B93" s="87"/>
      <c r="C93" s="87"/>
      <c r="E93" s="2"/>
      <c r="F93" s="7"/>
      <c r="I93" s="2"/>
    </row>
    <row r="94" spans="1:23" ht="17" thickBot="1" x14ac:dyDescent="0.5">
      <c r="A94" s="2" t="s">
        <v>35</v>
      </c>
      <c r="B94" s="55"/>
      <c r="C94" s="16" t="s">
        <v>91</v>
      </c>
      <c r="D94" s="55"/>
      <c r="E94" s="2" t="s">
        <v>92</v>
      </c>
      <c r="F94" s="34" t="s">
        <v>68</v>
      </c>
      <c r="G94" s="25"/>
      <c r="I94" s="34" t="s">
        <v>93</v>
      </c>
      <c r="J94" s="55"/>
    </row>
    <row r="95" spans="1:23" ht="12" customHeight="1" x14ac:dyDescent="0.45">
      <c r="A95" s="2"/>
      <c r="C95" s="2"/>
      <c r="S95" s="83"/>
      <c r="T95" s="83"/>
      <c r="U95" s="2"/>
      <c r="W95" s="12"/>
    </row>
    <row r="96" spans="1:23" ht="17" thickBot="1" x14ac:dyDescent="0.5">
      <c r="A96" s="2" t="s">
        <v>94</v>
      </c>
      <c r="B96" s="55"/>
      <c r="C96" s="16" t="s">
        <v>91</v>
      </c>
      <c r="D96" s="55"/>
      <c r="E96" s="2" t="s">
        <v>92</v>
      </c>
      <c r="F96" s="34" t="s">
        <v>68</v>
      </c>
      <c r="G96" s="25"/>
      <c r="I96" s="34" t="s">
        <v>93</v>
      </c>
      <c r="J96" s="55"/>
    </row>
    <row r="97" spans="1:12" ht="12" customHeight="1" x14ac:dyDescent="0.45"/>
    <row r="98" spans="1:12" x14ac:dyDescent="0.45">
      <c r="A98" s="87" t="s">
        <v>95</v>
      </c>
      <c r="B98" s="87"/>
      <c r="C98" s="87"/>
      <c r="L98" s="2"/>
    </row>
    <row r="99" spans="1:12" x14ac:dyDescent="0.45">
      <c r="C99" s="34" t="s">
        <v>96</v>
      </c>
      <c r="D99" s="24"/>
      <c r="E99" s="34" t="s">
        <v>97</v>
      </c>
      <c r="F99" s="24"/>
      <c r="I99" s="34" t="s">
        <v>98</v>
      </c>
      <c r="J99" s="24"/>
      <c r="L99" s="29"/>
    </row>
    <row r="101" spans="1:12" x14ac:dyDescent="0.45">
      <c r="A101" s="87" t="s">
        <v>99</v>
      </c>
      <c r="B101" s="87"/>
      <c r="C101" s="87"/>
      <c r="J101" s="12"/>
    </row>
    <row r="102" spans="1:12" ht="17" thickBot="1" x14ac:dyDescent="0.5">
      <c r="C102" s="34" t="s">
        <v>62</v>
      </c>
      <c r="D102" s="55">
        <v>1</v>
      </c>
      <c r="E102" s="34" t="s">
        <v>100</v>
      </c>
      <c r="F102" s="27" t="s">
        <v>213</v>
      </c>
      <c r="H102" s="34"/>
      <c r="I102" s="24"/>
      <c r="J102" s="34"/>
      <c r="K102" s="24"/>
    </row>
    <row r="103" spans="1:12" ht="12" customHeight="1" x14ac:dyDescent="0.45">
      <c r="A103" s="2"/>
      <c r="B103" s="2"/>
      <c r="C103" s="2"/>
      <c r="D103" s="2"/>
      <c r="E103" s="2"/>
      <c r="F103" s="2"/>
      <c r="G103" s="2"/>
      <c r="K103" s="12"/>
    </row>
    <row r="104" spans="1:12" x14ac:dyDescent="0.45">
      <c r="A104" s="87" t="s">
        <v>101</v>
      </c>
      <c r="B104" s="87"/>
      <c r="C104" s="87"/>
    </row>
    <row r="105" spans="1:12" x14ac:dyDescent="0.45">
      <c r="C105" t="s">
        <v>102</v>
      </c>
      <c r="D105" s="2"/>
      <c r="E105" s="2"/>
      <c r="F105" s="6" t="s">
        <v>103</v>
      </c>
      <c r="H105" s="88"/>
      <c r="I105" s="88"/>
      <c r="J105" s="88"/>
      <c r="K105" s="88"/>
    </row>
    <row r="106" spans="1:12" ht="12" customHeight="1" x14ac:dyDescent="0.45">
      <c r="D106" s="2"/>
      <c r="E106" s="2"/>
      <c r="F106" s="6"/>
      <c r="H106" s="59"/>
      <c r="I106" s="59"/>
      <c r="J106" s="59"/>
      <c r="K106" s="59"/>
    </row>
    <row r="107" spans="1:12" ht="17" thickBot="1" x14ac:dyDescent="0.5">
      <c r="A107" s="79" t="s">
        <v>104</v>
      </c>
      <c r="B107" s="79"/>
      <c r="C107" s="79"/>
      <c r="D107" s="2"/>
      <c r="F107" s="34"/>
      <c r="G107" s="34"/>
      <c r="H107" s="34" t="s">
        <v>105</v>
      </c>
      <c r="I107" s="55"/>
      <c r="J107" s="2"/>
    </row>
    <row r="108" spans="1:12" ht="12" customHeight="1" x14ac:dyDescent="0.45">
      <c r="A108" s="3"/>
      <c r="D108" s="2"/>
      <c r="G108" s="2"/>
      <c r="J108" s="2"/>
    </row>
    <row r="109" spans="1:12" ht="17" thickBot="1" x14ac:dyDescent="0.5">
      <c r="A109" s="2"/>
      <c r="B109" s="34" t="s">
        <v>106</v>
      </c>
      <c r="C109" s="86" t="s">
        <v>217</v>
      </c>
      <c r="D109" s="86"/>
      <c r="E109" s="34" t="s">
        <v>107</v>
      </c>
      <c r="F109" s="24" t="s">
        <v>218</v>
      </c>
      <c r="H109" s="34" t="s">
        <v>108</v>
      </c>
      <c r="I109" s="74" t="s">
        <v>274</v>
      </c>
      <c r="J109" t="s">
        <v>109</v>
      </c>
      <c r="K109" s="2"/>
    </row>
    <row r="110" spans="1:12" ht="10.5" customHeight="1" thickBot="1" x14ac:dyDescent="0.5"/>
    <row r="111" spans="1:12" ht="17" thickBot="1" x14ac:dyDescent="0.5">
      <c r="B111" s="34"/>
      <c r="E111" s="34" t="s">
        <v>110</v>
      </c>
      <c r="F111" s="1"/>
      <c r="G111" s="7"/>
      <c r="I111" s="34" t="s">
        <v>111</v>
      </c>
      <c r="J111" s="11"/>
    </row>
    <row r="112" spans="1:12" ht="7.5" customHeight="1" x14ac:dyDescent="0.45">
      <c r="A112" s="2"/>
      <c r="B112" s="2"/>
      <c r="C112" s="2"/>
      <c r="D112" s="2"/>
      <c r="E112" s="2"/>
      <c r="F112" s="2"/>
      <c r="H112" s="2"/>
      <c r="I112" s="2"/>
    </row>
    <row r="113" spans="1:13" x14ac:dyDescent="0.45">
      <c r="A113" s="2"/>
      <c r="B113" s="2"/>
      <c r="E113" s="34" t="s">
        <v>112</v>
      </c>
      <c r="F113" s="24" t="s">
        <v>161</v>
      </c>
      <c r="H113" s="2"/>
      <c r="I113" s="2"/>
    </row>
    <row r="114" spans="1:13" ht="10.9" customHeight="1" x14ac:dyDescent="0.45">
      <c r="A114" s="2"/>
      <c r="B114" s="2"/>
      <c r="C114" s="2"/>
      <c r="D114" s="2"/>
      <c r="E114" s="2"/>
      <c r="F114" s="2"/>
      <c r="H114" s="2"/>
      <c r="I114" s="2"/>
    </row>
    <row r="115" spans="1:13" x14ac:dyDescent="0.45">
      <c r="A115" s="79" t="s">
        <v>113</v>
      </c>
      <c r="B115" s="79"/>
      <c r="C115" s="79"/>
    </row>
    <row r="116" spans="1:13" ht="17" thickBot="1" x14ac:dyDescent="0.5">
      <c r="A116" s="95" t="s">
        <v>114</v>
      </c>
      <c r="B116" s="95"/>
      <c r="C116" s="92"/>
      <c r="D116" s="92"/>
      <c r="E116" s="92"/>
      <c r="F116" s="92"/>
      <c r="G116" s="92"/>
      <c r="H116" s="92"/>
      <c r="I116" s="92"/>
      <c r="J116" s="92"/>
    </row>
    <row r="118" spans="1:13" ht="17" thickBot="1" x14ac:dyDescent="0.5">
      <c r="A118" s="82" t="s">
        <v>115</v>
      </c>
      <c r="B118" s="82"/>
      <c r="C118" s="82"/>
      <c r="D118" s="115" t="s">
        <v>270</v>
      </c>
      <c r="E118" s="115"/>
      <c r="G118" s="34" t="s">
        <v>116</v>
      </c>
      <c r="H118" s="90"/>
      <c r="I118" s="91"/>
    </row>
    <row r="119" spans="1:13" x14ac:dyDescent="0.45">
      <c r="A119" s="34"/>
      <c r="B119" s="34"/>
      <c r="C119" s="34"/>
      <c r="D119" s="53"/>
      <c r="E119" s="53"/>
      <c r="G119" s="34"/>
      <c r="H119" s="46"/>
      <c r="I119" s="46"/>
    </row>
    <row r="120" spans="1:13" x14ac:dyDescent="0.45">
      <c r="A120" s="34"/>
      <c r="B120" s="34"/>
      <c r="C120" s="34"/>
      <c r="D120" s="53"/>
      <c r="E120" s="53"/>
      <c r="G120" s="34"/>
      <c r="H120" s="46"/>
      <c r="I120" s="46"/>
    </row>
    <row r="121" spans="1:13" x14ac:dyDescent="0.45">
      <c r="A121" s="34"/>
      <c r="B121" s="34"/>
      <c r="C121" s="34"/>
      <c r="D121" s="53"/>
      <c r="E121" s="53"/>
      <c r="G121" s="34"/>
      <c r="H121" s="46"/>
      <c r="I121" s="46"/>
    </row>
    <row r="122" spans="1:13" x14ac:dyDescent="0.45">
      <c r="A122" s="34"/>
      <c r="B122" s="34"/>
      <c r="C122" s="34"/>
      <c r="D122" s="53"/>
      <c r="E122" s="53"/>
      <c r="G122" s="34"/>
      <c r="H122" s="46"/>
      <c r="I122" s="46"/>
    </row>
    <row r="123" spans="1:13" x14ac:dyDescent="0.45">
      <c r="A123" s="34"/>
      <c r="B123" s="34"/>
      <c r="C123" s="34"/>
      <c r="D123" s="53"/>
      <c r="E123" s="53"/>
      <c r="G123" s="34"/>
      <c r="H123" s="46"/>
      <c r="I123" s="46"/>
    </row>
    <row r="124" spans="1:13" x14ac:dyDescent="0.45">
      <c r="A124" s="5"/>
    </row>
    <row r="125" spans="1:13" ht="21" thickBot="1" x14ac:dyDescent="0.6">
      <c r="A125" s="80" t="s">
        <v>117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7"/>
      <c r="M125" s="7"/>
    </row>
    <row r="126" spans="1:13" ht="17" thickTop="1" x14ac:dyDescent="0.45">
      <c r="A126" s="79" t="s">
        <v>282</v>
      </c>
      <c r="B126" s="79"/>
      <c r="D126" s="79" t="s">
        <v>123</v>
      </c>
      <c r="E126" s="79"/>
    </row>
    <row r="127" spans="1:13" x14ac:dyDescent="0.45">
      <c r="A127" s="111" t="s">
        <v>283</v>
      </c>
      <c r="B127" s="111"/>
      <c r="D127" t="s">
        <v>292</v>
      </c>
      <c r="G127">
        <v>25726</v>
      </c>
    </row>
    <row r="128" spans="1:13" x14ac:dyDescent="0.45">
      <c r="A128" s="111" t="s">
        <v>284</v>
      </c>
      <c r="B128" s="111"/>
      <c r="D128" t="s">
        <v>293</v>
      </c>
      <c r="G128">
        <v>2048</v>
      </c>
      <c r="I128">
        <f>3507-1938.17</f>
        <v>1568.83</v>
      </c>
    </row>
    <row r="129" spans="1:11" x14ac:dyDescent="0.45">
      <c r="A129" s="111" t="s">
        <v>285</v>
      </c>
      <c r="B129" s="111"/>
      <c r="D129" t="s">
        <v>294</v>
      </c>
      <c r="G129">
        <v>10284</v>
      </c>
    </row>
    <row r="130" spans="1:11" x14ac:dyDescent="0.45">
      <c r="A130" s="111" t="s">
        <v>286</v>
      </c>
      <c r="B130" s="111"/>
      <c r="D130" t="s">
        <v>295</v>
      </c>
      <c r="G130">
        <f>371.5+4170</f>
        <v>4541.5</v>
      </c>
      <c r="I130">
        <f>I128/3</f>
        <v>522.94333333333327</v>
      </c>
    </row>
    <row r="131" spans="1:11" x14ac:dyDescent="0.45">
      <c r="A131" s="111" t="s">
        <v>287</v>
      </c>
      <c r="B131" s="111"/>
      <c r="D131" t="s">
        <v>296</v>
      </c>
      <c r="G131">
        <f>371.5+2644</f>
        <v>3015.5</v>
      </c>
    </row>
    <row r="132" spans="1:11" x14ac:dyDescent="0.45">
      <c r="A132" s="111" t="s">
        <v>288</v>
      </c>
      <c r="B132" s="111"/>
      <c r="D132" t="s">
        <v>297</v>
      </c>
      <c r="G132">
        <v>17644</v>
      </c>
    </row>
    <row r="133" spans="1:11" x14ac:dyDescent="0.45">
      <c r="A133" s="111" t="s">
        <v>289</v>
      </c>
      <c r="B133" s="111"/>
      <c r="D133" t="s">
        <v>298</v>
      </c>
      <c r="G133">
        <v>26563</v>
      </c>
    </row>
    <row r="134" spans="1:11" x14ac:dyDescent="0.45">
      <c r="A134" s="111" t="s">
        <v>290</v>
      </c>
      <c r="B134" s="111"/>
      <c r="D134" t="s">
        <v>299</v>
      </c>
      <c r="G134">
        <v>4870</v>
      </c>
    </row>
    <row r="135" spans="1:11" x14ac:dyDescent="0.45">
      <c r="A135" s="111" t="s">
        <v>291</v>
      </c>
      <c r="B135" s="111"/>
      <c r="D135" t="s">
        <v>300</v>
      </c>
      <c r="G135">
        <f>5558+2028+13523</f>
        <v>21109</v>
      </c>
    </row>
    <row r="136" spans="1:11" x14ac:dyDescent="0.45">
      <c r="A136" s="111">
        <v>1035853</v>
      </c>
      <c r="B136" s="111"/>
      <c r="D136" t="s">
        <v>301</v>
      </c>
      <c r="G136">
        <f>488.41+523</f>
        <v>1011.4100000000001</v>
      </c>
    </row>
    <row r="137" spans="1:11" x14ac:dyDescent="0.45">
      <c r="A137" s="111">
        <v>1048136</v>
      </c>
      <c r="B137" s="111"/>
      <c r="D137" t="s">
        <v>302</v>
      </c>
      <c r="G137">
        <f>796.15+523</f>
        <v>1319.15</v>
      </c>
    </row>
    <row r="138" spans="1:11" x14ac:dyDescent="0.45">
      <c r="A138" s="111">
        <v>1058850</v>
      </c>
      <c r="B138" s="111"/>
      <c r="D138" t="s">
        <v>303</v>
      </c>
      <c r="G138">
        <f>653.61+523</f>
        <v>1176.6100000000001</v>
      </c>
    </row>
    <row r="139" spans="1:11" x14ac:dyDescent="0.45">
      <c r="A139" s="111"/>
      <c r="B139" s="111"/>
    </row>
    <row r="140" spans="1:11" x14ac:dyDescent="0.45">
      <c r="A140" s="5"/>
    </row>
    <row r="141" spans="1:11" x14ac:dyDescent="0.45">
      <c r="A141" s="79" t="s">
        <v>118</v>
      </c>
      <c r="B141" s="79"/>
      <c r="C141" s="79"/>
      <c r="D141" s="79"/>
      <c r="E141" s="79"/>
      <c r="G141" s="79" t="s">
        <v>119</v>
      </c>
      <c r="H141" s="79"/>
      <c r="I141" s="79"/>
      <c r="J141" s="79"/>
      <c r="K141" s="79"/>
    </row>
    <row r="142" spans="1:11" x14ac:dyDescent="0.45">
      <c r="A142" s="5"/>
      <c r="B142" t="s">
        <v>120</v>
      </c>
      <c r="D142" s="71">
        <v>0</v>
      </c>
      <c r="H142" t="s">
        <v>121</v>
      </c>
      <c r="I142" t="s">
        <v>122</v>
      </c>
      <c r="J142" t="s">
        <v>123</v>
      </c>
    </row>
    <row r="143" spans="1:11" x14ac:dyDescent="0.45">
      <c r="A143" s="5"/>
      <c r="B143" t="s">
        <v>124</v>
      </c>
      <c r="D143" s="71">
        <v>120.25</v>
      </c>
      <c r="G143" t="s">
        <v>125</v>
      </c>
      <c r="H143">
        <v>1</v>
      </c>
      <c r="I143" t="s">
        <v>276</v>
      </c>
      <c r="J143" s="32" t="s">
        <v>277</v>
      </c>
    </row>
    <row r="144" spans="1:11" x14ac:dyDescent="0.45">
      <c r="A144" s="5"/>
      <c r="B144" t="s">
        <v>126</v>
      </c>
      <c r="D144" s="71">
        <v>187.59586833024821</v>
      </c>
      <c r="G144" t="s">
        <v>127</v>
      </c>
      <c r="H144">
        <v>1</v>
      </c>
      <c r="I144" t="s">
        <v>278</v>
      </c>
      <c r="J144" s="32" t="s">
        <v>279</v>
      </c>
    </row>
    <row r="145" spans="1:16" x14ac:dyDescent="0.45">
      <c r="A145" s="5"/>
      <c r="B145" t="s">
        <v>128</v>
      </c>
      <c r="D145" s="71">
        <v>81</v>
      </c>
      <c r="G145" t="s">
        <v>129</v>
      </c>
      <c r="H145">
        <v>68</v>
      </c>
      <c r="I145" t="s">
        <v>280</v>
      </c>
      <c r="J145" s="72" t="s">
        <v>281</v>
      </c>
    </row>
    <row r="146" spans="1:16" x14ac:dyDescent="0.45">
      <c r="A146" s="5"/>
    </row>
    <row r="147" spans="1:16" x14ac:dyDescent="0.45">
      <c r="A147" s="79" t="s">
        <v>130</v>
      </c>
      <c r="B147" s="79"/>
      <c r="C147" s="79"/>
      <c r="D147" s="79"/>
      <c r="E147" s="79"/>
      <c r="G147" s="79" t="s">
        <v>131</v>
      </c>
      <c r="H147" s="79"/>
      <c r="I147" s="79"/>
      <c r="J147" s="79"/>
      <c r="K147" s="79"/>
      <c r="L147" s="7"/>
      <c r="M147" s="7"/>
    </row>
    <row r="148" spans="1:16" x14ac:dyDescent="0.45">
      <c r="A148" s="4"/>
      <c r="D148" s="2"/>
      <c r="G148" s="2"/>
      <c r="H148" s="2"/>
      <c r="L148" s="2"/>
    </row>
    <row r="149" spans="1:16" ht="17" thickBot="1" x14ac:dyDescent="0.5">
      <c r="A149" s="82" t="s">
        <v>132</v>
      </c>
      <c r="B149" s="82"/>
      <c r="C149" s="85">
        <v>274000</v>
      </c>
      <c r="D149" s="85"/>
      <c r="E149" s="85"/>
      <c r="G149" s="82" t="s">
        <v>132</v>
      </c>
      <c r="H149" s="82"/>
      <c r="I149" s="85"/>
      <c r="J149" s="85"/>
      <c r="K149" s="85"/>
      <c r="L149" s="2"/>
    </row>
    <row r="150" spans="1:16" x14ac:dyDescent="0.45">
      <c r="J150" s="2"/>
      <c r="L150" s="2"/>
      <c r="O150" s="2"/>
    </row>
    <row r="151" spans="1:16" ht="17" thickBot="1" x14ac:dyDescent="0.5">
      <c r="A151" s="82" t="s">
        <v>133</v>
      </c>
      <c r="B151" s="82"/>
      <c r="C151" s="85">
        <v>119310</v>
      </c>
      <c r="D151" s="85"/>
      <c r="E151" s="85"/>
      <c r="G151" s="82" t="s">
        <v>134</v>
      </c>
      <c r="H151" s="82"/>
      <c r="I151" s="85"/>
      <c r="J151" s="85"/>
      <c r="K151" s="85"/>
      <c r="L151" s="2"/>
      <c r="M151" s="2"/>
      <c r="P151" s="2"/>
    </row>
    <row r="152" spans="1:16" x14ac:dyDescent="0.45">
      <c r="A152" s="2"/>
      <c r="G152" s="2"/>
      <c r="J152" s="2"/>
      <c r="L152" s="2"/>
    </row>
    <row r="153" spans="1:16" x14ac:dyDescent="0.45">
      <c r="A153" s="82" t="s">
        <v>135</v>
      </c>
      <c r="B153" s="82"/>
      <c r="C153" s="85"/>
      <c r="D153" s="85"/>
      <c r="E153" s="85"/>
      <c r="H153" s="54"/>
      <c r="L153" s="2"/>
    </row>
    <row r="154" spans="1:16" x14ac:dyDescent="0.45">
      <c r="A154" s="2"/>
      <c r="D154" s="2"/>
      <c r="G154" s="2"/>
      <c r="H154" s="54" t="s">
        <v>136</v>
      </c>
      <c r="I154" s="55">
        <v>2</v>
      </c>
      <c r="J154" s="2"/>
      <c r="L154" s="2"/>
    </row>
    <row r="155" spans="1:16" x14ac:dyDescent="0.45">
      <c r="B155" s="21" t="s">
        <v>137</v>
      </c>
      <c r="D155" s="21"/>
      <c r="E155" s="81">
        <v>10169</v>
      </c>
      <c r="F155" s="81"/>
      <c r="H155" s="54" t="s">
        <v>138</v>
      </c>
      <c r="I155" s="55">
        <v>10</v>
      </c>
      <c r="K155" s="2"/>
    </row>
    <row r="156" spans="1:16" ht="17" thickBot="1" x14ac:dyDescent="0.5">
      <c r="A156" s="2"/>
      <c r="B156" s="21" t="s">
        <v>139</v>
      </c>
      <c r="D156" s="21"/>
      <c r="E156" s="81"/>
      <c r="F156" s="81"/>
      <c r="G156" s="2"/>
      <c r="J156" s="2"/>
      <c r="L156" s="2"/>
    </row>
    <row r="157" spans="1:16" ht="17" thickBot="1" x14ac:dyDescent="0.5">
      <c r="A157" s="84" t="s">
        <v>140</v>
      </c>
      <c r="B157" s="84"/>
      <c r="C157" s="89">
        <f>C149-E155-E156</f>
        <v>263831</v>
      </c>
      <c r="D157" s="86"/>
      <c r="E157" s="86"/>
      <c r="G157" s="84" t="s">
        <v>140</v>
      </c>
      <c r="H157" s="84"/>
      <c r="I157" s="86"/>
      <c r="J157" s="86"/>
      <c r="K157" s="86"/>
      <c r="L157" s="7"/>
      <c r="M157" s="7"/>
    </row>
    <row r="158" spans="1:16" ht="10.5" customHeight="1" x14ac:dyDescent="0.45">
      <c r="A158" s="54"/>
      <c r="B158" s="54"/>
      <c r="G158" s="54"/>
      <c r="H158" s="54"/>
      <c r="L158" s="7"/>
      <c r="M158" s="7"/>
    </row>
    <row r="159" spans="1:16" ht="10.5" customHeight="1" x14ac:dyDescent="0.45">
      <c r="A159" s="54"/>
      <c r="B159" s="54"/>
      <c r="G159" s="54"/>
      <c r="H159" s="54"/>
      <c r="L159" s="7"/>
      <c r="M159" s="7"/>
    </row>
    <row r="160" spans="1:16" ht="18.75" customHeight="1" x14ac:dyDescent="0.5">
      <c r="A160" s="43"/>
      <c r="B160" s="44"/>
      <c r="C160" s="45"/>
      <c r="G160" s="54"/>
      <c r="H160" s="54"/>
      <c r="L160" s="7"/>
      <c r="M160" s="7"/>
    </row>
    <row r="161" spans="1:13" ht="18" x14ac:dyDescent="0.5">
      <c r="A161" s="43"/>
      <c r="B161" s="44"/>
      <c r="C161" s="45"/>
      <c r="G161" s="54"/>
      <c r="H161" s="54"/>
      <c r="L161" s="7"/>
      <c r="M161" s="7"/>
    </row>
    <row r="162" spans="1:13" ht="21" thickBot="1" x14ac:dyDescent="0.6">
      <c r="A162" s="80" t="s">
        <v>141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</row>
    <row r="163" spans="1:13" ht="17" thickTop="1" x14ac:dyDescent="0.45"/>
    <row r="164" spans="1:13" x14ac:dyDescent="0.45">
      <c r="C164" s="34" t="s">
        <v>142</v>
      </c>
      <c r="D164" s="24"/>
      <c r="F164" s="34" t="s">
        <v>143</v>
      </c>
      <c r="G164" s="24"/>
      <c r="J164" s="34" t="s">
        <v>144</v>
      </c>
      <c r="K164" s="24"/>
    </row>
    <row r="166" spans="1:13" ht="48.75" customHeight="1" x14ac:dyDescent="0.45">
      <c r="C166" s="34" t="s">
        <v>145</v>
      </c>
      <c r="D166" s="24"/>
      <c r="E166" s="76" t="s">
        <v>146</v>
      </c>
      <c r="F166" s="77"/>
      <c r="G166" s="24"/>
      <c r="J166" s="34" t="s">
        <v>147</v>
      </c>
      <c r="K166" s="24"/>
    </row>
    <row r="168" spans="1:13" ht="30.75" customHeight="1" x14ac:dyDescent="0.45">
      <c r="A168" s="78" t="s">
        <v>148</v>
      </c>
      <c r="B168" s="78"/>
      <c r="C168" s="77"/>
      <c r="D168" s="24"/>
      <c r="I168" s="78" t="s">
        <v>149</v>
      </c>
      <c r="J168" s="77"/>
      <c r="K168" s="24"/>
    </row>
  </sheetData>
  <mergeCells count="112">
    <mergeCell ref="A138:B138"/>
    <mergeCell ref="A139:B139"/>
    <mergeCell ref="A135:B135"/>
    <mergeCell ref="A136:B136"/>
    <mergeCell ref="A137:B137"/>
    <mergeCell ref="A132:B132"/>
    <mergeCell ref="A133:B133"/>
    <mergeCell ref="A134:B134"/>
    <mergeCell ref="A129:B129"/>
    <mergeCell ref="A130:B130"/>
    <mergeCell ref="A131:B131"/>
    <mergeCell ref="A128:B128"/>
    <mergeCell ref="A57:F57"/>
    <mergeCell ref="A107:C107"/>
    <mergeCell ref="A115:C115"/>
    <mergeCell ref="A12:B12"/>
    <mergeCell ref="A14:B14"/>
    <mergeCell ref="A16:B16"/>
    <mergeCell ref="A18:B18"/>
    <mergeCell ref="A20:B20"/>
    <mergeCell ref="C18:E18"/>
    <mergeCell ref="C14:E14"/>
    <mergeCell ref="C16:E16"/>
    <mergeCell ref="A83:C83"/>
    <mergeCell ref="A69:C69"/>
    <mergeCell ref="A73:C73"/>
    <mergeCell ref="A1:K1"/>
    <mergeCell ref="A60:B60"/>
    <mergeCell ref="A61:C61"/>
    <mergeCell ref="A65:C65"/>
    <mergeCell ref="G24:H24"/>
    <mergeCell ref="A26:C26"/>
    <mergeCell ref="A28:K28"/>
    <mergeCell ref="A41:K41"/>
    <mergeCell ref="C48:D48"/>
    <mergeCell ref="C2:D2"/>
    <mergeCell ref="G12:J12"/>
    <mergeCell ref="G14:J14"/>
    <mergeCell ref="C12:E12"/>
    <mergeCell ref="J54:K54"/>
    <mergeCell ref="H2:I2"/>
    <mergeCell ref="F6:G6"/>
    <mergeCell ref="F8:G8"/>
    <mergeCell ref="J8:K8"/>
    <mergeCell ref="A52:F52"/>
    <mergeCell ref="D43:E43"/>
    <mergeCell ref="E45:F45"/>
    <mergeCell ref="G16:J16"/>
    <mergeCell ref="G18:J18"/>
    <mergeCell ref="G20:J20"/>
    <mergeCell ref="A4:B4"/>
    <mergeCell ref="C4:D4"/>
    <mergeCell ref="A116:B116"/>
    <mergeCell ref="A118:C118"/>
    <mergeCell ref="H118:I118"/>
    <mergeCell ref="A32:D32"/>
    <mergeCell ref="H32:I32"/>
    <mergeCell ref="H33:I33"/>
    <mergeCell ref="H34:I34"/>
    <mergeCell ref="H35:I35"/>
    <mergeCell ref="H36:I36"/>
    <mergeCell ref="H37:I37"/>
    <mergeCell ref="C20:E20"/>
    <mergeCell ref="C22:E22"/>
    <mergeCell ref="A71:C71"/>
    <mergeCell ref="I43:J43"/>
    <mergeCell ref="D10:E10"/>
    <mergeCell ref="G10:J10"/>
    <mergeCell ref="H59:J59"/>
    <mergeCell ref="H63:I63"/>
    <mergeCell ref="H67:I67"/>
    <mergeCell ref="A72:D72"/>
    <mergeCell ref="A75:C75"/>
    <mergeCell ref="A93:C93"/>
    <mergeCell ref="G22:J22"/>
    <mergeCell ref="C50:J50"/>
    <mergeCell ref="C116:J116"/>
    <mergeCell ref="D118:E118"/>
    <mergeCell ref="S95:T95"/>
    <mergeCell ref="G157:H157"/>
    <mergeCell ref="C151:E151"/>
    <mergeCell ref="C153:E153"/>
    <mergeCell ref="I151:K151"/>
    <mergeCell ref="E155:F155"/>
    <mergeCell ref="I157:K157"/>
    <mergeCell ref="A125:K125"/>
    <mergeCell ref="A101:C101"/>
    <mergeCell ref="A98:C98"/>
    <mergeCell ref="A104:C104"/>
    <mergeCell ref="H105:K105"/>
    <mergeCell ref="C109:D109"/>
    <mergeCell ref="A157:B157"/>
    <mergeCell ref="C157:E157"/>
    <mergeCell ref="A153:B153"/>
    <mergeCell ref="C149:E149"/>
    <mergeCell ref="I149:K149"/>
    <mergeCell ref="G147:K147"/>
    <mergeCell ref="G149:H149"/>
    <mergeCell ref="A149:B149"/>
    <mergeCell ref="A126:B126"/>
    <mergeCell ref="D126:E126"/>
    <mergeCell ref="A127:B127"/>
    <mergeCell ref="E166:F166"/>
    <mergeCell ref="A168:C168"/>
    <mergeCell ref="I168:J168"/>
    <mergeCell ref="A141:E141"/>
    <mergeCell ref="G141:K141"/>
    <mergeCell ref="A162:K162"/>
    <mergeCell ref="E156:F156"/>
    <mergeCell ref="G151:H151"/>
    <mergeCell ref="A151:B151"/>
    <mergeCell ref="A147:E147"/>
  </mergeCells>
  <phoneticPr fontId="33" type="noConversion"/>
  <dataValidations count="2">
    <dataValidation type="list" allowBlank="1" showInputMessage="1" showErrorMessage="1" sqref="C4:D4" xr:uid="{E8F5B7BC-D35A-4BF1-8E5C-E441C0F01BA2}">
      <formula1>INDUSTRY</formula1>
    </dataValidation>
    <dataValidation type="list" allowBlank="1" showInputMessage="1" showErrorMessage="1" sqref="E4" xr:uid="{5C409D69-A0AF-4B1E-A5F5-923EBAB3A14C}">
      <formula1>INDIRECT(C4)</formula1>
    </dataValidation>
  </dataValidations>
  <hyperlinks>
    <hyperlink ref="C16" r:id="rId1" xr:uid="{F1E0B738-0B43-48AA-9E47-D42BBD358D5D}"/>
    <hyperlink ref="G16" r:id="rId2" xr:uid="{DED60E8C-C151-4689-9934-8C615C335293}"/>
  </hyperlinks>
  <pageMargins left="0.25" right="0.25" top="1.25" bottom="0.75" header="0.3" footer="0.3"/>
  <pageSetup scale="99" orientation="portrait" r:id="rId3"/>
  <headerFooter>
    <oddHeader xml:space="preserve">&amp;L&amp;G&amp;C&amp;"Open Sans Extrabold,Regular"&amp;13&amp;KFF0000ORDER CONFIRMATION&amp;K01+000 &amp;KFF0000/ 
KICKOFF MEETING&amp;K01+000
&amp;RRevision 4 - 11/14/2022
Page &amp;P of &amp;N                                                                </oddHeader>
    <oddFooter>&amp;C&amp;10Kemco Systems | 11500 47th Street North, Clearwater, FL 33762 | 727-573-2323 | www.kemcosystems.com</oddFooter>
  </headerFooter>
  <drawing r:id="rId4"/>
  <legacyDrawing r:id="rId5"/>
  <legacyDrawingHF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78" r:id="rId7" name="Check Box 254">
              <controlPr defaultSize="0" autoFill="0" autoLine="0" autoPict="0">
                <anchor moveWithCells="1">
                  <from>
                    <xdr:col>1</xdr:col>
                    <xdr:colOff>298450</xdr:colOff>
                    <xdr:row>103</xdr:row>
                    <xdr:rowOff>171450</xdr:rowOff>
                  </from>
                  <to>
                    <xdr:col>2</xdr:col>
                    <xdr:colOff>107950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8" name="Check Box 256">
              <controlPr defaultSize="0" autoFill="0" autoLine="0" autoPict="0">
                <anchor moveWithCells="1">
                  <from>
                    <xdr:col>4</xdr:col>
                    <xdr:colOff>762000</xdr:colOff>
                    <xdr:row>103</xdr:row>
                    <xdr:rowOff>190500</xdr:rowOff>
                  </from>
                  <to>
                    <xdr:col>5</xdr:col>
                    <xdr:colOff>95250</xdr:colOff>
                    <xdr:row>105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E36C766C-C4A1-4338-908E-4E291EB8F60F}">
          <x14:formula1>
            <xm:f>'DROP DOWNS'!$D$3:$D$6</xm:f>
          </x14:formula1>
          <xm:sqref>C48:C49</xm:sqref>
        </x14:dataValidation>
        <x14:dataValidation type="list" allowBlank="1" showInputMessage="1" showErrorMessage="1" xr:uid="{01EF9874-67EF-417D-9AB8-E917AF3BB0D7}">
          <x14:formula1>
            <xm:f>'DROP DOWNS'!$B$11:$B$15</xm:f>
          </x14:formula1>
          <xm:sqref>H63 H67 J69 K77 K79 K81:K83 G94 K73 G96</xm:sqref>
        </x14:dataValidation>
        <x14:dataValidation type="list" allowBlank="1" showInputMessage="1" showErrorMessage="1" xr:uid="{55EC0FC6-74D2-423C-8E09-01505972E19A}">
          <x14:formula1>
            <xm:f>'DROP DOWNS'!$D$11:$D$13</xm:f>
          </x14:formula1>
          <xm:sqref>G83</xm:sqref>
        </x14:dataValidation>
        <x14:dataValidation type="list" allowBlank="1" showInputMessage="1" showErrorMessage="1" xr:uid="{8A77461E-ABE9-42DB-AF6F-E8420CB2A6E2}">
          <x14:formula1>
            <xm:f>'DROP DOWNS'!$F$3:$F$10</xm:f>
          </x14:formula1>
          <xm:sqref>F8:G8 H2:I2 F6:G6</xm:sqref>
        </x14:dataValidation>
        <x14:dataValidation type="list" allowBlank="1" showInputMessage="1" showErrorMessage="1" xr:uid="{39DBA46E-4E4F-49EB-A2B3-60678661110B}">
          <x14:formula1>
            <xm:f>'DROP DOWNS'!$H$3:$H$5</xm:f>
          </x14:formula1>
          <xm:sqref>F7:G7 G4</xm:sqref>
        </x14:dataValidation>
        <x14:dataValidation type="list" allowBlank="1" showInputMessage="1" showErrorMessage="1" xr:uid="{3889283B-06EC-4764-A971-13EF2808E2E4}">
          <x14:formula1>
            <xm:f>'DROP DOWNS'!$J$3:$J$6</xm:f>
          </x14:formula1>
          <xm:sqref>J61 J65</xm:sqref>
        </x14:dataValidation>
        <x14:dataValidation type="list" allowBlank="1" showInputMessage="1" showErrorMessage="1" xr:uid="{D884962B-57FA-4AD8-87D6-A842509B086B}">
          <x14:formula1>
            <xm:f>'DROP DOWNS'!$H$11:$H$12</xm:f>
          </x14:formula1>
          <xm:sqref>F63 G69 F67</xm:sqref>
        </x14:dataValidation>
        <x14:dataValidation type="list" allowBlank="1" showInputMessage="1" showErrorMessage="1" xr:uid="{97FFB367-95EE-41EC-9F8F-E9F82747FABE}">
          <x14:formula1>
            <xm:f>'DROP DOWNS'!$J$10:$J$27</xm:f>
          </x14:formula1>
          <xm:sqref>B63 B67</xm:sqref>
        </x14:dataValidation>
        <x14:dataValidation type="list" allowBlank="1" showInputMessage="1" showErrorMessage="1" xr:uid="{08A1EFA2-7C5F-41B7-99B3-E1A872A61481}">
          <x14:formula1>
            <xm:f>'DROP DOWNS'!$L$3:$L$4</xm:f>
          </x14:formula1>
          <xm:sqref>J71 F58 K166 D58 F30 J30 D55 D99 D164 F48:F49 D53 F53 J53 F113 G59</xm:sqref>
        </x14:dataValidation>
        <x14:dataValidation type="list" allowBlank="1" showInputMessage="1" showErrorMessage="1" xr:uid="{05DF837C-FF49-4745-8983-9BF372F2D2AC}">
          <x14:formula1>
            <xm:f>'DROP DOWNS'!$L$10:$L$17</xm:f>
          </x14:formula1>
          <xm:sqref>C77 C79 C81</xm:sqref>
        </x14:dataValidation>
        <x14:dataValidation type="list" allowBlank="1" showInputMessage="1" showErrorMessage="1" xr:uid="{7E81C559-98A2-467A-BADE-49008D69EFE2}">
          <x14:formula1>
            <xm:f>'DROP DOWNS'!$M$3:$M$5</xm:f>
          </x14:formula1>
          <xm:sqref>J94 J96</xm:sqref>
        </x14:dataValidation>
        <x14:dataValidation type="list" allowBlank="1" showInputMessage="1" showErrorMessage="1" xr:uid="{B3FE6878-1667-4563-95FD-511C1C9B6346}">
          <x14:formula1>
            <xm:f>'DROP DOWNS'!$D$17:$D$20</xm:f>
          </x14:formula1>
          <xm:sqref>F102</xm:sqref>
        </x14:dataValidation>
        <x14:dataValidation type="list" allowBlank="1" showInputMessage="1" showErrorMessage="1" xr:uid="{C804647B-7342-488C-B2E0-374A98D541BE}">
          <x14:formula1>
            <xm:f>'DROP DOWNS'!$D$22:$D$25</xm:f>
          </x14:formula1>
          <xm:sqref>F109</xm:sqref>
        </x14:dataValidation>
        <x14:dataValidation type="list" allowBlank="1" showInputMessage="1" showErrorMessage="1" xr:uid="{98485646-31AB-4327-80F8-9C4586A8227B}">
          <x14:formula1>
            <xm:f>'DROP DOWNS'!$G$21:$G$24</xm:f>
          </x14:formula1>
          <xm:sqref>G55</xm:sqref>
        </x14:dataValidation>
        <x14:dataValidation type="list" allowBlank="1" showInputMessage="1" showErrorMessage="1" xr:uid="{4B872994-3FCC-4535-8C12-A70F0785BC75}">
          <x14:formula1>
            <xm:f>'DROP DOWNS'!$H$17:$H$19</xm:f>
          </x14:formula1>
          <xm:sqref>F99</xm:sqref>
        </x14:dataValidation>
        <x14:dataValidation type="list" allowBlank="1" showInputMessage="1" showErrorMessage="1" xr:uid="{271588F6-3598-468B-BFF4-FB5F7837429C}">
          <x14:formula1>
            <xm:f>'DROP DOWNS'!$F$19:$F$20</xm:f>
          </x14:formula1>
          <xm:sqref>J99</xm:sqref>
        </x14:dataValidation>
        <x14:dataValidation type="list" allowBlank="1" showInputMessage="1" showErrorMessage="1" xr:uid="{34689E88-3855-4BD7-9C06-C2B66ACC2071}">
          <x14:formula1>
            <xm:f>'DROP DOWNS'!$H$23:$H$27</xm:f>
          </x14:formula1>
          <xm:sqref>I77 I79 I81</xm:sqref>
        </x14:dataValidation>
        <x14:dataValidation type="list" allowBlank="1" showInputMessage="1" showErrorMessage="1" xr:uid="{84F68302-3EEE-4451-B779-73FB42555386}">
          <x14:formula1>
            <xm:f>'DROP DOWNS'!$B$33:$B$39</xm:f>
          </x14:formula1>
          <xm:sqref>G61 G65</xm:sqref>
        </x14:dataValidation>
        <x14:dataValidation type="list" allowBlank="1" showInputMessage="1" showErrorMessage="1" xr:uid="{D2E00403-E138-4DED-A9C9-651CD10CDA01}">
          <x14:formula1>
            <xm:f>'DROP DOWNS'!$D$29:$D$32</xm:f>
          </x14:formula1>
          <xm:sqref>J48</xm:sqref>
        </x14:dataValidation>
        <x14:dataValidation type="list" allowBlank="1" showInputMessage="1" showErrorMessage="1" xr:uid="{7093E97E-F45E-46B1-8373-11030B10EDB2}">
          <x14:formula1>
            <xm:f>'DROP DOWNS'!$L$22:$L$25</xm:f>
          </x14:formula1>
          <xm:sqref>H119:I123</xm:sqref>
        </x14:dataValidation>
        <x14:dataValidation type="list" allowBlank="1" showInputMessage="1" showErrorMessage="1" promptTitle="Hi Temp Heater" prompt="Yes, if over 180F" xr:uid="{EA85C0E4-DF95-4AE7-ABB6-CA88FD4433AA}">
          <x14:formula1>
            <xm:f>'DROP DOWNS'!$L$3:$L$4</xm:f>
          </x14:formula1>
          <xm:sqref>D166</xm:sqref>
        </x14:dataValidation>
        <x14:dataValidation type="list" allowBlank="1" showInputMessage="1" showErrorMessage="1" promptTitle="Large HP or LL Pumps" prompt="Yes if there are Excessive Lead Time Items (excessive being over 12 weeks)." xr:uid="{6459DD5A-D8F6-4C54-BB21-34F0EC01AA56}">
          <x14:formula1>
            <xm:f>'DROP DOWNS'!$L$3:$L$4</xm:f>
          </x14:formula1>
          <xm:sqref>G166</xm:sqref>
        </x14:dataValidation>
        <x14:dataValidation type="list" allowBlank="1" showInputMessage="1" showErrorMessage="1" promptTitle="20' Tall or Greater" prompt="If the assembled height is greater than 20'; a crane is likely required as well as special considerations." xr:uid="{91D1C455-A2E6-43B7-9F12-AE17709D4AF4}">
          <x14:formula1>
            <xm:f>'DROP DOWNS'!$L$3:$L$4</xm:f>
          </x14:formula1>
          <xm:sqref>G164</xm:sqref>
        </x14:dataValidation>
        <x14:dataValidation type="list" allowBlank="1" showInputMessage="1" showErrorMessage="1" xr:uid="{D17588AE-1C1B-472D-99AA-88A9E5175EB9}">
          <x14:formula1>
            <xm:f>'DROP DOWNS'!$L$35:$L$37</xm:f>
          </x14:formula1>
          <xm:sqref>I102 K102</xm:sqref>
        </x14:dataValidation>
        <x14:dataValidation type="list" allowBlank="1" showInputMessage="1" showErrorMessage="1" xr:uid="{4BD54356-4DC5-4E7B-9913-FB5EAADA0563}">
          <x14:formula1>
            <xm:f>'DROP DOWNS'!$L$10:$L$18</xm:f>
          </x14:formula1>
          <xm:sqref>D85 D87 D89 D91</xm:sqref>
        </x14:dataValidation>
        <x14:dataValidation type="list" allowBlank="1" showInputMessage="1" showErrorMessage="1" xr:uid="{A3F8E00F-F983-4CD9-A062-8DE77BFA89C7}">
          <x14:formula1>
            <xm:f>'DROP DOWNS'!$N$9:$N$11</xm:f>
          </x14:formula1>
          <xm:sqref>D26</xm:sqref>
        </x14:dataValidation>
        <x14:dataValidation type="list" allowBlank="1" showInputMessage="1" showErrorMessage="1" xr:uid="{B65A5367-E813-4611-85D1-380913AEAA7C}">
          <x14:formula1>
            <xm:f>'DROP DOWNS'!$B$17:$B$19</xm:f>
          </x14:formula1>
          <xm:sqref>J111</xm:sqref>
        </x14:dataValidation>
        <x14:dataValidation type="list" allowBlank="1" showInputMessage="1" showErrorMessage="1" xr:uid="{07D6DA21-1249-4068-80C4-E87C2D67494D}">
          <x14:formula1>
            <xm:f>'DROP DOWNS'!$L$22:$L$26</xm:f>
          </x14:formula1>
          <xm:sqref>H118:I118</xm:sqref>
        </x14:dataValidation>
        <x14:dataValidation type="list" allowBlank="1" showInputMessage="1" showErrorMessage="1" xr:uid="{61027F2F-C1CA-4A7E-A9BA-A59D23E0D602}">
          <x14:formula1>
            <xm:f>'DROP DOWNS'!$B$11:$B$14</xm:f>
          </x14:formula1>
          <xm:sqref>J83</xm:sqref>
        </x14:dataValidation>
        <x14:dataValidation type="list" allowBlank="1" showInputMessage="1" showErrorMessage="1" xr:uid="{E7788344-D301-4BA1-BE45-D66687CC84FB}">
          <x14:formula1>
            <xm:f>'DROP DOWNS'!$L$3:$L$5</xm:f>
          </x14:formula1>
          <xm:sqref>G26</xm:sqref>
        </x14:dataValidation>
        <x14:dataValidation type="list" allowBlank="1" showInputMessage="1" showErrorMessage="1" promptTitle="Crane?" prompt="Check costing sheet - heater &amp; tank as a start.  Also review with Operations if there is a large height or width._x000a_" xr:uid="{8ECC4F5C-7846-4F2D-9985-675C46E19756}">
          <x14:formula1>
            <xm:f>'DROP DOWNS'!$L$3:$L$4</xm:f>
          </x14:formula1>
          <xm:sqref>K164</xm:sqref>
        </x14:dataValidation>
        <x14:dataValidation type="list" allowBlank="1" showInputMessage="1" showErrorMessage="1" promptTitle="Special Testing" prompt="If any testing over regular pit testing is required, a test plan is required to be submitted at the time prints are released to the floor.  See AE for forms." xr:uid="{A0A936B1-8180-4108-9EF5-416229C5ED59}">
          <x14:formula1>
            <xm:f>'DROP DOWNS'!$L$3:$L$4</xm:f>
          </x14:formula1>
          <xm:sqref>D168</xm:sqref>
        </x14:dataValidation>
        <x14:dataValidation type="list" allowBlank="1" showInputMessage="1" showErrorMessage="1" promptTitle="Scissor/Fork Lift" prompt="Check costing.  If a tall heater or other, check with Ops prior to meeting." xr:uid="{9C11FB08-91A5-46DC-BEA1-9BCCCBA76BA0}">
          <x14:formula1>
            <xm:f>'DROP DOWNS'!$L$3:$L$4</xm:f>
          </x14:formula1>
          <xm:sqref>K168</xm:sqref>
        </x14:dataValidation>
        <x14:dataValidation type="list" allowBlank="1" showInputMessage="1" showErrorMessage="1" xr:uid="{334AAB36-4566-4E51-9D4B-3F6845DB4110}">
          <x14:formula1>
            <xm:f>'DROP DOWNS'!$B$22:$B$30</xm:f>
          </x14:formula1>
          <xm:sqref>C109:D109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1FCA-4617-47D3-9105-AAC66E968542}">
  <dimension ref="A1:R41"/>
  <sheetViews>
    <sheetView workbookViewId="0">
      <selection activeCell="N13" sqref="N13:N15"/>
    </sheetView>
  </sheetViews>
  <sheetFormatPr defaultRowHeight="16.5" x14ac:dyDescent="0.45"/>
  <sheetData>
    <row r="1" spans="1:14" x14ac:dyDescent="0.45">
      <c r="A1" t="s">
        <v>150</v>
      </c>
    </row>
    <row r="2" spans="1:14" x14ac:dyDescent="0.45">
      <c r="B2" t="s">
        <v>151</v>
      </c>
      <c r="D2" t="s">
        <v>152</v>
      </c>
      <c r="F2" s="2" t="s">
        <v>153</v>
      </c>
      <c r="H2" t="s">
        <v>154</v>
      </c>
      <c r="J2" t="s">
        <v>155</v>
      </c>
      <c r="M2" t="s">
        <v>156</v>
      </c>
    </row>
    <row r="3" spans="1:14" x14ac:dyDescent="0.45">
      <c r="D3" s="10" t="s">
        <v>157</v>
      </c>
      <c r="E3" s="2"/>
      <c r="F3" s="6" t="s">
        <v>158</v>
      </c>
      <c r="H3" s="2" t="s">
        <v>159</v>
      </c>
      <c r="J3" s="8" t="s">
        <v>160</v>
      </c>
      <c r="L3" t="s">
        <v>161</v>
      </c>
      <c r="M3" t="s">
        <v>162</v>
      </c>
    </row>
    <row r="4" spans="1:14" x14ac:dyDescent="0.45">
      <c r="D4" s="10" t="s">
        <v>163</v>
      </c>
      <c r="F4" t="s">
        <v>164</v>
      </c>
      <c r="H4" t="s">
        <v>165</v>
      </c>
      <c r="J4" s="7" t="s">
        <v>166</v>
      </c>
      <c r="L4" t="s">
        <v>167</v>
      </c>
      <c r="M4" t="s">
        <v>168</v>
      </c>
    </row>
    <row r="5" spans="1:14" x14ac:dyDescent="0.45">
      <c r="D5" s="10" t="s">
        <v>169</v>
      </c>
      <c r="F5" t="s">
        <v>170</v>
      </c>
      <c r="H5" t="s">
        <v>101</v>
      </c>
      <c r="J5" s="8" t="s">
        <v>171</v>
      </c>
      <c r="L5" t="s">
        <v>172</v>
      </c>
      <c r="M5" t="s">
        <v>172</v>
      </c>
    </row>
    <row r="6" spans="1:14" x14ac:dyDescent="0.45">
      <c r="D6" s="10" t="s">
        <v>173</v>
      </c>
      <c r="F6" t="s">
        <v>174</v>
      </c>
      <c r="J6" s="8" t="s">
        <v>175</v>
      </c>
    </row>
    <row r="7" spans="1:14" x14ac:dyDescent="0.45">
      <c r="F7" t="s">
        <v>271</v>
      </c>
    </row>
    <row r="8" spans="1:14" x14ac:dyDescent="0.45">
      <c r="B8" s="2"/>
      <c r="F8" t="s">
        <v>176</v>
      </c>
    </row>
    <row r="9" spans="1:14" x14ac:dyDescent="0.45">
      <c r="F9" t="s">
        <v>177</v>
      </c>
      <c r="J9" t="s">
        <v>178</v>
      </c>
      <c r="L9" t="s">
        <v>179</v>
      </c>
      <c r="N9" t="s">
        <v>161</v>
      </c>
    </row>
    <row r="10" spans="1:14" x14ac:dyDescent="0.45">
      <c r="B10" s="2" t="s">
        <v>180</v>
      </c>
      <c r="D10" t="s">
        <v>181</v>
      </c>
      <c r="F10" t="s">
        <v>182</v>
      </c>
      <c r="J10">
        <v>1.2</v>
      </c>
      <c r="L10" t="s">
        <v>183</v>
      </c>
      <c r="N10" t="s">
        <v>167</v>
      </c>
    </row>
    <row r="11" spans="1:14" x14ac:dyDescent="0.45">
      <c r="B11" s="10">
        <v>304</v>
      </c>
      <c r="D11" s="6" t="s">
        <v>184</v>
      </c>
      <c r="E11" s="12"/>
      <c r="F11" s="2" t="s">
        <v>185</v>
      </c>
      <c r="H11" t="s">
        <v>186</v>
      </c>
      <c r="J11">
        <v>2</v>
      </c>
      <c r="L11" t="s">
        <v>187</v>
      </c>
      <c r="N11" t="s">
        <v>188</v>
      </c>
    </row>
    <row r="12" spans="1:14" x14ac:dyDescent="0.45">
      <c r="B12" s="10">
        <v>316</v>
      </c>
      <c r="D12" s="6" t="s">
        <v>189</v>
      </c>
      <c r="F12" t="s">
        <v>190</v>
      </c>
      <c r="H12" t="s">
        <v>191</v>
      </c>
      <c r="J12">
        <v>3</v>
      </c>
      <c r="L12" t="s">
        <v>192</v>
      </c>
    </row>
    <row r="13" spans="1:14" x14ac:dyDescent="0.45">
      <c r="B13" s="10" t="s">
        <v>193</v>
      </c>
      <c r="D13" s="6" t="s">
        <v>159</v>
      </c>
      <c r="F13" t="s">
        <v>194</v>
      </c>
      <c r="J13">
        <v>4.5</v>
      </c>
      <c r="L13" t="s">
        <v>195</v>
      </c>
    </row>
    <row r="14" spans="1:14" x14ac:dyDescent="0.45">
      <c r="B14" s="10" t="s">
        <v>101</v>
      </c>
      <c r="F14" t="s">
        <v>196</v>
      </c>
      <c r="J14">
        <v>4.9000000000000004</v>
      </c>
      <c r="L14" t="s">
        <v>273</v>
      </c>
    </row>
    <row r="15" spans="1:14" x14ac:dyDescent="0.45">
      <c r="B15" s="10" t="s">
        <v>159</v>
      </c>
      <c r="F15" t="s">
        <v>197</v>
      </c>
      <c r="J15">
        <v>5</v>
      </c>
      <c r="L15" t="s">
        <v>198</v>
      </c>
    </row>
    <row r="16" spans="1:14" x14ac:dyDescent="0.45">
      <c r="F16" t="s">
        <v>101</v>
      </c>
      <c r="H16" t="s">
        <v>199</v>
      </c>
      <c r="J16">
        <v>5.5</v>
      </c>
      <c r="L16" t="s">
        <v>200</v>
      </c>
    </row>
    <row r="17" spans="2:18" x14ac:dyDescent="0.45">
      <c r="B17" s="2" t="s">
        <v>201</v>
      </c>
      <c r="D17" t="s">
        <v>167</v>
      </c>
      <c r="H17" t="s">
        <v>202</v>
      </c>
      <c r="J17">
        <v>7</v>
      </c>
      <c r="L17" t="s">
        <v>203</v>
      </c>
      <c r="R17">
        <v>87000</v>
      </c>
    </row>
    <row r="18" spans="2:18" x14ac:dyDescent="0.45">
      <c r="B18" s="2" t="s">
        <v>204</v>
      </c>
      <c r="D18" t="s">
        <v>205</v>
      </c>
      <c r="F18" t="s">
        <v>206</v>
      </c>
      <c r="H18" t="s">
        <v>207</v>
      </c>
      <c r="J18">
        <v>9</v>
      </c>
      <c r="L18" t="s">
        <v>101</v>
      </c>
      <c r="R18">
        <f>R17/2080</f>
        <v>41.82692307692308</v>
      </c>
    </row>
    <row r="19" spans="2:18" x14ac:dyDescent="0.45">
      <c r="B19" s="2" t="s">
        <v>208</v>
      </c>
      <c r="D19" t="s">
        <v>209</v>
      </c>
      <c r="F19" t="s">
        <v>210</v>
      </c>
      <c r="H19" t="s">
        <v>211</v>
      </c>
      <c r="J19">
        <v>9.9</v>
      </c>
      <c r="L19" t="s">
        <v>212</v>
      </c>
    </row>
    <row r="20" spans="2:18" x14ac:dyDescent="0.45">
      <c r="D20" t="s">
        <v>213</v>
      </c>
      <c r="F20" t="s">
        <v>211</v>
      </c>
      <c r="J20">
        <v>11</v>
      </c>
    </row>
    <row r="21" spans="2:18" x14ac:dyDescent="0.45">
      <c r="D21" t="s">
        <v>214</v>
      </c>
      <c r="G21" t="s">
        <v>215</v>
      </c>
      <c r="J21">
        <v>12</v>
      </c>
      <c r="L21" t="s">
        <v>216</v>
      </c>
    </row>
    <row r="22" spans="2:18" x14ac:dyDescent="0.45">
      <c r="B22" t="s">
        <v>217</v>
      </c>
      <c r="D22" t="s">
        <v>218</v>
      </c>
      <c r="F22" t="s">
        <v>196</v>
      </c>
      <c r="G22" t="s">
        <v>219</v>
      </c>
      <c r="H22" t="s">
        <v>220</v>
      </c>
      <c r="J22">
        <v>15</v>
      </c>
      <c r="L22" t="s">
        <v>221</v>
      </c>
    </row>
    <row r="23" spans="2:18" x14ac:dyDescent="0.45">
      <c r="B23" t="s">
        <v>222</v>
      </c>
      <c r="D23" t="s">
        <v>223</v>
      </c>
      <c r="F23" t="s">
        <v>224</v>
      </c>
      <c r="G23" t="s">
        <v>225</v>
      </c>
      <c r="H23" t="s">
        <v>226</v>
      </c>
      <c r="J23">
        <v>18</v>
      </c>
      <c r="L23" t="s">
        <v>227</v>
      </c>
    </row>
    <row r="24" spans="2:18" x14ac:dyDescent="0.45">
      <c r="B24" t="s">
        <v>228</v>
      </c>
      <c r="D24" t="s">
        <v>229</v>
      </c>
      <c r="F24" t="s">
        <v>230</v>
      </c>
      <c r="G24" t="s">
        <v>172</v>
      </c>
      <c r="H24">
        <v>12</v>
      </c>
      <c r="J24">
        <v>20</v>
      </c>
      <c r="L24" t="s">
        <v>231</v>
      </c>
    </row>
    <row r="25" spans="2:18" x14ac:dyDescent="0.45">
      <c r="B25" t="s">
        <v>232</v>
      </c>
      <c r="D25" t="s">
        <v>172</v>
      </c>
      <c r="F25" t="s">
        <v>233</v>
      </c>
      <c r="H25">
        <v>11</v>
      </c>
      <c r="J25">
        <v>22</v>
      </c>
      <c r="L25" t="s">
        <v>101</v>
      </c>
    </row>
    <row r="26" spans="2:18" x14ac:dyDescent="0.45">
      <c r="B26" t="s">
        <v>234</v>
      </c>
      <c r="F26" t="s">
        <v>235</v>
      </c>
      <c r="H26">
        <v>10</v>
      </c>
      <c r="J26">
        <v>25</v>
      </c>
      <c r="L26" t="s">
        <v>172</v>
      </c>
    </row>
    <row r="27" spans="2:18" x14ac:dyDescent="0.45">
      <c r="B27" t="s">
        <v>236</v>
      </c>
      <c r="F27" t="s">
        <v>101</v>
      </c>
      <c r="H27">
        <v>8</v>
      </c>
      <c r="J27">
        <v>30</v>
      </c>
    </row>
    <row r="28" spans="2:18" x14ac:dyDescent="0.45">
      <c r="B28" t="s">
        <v>237</v>
      </c>
      <c r="D28" t="s">
        <v>238</v>
      </c>
    </row>
    <row r="29" spans="2:18" x14ac:dyDescent="0.45">
      <c r="B29" t="s">
        <v>101</v>
      </c>
      <c r="D29" t="s">
        <v>239</v>
      </c>
      <c r="F29" t="s">
        <v>190</v>
      </c>
    </row>
    <row r="30" spans="2:18" x14ac:dyDescent="0.45">
      <c r="B30" t="s">
        <v>172</v>
      </c>
      <c r="D30" t="s">
        <v>240</v>
      </c>
      <c r="F30" t="s">
        <v>241</v>
      </c>
      <c r="H30" t="s">
        <v>242</v>
      </c>
    </row>
    <row r="31" spans="2:18" x14ac:dyDescent="0.45">
      <c r="D31" t="s">
        <v>243</v>
      </c>
      <c r="F31" t="s">
        <v>244</v>
      </c>
      <c r="H31" t="s">
        <v>245</v>
      </c>
      <c r="L31" t="s">
        <v>246</v>
      </c>
    </row>
    <row r="32" spans="2:18" x14ac:dyDescent="0.45">
      <c r="D32" t="s">
        <v>172</v>
      </c>
      <c r="F32" t="s">
        <v>101</v>
      </c>
      <c r="H32" t="s">
        <v>247</v>
      </c>
    </row>
    <row r="33" spans="2:12" x14ac:dyDescent="0.45">
      <c r="B33" s="2" t="s">
        <v>70</v>
      </c>
      <c r="H33" t="s">
        <v>246</v>
      </c>
    </row>
    <row r="34" spans="2:12" x14ac:dyDescent="0.45">
      <c r="B34" s="2" t="s">
        <v>248</v>
      </c>
      <c r="F34" t="s">
        <v>194</v>
      </c>
      <c r="H34" t="s">
        <v>249</v>
      </c>
      <c r="L34" t="s">
        <v>250</v>
      </c>
    </row>
    <row r="35" spans="2:12" x14ac:dyDescent="0.45">
      <c r="B35" s="2" t="s">
        <v>251</v>
      </c>
      <c r="F35" t="s">
        <v>252</v>
      </c>
      <c r="H35" t="s">
        <v>253</v>
      </c>
      <c r="L35" t="s">
        <v>254</v>
      </c>
    </row>
    <row r="36" spans="2:12" x14ac:dyDescent="0.45">
      <c r="B36" s="2" t="s">
        <v>255</v>
      </c>
      <c r="F36" t="s">
        <v>256</v>
      </c>
      <c r="L36" t="s">
        <v>257</v>
      </c>
    </row>
    <row r="37" spans="2:12" x14ac:dyDescent="0.45">
      <c r="B37" s="2" t="s">
        <v>258</v>
      </c>
      <c r="F37" t="s">
        <v>259</v>
      </c>
      <c r="L37" t="s">
        <v>172</v>
      </c>
    </row>
    <row r="38" spans="2:12" x14ac:dyDescent="0.45">
      <c r="B38" s="2" t="s">
        <v>260</v>
      </c>
      <c r="F38" t="s">
        <v>261</v>
      </c>
    </row>
    <row r="39" spans="2:12" x14ac:dyDescent="0.45">
      <c r="B39" s="2"/>
      <c r="F39" t="s">
        <v>262</v>
      </c>
    </row>
    <row r="40" spans="2:12" x14ac:dyDescent="0.45">
      <c r="F40" t="s">
        <v>263</v>
      </c>
    </row>
    <row r="41" spans="2:12" x14ac:dyDescent="0.45">
      <c r="F41" t="s">
        <v>101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9613d1-ff09-448b-8873-7f20a28c5c0c}" enabled="1" method="Standard" siteId="{10f8e7a2-4877-48d6-9319-dc5151b7f98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DROP DOWNS</vt:lpstr>
      <vt:lpstr>CONCRETE</vt:lpstr>
      <vt:lpstr>FOOD</vt:lpstr>
      <vt:lpstr>INDUSTRY</vt:lpstr>
      <vt:lpstr>LAUNDRY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Dimartis Rossy</dc:creator>
  <cp:keywords/>
  <dc:description/>
  <cp:lastModifiedBy>Dimaris Rossy</cp:lastModifiedBy>
  <cp:revision/>
  <cp:lastPrinted>2025-05-27T13:26:32Z</cp:lastPrinted>
  <dcterms:created xsi:type="dcterms:W3CDTF">2018-01-31T21:20:15Z</dcterms:created>
  <dcterms:modified xsi:type="dcterms:W3CDTF">2025-05-29T16:50:30Z</dcterms:modified>
  <cp:category/>
  <cp:contentStatus/>
</cp:coreProperties>
</file>