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orm_mass" sheetId="1" r:id="rId1"/>
    <sheet name="MW" sheetId="4" r:id="rId2"/>
    <sheet name="sub" sheetId="3" r:id="rId3"/>
    <sheet name="mol_perc" sheetId="2" r:id="rId4"/>
    <sheet name="norm_mass_wet" sheetId="6" r:id="rId5"/>
    <sheet name="sub_wet" sheetId="8" r:id="rId6"/>
    <sheet name="mol_perc_wet" sheetId="7" r:id="rId7"/>
    <sheet name="inflow" sheetId="5" r:id="rId8"/>
  </sheets>
  <calcPr calcId="152511"/>
</workbook>
</file>

<file path=xl/calcChain.xml><?xml version="1.0" encoding="utf-8"?>
<calcChain xmlns="http://schemas.openxmlformats.org/spreadsheetml/2006/main">
  <c r="C5" i="8" l="1"/>
  <c r="D5" i="8"/>
  <c r="B5" i="8"/>
  <c r="C3" i="7"/>
  <c r="B2" i="8"/>
  <c r="C2" i="7"/>
  <c r="D2" i="7"/>
  <c r="D3" i="7"/>
  <c r="C4" i="7"/>
  <c r="D4" i="7"/>
  <c r="B3" i="8"/>
  <c r="C3" i="8"/>
  <c r="D3" i="8"/>
  <c r="B4" i="8"/>
  <c r="C4" i="8"/>
  <c r="D4" i="8"/>
  <c r="C2" i="8"/>
  <c r="D2" i="8"/>
  <c r="C3" i="5"/>
  <c r="D3" i="5"/>
  <c r="B3" i="5"/>
  <c r="B3" i="6"/>
  <c r="C2" i="6"/>
  <c r="D2" i="6"/>
  <c r="C3" i="6"/>
  <c r="D3" i="6"/>
  <c r="C4" i="6"/>
  <c r="D4" i="6"/>
  <c r="C5" i="6"/>
  <c r="D5" i="6"/>
  <c r="B4" i="6"/>
  <c r="B5" i="6"/>
  <c r="B2" i="6"/>
  <c r="B3" i="3"/>
  <c r="C3" i="3"/>
  <c r="D3" i="3"/>
  <c r="B4" i="3"/>
  <c r="D4" i="3"/>
  <c r="C2" i="3"/>
  <c r="D2" i="3"/>
  <c r="B2" i="3"/>
  <c r="C4" i="1"/>
  <c r="C4" i="3" s="1"/>
  <c r="B5" i="3" l="1"/>
  <c r="B3" i="2" s="1"/>
  <c r="D5" i="3"/>
  <c r="D3" i="2" s="1"/>
  <c r="C5" i="3"/>
  <c r="C3" i="2" s="1"/>
  <c r="B3" i="7" l="1"/>
  <c r="B4" i="7"/>
  <c r="B2" i="7"/>
  <c r="D4" i="2"/>
  <c r="B4" i="2"/>
  <c r="B2" i="2"/>
  <c r="C2" i="2"/>
  <c r="C4" i="2"/>
  <c r="D2" i="2"/>
</calcChain>
</file>

<file path=xl/sharedStrings.xml><?xml version="1.0" encoding="utf-8"?>
<sst xmlns="http://schemas.openxmlformats.org/spreadsheetml/2006/main" count="48" uniqueCount="9">
  <si>
    <t>1S/C2H4/c1-2/h1-2H2</t>
  </si>
  <si>
    <t>1S/N2/c1-2</t>
  </si>
  <si>
    <t>800-1</t>
  </si>
  <si>
    <t>800-2</t>
  </si>
  <si>
    <t>850-1</t>
  </si>
  <si>
    <t>1S/H2O/h1H2</t>
  </si>
  <si>
    <t>1S/C3H6/c1-3-2/h3H,1H2,2H3</t>
  </si>
  <si>
    <r>
      <t>1S/CH4/h1H4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</si>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</sst>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RowHeight="14.4" x14ac:dyDescent="0.3"/>
  <cols>
    <col min="1" max="1" width="26.5546875" style="3" bestFit="1" customWidth="1"/>
    <col min="2" max="4" width="5.6640625" style="1" bestFit="1" customWidth="1"/>
  </cols>
  <sheetData>
    <row r="1" spans="1:5" x14ac:dyDescent="0.3">
      <c r="B1" s="2" t="s">
        <v>2</v>
      </c>
      <c r="C1" s="2" t="s">
        <v>3</v>
      </c>
      <c r="D1" s="2" t="s">
        <v>4</v>
      </c>
    </row>
    <row r="2" spans="1:5" x14ac:dyDescent="0.3">
      <c r="A2" s="3" t="s">
        <v>0</v>
      </c>
      <c r="B2" s="1">
        <v>50</v>
      </c>
      <c r="C2" s="1">
        <v>52</v>
      </c>
      <c r="D2" s="1">
        <v>53</v>
      </c>
      <c r="E2" s="1"/>
    </row>
    <row r="3" spans="1:5" ht="16.2" x14ac:dyDescent="0.3">
      <c r="A3" s="3" t="s">
        <v>7</v>
      </c>
      <c r="B3" s="1">
        <v>30</v>
      </c>
      <c r="C3" s="1">
        <v>22</v>
      </c>
      <c r="D3" s="1">
        <v>21</v>
      </c>
    </row>
    <row r="4" spans="1:5" x14ac:dyDescent="0.3">
      <c r="A4" s="3" t="s">
        <v>6</v>
      </c>
      <c r="B4" s="1">
        <v>20</v>
      </c>
      <c r="C4" s="1">
        <f>100-C3-C2</f>
        <v>26</v>
      </c>
      <c r="D4" s="1">
        <v>26</v>
      </c>
    </row>
    <row r="5" spans="1:5" x14ac:dyDescent="0.3">
      <c r="A5" s="3" t="s">
        <v>1</v>
      </c>
      <c r="B5" s="1">
        <v>18</v>
      </c>
      <c r="C5" s="1">
        <v>18</v>
      </c>
      <c r="D5" s="1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K11" sqref="K11"/>
    </sheetView>
  </sheetViews>
  <sheetFormatPr defaultRowHeight="14.4" x14ac:dyDescent="0.3"/>
  <cols>
    <col min="1" max="1" width="26.5546875" style="3" bestFit="1" customWidth="1"/>
    <col min="2" max="2" width="6" style="1" bestFit="1" customWidth="1"/>
  </cols>
  <sheetData>
    <row r="2" spans="1:2" x14ac:dyDescent="0.3">
      <c r="A2" s="3" t="s">
        <v>0</v>
      </c>
      <c r="B2" s="1">
        <v>28.05</v>
      </c>
    </row>
    <row r="3" spans="1:2" ht="16.2" x14ac:dyDescent="0.3">
      <c r="A3" s="3" t="s">
        <v>7</v>
      </c>
      <c r="B3" s="1">
        <v>16.04</v>
      </c>
    </row>
    <row r="4" spans="1:2" x14ac:dyDescent="0.3">
      <c r="A4" s="3" t="s">
        <v>6</v>
      </c>
      <c r="B4" s="1">
        <v>42.08</v>
      </c>
    </row>
    <row r="5" spans="1:2" x14ac:dyDescent="0.3">
      <c r="A5" s="3" t="s">
        <v>1</v>
      </c>
      <c r="B5">
        <v>28.01</v>
      </c>
    </row>
    <row r="6" spans="1:2" x14ac:dyDescent="0.3">
      <c r="A6" s="3" t="s">
        <v>5</v>
      </c>
      <c r="B6" s="6">
        <v>18.02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4" sqref="C14"/>
    </sheetView>
  </sheetViews>
  <sheetFormatPr defaultRowHeight="14.4" x14ac:dyDescent="0.3"/>
  <cols>
    <col min="1" max="1" width="26.5546875" style="3" bestFit="1" customWidth="1"/>
    <col min="2" max="4" width="5.6640625" style="1" bestFit="1" customWidth="1"/>
  </cols>
  <sheetData>
    <row r="1" spans="1:4" x14ac:dyDescent="0.3"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5">
        <f>norm_mass!B2/MW!$B2</f>
        <v>1.7825311942959001</v>
      </c>
      <c r="C2" s="5">
        <f>norm_mass!C2/MW!$B2</f>
        <v>1.8538324420677361</v>
      </c>
      <c r="D2" s="5">
        <f>norm_mass!D2/MW!$B2</f>
        <v>1.8894830659536541</v>
      </c>
    </row>
    <row r="3" spans="1:4" ht="16.2" x14ac:dyDescent="0.3">
      <c r="A3" s="3" t="s">
        <v>7</v>
      </c>
      <c r="B3" s="5">
        <f>norm_mass!B3/MW!$B3</f>
        <v>1.8703241895261846</v>
      </c>
      <c r="C3" s="5">
        <f>norm_mass!C3/MW!$B3</f>
        <v>1.3715710723192021</v>
      </c>
      <c r="D3" s="5">
        <f>norm_mass!D3/MW!$B3</f>
        <v>1.3092269326683292</v>
      </c>
    </row>
    <row r="4" spans="1:4" x14ac:dyDescent="0.3">
      <c r="A4" s="3" t="s">
        <v>6</v>
      </c>
      <c r="B4" s="5">
        <f>norm_mass!B4/MW!$B4</f>
        <v>0.47528517110266161</v>
      </c>
      <c r="C4" s="5">
        <f>norm_mass!C4/MW!$B4</f>
        <v>0.61787072243346008</v>
      </c>
      <c r="D4" s="5">
        <f>norm_mass!D4/MW!$B4</f>
        <v>0.61787072243346008</v>
      </c>
    </row>
    <row r="5" spans="1:4" x14ac:dyDescent="0.3">
      <c r="B5" s="5">
        <f>SUM(B2:B4)</f>
        <v>4.1281405549247463</v>
      </c>
      <c r="C5" s="5">
        <f t="shared" ref="C5:D5" si="0">SUM(C2:C4)</f>
        <v>3.8432742368203985</v>
      </c>
      <c r="D5" s="5">
        <f t="shared" si="0"/>
        <v>3.8165807210554434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4" sqref="E14"/>
    </sheetView>
  </sheetViews>
  <sheetFormatPr defaultRowHeight="14.4" x14ac:dyDescent="0.3"/>
  <cols>
    <col min="1" max="1" width="26.5546875" bestFit="1" customWidth="1"/>
    <col min="2" max="4" width="6.5546875" bestFit="1" customWidth="1"/>
  </cols>
  <sheetData>
    <row r="1" spans="1:4" x14ac:dyDescent="0.3">
      <c r="A1" s="3"/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5">
        <f>sub!B2/sub!B$5*100</f>
        <v>43.180002487303746</v>
      </c>
      <c r="C2" s="5">
        <f>sub!C2/sub!C$5*100</f>
        <v>48.235757529534013</v>
      </c>
      <c r="D2" s="5">
        <f>sub!D2/sub!D$5*100</f>
        <v>49.50722135993847</v>
      </c>
    </row>
    <row r="3" spans="1:4" ht="16.2" x14ac:dyDescent="0.3">
      <c r="A3" s="3" t="s">
        <v>7</v>
      </c>
      <c r="B3" s="5">
        <f>sub!B3/sub!B$5*100</f>
        <v>45.306698370406615</v>
      </c>
      <c r="C3" s="5">
        <f>sub!C3/sub!C$5*100</f>
        <v>35.687567105643872</v>
      </c>
      <c r="D3" s="5">
        <f>sub!D3/sub!D$5*100</f>
        <v>34.30366153257394</v>
      </c>
    </row>
    <row r="4" spans="1:4" x14ac:dyDescent="0.3">
      <c r="A4" s="3" t="s">
        <v>6</v>
      </c>
      <c r="B4" s="5">
        <f>sub!B4/sub!B$5*100</f>
        <v>11.51329914228964</v>
      </c>
      <c r="C4" s="5">
        <f>sub!C4/sub!C$5*100</f>
        <v>16.076675364822112</v>
      </c>
      <c r="D4" s="5">
        <f>sub!D4/sub!D$5*100</f>
        <v>16.18911710748759</v>
      </c>
    </row>
    <row r="5" spans="1:4" x14ac:dyDescent="0.3">
      <c r="B5" s="8"/>
      <c r="C5" s="8"/>
      <c r="D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:D6"/>
    </sheetView>
  </sheetViews>
  <sheetFormatPr defaultRowHeight="14.4" x14ac:dyDescent="0.3"/>
  <cols>
    <col min="1" max="1" width="26.5546875" bestFit="1" customWidth="1"/>
    <col min="2" max="4" width="5.6640625" bestFit="1" customWidth="1"/>
  </cols>
  <sheetData>
    <row r="1" spans="1:4" x14ac:dyDescent="0.3">
      <c r="A1" s="3"/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1">
        <f>norm_mass!B2/(100+inflow!B$2)*100</f>
        <v>40</v>
      </c>
      <c r="C2" s="1">
        <f>norm_mass!C2/(100+inflow!C$2)*100</f>
        <v>41.6</v>
      </c>
      <c r="D2" s="1">
        <f>norm_mass!D2/(100+inflow!D$2)*100</f>
        <v>42.4</v>
      </c>
    </row>
    <row r="3" spans="1:4" ht="16.2" x14ac:dyDescent="0.3">
      <c r="A3" s="3" t="s">
        <v>7</v>
      </c>
      <c r="B3" s="1">
        <f>norm_mass!B3/(100+inflow!B$2)*100</f>
        <v>24</v>
      </c>
      <c r="C3" s="1">
        <f>norm_mass!C3/(100+inflow!C$2)*100</f>
        <v>17.599999999999998</v>
      </c>
      <c r="D3" s="1">
        <f>norm_mass!D3/(100+inflow!D$2)*100</f>
        <v>16.8</v>
      </c>
    </row>
    <row r="4" spans="1:4" x14ac:dyDescent="0.3">
      <c r="A4" s="3" t="s">
        <v>6</v>
      </c>
      <c r="B4" s="1">
        <f>norm_mass!B4/(100+inflow!B$2)*100</f>
        <v>16</v>
      </c>
      <c r="C4" s="1">
        <f>norm_mass!C4/(100+inflow!C$2)*100</f>
        <v>20.8</v>
      </c>
      <c r="D4" s="1">
        <f>norm_mass!D4/(100+inflow!D$2)*100</f>
        <v>20.8</v>
      </c>
    </row>
    <row r="5" spans="1:4" x14ac:dyDescent="0.3">
      <c r="A5" s="3" t="s">
        <v>1</v>
      </c>
      <c r="B5" s="1">
        <f>norm_mass!B5/(100+inflow!B$2)*100</f>
        <v>14.399999999999999</v>
      </c>
      <c r="C5" s="1">
        <f>norm_mass!C5/(100+inflow!C$2)*100</f>
        <v>14.399999999999999</v>
      </c>
      <c r="D5" s="1">
        <f>norm_mass!D5/(100+inflow!D$2)*100</f>
        <v>14.399999999999999</v>
      </c>
    </row>
    <row r="6" spans="1:4" x14ac:dyDescent="0.3">
      <c r="B6" s="1"/>
      <c r="C6" s="1"/>
      <c r="D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4.4" x14ac:dyDescent="0.3"/>
  <cols>
    <col min="1" max="1" width="26.5546875" bestFit="1" customWidth="1"/>
    <col min="2" max="4" width="6.5546875" bestFit="1" customWidth="1"/>
  </cols>
  <sheetData>
    <row r="1" spans="1:4" x14ac:dyDescent="0.3">
      <c r="A1" s="3"/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5">
        <f>norm_mass_wet!B2/MW!$B2</f>
        <v>1.4260249554367201</v>
      </c>
      <c r="C2" s="5">
        <f>norm_mass_wet!C2/MW!$B2</f>
        <v>1.483065953654189</v>
      </c>
      <c r="D2" s="5">
        <f>norm_mass_wet!D2/MW!$B2</f>
        <v>1.5115864527629232</v>
      </c>
    </row>
    <row r="3" spans="1:4" ht="16.2" x14ac:dyDescent="0.3">
      <c r="A3" s="3" t="s">
        <v>7</v>
      </c>
      <c r="B3" s="5">
        <f>norm_mass_wet!B3/MW!$B3</f>
        <v>1.4962593516209477</v>
      </c>
      <c r="C3" s="5">
        <f>norm_mass_wet!C3/MW!$B3</f>
        <v>1.0972568578553614</v>
      </c>
      <c r="D3" s="5">
        <f>norm_mass_wet!D3/MW!$B3</f>
        <v>1.0473815461346634</v>
      </c>
    </row>
    <row r="4" spans="1:4" x14ac:dyDescent="0.3">
      <c r="A4" s="3" t="s">
        <v>6</v>
      </c>
      <c r="B4" s="5">
        <f>norm_mass_wet!B4/MW!$B4</f>
        <v>0.38022813688212931</v>
      </c>
      <c r="C4" s="5">
        <f>norm_mass_wet!C4/MW!$B4</f>
        <v>0.49429657794676812</v>
      </c>
      <c r="D4" s="5">
        <f>norm_mass_wet!D4/MW!$B4</f>
        <v>0.49429657794676812</v>
      </c>
    </row>
    <row r="5" spans="1:4" x14ac:dyDescent="0.3">
      <c r="A5" s="3"/>
      <c r="B5" s="5">
        <f>SUM(B2:B4)+inflow!B3/MW!$B$6</f>
        <v>4.4123903573693202</v>
      </c>
      <c r="C5" s="5">
        <f>SUM(C2:C4)+inflow!C3/MW!$B$6</f>
        <v>4.1844973028858412</v>
      </c>
      <c r="D5" s="5">
        <f>SUM(D2:D4)+inflow!D3/MW!$B$6</f>
        <v>4.1631424902738772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4.4" x14ac:dyDescent="0.3"/>
  <cols>
    <col min="1" max="1" width="26.5546875" bestFit="1" customWidth="1"/>
    <col min="2" max="4" width="5.6640625" bestFit="1" customWidth="1"/>
  </cols>
  <sheetData>
    <row r="1" spans="1:4" x14ac:dyDescent="0.3">
      <c r="A1" s="3"/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5">
        <f>sub_wet!B2/sub_wet!B$5*100</f>
        <v>32.318649075439474</v>
      </c>
      <c r="C2" s="5">
        <f>sub_wet!C2/sub_wet!C$5*100</f>
        <v>35.441914435729032</v>
      </c>
      <c r="D2" s="5">
        <f>sub_wet!D2/sub_wet!D$5*100</f>
        <v>36.308784921351119</v>
      </c>
    </row>
    <row r="3" spans="1:4" ht="16.2" x14ac:dyDescent="0.3">
      <c r="A3" s="3" t="s">
        <v>7</v>
      </c>
      <c r="B3" s="5">
        <f>sub_wet!B3/sub_wet!B$5*100</f>
        <v>33.910402988756005</v>
      </c>
      <c r="C3" s="5">
        <f>sub_wet!C3/sub_wet!C$5*100</f>
        <v>26.221951609304124</v>
      </c>
      <c r="D3" s="5">
        <f>sub_wet!D3/sub_wet!D$5*100</f>
        <v>25.158436171272154</v>
      </c>
    </row>
    <row r="4" spans="1:4" x14ac:dyDescent="0.3">
      <c r="A4" s="3" t="s">
        <v>6</v>
      </c>
      <c r="B4" s="5">
        <f>sub_wet!B4/sub_wet!B$5*100</f>
        <v>8.6172823818068185</v>
      </c>
      <c r="C4" s="5">
        <f>sub_wet!C4/sub_wet!C$5*100</f>
        <v>11.812567727212446</v>
      </c>
      <c r="D4" s="5">
        <f>sub_wet!D4/sub_wet!D$5*100</f>
        <v>11.873160217349426</v>
      </c>
    </row>
    <row r="5" spans="1:4" x14ac:dyDescent="0.3">
      <c r="B5" s="5"/>
      <c r="C5" s="5"/>
      <c r="D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4.4" x14ac:dyDescent="0.3"/>
  <cols>
    <col min="1" max="1" width="12.6640625" style="4" bestFit="1" customWidth="1"/>
    <col min="2" max="4" width="8.88671875" style="1"/>
  </cols>
  <sheetData>
    <row r="1" spans="1:4" x14ac:dyDescent="0.3">
      <c r="B1" s="2" t="s">
        <v>2</v>
      </c>
      <c r="C1" s="2" t="s">
        <v>3</v>
      </c>
      <c r="D1" s="2" t="s">
        <v>4</v>
      </c>
    </row>
    <row r="2" spans="1:4" x14ac:dyDescent="0.3">
      <c r="A2" s="3" t="s">
        <v>5</v>
      </c>
      <c r="B2" s="7">
        <v>25</v>
      </c>
      <c r="C2" s="1">
        <v>25</v>
      </c>
      <c r="D2" s="1">
        <v>25</v>
      </c>
    </row>
    <row r="3" spans="1:4" x14ac:dyDescent="0.3">
      <c r="A3" s="4" t="s">
        <v>8</v>
      </c>
      <c r="B3" s="1">
        <f>B2/(100+B2)*100</f>
        <v>20</v>
      </c>
      <c r="C3" s="1">
        <f t="shared" ref="C3:D3" si="0">C2/(100+C2)*100</f>
        <v>20</v>
      </c>
      <c r="D3" s="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norm_mass</vt:lpstr>
      <vt:lpstr>MW</vt:lpstr>
      <vt:lpstr>sub</vt:lpstr>
      <vt:lpstr>mol_perc</vt:lpstr>
      <vt:lpstr>norm_mass_wet</vt:lpstr>
      <vt:lpstr>sub_wet</vt:lpstr>
      <vt:lpstr>mol_perc_wet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2017-10-06T15:07:30Z</dcterms:modified>
</cp:coreProperties>
</file>