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6\Documents\GitHub\archivos\"/>
    </mc:Choice>
  </mc:AlternateContent>
  <bookViews>
    <workbookView xWindow="0" yWindow="0" windowWidth="23040" windowHeight="9930"/>
  </bookViews>
  <sheets>
    <sheet name="poisson" sheetId="2" r:id="rId1"/>
    <sheet name="binomi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L10" i="2" s="1"/>
  <c r="M10" i="2" s="1"/>
  <c r="S6" i="2"/>
  <c r="S5" i="2"/>
  <c r="N21" i="2"/>
  <c r="I14" i="2"/>
  <c r="I13" i="2"/>
  <c r="I12" i="2"/>
  <c r="I11" i="2"/>
  <c r="I10" i="2"/>
  <c r="I9" i="2"/>
  <c r="I8" i="2"/>
  <c r="I7" i="2"/>
  <c r="I6" i="2"/>
  <c r="C6" i="2"/>
  <c r="I5" i="2"/>
  <c r="G5" i="2" a="1"/>
  <c r="G8" i="2" s="1"/>
  <c r="C5" i="2"/>
  <c r="C4" i="2"/>
  <c r="U6" i="1"/>
  <c r="U7" i="1"/>
  <c r="U8" i="1"/>
  <c r="U9" i="1"/>
  <c r="U10" i="1"/>
  <c r="U11" i="1"/>
  <c r="U5" i="1"/>
  <c r="T11" i="1"/>
  <c r="T7" i="1"/>
  <c r="T8" i="1"/>
  <c r="T9" i="1"/>
  <c r="T10" i="1"/>
  <c r="T6" i="1"/>
  <c r="S11" i="1"/>
  <c r="S7" i="1"/>
  <c r="S8" i="1"/>
  <c r="S9" i="1"/>
  <c r="S10" i="1"/>
  <c r="S6" i="1"/>
  <c r="T5" i="1"/>
  <c r="S5" i="1"/>
  <c r="L15" i="2" l="1"/>
  <c r="M15" i="2" s="1"/>
  <c r="L7" i="2"/>
  <c r="M7" i="2" s="1"/>
  <c r="L14" i="2"/>
  <c r="M14" i="2" s="1"/>
  <c r="L9" i="2"/>
  <c r="M9" i="2" s="1"/>
  <c r="L6" i="2"/>
  <c r="M6" i="2" s="1"/>
  <c r="L8" i="2"/>
  <c r="M8" i="2" s="1"/>
  <c r="T6" i="2" s="1"/>
  <c r="U6" i="2" s="1"/>
  <c r="L13" i="2"/>
  <c r="M13" i="2" s="1"/>
  <c r="L12" i="2"/>
  <c r="M12" i="2" s="1"/>
  <c r="L11" i="2"/>
  <c r="M11" i="2" s="1"/>
  <c r="S7" i="2"/>
  <c r="J8" i="2"/>
  <c r="H8" i="2"/>
  <c r="G11" i="2"/>
  <c r="G12" i="2"/>
  <c r="G9" i="2"/>
  <c r="G10" i="2"/>
  <c r="G5" i="2"/>
  <c r="G13" i="2"/>
  <c r="G6" i="2"/>
  <c r="G14" i="2"/>
  <c r="G7" i="2"/>
  <c r="L6" i="1"/>
  <c r="N21" i="1"/>
  <c r="T5" i="2" l="1"/>
  <c r="H6" i="2"/>
  <c r="J6" i="2"/>
  <c r="S8" i="2"/>
  <c r="J9" i="2"/>
  <c r="H9" i="2"/>
  <c r="S11" i="2"/>
  <c r="J12" i="2"/>
  <c r="H12" i="2"/>
  <c r="H7" i="2"/>
  <c r="J7" i="2"/>
  <c r="H11" i="2"/>
  <c r="S10" i="2"/>
  <c r="J11" i="2"/>
  <c r="H14" i="2"/>
  <c r="J14" i="2"/>
  <c r="S12" i="2"/>
  <c r="H13" i="2"/>
  <c r="J13" i="2"/>
  <c r="J5" i="2"/>
  <c r="G15" i="2"/>
  <c r="H5" i="2"/>
  <c r="S9" i="2"/>
  <c r="J10" i="2"/>
  <c r="H10" i="2"/>
  <c r="N7" i="1"/>
  <c r="N8" i="1"/>
  <c r="N9" i="1"/>
  <c r="N10" i="1"/>
  <c r="N11" i="1"/>
  <c r="N12" i="1"/>
  <c r="N13" i="1"/>
  <c r="N14" i="1"/>
  <c r="N15" i="1"/>
  <c r="M6" i="1"/>
  <c r="N6" i="1" s="1"/>
  <c r="N16" i="1" s="1"/>
  <c r="P5" i="1"/>
  <c r="M7" i="1"/>
  <c r="M8" i="1"/>
  <c r="M9" i="1"/>
  <c r="M10" i="1"/>
  <c r="M11" i="1"/>
  <c r="M12" i="1"/>
  <c r="M13" i="1"/>
  <c r="M14" i="1"/>
  <c r="M15" i="1"/>
  <c r="L9" i="1"/>
  <c r="L8" i="1"/>
  <c r="L7" i="1"/>
  <c r="L10" i="1"/>
  <c r="L11" i="1"/>
  <c r="L12" i="1"/>
  <c r="L13" i="1"/>
  <c r="L14" i="1"/>
  <c r="L15" i="1"/>
  <c r="H15" i="2" l="1"/>
  <c r="H20" i="2" s="1"/>
  <c r="J15" i="2"/>
  <c r="H21" i="2" s="1"/>
  <c r="H22" i="2" s="1"/>
  <c r="P6" i="1"/>
  <c r="P7" i="1" s="1"/>
  <c r="P8" i="1" s="1"/>
  <c r="P9" i="1" s="1"/>
  <c r="P10" i="1" s="1"/>
  <c r="P11" i="1" s="1"/>
  <c r="P12" i="1" s="1"/>
  <c r="P13" i="1" s="1"/>
  <c r="P14" i="1" s="1"/>
  <c r="N4" i="1" l="1"/>
  <c r="M4" i="1"/>
  <c r="H22" i="1"/>
  <c r="H21" i="1"/>
  <c r="J15" i="1"/>
  <c r="J6" i="1"/>
  <c r="J7" i="1"/>
  <c r="J8" i="1"/>
  <c r="J9" i="1"/>
  <c r="J10" i="1"/>
  <c r="J11" i="1"/>
  <c r="J12" i="1"/>
  <c r="J13" i="1"/>
  <c r="J14" i="1"/>
  <c r="J5" i="1"/>
  <c r="I6" i="1"/>
  <c r="I7" i="1"/>
  <c r="I8" i="1"/>
  <c r="I9" i="1"/>
  <c r="I10" i="1"/>
  <c r="I11" i="1"/>
  <c r="I12" i="1"/>
  <c r="I13" i="1"/>
  <c r="I14" i="1"/>
  <c r="I5" i="1"/>
  <c r="H20" i="1"/>
  <c r="H15" i="1"/>
  <c r="H6" i="1"/>
  <c r="H7" i="1"/>
  <c r="H8" i="1"/>
  <c r="H9" i="1"/>
  <c r="H10" i="1"/>
  <c r="H11" i="1"/>
  <c r="H12" i="1"/>
  <c r="H13" i="1"/>
  <c r="H14" i="1"/>
  <c r="H5" i="1"/>
  <c r="G5" i="1" a="1"/>
  <c r="G5" i="1" s="1"/>
  <c r="C6" i="1"/>
  <c r="C5" i="1"/>
  <c r="C4" i="1"/>
  <c r="N8" i="2" l="1"/>
  <c r="N14" i="2"/>
  <c r="N7" i="2"/>
  <c r="N15" i="2"/>
  <c r="P5" i="2"/>
  <c r="P6" i="2" s="1"/>
  <c r="P7" i="2" s="1"/>
  <c r="P8" i="2" s="1"/>
  <c r="G15" i="1"/>
  <c r="G12" i="1"/>
  <c r="G8" i="1"/>
  <c r="G11" i="1"/>
  <c r="G7" i="1"/>
  <c r="G14" i="1"/>
  <c r="G10" i="1"/>
  <c r="G6" i="1"/>
  <c r="G13" i="1"/>
  <c r="G9" i="1"/>
  <c r="T7" i="2" l="1"/>
  <c r="U7" i="2" s="1"/>
  <c r="N11" i="2"/>
  <c r="T8" i="2"/>
  <c r="U8" i="2" s="1"/>
  <c r="T11" i="2"/>
  <c r="U11" i="2" s="1"/>
  <c r="P9" i="2"/>
  <c r="P10" i="2" s="1"/>
  <c r="P11" i="2" s="1"/>
  <c r="P12" i="2" s="1"/>
  <c r="P13" i="2" s="1"/>
  <c r="P14" i="2" s="1"/>
  <c r="N13" i="2"/>
  <c r="T12" i="2"/>
  <c r="U12" i="2" s="1"/>
  <c r="N12" i="2"/>
  <c r="T10" i="2"/>
  <c r="U10" i="2" s="1"/>
  <c r="N10" i="2"/>
  <c r="T9" i="2"/>
  <c r="U9" i="2" s="1"/>
  <c r="N9" i="2"/>
  <c r="N6" i="2"/>
  <c r="U5" i="2"/>
  <c r="U13" i="2" l="1"/>
  <c r="N16" i="2"/>
</calcChain>
</file>

<file path=xl/sharedStrings.xml><?xml version="1.0" encoding="utf-8"?>
<sst xmlns="http://schemas.openxmlformats.org/spreadsheetml/2006/main" count="62" uniqueCount="34">
  <si>
    <t>CLIENTES</t>
  </si>
  <si>
    <t>Cant Clientes</t>
  </si>
  <si>
    <t>X</t>
  </si>
  <si>
    <t>min</t>
  </si>
  <si>
    <t>Max</t>
  </si>
  <si>
    <t>f</t>
  </si>
  <si>
    <t>frecuencias</t>
  </si>
  <si>
    <t>N</t>
  </si>
  <si>
    <t>f*x</t>
  </si>
  <si>
    <t>Media</t>
  </si>
  <si>
    <t>x^2</t>
  </si>
  <si>
    <t>F*X^2</t>
  </si>
  <si>
    <t>Varianza</t>
  </si>
  <si>
    <t>Des Esta</t>
  </si>
  <si>
    <t>Binomial</t>
  </si>
  <si>
    <t>n</t>
  </si>
  <si>
    <t>P</t>
  </si>
  <si>
    <t>p(x)</t>
  </si>
  <si>
    <t>Acumulada</t>
  </si>
  <si>
    <t>FE</t>
  </si>
  <si>
    <t>CHI</t>
  </si>
  <si>
    <t>alfa</t>
  </si>
  <si>
    <t>p1</t>
  </si>
  <si>
    <t>M-K-1</t>
  </si>
  <si>
    <t>M=10 GRUPOS</t>
  </si>
  <si>
    <t>K=NUMEROS DE PARAMETROS 2</t>
  </si>
  <si>
    <t>1-NIVEL DE CONFIANZA</t>
  </si>
  <si>
    <t>x</t>
  </si>
  <si>
    <t>fo</t>
  </si>
  <si>
    <t>fe</t>
  </si>
  <si>
    <t>chi</t>
  </si>
  <si>
    <t>0,1,2</t>
  </si>
  <si>
    <t>poison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</si>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</sst>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&quot;€&quot;_-;\-* #,##0.00\ &quot;€&quot;_-;_-* &quot;-&quot;??\ &quot;€&quot;_-;_-@_-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0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3" xfId="0" applyBorder="1"/>
    <xf numFmtId="166" fontId="0" fillId="0" borderId="3" xfId="1" applyNumberFormat="1" applyFont="1" applyBorder="1"/>
    <xf numFmtId="2" fontId="0" fillId="0" borderId="3" xfId="0" applyNumberFormat="1" applyBorder="1"/>
    <xf numFmtId="165" fontId="0" fillId="0" borderId="3" xfId="0" applyNumberFormat="1" applyBorder="1"/>
    <xf numFmtId="0" fontId="0" fillId="2" borderId="3" xfId="0" applyFill="1" applyBorder="1"/>
    <xf numFmtId="166" fontId="0" fillId="2" borderId="3" xfId="0" applyNumberFormat="1" applyFill="1" applyBorder="1"/>
    <xf numFmtId="2" fontId="0" fillId="2" borderId="0" xfId="0" applyNumberFormat="1" applyFill="1"/>
    <xf numFmtId="166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poisson!$F$5:$F$14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poisson!$G$5:$G$14</c:f>
              <c:numCache>
                <c:formatCode>General</c:formatCode>
                <c:ptCount val="10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18</c:v>
                </c:pt>
                <c:pt idx="5">
                  <c:v>22</c:v>
                </c:pt>
                <c:pt idx="6">
                  <c:v>22</c:v>
                </c:pt>
                <c:pt idx="7">
                  <c:v>16</c:v>
                </c:pt>
                <c:pt idx="8">
                  <c:v>12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7-4525-B5D6-EC23C456A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75099823"/>
        <c:axId val="1308950255"/>
      </c:barChart>
      <c:catAx>
        <c:axId val="11750998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08950255"/>
        <c:crosses val="autoZero"/>
        <c:auto val="1"/>
        <c:lblAlgn val="ctr"/>
        <c:lblOffset val="100"/>
        <c:noMultiLvlLbl val="0"/>
      </c:catAx>
      <c:valAx>
        <c:axId val="1308950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7509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binomial!$F$5:$F$14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binomial!$G$5:$G$14</c:f>
              <c:numCache>
                <c:formatCode>General</c:formatCode>
                <c:ptCount val="10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18</c:v>
                </c:pt>
                <c:pt idx="5">
                  <c:v>22</c:v>
                </c:pt>
                <c:pt idx="6">
                  <c:v>22</c:v>
                </c:pt>
                <c:pt idx="7">
                  <c:v>16</c:v>
                </c:pt>
                <c:pt idx="8">
                  <c:v>12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E-40A5-ACE3-04C4E67EA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75099823"/>
        <c:axId val="1308950255"/>
      </c:barChart>
      <c:catAx>
        <c:axId val="11750998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08950255"/>
        <c:crosses val="autoZero"/>
        <c:auto val="1"/>
        <c:lblAlgn val="ctr"/>
        <c:lblOffset val="100"/>
        <c:noMultiLvlLbl val="0"/>
      </c:catAx>
      <c:valAx>
        <c:axId val="1308950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7509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3</xdr:col>
      <xdr:colOff>632460</xdr:colOff>
      <xdr:row>18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B2CA29-7C61-4CF3-B349-55D3D3BBD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3</xdr:col>
      <xdr:colOff>632460</xdr:colOff>
      <xdr:row>18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14DB4D-0586-48E5-82A8-C1334CBDF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32"/>
  <sheetViews>
    <sheetView tabSelected="1" topLeftCell="F1" zoomScale="85" zoomScaleNormal="85" workbookViewId="0">
      <selection activeCell="U13" sqref="U13"/>
    </sheetView>
  </sheetViews>
  <sheetFormatPr baseColWidth="10" defaultRowHeight="15" x14ac:dyDescent="0.25"/>
  <cols>
    <col min="6" max="6" width="11.5703125" customWidth="1"/>
    <col min="16" max="16" width="13" customWidth="1"/>
    <col min="17" max="17" width="27.85546875" customWidth="1"/>
  </cols>
  <sheetData>
    <row r="3" spans="2:21" ht="15.75" thickBot="1" x14ac:dyDescent="0.3">
      <c r="F3" t="s">
        <v>1</v>
      </c>
      <c r="G3" t="s">
        <v>6</v>
      </c>
      <c r="L3" t="s">
        <v>32</v>
      </c>
      <c r="M3" s="10" t="s">
        <v>33</v>
      </c>
      <c r="N3" s="10"/>
    </row>
    <row r="4" spans="2:21" ht="15.75" thickBot="1" x14ac:dyDescent="0.3">
      <c r="B4" t="s">
        <v>3</v>
      </c>
      <c r="C4">
        <f>MIN(E5:E132)</f>
        <v>0</v>
      </c>
      <c r="E4" s="1" t="s">
        <v>0</v>
      </c>
      <c r="F4" t="s">
        <v>2</v>
      </c>
      <c r="G4" t="s">
        <v>5</v>
      </c>
      <c r="H4" t="s">
        <v>8</v>
      </c>
      <c r="I4" t="s">
        <v>10</v>
      </c>
      <c r="J4" t="s">
        <v>11</v>
      </c>
      <c r="M4" s="10">
        <f>H20</f>
        <v>5</v>
      </c>
      <c r="N4" s="11"/>
      <c r="P4" t="s">
        <v>18</v>
      </c>
      <c r="R4" t="s">
        <v>27</v>
      </c>
      <c r="S4" t="s">
        <v>28</v>
      </c>
      <c r="T4" t="s">
        <v>29</v>
      </c>
      <c r="U4" t="s">
        <v>30</v>
      </c>
    </row>
    <row r="5" spans="2:21" x14ac:dyDescent="0.25">
      <c r="B5" t="s">
        <v>4</v>
      </c>
      <c r="C5">
        <f>MAX(E5:E132)</f>
        <v>9</v>
      </c>
      <c r="E5" s="2">
        <v>2</v>
      </c>
      <c r="F5">
        <v>0</v>
      </c>
      <c r="G5">
        <f t="array" ref="G5:G14">FREQUENCY(E5:E132,F5:F14)</f>
        <v>2</v>
      </c>
      <c r="H5">
        <f>G5*F5</f>
        <v>0</v>
      </c>
      <c r="I5">
        <f>F5^2</f>
        <v>0</v>
      </c>
      <c r="J5">
        <f>G5*I5</f>
        <v>0</v>
      </c>
      <c r="L5" s="6" t="s">
        <v>17</v>
      </c>
      <c r="M5" s="6" t="s">
        <v>19</v>
      </c>
      <c r="N5" s="6" t="s">
        <v>20</v>
      </c>
      <c r="P5" s="3">
        <f>L6</f>
        <v>6.737946999085467E-3</v>
      </c>
      <c r="R5">
        <v>0.1</v>
      </c>
      <c r="S5">
        <f>SUM(G5:G6)</f>
        <v>10</v>
      </c>
      <c r="T5" s="4">
        <f>SUM(M6:M7)</f>
        <v>5.1747432952976391</v>
      </c>
      <c r="U5" s="14">
        <f>(T5-S5)^2/T5</f>
        <v>4.4993733867789665</v>
      </c>
    </row>
    <row r="6" spans="2:21" x14ac:dyDescent="0.25">
      <c r="B6" t="s">
        <v>7</v>
      </c>
      <c r="C6">
        <f>COUNT(E5:E132)</f>
        <v>128</v>
      </c>
      <c r="E6" s="2">
        <v>4</v>
      </c>
      <c r="F6">
        <v>1</v>
      </c>
      <c r="G6">
        <v>8</v>
      </c>
      <c r="H6">
        <f t="shared" ref="H6:H14" si="0">G6*F6</f>
        <v>8</v>
      </c>
      <c r="I6">
        <f t="shared" ref="I6:I14" si="1">F6^2</f>
        <v>1</v>
      </c>
      <c r="J6">
        <f t="shared" ref="J6:J14" si="2">G6*I6</f>
        <v>8</v>
      </c>
      <c r="L6" s="7">
        <f>(EXP(-$M$4)*$M$4^F5)/FACT(F5)</f>
        <v>6.737946999085467E-3</v>
      </c>
      <c r="M6" s="8">
        <f>L6*$C$6</f>
        <v>0.86245721588293978</v>
      </c>
      <c r="N6" s="9">
        <f>(M6-G5)^2/M6</f>
        <v>1.5003684378384587</v>
      </c>
      <c r="P6" s="3">
        <f>P5+L7</f>
        <v>4.0427681994512805E-2</v>
      </c>
      <c r="R6">
        <v>2</v>
      </c>
      <c r="S6">
        <f>G7</f>
        <v>10</v>
      </c>
      <c r="T6" s="4">
        <f>M8</f>
        <v>10.780715198536747</v>
      </c>
      <c r="U6" s="14">
        <f t="shared" ref="U6" si="3">(T6-S6)^2/T6</f>
        <v>5.6537642447784996E-2</v>
      </c>
    </row>
    <row r="7" spans="2:21" x14ac:dyDescent="0.25">
      <c r="E7" s="2">
        <v>5</v>
      </c>
      <c r="F7">
        <v>2</v>
      </c>
      <c r="G7">
        <v>10</v>
      </c>
      <c r="H7">
        <f t="shared" si="0"/>
        <v>20</v>
      </c>
      <c r="I7">
        <f t="shared" si="1"/>
        <v>4</v>
      </c>
      <c r="J7">
        <f t="shared" si="2"/>
        <v>40</v>
      </c>
      <c r="L7" s="7">
        <f t="shared" ref="L7:L15" si="4">(EXP(-$M$4)*$M$4^F6)/FACT(F6)</f>
        <v>3.3689734995427337E-2</v>
      </c>
      <c r="M7" s="8">
        <f t="shared" ref="M7:M15" si="5">L7*$C$6</f>
        <v>4.3122860794146991</v>
      </c>
      <c r="N7" s="9">
        <f t="shared" ref="N7:N15" si="6">(M7-G6)^2/M7</f>
        <v>3.1536019896723588</v>
      </c>
      <c r="P7" s="3">
        <f>P6+L8</f>
        <v>0.12465201948308113</v>
      </c>
      <c r="R7">
        <v>3</v>
      </c>
      <c r="S7">
        <f>G8</f>
        <v>12</v>
      </c>
      <c r="T7" s="4">
        <f>M9</f>
        <v>17.967858664227911</v>
      </c>
      <c r="U7" s="14">
        <f t="shared" ref="U7:U12" si="7">(T7-S7)^2/T7</f>
        <v>1.9821692557670485</v>
      </c>
    </row>
    <row r="8" spans="2:21" x14ac:dyDescent="0.25">
      <c r="E8" s="2">
        <v>0</v>
      </c>
      <c r="F8">
        <v>3</v>
      </c>
      <c r="G8">
        <v>12</v>
      </c>
      <c r="H8">
        <f t="shared" si="0"/>
        <v>36</v>
      </c>
      <c r="I8">
        <f t="shared" si="1"/>
        <v>9</v>
      </c>
      <c r="J8">
        <f t="shared" si="2"/>
        <v>108</v>
      </c>
      <c r="L8" s="7">
        <f t="shared" si="4"/>
        <v>8.4224337488568335E-2</v>
      </c>
      <c r="M8" s="8">
        <f t="shared" si="5"/>
        <v>10.780715198536747</v>
      </c>
      <c r="N8" s="9">
        <f t="shared" si="6"/>
        <v>5.6537642447784996E-2</v>
      </c>
      <c r="P8" s="3">
        <f>P7+L9</f>
        <v>0.26502591529736169</v>
      </c>
      <c r="R8">
        <v>4</v>
      </c>
      <c r="S8">
        <f>G9</f>
        <v>18</v>
      </c>
      <c r="T8" s="4">
        <f>M10</f>
        <v>22.459823330284891</v>
      </c>
      <c r="U8" s="14">
        <f t="shared" si="7"/>
        <v>0.88558239505533654</v>
      </c>
    </row>
    <row r="9" spans="2:21" x14ac:dyDescent="0.25">
      <c r="E9" s="2">
        <v>6</v>
      </c>
      <c r="F9">
        <v>4</v>
      </c>
      <c r="G9">
        <v>18</v>
      </c>
      <c r="H9">
        <f t="shared" si="0"/>
        <v>72</v>
      </c>
      <c r="I9">
        <f t="shared" si="1"/>
        <v>16</v>
      </c>
      <c r="J9">
        <f t="shared" si="2"/>
        <v>288</v>
      </c>
      <c r="L9" s="7">
        <f t="shared" si="4"/>
        <v>0.14037389581428056</v>
      </c>
      <c r="M9" s="8">
        <f t="shared" si="5"/>
        <v>17.967858664227911</v>
      </c>
      <c r="N9" s="9">
        <f t="shared" si="6"/>
        <v>1.9821692557670485</v>
      </c>
      <c r="P9" s="3">
        <f>P8+L10</f>
        <v>0.4404932850652124</v>
      </c>
      <c r="R9">
        <v>5</v>
      </c>
      <c r="S9">
        <f>G10</f>
        <v>22</v>
      </c>
      <c r="T9" s="4">
        <f>M11</f>
        <v>22.459823330284891</v>
      </c>
      <c r="U9" s="14">
        <f t="shared" si="7"/>
        <v>9.4140319790131689E-3</v>
      </c>
    </row>
    <row r="10" spans="2:21" x14ac:dyDescent="0.25">
      <c r="E10" s="2">
        <v>3</v>
      </c>
      <c r="F10">
        <v>5</v>
      </c>
      <c r="G10">
        <v>22</v>
      </c>
      <c r="H10">
        <f t="shared" si="0"/>
        <v>110</v>
      </c>
      <c r="I10">
        <f t="shared" si="1"/>
        <v>25</v>
      </c>
      <c r="J10">
        <f t="shared" si="2"/>
        <v>550</v>
      </c>
      <c r="L10" s="7">
        <f t="shared" si="4"/>
        <v>0.17546736976785071</v>
      </c>
      <c r="M10" s="8">
        <f t="shared" si="5"/>
        <v>22.459823330284891</v>
      </c>
      <c r="N10" s="9">
        <f t="shared" si="6"/>
        <v>0.88558239505533654</v>
      </c>
      <c r="P10" s="3">
        <f>P9+L11</f>
        <v>0.61596065483306317</v>
      </c>
      <c r="R10">
        <v>6</v>
      </c>
      <c r="S10">
        <f>G11</f>
        <v>22</v>
      </c>
      <c r="T10" s="4">
        <f>M12</f>
        <v>18.716519441904076</v>
      </c>
      <c r="U10" s="14">
        <f t="shared" si="7"/>
        <v>0.57602828393702243</v>
      </c>
    </row>
    <row r="11" spans="2:21" x14ac:dyDescent="0.25">
      <c r="E11" s="2">
        <v>7</v>
      </c>
      <c r="F11">
        <v>6</v>
      </c>
      <c r="G11">
        <v>22</v>
      </c>
      <c r="H11">
        <f t="shared" si="0"/>
        <v>132</v>
      </c>
      <c r="I11">
        <f t="shared" si="1"/>
        <v>36</v>
      </c>
      <c r="J11">
        <f t="shared" si="2"/>
        <v>792</v>
      </c>
      <c r="L11" s="7">
        <f t="shared" si="4"/>
        <v>0.17546736976785071</v>
      </c>
      <c r="M11" s="8">
        <f t="shared" si="5"/>
        <v>22.459823330284891</v>
      </c>
      <c r="N11" s="9">
        <f t="shared" si="6"/>
        <v>9.4140319790131689E-3</v>
      </c>
      <c r="P11" s="3">
        <f>P10+L12</f>
        <v>0.76218346297293871</v>
      </c>
      <c r="R11">
        <v>7</v>
      </c>
      <c r="S11">
        <f>G12</f>
        <v>16</v>
      </c>
      <c r="T11" s="4">
        <f>M13</f>
        <v>13.368942458502913</v>
      </c>
      <c r="U11" s="14">
        <f t="shared" si="7"/>
        <v>0.5178018985537538</v>
      </c>
    </row>
    <row r="12" spans="2:21" x14ac:dyDescent="0.25">
      <c r="E12" s="2">
        <v>5</v>
      </c>
      <c r="F12">
        <v>7</v>
      </c>
      <c r="G12">
        <v>16</v>
      </c>
      <c r="H12">
        <f t="shared" si="0"/>
        <v>112</v>
      </c>
      <c r="I12">
        <f t="shared" si="1"/>
        <v>49</v>
      </c>
      <c r="J12">
        <f t="shared" si="2"/>
        <v>784</v>
      </c>
      <c r="L12" s="7">
        <f t="shared" si="4"/>
        <v>0.14622280813987559</v>
      </c>
      <c r="M12" s="8">
        <f t="shared" si="5"/>
        <v>18.716519441904076</v>
      </c>
      <c r="N12" s="9">
        <f t="shared" si="6"/>
        <v>0.57602828393702243</v>
      </c>
      <c r="P12" s="3">
        <f>P11+L13</f>
        <v>0.86662832592999273</v>
      </c>
      <c r="R12">
        <v>8.9</v>
      </c>
      <c r="S12">
        <f>SUM(G13:G14)</f>
        <v>18</v>
      </c>
      <c r="T12" s="4">
        <f>SUM(M14:M15)</f>
        <v>12.99758294576672</v>
      </c>
      <c r="U12" s="14">
        <f t="shared" si="7"/>
        <v>1.925294609690049</v>
      </c>
    </row>
    <row r="13" spans="2:21" x14ac:dyDescent="0.25">
      <c r="E13" s="2">
        <v>7</v>
      </c>
      <c r="F13">
        <v>8</v>
      </c>
      <c r="G13">
        <v>12</v>
      </c>
      <c r="H13">
        <f t="shared" si="0"/>
        <v>96</v>
      </c>
      <c r="I13">
        <f t="shared" si="1"/>
        <v>64</v>
      </c>
      <c r="J13">
        <f t="shared" si="2"/>
        <v>768</v>
      </c>
      <c r="L13" s="7">
        <f t="shared" si="4"/>
        <v>0.104444862957054</v>
      </c>
      <c r="M13" s="8">
        <f t="shared" si="5"/>
        <v>13.368942458502913</v>
      </c>
      <c r="N13" s="9">
        <f t="shared" si="6"/>
        <v>0.5178018985537538</v>
      </c>
      <c r="P13" s="3">
        <f>P12+L14</f>
        <v>0.93190636527815152</v>
      </c>
      <c r="U13" s="15">
        <f>SUM(U5:U12)</f>
        <v>10.452201504208976</v>
      </c>
    </row>
    <row r="14" spans="2:21" ht="15.75" thickBot="1" x14ac:dyDescent="0.3">
      <c r="E14" s="2">
        <v>8</v>
      </c>
      <c r="F14">
        <v>9</v>
      </c>
      <c r="G14">
        <v>6</v>
      </c>
      <c r="H14">
        <f t="shared" si="0"/>
        <v>54</v>
      </c>
      <c r="I14">
        <f t="shared" si="1"/>
        <v>81</v>
      </c>
      <c r="J14">
        <f t="shared" si="2"/>
        <v>486</v>
      </c>
      <c r="L14" s="7">
        <f t="shared" si="4"/>
        <v>6.5278039348158748E-2</v>
      </c>
      <c r="M14" s="8">
        <f t="shared" si="5"/>
        <v>8.3555890365643197</v>
      </c>
      <c r="N14" s="9">
        <f t="shared" si="6"/>
        <v>1.5895625326100782</v>
      </c>
      <c r="P14" s="3">
        <f>P13+L15</f>
        <v>0.96817194269379525</v>
      </c>
    </row>
    <row r="15" spans="2:21" ht="15.75" thickBot="1" x14ac:dyDescent="0.3">
      <c r="E15" s="2">
        <v>6</v>
      </c>
      <c r="G15" s="5">
        <f>SUM(G5:G14)</f>
        <v>128</v>
      </c>
      <c r="H15">
        <f>SUM(H5:H14)</f>
        <v>640</v>
      </c>
      <c r="J15">
        <f>SUM(J5:J14)</f>
        <v>3824</v>
      </c>
      <c r="L15" s="7">
        <f t="shared" si="4"/>
        <v>3.6265577415643749E-2</v>
      </c>
      <c r="M15" s="8">
        <f t="shared" si="5"/>
        <v>4.6419939092023998</v>
      </c>
      <c r="N15" s="9">
        <f t="shared" si="6"/>
        <v>0.39728198242299112</v>
      </c>
    </row>
    <row r="16" spans="2:21" x14ac:dyDescent="0.25">
      <c r="E16" s="2">
        <v>1</v>
      </c>
      <c r="N16" s="12">
        <f>SUM(N6:N15)</f>
        <v>10.668348450283846</v>
      </c>
    </row>
    <row r="17" spans="5:17" x14ac:dyDescent="0.25">
      <c r="E17" s="2">
        <v>7</v>
      </c>
    </row>
    <row r="18" spans="5:17" x14ac:dyDescent="0.25">
      <c r="E18" s="2">
        <v>5</v>
      </c>
      <c r="M18" t="s">
        <v>21</v>
      </c>
      <c r="N18">
        <v>0.05</v>
      </c>
      <c r="O18" t="s">
        <v>26</v>
      </c>
    </row>
    <row r="19" spans="5:17" x14ac:dyDescent="0.25">
      <c r="E19" s="2">
        <v>6</v>
      </c>
      <c r="M19" t="s">
        <v>22</v>
      </c>
      <c r="N19">
        <v>7</v>
      </c>
      <c r="O19" t="s">
        <v>23</v>
      </c>
      <c r="P19" t="s">
        <v>24</v>
      </c>
      <c r="Q19" t="s">
        <v>25</v>
      </c>
    </row>
    <row r="20" spans="5:17" x14ac:dyDescent="0.25">
      <c r="E20" s="2">
        <v>2</v>
      </c>
      <c r="G20" s="10" t="s">
        <v>9</v>
      </c>
      <c r="H20" s="10">
        <f>H15/C6</f>
        <v>5</v>
      </c>
    </row>
    <row r="21" spans="5:17" x14ac:dyDescent="0.25">
      <c r="E21" s="2">
        <v>7</v>
      </c>
      <c r="G21" s="10" t="s">
        <v>12</v>
      </c>
      <c r="H21" s="11">
        <f>(J15-(C6*H20^2))/(C6-1)</f>
        <v>4.9133858267716537</v>
      </c>
      <c r="N21" s="13">
        <f>CHIINV(N18,N19)</f>
        <v>14.067140449340167</v>
      </c>
    </row>
    <row r="22" spans="5:17" x14ac:dyDescent="0.25">
      <c r="E22" s="2">
        <v>6</v>
      </c>
      <c r="G22" t="s">
        <v>13</v>
      </c>
      <c r="H22">
        <f>SQRT(H21)</f>
        <v>2.2166158500677682</v>
      </c>
    </row>
    <row r="23" spans="5:17" x14ac:dyDescent="0.25">
      <c r="E23" s="2">
        <v>8</v>
      </c>
    </row>
    <row r="24" spans="5:17" x14ac:dyDescent="0.25">
      <c r="E24" s="2">
        <v>5</v>
      </c>
    </row>
    <row r="25" spans="5:17" x14ac:dyDescent="0.25">
      <c r="E25" s="2">
        <v>9</v>
      </c>
    </row>
    <row r="26" spans="5:17" x14ac:dyDescent="0.25">
      <c r="E26" s="2">
        <v>6</v>
      </c>
    </row>
    <row r="27" spans="5:17" x14ac:dyDescent="0.25">
      <c r="E27" s="2">
        <v>3</v>
      </c>
    </row>
    <row r="28" spans="5:17" x14ac:dyDescent="0.25">
      <c r="E28" s="2">
        <v>8</v>
      </c>
    </row>
    <row r="29" spans="5:17" x14ac:dyDescent="0.25">
      <c r="E29" s="2">
        <v>4</v>
      </c>
    </row>
    <row r="30" spans="5:17" x14ac:dyDescent="0.25">
      <c r="E30" s="2">
        <v>3</v>
      </c>
    </row>
    <row r="31" spans="5:17" x14ac:dyDescent="0.25">
      <c r="E31" s="2">
        <v>7</v>
      </c>
    </row>
    <row r="32" spans="5:17" x14ac:dyDescent="0.25">
      <c r="E32" s="2">
        <v>4</v>
      </c>
    </row>
    <row r="33" spans="5:5" x14ac:dyDescent="0.25">
      <c r="E33" s="2">
        <v>9</v>
      </c>
    </row>
    <row r="34" spans="5:5" x14ac:dyDescent="0.25">
      <c r="E34" s="2">
        <v>5</v>
      </c>
    </row>
    <row r="35" spans="5:5" x14ac:dyDescent="0.25">
      <c r="E35" s="2">
        <v>2</v>
      </c>
    </row>
    <row r="36" spans="5:5" x14ac:dyDescent="0.25">
      <c r="E36" s="2">
        <v>6</v>
      </c>
    </row>
    <row r="37" spans="5:5" x14ac:dyDescent="0.25">
      <c r="E37" s="2">
        <v>9</v>
      </c>
    </row>
    <row r="38" spans="5:5" x14ac:dyDescent="0.25">
      <c r="E38" s="2">
        <v>2</v>
      </c>
    </row>
    <row r="39" spans="5:5" x14ac:dyDescent="0.25">
      <c r="E39" s="2">
        <v>3</v>
      </c>
    </row>
    <row r="40" spans="5:5" x14ac:dyDescent="0.25">
      <c r="E40" s="2">
        <v>8</v>
      </c>
    </row>
    <row r="41" spans="5:5" x14ac:dyDescent="0.25">
      <c r="E41" s="2">
        <v>5</v>
      </c>
    </row>
    <row r="42" spans="5:5" x14ac:dyDescent="0.25">
      <c r="E42" s="2">
        <v>4</v>
      </c>
    </row>
    <row r="43" spans="5:5" x14ac:dyDescent="0.25">
      <c r="E43" s="2">
        <v>6</v>
      </c>
    </row>
    <row r="44" spans="5:5" x14ac:dyDescent="0.25">
      <c r="E44" s="2">
        <v>7</v>
      </c>
    </row>
    <row r="45" spans="5:5" x14ac:dyDescent="0.25">
      <c r="E45" s="2">
        <v>1</v>
      </c>
    </row>
    <row r="46" spans="5:5" x14ac:dyDescent="0.25">
      <c r="E46" s="2">
        <v>8</v>
      </c>
    </row>
    <row r="47" spans="5:5" x14ac:dyDescent="0.25">
      <c r="E47" s="2">
        <v>6</v>
      </c>
    </row>
    <row r="48" spans="5:5" x14ac:dyDescent="0.25">
      <c r="E48" s="2">
        <v>4</v>
      </c>
    </row>
    <row r="49" spans="5:5" x14ac:dyDescent="0.25">
      <c r="E49" s="2">
        <v>8</v>
      </c>
    </row>
    <row r="50" spans="5:5" x14ac:dyDescent="0.25">
      <c r="E50" s="2">
        <v>5</v>
      </c>
    </row>
    <row r="51" spans="5:5" x14ac:dyDescent="0.25">
      <c r="E51" s="2">
        <v>7</v>
      </c>
    </row>
    <row r="52" spans="5:5" x14ac:dyDescent="0.25">
      <c r="E52" s="2">
        <v>3</v>
      </c>
    </row>
    <row r="53" spans="5:5" x14ac:dyDescent="0.25">
      <c r="E53" s="2">
        <v>6</v>
      </c>
    </row>
    <row r="54" spans="5:5" x14ac:dyDescent="0.25">
      <c r="E54" s="2">
        <v>8</v>
      </c>
    </row>
    <row r="55" spans="5:5" x14ac:dyDescent="0.25">
      <c r="E55" s="2">
        <v>4</v>
      </c>
    </row>
    <row r="56" spans="5:5" x14ac:dyDescent="0.25">
      <c r="E56" s="2">
        <v>6</v>
      </c>
    </row>
    <row r="57" spans="5:5" x14ac:dyDescent="0.25">
      <c r="E57" s="2">
        <v>2</v>
      </c>
    </row>
    <row r="58" spans="5:5" x14ac:dyDescent="0.25">
      <c r="E58" s="2">
        <v>5</v>
      </c>
    </row>
    <row r="59" spans="5:5" x14ac:dyDescent="0.25">
      <c r="E59" s="2">
        <v>4</v>
      </c>
    </row>
    <row r="60" spans="5:5" x14ac:dyDescent="0.25">
      <c r="E60" s="2">
        <v>3</v>
      </c>
    </row>
    <row r="61" spans="5:5" x14ac:dyDescent="0.25">
      <c r="E61" s="2">
        <v>7</v>
      </c>
    </row>
    <row r="62" spans="5:5" x14ac:dyDescent="0.25">
      <c r="E62" s="2">
        <v>1</v>
      </c>
    </row>
    <row r="63" spans="5:5" x14ac:dyDescent="0.25">
      <c r="E63" s="2">
        <v>5</v>
      </c>
    </row>
    <row r="64" spans="5:5" x14ac:dyDescent="0.25">
      <c r="E64" s="2">
        <v>7</v>
      </c>
    </row>
    <row r="65" spans="5:5" x14ac:dyDescent="0.25">
      <c r="E65" s="2">
        <v>6</v>
      </c>
    </row>
    <row r="66" spans="5:5" x14ac:dyDescent="0.25">
      <c r="E66" s="2">
        <v>2</v>
      </c>
    </row>
    <row r="67" spans="5:5" x14ac:dyDescent="0.25">
      <c r="E67" s="2">
        <v>8</v>
      </c>
    </row>
    <row r="68" spans="5:5" x14ac:dyDescent="0.25">
      <c r="E68" s="2">
        <v>3</v>
      </c>
    </row>
    <row r="69" spans="5:5" x14ac:dyDescent="0.25">
      <c r="E69" s="2">
        <v>6</v>
      </c>
    </row>
    <row r="70" spans="5:5" x14ac:dyDescent="0.25">
      <c r="E70" s="2">
        <v>5</v>
      </c>
    </row>
    <row r="71" spans="5:5" x14ac:dyDescent="0.25">
      <c r="E71" s="2">
        <v>4</v>
      </c>
    </row>
    <row r="72" spans="5:5" x14ac:dyDescent="0.25">
      <c r="E72" s="2">
        <v>9</v>
      </c>
    </row>
    <row r="73" spans="5:5" x14ac:dyDescent="0.25">
      <c r="E73" s="2">
        <v>1</v>
      </c>
    </row>
    <row r="74" spans="5:5" x14ac:dyDescent="0.25">
      <c r="E74" s="2">
        <v>7</v>
      </c>
    </row>
    <row r="75" spans="5:5" x14ac:dyDescent="0.25">
      <c r="E75" s="2">
        <v>5</v>
      </c>
    </row>
    <row r="76" spans="5:5" x14ac:dyDescent="0.25">
      <c r="E76" s="2">
        <v>9</v>
      </c>
    </row>
    <row r="77" spans="5:5" x14ac:dyDescent="0.25">
      <c r="E77" s="2">
        <v>4</v>
      </c>
    </row>
    <row r="78" spans="5:5" x14ac:dyDescent="0.25">
      <c r="E78" s="2">
        <v>9</v>
      </c>
    </row>
    <row r="79" spans="5:5" x14ac:dyDescent="0.25">
      <c r="E79" s="2">
        <v>5</v>
      </c>
    </row>
    <row r="80" spans="5:5" x14ac:dyDescent="0.25">
      <c r="E80" s="2">
        <v>2</v>
      </c>
    </row>
    <row r="81" spans="5:5" x14ac:dyDescent="0.25">
      <c r="E81" s="2">
        <v>4</v>
      </c>
    </row>
    <row r="82" spans="5:5" x14ac:dyDescent="0.25">
      <c r="E82" s="2">
        <v>3</v>
      </c>
    </row>
    <row r="83" spans="5:5" x14ac:dyDescent="0.25">
      <c r="E83" s="2">
        <v>6</v>
      </c>
    </row>
    <row r="84" spans="5:5" x14ac:dyDescent="0.25">
      <c r="E84" s="2">
        <v>5</v>
      </c>
    </row>
    <row r="85" spans="5:5" x14ac:dyDescent="0.25">
      <c r="E85" s="2">
        <v>6</v>
      </c>
    </row>
    <row r="86" spans="5:5" x14ac:dyDescent="0.25">
      <c r="E86" s="2">
        <v>4</v>
      </c>
    </row>
    <row r="87" spans="5:5" x14ac:dyDescent="0.25">
      <c r="E87" s="2">
        <v>6</v>
      </c>
    </row>
    <row r="88" spans="5:5" x14ac:dyDescent="0.25">
      <c r="E88" s="2">
        <v>0</v>
      </c>
    </row>
    <row r="89" spans="5:5" x14ac:dyDescent="0.25">
      <c r="E89" s="2">
        <v>7</v>
      </c>
    </row>
    <row r="90" spans="5:5" x14ac:dyDescent="0.25">
      <c r="E90" s="2">
        <v>6</v>
      </c>
    </row>
    <row r="91" spans="5:5" x14ac:dyDescent="0.25">
      <c r="E91" s="2">
        <v>5</v>
      </c>
    </row>
    <row r="92" spans="5:5" x14ac:dyDescent="0.25">
      <c r="E92" s="2">
        <v>7</v>
      </c>
    </row>
    <row r="93" spans="5:5" x14ac:dyDescent="0.25">
      <c r="E93" s="2">
        <v>4</v>
      </c>
    </row>
    <row r="94" spans="5:5" x14ac:dyDescent="0.25">
      <c r="E94" s="2">
        <v>8</v>
      </c>
    </row>
    <row r="95" spans="5:5" x14ac:dyDescent="0.25">
      <c r="E95" s="2">
        <v>1</v>
      </c>
    </row>
    <row r="96" spans="5:5" x14ac:dyDescent="0.25">
      <c r="E96" s="2">
        <v>5</v>
      </c>
    </row>
    <row r="97" spans="5:5" x14ac:dyDescent="0.25">
      <c r="E97" s="2">
        <v>7</v>
      </c>
    </row>
    <row r="98" spans="5:5" x14ac:dyDescent="0.25">
      <c r="E98" s="2">
        <v>4</v>
      </c>
    </row>
    <row r="99" spans="5:5" x14ac:dyDescent="0.25">
      <c r="E99" s="2">
        <v>8</v>
      </c>
    </row>
    <row r="100" spans="5:5" x14ac:dyDescent="0.25">
      <c r="E100" s="2">
        <v>4</v>
      </c>
    </row>
    <row r="101" spans="5:5" x14ac:dyDescent="0.25">
      <c r="E101" s="2">
        <v>5</v>
      </c>
    </row>
    <row r="102" spans="5:5" x14ac:dyDescent="0.25">
      <c r="E102" s="2">
        <v>2</v>
      </c>
    </row>
    <row r="103" spans="5:5" x14ac:dyDescent="0.25">
      <c r="E103" s="2">
        <v>5</v>
      </c>
    </row>
    <row r="104" spans="5:5" x14ac:dyDescent="0.25">
      <c r="E104" s="2">
        <v>3</v>
      </c>
    </row>
    <row r="105" spans="5:5" x14ac:dyDescent="0.25">
      <c r="E105" s="2">
        <v>7</v>
      </c>
    </row>
    <row r="106" spans="5:5" x14ac:dyDescent="0.25">
      <c r="E106" s="2">
        <v>3</v>
      </c>
    </row>
    <row r="107" spans="5:5" x14ac:dyDescent="0.25">
      <c r="E107" s="2">
        <v>4</v>
      </c>
    </row>
    <row r="108" spans="5:5" x14ac:dyDescent="0.25">
      <c r="E108" s="2">
        <v>5</v>
      </c>
    </row>
    <row r="109" spans="5:5" x14ac:dyDescent="0.25">
      <c r="E109" s="2">
        <v>2</v>
      </c>
    </row>
    <row r="110" spans="5:5" x14ac:dyDescent="0.25">
      <c r="E110" s="2">
        <v>6</v>
      </c>
    </row>
    <row r="111" spans="5:5" x14ac:dyDescent="0.25">
      <c r="E111" s="2">
        <v>1</v>
      </c>
    </row>
    <row r="112" spans="5:5" x14ac:dyDescent="0.25">
      <c r="E112" s="2">
        <v>6</v>
      </c>
    </row>
    <row r="113" spans="5:5" x14ac:dyDescent="0.25">
      <c r="E113" s="2">
        <v>8</v>
      </c>
    </row>
    <row r="114" spans="5:5" x14ac:dyDescent="0.25">
      <c r="E114" s="2">
        <v>5</v>
      </c>
    </row>
    <row r="115" spans="5:5" x14ac:dyDescent="0.25">
      <c r="E115" s="2">
        <v>6</v>
      </c>
    </row>
    <row r="116" spans="5:5" x14ac:dyDescent="0.25">
      <c r="E116" s="2">
        <v>4</v>
      </c>
    </row>
    <row r="117" spans="5:5" x14ac:dyDescent="0.25">
      <c r="E117" s="2">
        <v>7</v>
      </c>
    </row>
    <row r="118" spans="5:5" x14ac:dyDescent="0.25">
      <c r="E118" s="2">
        <v>5</v>
      </c>
    </row>
    <row r="119" spans="5:5" x14ac:dyDescent="0.25">
      <c r="E119" s="2">
        <v>6</v>
      </c>
    </row>
    <row r="120" spans="5:5" x14ac:dyDescent="0.25">
      <c r="E120" s="2">
        <v>8</v>
      </c>
    </row>
    <row r="121" spans="5:5" x14ac:dyDescent="0.25">
      <c r="E121" s="2">
        <v>3</v>
      </c>
    </row>
    <row r="122" spans="5:5" x14ac:dyDescent="0.25">
      <c r="E122" s="2">
        <v>4</v>
      </c>
    </row>
    <row r="123" spans="5:5" x14ac:dyDescent="0.25">
      <c r="E123" s="2">
        <v>2</v>
      </c>
    </row>
    <row r="124" spans="5:5" x14ac:dyDescent="0.25">
      <c r="E124" s="2">
        <v>5</v>
      </c>
    </row>
    <row r="125" spans="5:5" x14ac:dyDescent="0.25">
      <c r="E125" s="2">
        <v>6</v>
      </c>
    </row>
    <row r="126" spans="5:5" x14ac:dyDescent="0.25">
      <c r="E126" s="2">
        <v>1</v>
      </c>
    </row>
    <row r="127" spans="5:5" x14ac:dyDescent="0.25">
      <c r="E127" s="2">
        <v>7</v>
      </c>
    </row>
    <row r="128" spans="5:5" x14ac:dyDescent="0.25">
      <c r="E128" s="2">
        <v>4</v>
      </c>
    </row>
    <row r="129" spans="5:5" x14ac:dyDescent="0.25">
      <c r="E129" s="2">
        <v>5</v>
      </c>
    </row>
    <row r="130" spans="5:5" x14ac:dyDescent="0.25">
      <c r="E130" s="2">
        <v>6</v>
      </c>
    </row>
    <row r="131" spans="5:5" x14ac:dyDescent="0.25">
      <c r="E131" s="2">
        <v>3</v>
      </c>
    </row>
    <row r="132" spans="5:5" x14ac:dyDescent="0.25">
      <c r="E132" s="2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32"/>
  <sheetViews>
    <sheetView topLeftCell="J1" zoomScale="85" zoomScaleNormal="85" workbookViewId="0">
      <selection activeCell="T13" sqref="T13"/>
    </sheetView>
  </sheetViews>
  <sheetFormatPr baseColWidth="10" defaultRowHeight="15" x14ac:dyDescent="0.25"/>
  <cols>
    <col min="6" max="6" width="11.5703125" customWidth="1"/>
    <col min="16" max="16" width="13" bestFit="1" customWidth="1"/>
    <col min="17" max="17" width="27.85546875" bestFit="1" customWidth="1"/>
  </cols>
  <sheetData>
    <row r="3" spans="2:21" ht="15.75" thickBot="1" x14ac:dyDescent="0.3">
      <c r="F3" t="s">
        <v>1</v>
      </c>
      <c r="G3" t="s">
        <v>6</v>
      </c>
      <c r="L3" t="s">
        <v>14</v>
      </c>
      <c r="M3" s="10" t="s">
        <v>15</v>
      </c>
      <c r="N3" s="10" t="s">
        <v>16</v>
      </c>
    </row>
    <row r="4" spans="2:21" ht="15.75" thickBot="1" x14ac:dyDescent="0.3">
      <c r="B4" t="s">
        <v>3</v>
      </c>
      <c r="C4">
        <f>MIN(E5:E132)</f>
        <v>0</v>
      </c>
      <c r="E4" s="1" t="s">
        <v>0</v>
      </c>
      <c r="F4" t="s">
        <v>2</v>
      </c>
      <c r="G4" t="s">
        <v>5</v>
      </c>
      <c r="H4" t="s">
        <v>8</v>
      </c>
      <c r="I4" t="s">
        <v>10</v>
      </c>
      <c r="J4" t="s">
        <v>11</v>
      </c>
      <c r="M4" s="10">
        <f>C6</f>
        <v>128</v>
      </c>
      <c r="N4" s="11">
        <f>H20/M4</f>
        <v>3.90625E-2</v>
      </c>
      <c r="P4" t="s">
        <v>18</v>
      </c>
      <c r="R4" t="s">
        <v>27</v>
      </c>
      <c r="S4" t="s">
        <v>28</v>
      </c>
      <c r="T4" t="s">
        <v>29</v>
      </c>
      <c r="U4" t="s">
        <v>30</v>
      </c>
    </row>
    <row r="5" spans="2:21" x14ac:dyDescent="0.25">
      <c r="B5" t="s">
        <v>4</v>
      </c>
      <c r="C5">
        <f>MAX(E5:E132)</f>
        <v>9</v>
      </c>
      <c r="E5" s="2">
        <v>2</v>
      </c>
      <c r="F5">
        <v>0</v>
      </c>
      <c r="G5">
        <f t="array" ref="G5:G14">FREQUENCY(E5:E132,F5:F14)</f>
        <v>2</v>
      </c>
      <c r="H5">
        <f>G5*F5</f>
        <v>0</v>
      </c>
      <c r="I5">
        <f>F5^2</f>
        <v>0</v>
      </c>
      <c r="J5">
        <f>G5*I5</f>
        <v>0</v>
      </c>
      <c r="L5" s="6" t="s">
        <v>17</v>
      </c>
      <c r="M5" s="6" t="s">
        <v>19</v>
      </c>
      <c r="N5" s="6" t="s">
        <v>20</v>
      </c>
      <c r="P5" s="3">
        <f>L6</f>
        <v>6.0950623034531984E-3</v>
      </c>
      <c r="R5" t="s">
        <v>31</v>
      </c>
      <c r="S5">
        <f>SUM(G5:G7)</f>
        <v>20</v>
      </c>
      <c r="T5" s="4">
        <f>SUM(M6:M8)</f>
        <v>15.318138459835025</v>
      </c>
      <c r="U5" s="14">
        <f>(T5-S5)^2/T5</f>
        <v>1.4309720165247828</v>
      </c>
    </row>
    <row r="6" spans="2:21" x14ac:dyDescent="0.25">
      <c r="B6" t="s">
        <v>7</v>
      </c>
      <c r="C6">
        <f>COUNT(E5:E132)</f>
        <v>128</v>
      </c>
      <c r="E6" s="2">
        <v>4</v>
      </c>
      <c r="F6">
        <v>1</v>
      </c>
      <c r="G6">
        <v>8</v>
      </c>
      <c r="H6">
        <f t="shared" ref="H6:H14" si="0">G6*F6</f>
        <v>8</v>
      </c>
      <c r="I6">
        <f t="shared" ref="I6:I14" si="1">F6^2</f>
        <v>1</v>
      </c>
      <c r="J6">
        <f t="shared" ref="J6:J14" si="2">G6*I6</f>
        <v>8</v>
      </c>
      <c r="L6" s="7">
        <f>(COMBIN($M$4,F5))*($N$4^F5)*((1-$N$4)^($M$4-F5))</f>
        <v>6.0950623034531984E-3</v>
      </c>
      <c r="M6" s="8">
        <f>L6*$M$4</f>
        <v>0.78016797484200939</v>
      </c>
      <c r="N6" s="9">
        <f>(M6-G5)^2/M6</f>
        <v>1.9072689697399785</v>
      </c>
      <c r="P6" s="3">
        <f>P5+L7</f>
        <v>3.7809207622234067E-2</v>
      </c>
      <c r="R6">
        <v>3</v>
      </c>
      <c r="S6">
        <f>G8</f>
        <v>12</v>
      </c>
      <c r="T6" s="4">
        <f>M9</f>
        <v>17.890224192517913</v>
      </c>
      <c r="U6" s="14">
        <f t="shared" ref="U6:U11" si="3">(T6-S6)^2/T6</f>
        <v>1.9393128149077865</v>
      </c>
    </row>
    <row r="7" spans="2:21" x14ac:dyDescent="0.25">
      <c r="E7" s="2">
        <v>5</v>
      </c>
      <c r="F7">
        <v>2</v>
      </c>
      <c r="G7">
        <v>10</v>
      </c>
      <c r="H7">
        <f t="shared" si="0"/>
        <v>20</v>
      </c>
      <c r="I7">
        <f t="shared" si="1"/>
        <v>4</v>
      </c>
      <c r="J7">
        <f t="shared" si="2"/>
        <v>40</v>
      </c>
      <c r="L7" s="7">
        <f t="shared" ref="L7:L15" si="4">(COMBIN($M$4,F6))*($N$4^F6)*((1-$N$4)^($M$4-F6))</f>
        <v>3.1714145318780869E-2</v>
      </c>
      <c r="M7" s="8">
        <f t="shared" ref="M7:M15" si="5">L7*$M$4</f>
        <v>4.0594106008039512</v>
      </c>
      <c r="N7" s="9">
        <f t="shared" ref="N7:N15" si="6">(M7-G6)^2/M7</f>
        <v>3.8252461601152064</v>
      </c>
      <c r="P7" s="3">
        <f>P6+L8</f>
        <v>0.11967295671746113</v>
      </c>
      <c r="R7">
        <v>4</v>
      </c>
      <c r="S7">
        <f t="shared" ref="S7:S10" si="7">G9</f>
        <v>18</v>
      </c>
      <c r="T7" s="4">
        <f t="shared" ref="T7:T10" si="8">M10</f>
        <v>22.726402683584741</v>
      </c>
      <c r="U7" s="14">
        <f t="shared" si="3"/>
        <v>0.98294845156168931</v>
      </c>
    </row>
    <row r="8" spans="2:21" x14ac:dyDescent="0.25">
      <c r="E8" s="2">
        <v>0</v>
      </c>
      <c r="F8">
        <v>3</v>
      </c>
      <c r="G8">
        <v>12</v>
      </c>
      <c r="H8">
        <f t="shared" si="0"/>
        <v>36</v>
      </c>
      <c r="I8">
        <f t="shared" si="1"/>
        <v>9</v>
      </c>
      <c r="J8">
        <f t="shared" si="2"/>
        <v>108</v>
      </c>
      <c r="L8" s="7">
        <f t="shared" si="4"/>
        <v>8.1863749095227062E-2</v>
      </c>
      <c r="M8" s="8">
        <f t="shared" si="5"/>
        <v>10.478559884189064</v>
      </c>
      <c r="N8" s="9">
        <f t="shared" si="6"/>
        <v>2.185601507136628E-2</v>
      </c>
      <c r="P8" s="3">
        <f>P7+L9</f>
        <v>0.25944033322150734</v>
      </c>
      <c r="R8">
        <v>5</v>
      </c>
      <c r="S8">
        <f t="shared" si="7"/>
        <v>22</v>
      </c>
      <c r="T8" s="4">
        <f t="shared" si="8"/>
        <v>22.911170185077292</v>
      </c>
      <c r="U8" s="14">
        <f t="shared" si="3"/>
        <v>3.6236957757598123E-2</v>
      </c>
    </row>
    <row r="9" spans="2:21" x14ac:dyDescent="0.25">
      <c r="E9" s="2">
        <v>6</v>
      </c>
      <c r="F9">
        <v>4</v>
      </c>
      <c r="G9">
        <v>18</v>
      </c>
      <c r="H9">
        <f t="shared" si="0"/>
        <v>72</v>
      </c>
      <c r="I9">
        <f t="shared" si="1"/>
        <v>16</v>
      </c>
      <c r="J9">
        <f t="shared" si="2"/>
        <v>288</v>
      </c>
      <c r="L9" s="7">
        <f t="shared" si="4"/>
        <v>0.13976737650404619</v>
      </c>
      <c r="M9" s="8">
        <f t="shared" si="5"/>
        <v>17.890224192517913</v>
      </c>
      <c r="N9" s="9">
        <f t="shared" si="6"/>
        <v>1.9393128149077865</v>
      </c>
      <c r="P9" s="3">
        <f>P8+L10</f>
        <v>0.43699035418701315</v>
      </c>
      <c r="R9">
        <v>6</v>
      </c>
      <c r="S9">
        <f t="shared" si="7"/>
        <v>22</v>
      </c>
      <c r="T9" s="4">
        <f t="shared" si="8"/>
        <v>19.09264182089775</v>
      </c>
      <c r="U9" s="14">
        <f t="shared" si="3"/>
        <v>0.44272194811410837</v>
      </c>
    </row>
    <row r="10" spans="2:21" x14ac:dyDescent="0.25">
      <c r="E10" s="2">
        <v>3</v>
      </c>
      <c r="F10">
        <v>5</v>
      </c>
      <c r="G10">
        <v>22</v>
      </c>
      <c r="H10">
        <f t="shared" si="0"/>
        <v>110</v>
      </c>
      <c r="I10">
        <f t="shared" si="1"/>
        <v>25</v>
      </c>
      <c r="J10">
        <f t="shared" si="2"/>
        <v>550</v>
      </c>
      <c r="L10" s="7">
        <f t="shared" si="4"/>
        <v>0.17755002096550579</v>
      </c>
      <c r="M10" s="8">
        <f t="shared" si="5"/>
        <v>22.726402683584741</v>
      </c>
      <c r="N10" s="9">
        <f t="shared" si="6"/>
        <v>0.98294845156168931</v>
      </c>
      <c r="P10" s="3">
        <f>P9+L11</f>
        <v>0.61598387125792953</v>
      </c>
      <c r="R10">
        <v>7</v>
      </c>
      <c r="S10">
        <f t="shared" si="7"/>
        <v>16</v>
      </c>
      <c r="T10" s="4">
        <f t="shared" si="8"/>
        <v>13.526726493318968</v>
      </c>
      <c r="U10" s="14">
        <f t="shared" si="3"/>
        <v>0.4522218913697707</v>
      </c>
    </row>
    <row r="11" spans="2:21" x14ac:dyDescent="0.25">
      <c r="E11" s="2">
        <v>7</v>
      </c>
      <c r="F11">
        <v>6</v>
      </c>
      <c r="G11">
        <v>22</v>
      </c>
      <c r="H11">
        <f t="shared" si="0"/>
        <v>132</v>
      </c>
      <c r="I11">
        <f t="shared" si="1"/>
        <v>36</v>
      </c>
      <c r="J11">
        <f t="shared" si="2"/>
        <v>792</v>
      </c>
      <c r="L11" s="7">
        <f t="shared" si="4"/>
        <v>0.17899351707091635</v>
      </c>
      <c r="M11" s="8">
        <f t="shared" si="5"/>
        <v>22.911170185077292</v>
      </c>
      <c r="N11" s="9">
        <f t="shared" si="6"/>
        <v>3.6236957757598123E-2</v>
      </c>
      <c r="P11" s="3">
        <f>P10+L12</f>
        <v>0.76514513548369323</v>
      </c>
      <c r="R11">
        <v>8.9</v>
      </c>
      <c r="S11">
        <f>SUM(G13:G14)</f>
        <v>18</v>
      </c>
      <c r="T11" s="4">
        <f>SUM(M14:M15)</f>
        <v>12.824454033348168</v>
      </c>
      <c r="U11" s="14">
        <f t="shared" si="3"/>
        <v>2.0886874391121948</v>
      </c>
    </row>
    <row r="12" spans="2:21" x14ac:dyDescent="0.25">
      <c r="E12" s="2">
        <v>5</v>
      </c>
      <c r="F12">
        <v>7</v>
      </c>
      <c r="G12">
        <v>16</v>
      </c>
      <c r="H12">
        <f t="shared" si="0"/>
        <v>112</v>
      </c>
      <c r="I12">
        <f t="shared" si="1"/>
        <v>49</v>
      </c>
      <c r="J12">
        <f t="shared" si="2"/>
        <v>784</v>
      </c>
      <c r="L12" s="7">
        <f t="shared" si="4"/>
        <v>0.14916126422576367</v>
      </c>
      <c r="M12" s="8">
        <f t="shared" si="5"/>
        <v>19.09264182089775</v>
      </c>
      <c r="N12" s="9">
        <f t="shared" si="6"/>
        <v>0.44272194811410837</v>
      </c>
      <c r="P12" s="3">
        <f>P11+L13</f>
        <v>0.87082268621274772</v>
      </c>
    </row>
    <row r="13" spans="2:21" x14ac:dyDescent="0.25">
      <c r="E13" s="2">
        <v>7</v>
      </c>
      <c r="F13">
        <v>8</v>
      </c>
      <c r="G13">
        <v>12</v>
      </c>
      <c r="H13">
        <f t="shared" si="0"/>
        <v>96</v>
      </c>
      <c r="I13">
        <f t="shared" si="1"/>
        <v>64</v>
      </c>
      <c r="J13">
        <f t="shared" si="2"/>
        <v>768</v>
      </c>
      <c r="L13" s="7">
        <f t="shared" si="4"/>
        <v>0.10567755072905444</v>
      </c>
      <c r="M13" s="8">
        <f t="shared" si="5"/>
        <v>13.526726493318968</v>
      </c>
      <c r="N13" s="9">
        <f t="shared" si="6"/>
        <v>0.4522218913697707</v>
      </c>
      <c r="P13" s="3">
        <f>P12+L14</f>
        <v>0.9357971965695342</v>
      </c>
    </row>
    <row r="14" spans="2:21" ht="15.75" thickBot="1" x14ac:dyDescent="0.3">
      <c r="E14" s="2">
        <v>8</v>
      </c>
      <c r="F14">
        <v>9</v>
      </c>
      <c r="G14">
        <v>6</v>
      </c>
      <c r="H14">
        <f t="shared" si="0"/>
        <v>54</v>
      </c>
      <c r="I14">
        <f t="shared" si="1"/>
        <v>81</v>
      </c>
      <c r="J14">
        <f t="shared" si="2"/>
        <v>486</v>
      </c>
      <c r="L14" s="7">
        <f t="shared" si="4"/>
        <v>6.4974510356786488E-2</v>
      </c>
      <c r="M14" s="8">
        <f t="shared" si="5"/>
        <v>8.3167373256686705</v>
      </c>
      <c r="N14" s="9">
        <f t="shared" si="6"/>
        <v>1.6312194790920163</v>
      </c>
      <c r="P14" s="3">
        <f>P13+L15</f>
        <v>0.97101373334828023</v>
      </c>
    </row>
    <row r="15" spans="2:21" ht="15.75" thickBot="1" x14ac:dyDescent="0.3">
      <c r="E15" s="2">
        <v>6</v>
      </c>
      <c r="G15" s="5">
        <f>SUM(G5:G14)</f>
        <v>128</v>
      </c>
      <c r="H15">
        <f>SUM(H5:H14)</f>
        <v>640</v>
      </c>
      <c r="J15">
        <f>SUM(J5:J14)</f>
        <v>3824</v>
      </c>
      <c r="L15" s="7">
        <f t="shared" si="4"/>
        <v>3.5216536778746067E-2</v>
      </c>
      <c r="M15" s="8">
        <f t="shared" si="5"/>
        <v>4.5077167076794966</v>
      </c>
      <c r="N15" s="9">
        <f t="shared" si="6"/>
        <v>0.49402160094601416</v>
      </c>
    </row>
    <row r="16" spans="2:21" x14ac:dyDescent="0.25">
      <c r="E16" s="2">
        <v>1</v>
      </c>
      <c r="N16" s="12">
        <f>SUM(N6:N15)</f>
        <v>11.733054288675534</v>
      </c>
    </row>
    <row r="17" spans="5:17" x14ac:dyDescent="0.25">
      <c r="E17" s="2">
        <v>7</v>
      </c>
    </row>
    <row r="18" spans="5:17" x14ac:dyDescent="0.25">
      <c r="E18" s="2">
        <v>5</v>
      </c>
      <c r="M18" t="s">
        <v>21</v>
      </c>
      <c r="N18">
        <v>0.05</v>
      </c>
      <c r="O18" t="s">
        <v>26</v>
      </c>
    </row>
    <row r="19" spans="5:17" x14ac:dyDescent="0.25">
      <c r="E19" s="2">
        <v>6</v>
      </c>
      <c r="M19" t="s">
        <v>22</v>
      </c>
      <c r="N19">
        <v>7</v>
      </c>
      <c r="O19" t="s">
        <v>23</v>
      </c>
      <c r="P19" t="s">
        <v>24</v>
      </c>
      <c r="Q19" t="s">
        <v>25</v>
      </c>
    </row>
    <row r="20" spans="5:17" x14ac:dyDescent="0.25">
      <c r="E20" s="2">
        <v>2</v>
      </c>
      <c r="G20" s="10" t="s">
        <v>9</v>
      </c>
      <c r="H20" s="10">
        <f>H15/C6</f>
        <v>5</v>
      </c>
    </row>
    <row r="21" spans="5:17" x14ac:dyDescent="0.25">
      <c r="E21" s="2">
        <v>7</v>
      </c>
      <c r="G21" s="10" t="s">
        <v>12</v>
      </c>
      <c r="H21" s="11">
        <f>(J15-(C6*H20^2))/(C6-1)</f>
        <v>4.9133858267716537</v>
      </c>
      <c r="N21" s="13">
        <f>CHIINV(N18,N19)</f>
        <v>14.067140449340167</v>
      </c>
    </row>
    <row r="22" spans="5:17" x14ac:dyDescent="0.25">
      <c r="E22" s="2">
        <v>6</v>
      </c>
      <c r="G22" t="s">
        <v>13</v>
      </c>
      <c r="H22">
        <f>SQRT(H21)</f>
        <v>2.2166158500677682</v>
      </c>
    </row>
    <row r="23" spans="5:17" x14ac:dyDescent="0.25">
      <c r="E23" s="2">
        <v>8</v>
      </c>
    </row>
    <row r="24" spans="5:17" x14ac:dyDescent="0.25">
      <c r="E24" s="2">
        <v>5</v>
      </c>
    </row>
    <row r="25" spans="5:17" x14ac:dyDescent="0.25">
      <c r="E25" s="2">
        <v>9</v>
      </c>
    </row>
    <row r="26" spans="5:17" x14ac:dyDescent="0.25">
      <c r="E26" s="2">
        <v>6</v>
      </c>
    </row>
    <row r="27" spans="5:17" x14ac:dyDescent="0.25">
      <c r="E27" s="2">
        <v>3</v>
      </c>
    </row>
    <row r="28" spans="5:17" x14ac:dyDescent="0.25">
      <c r="E28" s="2">
        <v>8</v>
      </c>
    </row>
    <row r="29" spans="5:17" x14ac:dyDescent="0.25">
      <c r="E29" s="2">
        <v>4</v>
      </c>
    </row>
    <row r="30" spans="5:17" x14ac:dyDescent="0.25">
      <c r="E30" s="2">
        <v>3</v>
      </c>
    </row>
    <row r="31" spans="5:17" x14ac:dyDescent="0.25">
      <c r="E31" s="2">
        <v>7</v>
      </c>
    </row>
    <row r="32" spans="5:17" x14ac:dyDescent="0.25">
      <c r="E32" s="2">
        <v>4</v>
      </c>
    </row>
    <row r="33" spans="5:5" x14ac:dyDescent="0.25">
      <c r="E33" s="2">
        <v>9</v>
      </c>
    </row>
    <row r="34" spans="5:5" x14ac:dyDescent="0.25">
      <c r="E34" s="2">
        <v>5</v>
      </c>
    </row>
    <row r="35" spans="5:5" x14ac:dyDescent="0.25">
      <c r="E35" s="2">
        <v>2</v>
      </c>
    </row>
    <row r="36" spans="5:5" x14ac:dyDescent="0.25">
      <c r="E36" s="2">
        <v>6</v>
      </c>
    </row>
    <row r="37" spans="5:5" x14ac:dyDescent="0.25">
      <c r="E37" s="2">
        <v>9</v>
      </c>
    </row>
    <row r="38" spans="5:5" x14ac:dyDescent="0.25">
      <c r="E38" s="2">
        <v>2</v>
      </c>
    </row>
    <row r="39" spans="5:5" x14ac:dyDescent="0.25">
      <c r="E39" s="2">
        <v>3</v>
      </c>
    </row>
    <row r="40" spans="5:5" x14ac:dyDescent="0.25">
      <c r="E40" s="2">
        <v>8</v>
      </c>
    </row>
    <row r="41" spans="5:5" x14ac:dyDescent="0.25">
      <c r="E41" s="2">
        <v>5</v>
      </c>
    </row>
    <row r="42" spans="5:5" x14ac:dyDescent="0.25">
      <c r="E42" s="2">
        <v>4</v>
      </c>
    </row>
    <row r="43" spans="5:5" x14ac:dyDescent="0.25">
      <c r="E43" s="2">
        <v>6</v>
      </c>
    </row>
    <row r="44" spans="5:5" x14ac:dyDescent="0.25">
      <c r="E44" s="2">
        <v>7</v>
      </c>
    </row>
    <row r="45" spans="5:5" x14ac:dyDescent="0.25">
      <c r="E45" s="2">
        <v>1</v>
      </c>
    </row>
    <row r="46" spans="5:5" x14ac:dyDescent="0.25">
      <c r="E46" s="2">
        <v>8</v>
      </c>
    </row>
    <row r="47" spans="5:5" x14ac:dyDescent="0.25">
      <c r="E47" s="2">
        <v>6</v>
      </c>
    </row>
    <row r="48" spans="5:5" x14ac:dyDescent="0.25">
      <c r="E48" s="2">
        <v>4</v>
      </c>
    </row>
    <row r="49" spans="5:5" x14ac:dyDescent="0.25">
      <c r="E49" s="2">
        <v>8</v>
      </c>
    </row>
    <row r="50" spans="5:5" x14ac:dyDescent="0.25">
      <c r="E50" s="2">
        <v>5</v>
      </c>
    </row>
    <row r="51" spans="5:5" x14ac:dyDescent="0.25">
      <c r="E51" s="2">
        <v>7</v>
      </c>
    </row>
    <row r="52" spans="5:5" x14ac:dyDescent="0.25">
      <c r="E52" s="2">
        <v>3</v>
      </c>
    </row>
    <row r="53" spans="5:5" x14ac:dyDescent="0.25">
      <c r="E53" s="2">
        <v>6</v>
      </c>
    </row>
    <row r="54" spans="5:5" x14ac:dyDescent="0.25">
      <c r="E54" s="2">
        <v>8</v>
      </c>
    </row>
    <row r="55" spans="5:5" x14ac:dyDescent="0.25">
      <c r="E55" s="2">
        <v>4</v>
      </c>
    </row>
    <row r="56" spans="5:5" x14ac:dyDescent="0.25">
      <c r="E56" s="2">
        <v>6</v>
      </c>
    </row>
    <row r="57" spans="5:5" x14ac:dyDescent="0.25">
      <c r="E57" s="2">
        <v>2</v>
      </c>
    </row>
    <row r="58" spans="5:5" x14ac:dyDescent="0.25">
      <c r="E58" s="2">
        <v>5</v>
      </c>
    </row>
    <row r="59" spans="5:5" x14ac:dyDescent="0.25">
      <c r="E59" s="2">
        <v>4</v>
      </c>
    </row>
    <row r="60" spans="5:5" x14ac:dyDescent="0.25">
      <c r="E60" s="2">
        <v>3</v>
      </c>
    </row>
    <row r="61" spans="5:5" x14ac:dyDescent="0.25">
      <c r="E61" s="2">
        <v>7</v>
      </c>
    </row>
    <row r="62" spans="5:5" x14ac:dyDescent="0.25">
      <c r="E62" s="2">
        <v>1</v>
      </c>
    </row>
    <row r="63" spans="5:5" x14ac:dyDescent="0.25">
      <c r="E63" s="2">
        <v>5</v>
      </c>
    </row>
    <row r="64" spans="5:5" x14ac:dyDescent="0.25">
      <c r="E64" s="2">
        <v>7</v>
      </c>
    </row>
    <row r="65" spans="5:5" x14ac:dyDescent="0.25">
      <c r="E65" s="2">
        <v>6</v>
      </c>
    </row>
    <row r="66" spans="5:5" x14ac:dyDescent="0.25">
      <c r="E66" s="2">
        <v>2</v>
      </c>
    </row>
    <row r="67" spans="5:5" x14ac:dyDescent="0.25">
      <c r="E67" s="2">
        <v>8</v>
      </c>
    </row>
    <row r="68" spans="5:5" x14ac:dyDescent="0.25">
      <c r="E68" s="2">
        <v>3</v>
      </c>
    </row>
    <row r="69" spans="5:5" x14ac:dyDescent="0.25">
      <c r="E69" s="2">
        <v>6</v>
      </c>
    </row>
    <row r="70" spans="5:5" x14ac:dyDescent="0.25">
      <c r="E70" s="2">
        <v>5</v>
      </c>
    </row>
    <row r="71" spans="5:5" x14ac:dyDescent="0.25">
      <c r="E71" s="2">
        <v>4</v>
      </c>
    </row>
    <row r="72" spans="5:5" x14ac:dyDescent="0.25">
      <c r="E72" s="2">
        <v>9</v>
      </c>
    </row>
    <row r="73" spans="5:5" x14ac:dyDescent="0.25">
      <c r="E73" s="2">
        <v>1</v>
      </c>
    </row>
    <row r="74" spans="5:5" x14ac:dyDescent="0.25">
      <c r="E74" s="2">
        <v>7</v>
      </c>
    </row>
    <row r="75" spans="5:5" x14ac:dyDescent="0.25">
      <c r="E75" s="2">
        <v>5</v>
      </c>
    </row>
    <row r="76" spans="5:5" x14ac:dyDescent="0.25">
      <c r="E76" s="2">
        <v>9</v>
      </c>
    </row>
    <row r="77" spans="5:5" x14ac:dyDescent="0.25">
      <c r="E77" s="2">
        <v>4</v>
      </c>
    </row>
    <row r="78" spans="5:5" x14ac:dyDescent="0.25">
      <c r="E78" s="2">
        <v>9</v>
      </c>
    </row>
    <row r="79" spans="5:5" x14ac:dyDescent="0.25">
      <c r="E79" s="2">
        <v>5</v>
      </c>
    </row>
    <row r="80" spans="5:5" x14ac:dyDescent="0.25">
      <c r="E80" s="2">
        <v>2</v>
      </c>
    </row>
    <row r="81" spans="5:5" x14ac:dyDescent="0.25">
      <c r="E81" s="2">
        <v>4</v>
      </c>
    </row>
    <row r="82" spans="5:5" x14ac:dyDescent="0.25">
      <c r="E82" s="2">
        <v>3</v>
      </c>
    </row>
    <row r="83" spans="5:5" x14ac:dyDescent="0.25">
      <c r="E83" s="2">
        <v>6</v>
      </c>
    </row>
    <row r="84" spans="5:5" x14ac:dyDescent="0.25">
      <c r="E84" s="2">
        <v>5</v>
      </c>
    </row>
    <row r="85" spans="5:5" x14ac:dyDescent="0.25">
      <c r="E85" s="2">
        <v>6</v>
      </c>
    </row>
    <row r="86" spans="5:5" x14ac:dyDescent="0.25">
      <c r="E86" s="2">
        <v>4</v>
      </c>
    </row>
    <row r="87" spans="5:5" x14ac:dyDescent="0.25">
      <c r="E87" s="2">
        <v>6</v>
      </c>
    </row>
    <row r="88" spans="5:5" x14ac:dyDescent="0.25">
      <c r="E88" s="2">
        <v>0</v>
      </c>
    </row>
    <row r="89" spans="5:5" x14ac:dyDescent="0.25">
      <c r="E89" s="2">
        <v>7</v>
      </c>
    </row>
    <row r="90" spans="5:5" x14ac:dyDescent="0.25">
      <c r="E90" s="2">
        <v>6</v>
      </c>
    </row>
    <row r="91" spans="5:5" x14ac:dyDescent="0.25">
      <c r="E91" s="2">
        <v>5</v>
      </c>
    </row>
    <row r="92" spans="5:5" x14ac:dyDescent="0.25">
      <c r="E92" s="2">
        <v>7</v>
      </c>
    </row>
    <row r="93" spans="5:5" x14ac:dyDescent="0.25">
      <c r="E93" s="2">
        <v>4</v>
      </c>
    </row>
    <row r="94" spans="5:5" x14ac:dyDescent="0.25">
      <c r="E94" s="2">
        <v>8</v>
      </c>
    </row>
    <row r="95" spans="5:5" x14ac:dyDescent="0.25">
      <c r="E95" s="2">
        <v>1</v>
      </c>
    </row>
    <row r="96" spans="5:5" x14ac:dyDescent="0.25">
      <c r="E96" s="2">
        <v>5</v>
      </c>
    </row>
    <row r="97" spans="5:5" x14ac:dyDescent="0.25">
      <c r="E97" s="2">
        <v>7</v>
      </c>
    </row>
    <row r="98" spans="5:5" x14ac:dyDescent="0.25">
      <c r="E98" s="2">
        <v>4</v>
      </c>
    </row>
    <row r="99" spans="5:5" x14ac:dyDescent="0.25">
      <c r="E99" s="2">
        <v>8</v>
      </c>
    </row>
    <row r="100" spans="5:5" x14ac:dyDescent="0.25">
      <c r="E100" s="2">
        <v>4</v>
      </c>
    </row>
    <row r="101" spans="5:5" x14ac:dyDescent="0.25">
      <c r="E101" s="2">
        <v>5</v>
      </c>
    </row>
    <row r="102" spans="5:5" x14ac:dyDescent="0.25">
      <c r="E102" s="2">
        <v>2</v>
      </c>
    </row>
    <row r="103" spans="5:5" x14ac:dyDescent="0.25">
      <c r="E103" s="2">
        <v>5</v>
      </c>
    </row>
    <row r="104" spans="5:5" x14ac:dyDescent="0.25">
      <c r="E104" s="2">
        <v>3</v>
      </c>
    </row>
    <row r="105" spans="5:5" x14ac:dyDescent="0.25">
      <c r="E105" s="2">
        <v>7</v>
      </c>
    </row>
    <row r="106" spans="5:5" x14ac:dyDescent="0.25">
      <c r="E106" s="2">
        <v>3</v>
      </c>
    </row>
    <row r="107" spans="5:5" x14ac:dyDescent="0.25">
      <c r="E107" s="2">
        <v>4</v>
      </c>
    </row>
    <row r="108" spans="5:5" x14ac:dyDescent="0.25">
      <c r="E108" s="2">
        <v>5</v>
      </c>
    </row>
    <row r="109" spans="5:5" x14ac:dyDescent="0.25">
      <c r="E109" s="2">
        <v>2</v>
      </c>
    </row>
    <row r="110" spans="5:5" x14ac:dyDescent="0.25">
      <c r="E110" s="2">
        <v>6</v>
      </c>
    </row>
    <row r="111" spans="5:5" x14ac:dyDescent="0.25">
      <c r="E111" s="2">
        <v>1</v>
      </c>
    </row>
    <row r="112" spans="5:5" x14ac:dyDescent="0.25">
      <c r="E112" s="2">
        <v>6</v>
      </c>
    </row>
    <row r="113" spans="5:5" x14ac:dyDescent="0.25">
      <c r="E113" s="2">
        <v>8</v>
      </c>
    </row>
    <row r="114" spans="5:5" x14ac:dyDescent="0.25">
      <c r="E114" s="2">
        <v>5</v>
      </c>
    </row>
    <row r="115" spans="5:5" x14ac:dyDescent="0.25">
      <c r="E115" s="2">
        <v>6</v>
      </c>
    </row>
    <row r="116" spans="5:5" x14ac:dyDescent="0.25">
      <c r="E116" s="2">
        <v>4</v>
      </c>
    </row>
    <row r="117" spans="5:5" x14ac:dyDescent="0.25">
      <c r="E117" s="2">
        <v>7</v>
      </c>
    </row>
    <row r="118" spans="5:5" x14ac:dyDescent="0.25">
      <c r="E118" s="2">
        <v>5</v>
      </c>
    </row>
    <row r="119" spans="5:5" x14ac:dyDescent="0.25">
      <c r="E119" s="2">
        <v>6</v>
      </c>
    </row>
    <row r="120" spans="5:5" x14ac:dyDescent="0.25">
      <c r="E120" s="2">
        <v>8</v>
      </c>
    </row>
    <row r="121" spans="5:5" x14ac:dyDescent="0.25">
      <c r="E121" s="2">
        <v>3</v>
      </c>
    </row>
    <row r="122" spans="5:5" x14ac:dyDescent="0.25">
      <c r="E122" s="2">
        <v>4</v>
      </c>
    </row>
    <row r="123" spans="5:5" x14ac:dyDescent="0.25">
      <c r="E123" s="2">
        <v>2</v>
      </c>
    </row>
    <row r="124" spans="5:5" x14ac:dyDescent="0.25">
      <c r="E124" s="2">
        <v>5</v>
      </c>
    </row>
    <row r="125" spans="5:5" x14ac:dyDescent="0.25">
      <c r="E125" s="2">
        <v>6</v>
      </c>
    </row>
    <row r="126" spans="5:5" x14ac:dyDescent="0.25">
      <c r="E126" s="2">
        <v>1</v>
      </c>
    </row>
    <row r="127" spans="5:5" x14ac:dyDescent="0.25">
      <c r="E127" s="2">
        <v>7</v>
      </c>
    </row>
    <row r="128" spans="5:5" x14ac:dyDescent="0.25">
      <c r="E128" s="2">
        <v>4</v>
      </c>
    </row>
    <row r="129" spans="5:5" x14ac:dyDescent="0.25">
      <c r="E129" s="2">
        <v>5</v>
      </c>
    </row>
    <row r="130" spans="5:5" x14ac:dyDescent="0.25">
      <c r="E130" s="2">
        <v>6</v>
      </c>
    </row>
    <row r="131" spans="5:5" x14ac:dyDescent="0.25">
      <c r="E131" s="2">
        <v>3</v>
      </c>
    </row>
    <row r="132" spans="5:5" x14ac:dyDescent="0.25">
      <c r="E132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poisson</vt:lpstr>
      <vt:lpstr>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Vélez</dc:creator>
  <cp:lastModifiedBy>USER-6</cp:lastModifiedBy>
  <dcterms:created xsi:type="dcterms:W3CDTF">2017-06-27T14:11:23Z</dcterms:created>
  <dcterms:modified xsi:type="dcterms:W3CDTF">2017-06-29T15:05:42Z</dcterms:modified>
</cp:coreProperties>
</file>