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mode\Desktop\"/>
    </mc:Choice>
  </mc:AlternateContent>
  <xr:revisionPtr revIDLastSave="0" documentId="13_ncr:1_{935943D0-3582-46BF-9324-05433D22AB83}" xr6:coauthVersionLast="47" xr6:coauthVersionMax="47" xr10:uidLastSave="{00000000-0000-0000-0000-000000000000}"/>
  <bookViews>
    <workbookView xWindow="28692" yWindow="-108" windowWidth="29016" windowHeight="15696" firstSheet="103" activeTab="118" xr2:uid="{00000000-000D-0000-FFFF-FFFF00000000}"/>
  </bookViews>
  <sheets>
    <sheet name="jan" sheetId="3" r:id="rId1"/>
    <sheet name="feb" sheetId="4" r:id="rId2"/>
    <sheet name="mar" sheetId="5" r:id="rId3"/>
    <sheet name="apr" sheetId="6" r:id="rId4"/>
    <sheet name="may" sheetId="7" r:id="rId5"/>
    <sheet name="june" sheetId="8" r:id="rId6"/>
    <sheet name="july" sheetId="9" r:id="rId7"/>
    <sheet name="august" sheetId="10" r:id="rId8"/>
    <sheet name="sept" sheetId="11" r:id="rId9"/>
    <sheet name="oct" sheetId="12" r:id="rId10"/>
    <sheet name="nov" sheetId="13" r:id="rId11"/>
    <sheet name="dec 16" sheetId="14" r:id="rId12"/>
    <sheet name="jan 17" sheetId="15" r:id="rId13"/>
    <sheet name="feb 17" sheetId="16" r:id="rId14"/>
    <sheet name="mar 17" sheetId="17" r:id="rId15"/>
    <sheet name="apr 17" sheetId="18" r:id="rId16"/>
    <sheet name="may 17" sheetId="19" r:id="rId17"/>
    <sheet name="june 17" sheetId="20" r:id="rId18"/>
    <sheet name="july 17" sheetId="21" r:id="rId19"/>
    <sheet name="aug 17" sheetId="22" r:id="rId20"/>
    <sheet name="sept 17" sheetId="23" r:id="rId21"/>
    <sheet name="oct 17" sheetId="24" r:id="rId22"/>
    <sheet name="nov 17" sheetId="25" r:id="rId23"/>
    <sheet name="dec 17" sheetId="26" r:id="rId24"/>
    <sheet name="Sheet1" sheetId="27" r:id="rId25"/>
    <sheet name="jan 18" sheetId="28" r:id="rId26"/>
    <sheet name="feb 18" sheetId="29" r:id="rId27"/>
    <sheet name="mar 18" sheetId="30" r:id="rId28"/>
    <sheet name="apr 18" sheetId="31" r:id="rId29"/>
    <sheet name="may 18" sheetId="32" r:id="rId30"/>
    <sheet name="june 18" sheetId="33" r:id="rId31"/>
    <sheet name="july 18" sheetId="34" r:id="rId32"/>
    <sheet name="aug 18" sheetId="35" r:id="rId33"/>
    <sheet name="sept 18" sheetId="36" r:id="rId34"/>
    <sheet name="oct 18" sheetId="38" r:id="rId35"/>
    <sheet name="nov 18" sheetId="39" r:id="rId36"/>
    <sheet name="dec 18" sheetId="40" r:id="rId37"/>
    <sheet name="average" sheetId="37" r:id="rId38"/>
    <sheet name="jan 19" sheetId="41" r:id="rId39"/>
    <sheet name="feb 19" sheetId="42" r:id="rId40"/>
    <sheet name="mar 19" sheetId="43" r:id="rId41"/>
    <sheet name="apr 19" sheetId="44" r:id="rId42"/>
    <sheet name="may 19" sheetId="45" r:id="rId43"/>
    <sheet name="june 19" sheetId="46" r:id="rId44"/>
    <sheet name="july 19" sheetId="47" r:id="rId45"/>
    <sheet name="aug 19" sheetId="50" r:id="rId46"/>
    <sheet name="sept 19" sheetId="51" r:id="rId47"/>
    <sheet name="oct 19" sheetId="52" r:id="rId48"/>
    <sheet name="nov 19" sheetId="53" r:id="rId49"/>
    <sheet name="dec 19" sheetId="54" r:id="rId50"/>
    <sheet name="average19" sheetId="48" r:id="rId51"/>
    <sheet name="jan 20" sheetId="55" r:id="rId52"/>
    <sheet name="feb 20" sheetId="56" r:id="rId53"/>
    <sheet name="mar 20" sheetId="58" r:id="rId54"/>
    <sheet name="apr 20" sheetId="59" r:id="rId55"/>
    <sheet name="may 20" sheetId="60" r:id="rId56"/>
    <sheet name="june 20" sheetId="61" r:id="rId57"/>
    <sheet name="july 20" sheetId="62" r:id="rId58"/>
    <sheet name="aug 20" sheetId="63" r:id="rId59"/>
    <sheet name="sept 20" sheetId="64" r:id="rId60"/>
    <sheet name="oct 20" sheetId="65" r:id="rId61"/>
    <sheet name="nov 20" sheetId="66" r:id="rId62"/>
    <sheet name="dec 20" sheetId="67" r:id="rId63"/>
    <sheet name="jan 21" sheetId="68" r:id="rId64"/>
    <sheet name="feb 21" sheetId="57" r:id="rId65"/>
    <sheet name="mar 21" sheetId="69" r:id="rId66"/>
    <sheet name="apr 21" sheetId="70" r:id="rId67"/>
    <sheet name="may 21" sheetId="71" r:id="rId68"/>
    <sheet name="june 21" sheetId="72" r:id="rId69"/>
    <sheet name="july 21" sheetId="73" r:id="rId70"/>
    <sheet name="aug 21" sheetId="74" r:id="rId71"/>
    <sheet name="sept 21" sheetId="75" r:id="rId72"/>
    <sheet name="oct 21" sheetId="76" r:id="rId73"/>
    <sheet name="nov 21" sheetId="77" r:id="rId74"/>
    <sheet name="dec 21" sheetId="78" r:id="rId75"/>
    <sheet name="jan 22" sheetId="79" r:id="rId76"/>
    <sheet name="feb 22" sheetId="80" r:id="rId77"/>
    <sheet name="mar 22" sheetId="81" r:id="rId78"/>
    <sheet name="apr 22" sheetId="82" r:id="rId79"/>
    <sheet name="may 22" sheetId="83" r:id="rId80"/>
    <sheet name="june 22" sheetId="84" r:id="rId81"/>
    <sheet name="july 22" sheetId="85" r:id="rId82"/>
    <sheet name="aug 22" sheetId="86" r:id="rId83"/>
    <sheet name="sept 22" sheetId="87" r:id="rId84"/>
    <sheet name="oct 22" sheetId="88" r:id="rId85"/>
    <sheet name="nov 22" sheetId="89" r:id="rId86"/>
    <sheet name="dec 22" sheetId="90" r:id="rId87"/>
    <sheet name="jan 23" sheetId="91" r:id="rId88"/>
    <sheet name="feb 23" sheetId="92" r:id="rId89"/>
    <sheet name="mar 23" sheetId="93" r:id="rId90"/>
    <sheet name="apr 23" sheetId="94" r:id="rId91"/>
    <sheet name="may 23" sheetId="95" r:id="rId92"/>
    <sheet name="jun 23" sheetId="96" r:id="rId93"/>
    <sheet name="jul 23" sheetId="97" r:id="rId94"/>
    <sheet name="aug 23" sheetId="98" r:id="rId95"/>
    <sheet name="sept 23" sheetId="99" r:id="rId96"/>
    <sheet name="oct 23" sheetId="100" r:id="rId97"/>
    <sheet name="nov 23" sheetId="101" r:id="rId98"/>
    <sheet name="dec 23" sheetId="102" r:id="rId99"/>
    <sheet name="jan 24" sheetId="103" r:id="rId100"/>
    <sheet name="feb 24" sheetId="104" r:id="rId101"/>
    <sheet name="mar 24" sheetId="105" r:id="rId102"/>
    <sheet name="apr 24" sheetId="106" r:id="rId103"/>
    <sheet name="may 24" sheetId="107" r:id="rId104"/>
    <sheet name="jun 24" sheetId="108" r:id="rId105"/>
    <sheet name="jul 24" sheetId="110" r:id="rId106"/>
    <sheet name="aug 24" sheetId="109" r:id="rId107"/>
    <sheet name="sept 24" sheetId="111" r:id="rId108"/>
    <sheet name="oct 24" sheetId="112" r:id="rId109"/>
    <sheet name="nov 24" sheetId="113" r:id="rId110"/>
    <sheet name="dec 24" sheetId="114" r:id="rId111"/>
    <sheet name="jan 25" sheetId="115" r:id="rId112"/>
    <sheet name="feb 25" sheetId="116" r:id="rId113"/>
    <sheet name="mar 25" sheetId="117" r:id="rId114"/>
    <sheet name="apr 25" sheetId="118" r:id="rId115"/>
    <sheet name="may 25" sheetId="119" r:id="rId116"/>
    <sheet name="jun 25" sheetId="120" r:id="rId117"/>
    <sheet name="jul 25" sheetId="121" r:id="rId118"/>
    <sheet name="aug 25" sheetId="122" r:id="rId1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1" i="122" l="1"/>
  <c r="J138" i="122"/>
  <c r="J135" i="122"/>
  <c r="J123" i="122"/>
  <c r="J120" i="122"/>
  <c r="J118" i="122"/>
  <c r="J141" i="121"/>
  <c r="J140" i="121"/>
  <c r="J139" i="121"/>
  <c r="J138" i="121"/>
  <c r="J137" i="121"/>
  <c r="J136" i="121"/>
  <c r="J135" i="121"/>
  <c r="J123" i="121"/>
  <c r="J122" i="121"/>
  <c r="J121" i="121"/>
  <c r="J120" i="121"/>
  <c r="J119" i="121"/>
  <c r="J118" i="121"/>
  <c r="H196" i="122"/>
  <c r="G196" i="122"/>
  <c r="F196" i="122"/>
  <c r="E196" i="122"/>
  <c r="D196" i="122"/>
  <c r="C196" i="122"/>
  <c r="I194" i="122"/>
  <c r="I193" i="122"/>
  <c r="I192" i="122"/>
  <c r="I191" i="122"/>
  <c r="I190" i="122"/>
  <c r="I189" i="122"/>
  <c r="I188" i="122"/>
  <c r="I187" i="122"/>
  <c r="I186" i="122"/>
  <c r="J186" i="122" s="1"/>
  <c r="I185" i="122"/>
  <c r="I184" i="122"/>
  <c r="J184" i="122" s="1"/>
  <c r="J183" i="122"/>
  <c r="I183" i="122"/>
  <c r="I182" i="122"/>
  <c r="J182" i="122" s="1"/>
  <c r="I181" i="122"/>
  <c r="I180" i="122"/>
  <c r="J180" i="122" s="1"/>
  <c r="I179" i="122"/>
  <c r="I178" i="122"/>
  <c r="J178" i="122" s="1"/>
  <c r="I177" i="122"/>
  <c r="I176" i="122"/>
  <c r="I175" i="122"/>
  <c r="I174" i="122"/>
  <c r="I173" i="122"/>
  <c r="I172" i="122"/>
  <c r="I171" i="122"/>
  <c r="I170" i="122"/>
  <c r="I169" i="122"/>
  <c r="I168" i="122"/>
  <c r="I167" i="122"/>
  <c r="I166" i="122"/>
  <c r="I165" i="122"/>
  <c r="I164" i="122"/>
  <c r="I163" i="122"/>
  <c r="J163" i="122" s="1"/>
  <c r="I162" i="122"/>
  <c r="I161" i="122"/>
  <c r="J169" i="122" s="1"/>
  <c r="I160" i="122"/>
  <c r="J168" i="122" s="1"/>
  <c r="I159" i="122"/>
  <c r="I158" i="122"/>
  <c r="I157" i="122"/>
  <c r="I156" i="122"/>
  <c r="J164" i="122" s="1"/>
  <c r="I155" i="122"/>
  <c r="I154" i="122"/>
  <c r="J162" i="122" s="1"/>
  <c r="I153" i="122"/>
  <c r="I152" i="122"/>
  <c r="I151" i="122"/>
  <c r="J137" i="122" s="1"/>
  <c r="I150" i="122"/>
  <c r="J136" i="122" s="1"/>
  <c r="I149" i="122"/>
  <c r="I148" i="122"/>
  <c r="I147" i="122"/>
  <c r="J140" i="122" s="1"/>
  <c r="I146" i="122"/>
  <c r="J139" i="122" s="1"/>
  <c r="I145" i="122"/>
  <c r="I144" i="122"/>
  <c r="I143" i="122"/>
  <c r="I142" i="122"/>
  <c r="I141" i="122"/>
  <c r="I140" i="122"/>
  <c r="I139" i="122"/>
  <c r="I138" i="122"/>
  <c r="I137" i="122"/>
  <c r="I136" i="122"/>
  <c r="I135" i="122"/>
  <c r="I134" i="122"/>
  <c r="I133" i="122"/>
  <c r="I132" i="122"/>
  <c r="I131" i="122"/>
  <c r="J119" i="122" s="1"/>
  <c r="I130" i="122"/>
  <c r="I129" i="122"/>
  <c r="I128" i="122"/>
  <c r="I127" i="122"/>
  <c r="I126" i="122"/>
  <c r="I125" i="122"/>
  <c r="I124" i="122"/>
  <c r="I123" i="122"/>
  <c r="I122" i="122"/>
  <c r="J122" i="122" s="1"/>
  <c r="I121" i="122"/>
  <c r="I120" i="122"/>
  <c r="I119" i="122"/>
  <c r="I118" i="122"/>
  <c r="I117" i="122"/>
  <c r="I116" i="122"/>
  <c r="I115" i="122"/>
  <c r="I114" i="122"/>
  <c r="I113" i="122"/>
  <c r="I112" i="122"/>
  <c r="I111" i="122"/>
  <c r="I110" i="122"/>
  <c r="I109" i="122"/>
  <c r="I108" i="122"/>
  <c r="I107" i="122"/>
  <c r="I106" i="122"/>
  <c r="I105" i="122"/>
  <c r="I104" i="122"/>
  <c r="I103" i="122"/>
  <c r="I102" i="122"/>
  <c r="I101" i="122"/>
  <c r="I100" i="122"/>
  <c r="I99" i="122"/>
  <c r="I98" i="122"/>
  <c r="I97" i="122"/>
  <c r="I96" i="122"/>
  <c r="I95" i="122"/>
  <c r="I94" i="122"/>
  <c r="I93" i="122"/>
  <c r="I92" i="122"/>
  <c r="I91" i="122"/>
  <c r="I90" i="122"/>
  <c r="I89" i="122"/>
  <c r="I88" i="122"/>
  <c r="I87" i="122"/>
  <c r="I86" i="122"/>
  <c r="I85" i="122"/>
  <c r="I84" i="122"/>
  <c r="I83" i="122"/>
  <c r="I82" i="122"/>
  <c r="I81" i="122"/>
  <c r="I80" i="122"/>
  <c r="I79" i="122"/>
  <c r="I78" i="122"/>
  <c r="I77" i="122"/>
  <c r="I76" i="122"/>
  <c r="I75" i="122"/>
  <c r="I74" i="122"/>
  <c r="I73" i="122"/>
  <c r="I72" i="122"/>
  <c r="I71" i="122"/>
  <c r="I70" i="122"/>
  <c r="I69" i="122"/>
  <c r="I68" i="122"/>
  <c r="J68" i="122" s="1"/>
  <c r="I67" i="122"/>
  <c r="J67" i="122" s="1"/>
  <c r="I66" i="122"/>
  <c r="J66" i="122" s="1"/>
  <c r="I65" i="122"/>
  <c r="J65" i="122" s="1"/>
  <c r="I64" i="122"/>
  <c r="J64" i="122" s="1"/>
  <c r="I63" i="122"/>
  <c r="J63" i="122" s="1"/>
  <c r="I62" i="122"/>
  <c r="J62" i="122" s="1"/>
  <c r="I61" i="122"/>
  <c r="J83" i="122" s="1"/>
  <c r="I60" i="122"/>
  <c r="I59" i="122"/>
  <c r="I58" i="122"/>
  <c r="I57" i="122"/>
  <c r="I56" i="122"/>
  <c r="I55" i="122"/>
  <c r="I54" i="122"/>
  <c r="I53" i="122"/>
  <c r="I52" i="122"/>
  <c r="I51" i="122"/>
  <c r="I50" i="122"/>
  <c r="I49" i="122"/>
  <c r="I48" i="122"/>
  <c r="I47" i="122"/>
  <c r="I46" i="122"/>
  <c r="I45" i="122"/>
  <c r="I44" i="122"/>
  <c r="I43" i="122"/>
  <c r="I42" i="122"/>
  <c r="I41" i="122"/>
  <c r="I40" i="122"/>
  <c r="I39" i="122"/>
  <c r="I38" i="122"/>
  <c r="I37" i="122"/>
  <c r="I36" i="122"/>
  <c r="I35" i="122"/>
  <c r="I34" i="122"/>
  <c r="J34" i="122" s="1"/>
  <c r="I33" i="122"/>
  <c r="I32" i="122"/>
  <c r="I31" i="122"/>
  <c r="I30" i="122"/>
  <c r="I29" i="122"/>
  <c r="I28" i="122"/>
  <c r="I27" i="122"/>
  <c r="J27" i="122" s="1"/>
  <c r="I26" i="122"/>
  <c r="I25" i="122"/>
  <c r="I24" i="122"/>
  <c r="I23" i="122"/>
  <c r="I22" i="122"/>
  <c r="I21" i="122"/>
  <c r="I20" i="122"/>
  <c r="I19" i="122"/>
  <c r="I18" i="122"/>
  <c r="J15" i="122" s="1"/>
  <c r="I17" i="122"/>
  <c r="I16" i="122"/>
  <c r="J13" i="122" s="1"/>
  <c r="I15" i="122"/>
  <c r="I14" i="122"/>
  <c r="J14" i="122" s="1"/>
  <c r="I13" i="122"/>
  <c r="I12" i="122"/>
  <c r="J12" i="122" s="1"/>
  <c r="I11" i="122"/>
  <c r="I10" i="122"/>
  <c r="J10" i="122" s="1"/>
  <c r="I9" i="122"/>
  <c r="I8" i="122"/>
  <c r="I7" i="122"/>
  <c r="I6" i="122"/>
  <c r="I5" i="122"/>
  <c r="I4" i="122"/>
  <c r="I138" i="121"/>
  <c r="I87" i="121"/>
  <c r="I89" i="121"/>
  <c r="H196" i="121"/>
  <c r="G196" i="121"/>
  <c r="F196" i="121"/>
  <c r="E196" i="121"/>
  <c r="D196" i="121"/>
  <c r="C196" i="121"/>
  <c r="I194" i="121"/>
  <c r="I193" i="121"/>
  <c r="I192" i="121"/>
  <c r="I191" i="121"/>
  <c r="I190" i="121"/>
  <c r="I189" i="121"/>
  <c r="I188" i="121"/>
  <c r="I187" i="121"/>
  <c r="I186" i="121"/>
  <c r="J186" i="121" s="1"/>
  <c r="I185" i="121"/>
  <c r="J185" i="121" s="1"/>
  <c r="I184" i="121"/>
  <c r="J184" i="121" s="1"/>
  <c r="I183" i="121"/>
  <c r="I182" i="121"/>
  <c r="I181" i="121"/>
  <c r="I180" i="121"/>
  <c r="I179" i="121"/>
  <c r="I178" i="121"/>
  <c r="I177" i="121"/>
  <c r="I176" i="121"/>
  <c r="I175" i="121"/>
  <c r="I174" i="121"/>
  <c r="I173" i="121"/>
  <c r="I172" i="121"/>
  <c r="I171" i="121"/>
  <c r="I170" i="121"/>
  <c r="I169" i="121"/>
  <c r="I168" i="121"/>
  <c r="I167" i="121"/>
  <c r="I166" i="121"/>
  <c r="I165" i="121"/>
  <c r="I164" i="121"/>
  <c r="I163" i="121"/>
  <c r="I162" i="121"/>
  <c r="I161" i="121"/>
  <c r="I160" i="121"/>
  <c r="J168" i="121" s="1"/>
  <c r="I159" i="121"/>
  <c r="I158" i="121"/>
  <c r="J166" i="121" s="1"/>
  <c r="I157" i="121"/>
  <c r="I156" i="121"/>
  <c r="J164" i="121" s="1"/>
  <c r="I155" i="121"/>
  <c r="I154" i="121"/>
  <c r="J162" i="121" s="1"/>
  <c r="I153" i="121"/>
  <c r="I152" i="121"/>
  <c r="I151" i="121"/>
  <c r="I150" i="121"/>
  <c r="I149" i="121"/>
  <c r="I148" i="121"/>
  <c r="I147" i="121"/>
  <c r="I146" i="121"/>
  <c r="I145" i="121"/>
  <c r="I144" i="121"/>
  <c r="I143" i="121"/>
  <c r="I142" i="121"/>
  <c r="I141" i="121"/>
  <c r="I140" i="121"/>
  <c r="I139" i="121"/>
  <c r="I137" i="121"/>
  <c r="I136" i="121"/>
  <c r="I135" i="121"/>
  <c r="I134" i="121"/>
  <c r="I133" i="121"/>
  <c r="I132" i="121"/>
  <c r="I131" i="121"/>
  <c r="I130" i="121"/>
  <c r="I129" i="121"/>
  <c r="I128" i="121"/>
  <c r="I127" i="121"/>
  <c r="I126" i="121"/>
  <c r="I125" i="121"/>
  <c r="I124" i="121"/>
  <c r="I123" i="121"/>
  <c r="I122" i="121"/>
  <c r="I121" i="121"/>
  <c r="I120" i="121"/>
  <c r="I119" i="121"/>
  <c r="I118" i="121"/>
  <c r="I117" i="121"/>
  <c r="I116" i="121"/>
  <c r="I115" i="121"/>
  <c r="I114" i="121"/>
  <c r="I113" i="121"/>
  <c r="I112" i="121"/>
  <c r="I111" i="121"/>
  <c r="I110" i="121"/>
  <c r="I109" i="121"/>
  <c r="I108" i="121"/>
  <c r="I107" i="121"/>
  <c r="I106" i="121"/>
  <c r="I105" i="121"/>
  <c r="I104" i="121"/>
  <c r="I103" i="121"/>
  <c r="I102" i="121"/>
  <c r="I101" i="121"/>
  <c r="I100" i="121"/>
  <c r="I99" i="121"/>
  <c r="I98" i="121"/>
  <c r="I97" i="121"/>
  <c r="I96" i="121"/>
  <c r="I95" i="121"/>
  <c r="I94" i="121"/>
  <c r="I93" i="121"/>
  <c r="I92" i="121"/>
  <c r="I91" i="121"/>
  <c r="I90" i="121"/>
  <c r="I88" i="121"/>
  <c r="I86" i="121"/>
  <c r="I85" i="121"/>
  <c r="I84" i="121"/>
  <c r="I83" i="121"/>
  <c r="I82" i="121"/>
  <c r="I81" i="121"/>
  <c r="I80" i="121"/>
  <c r="I79" i="121"/>
  <c r="I78" i="121"/>
  <c r="I77" i="121"/>
  <c r="I76" i="121"/>
  <c r="I75" i="121"/>
  <c r="I74" i="121"/>
  <c r="I73" i="121"/>
  <c r="I72" i="121"/>
  <c r="I71" i="121"/>
  <c r="I70" i="121"/>
  <c r="I69" i="121"/>
  <c r="I68" i="121"/>
  <c r="J68" i="121" s="1"/>
  <c r="I67" i="121"/>
  <c r="J67" i="121" s="1"/>
  <c r="I66" i="121"/>
  <c r="J66" i="121" s="1"/>
  <c r="I65" i="121"/>
  <c r="J65" i="121" s="1"/>
  <c r="I64" i="121"/>
  <c r="J64" i="121" s="1"/>
  <c r="I63" i="121"/>
  <c r="J63" i="121" s="1"/>
  <c r="I62" i="121"/>
  <c r="J62" i="121" s="1"/>
  <c r="I61" i="121"/>
  <c r="I60" i="121"/>
  <c r="I59" i="121"/>
  <c r="I58" i="121"/>
  <c r="I57" i="121"/>
  <c r="I56" i="121"/>
  <c r="I55" i="121"/>
  <c r="I54" i="121"/>
  <c r="I53" i="121"/>
  <c r="I52" i="121"/>
  <c r="I51" i="121"/>
  <c r="I50" i="121"/>
  <c r="I49" i="121"/>
  <c r="I48" i="121"/>
  <c r="I47" i="121"/>
  <c r="I46" i="121"/>
  <c r="I45" i="121"/>
  <c r="I44" i="121"/>
  <c r="I43" i="121"/>
  <c r="I42" i="121"/>
  <c r="I41" i="121"/>
  <c r="I40" i="121"/>
  <c r="I39" i="121"/>
  <c r="I38" i="121"/>
  <c r="I37" i="121"/>
  <c r="I36" i="121"/>
  <c r="I35" i="121"/>
  <c r="I34" i="121"/>
  <c r="I33" i="121"/>
  <c r="I32" i="121"/>
  <c r="I31" i="121"/>
  <c r="I30" i="121"/>
  <c r="I29" i="121"/>
  <c r="I28" i="121"/>
  <c r="I27" i="121"/>
  <c r="J27" i="121" s="1"/>
  <c r="I26" i="121"/>
  <c r="I25" i="121"/>
  <c r="I24" i="121"/>
  <c r="I23" i="121"/>
  <c r="I22" i="121"/>
  <c r="I21" i="121"/>
  <c r="I20" i="121"/>
  <c r="I19" i="121"/>
  <c r="I18" i="121"/>
  <c r="I17" i="121"/>
  <c r="I16" i="121"/>
  <c r="I15" i="121"/>
  <c r="J15" i="121" s="1"/>
  <c r="I14" i="121"/>
  <c r="I13" i="121"/>
  <c r="I12" i="121"/>
  <c r="J12" i="121" s="1"/>
  <c r="I11" i="121"/>
  <c r="I10" i="121"/>
  <c r="I9" i="121"/>
  <c r="I8" i="121"/>
  <c r="I7" i="121"/>
  <c r="I6" i="121"/>
  <c r="I5" i="121"/>
  <c r="I4" i="121"/>
  <c r="J83" i="120"/>
  <c r="I84" i="120"/>
  <c r="I85" i="120"/>
  <c r="I86" i="120"/>
  <c r="I87" i="120"/>
  <c r="I88" i="120"/>
  <c r="I89" i="120"/>
  <c r="I158" i="120"/>
  <c r="I156" i="120"/>
  <c r="I154" i="120"/>
  <c r="I152" i="120"/>
  <c r="I190" i="120"/>
  <c r="I189" i="120"/>
  <c r="I108" i="120"/>
  <c r="I109" i="120"/>
  <c r="J77" i="120" s="1"/>
  <c r="I110" i="120"/>
  <c r="I111" i="120"/>
  <c r="I112" i="120"/>
  <c r="I113" i="120"/>
  <c r="I114" i="120"/>
  <c r="I115" i="120"/>
  <c r="I74" i="120"/>
  <c r="J82" i="119"/>
  <c r="J80" i="119"/>
  <c r="J79" i="119"/>
  <c r="J78" i="119"/>
  <c r="J77" i="119"/>
  <c r="J76" i="119"/>
  <c r="J75" i="119"/>
  <c r="I109" i="119"/>
  <c r="I108" i="119"/>
  <c r="J81" i="119" s="1"/>
  <c r="I107" i="119"/>
  <c r="I106" i="119"/>
  <c r="I105" i="119"/>
  <c r="I104" i="119"/>
  <c r="I103" i="119"/>
  <c r="I102" i="119"/>
  <c r="H193" i="120"/>
  <c r="G193" i="120"/>
  <c r="F193" i="120"/>
  <c r="E193" i="120"/>
  <c r="D193" i="120"/>
  <c r="C193" i="120"/>
  <c r="I191" i="120"/>
  <c r="I188" i="120"/>
  <c r="I187" i="120"/>
  <c r="I186" i="120"/>
  <c r="I185" i="120"/>
  <c r="I184" i="120"/>
  <c r="I183" i="120"/>
  <c r="I182" i="120"/>
  <c r="I181" i="120"/>
  <c r="J181" i="120" s="1"/>
  <c r="I180" i="120"/>
  <c r="J180" i="120" s="1"/>
  <c r="I179" i="120"/>
  <c r="I178" i="120"/>
  <c r="I177" i="120"/>
  <c r="I176" i="120"/>
  <c r="I175" i="120"/>
  <c r="I174" i="120"/>
  <c r="I173" i="120"/>
  <c r="I172" i="120"/>
  <c r="I171" i="120"/>
  <c r="I170" i="120"/>
  <c r="I169" i="120"/>
  <c r="I168" i="120"/>
  <c r="I167" i="120"/>
  <c r="I166" i="120"/>
  <c r="I165" i="120"/>
  <c r="I164" i="120"/>
  <c r="I163" i="120"/>
  <c r="I162" i="120"/>
  <c r="I161" i="120"/>
  <c r="I160" i="120"/>
  <c r="I159" i="120"/>
  <c r="I157" i="120"/>
  <c r="I155" i="120"/>
  <c r="I153" i="120"/>
  <c r="I151" i="120"/>
  <c r="J159" i="120" s="1"/>
  <c r="I150" i="120"/>
  <c r="J150" i="120" s="1"/>
  <c r="I149" i="120"/>
  <c r="J149" i="120" s="1"/>
  <c r="I148" i="120"/>
  <c r="J148" i="120" s="1"/>
  <c r="I147" i="120"/>
  <c r="J147" i="120" s="1"/>
  <c r="I146" i="120"/>
  <c r="J146" i="120" s="1"/>
  <c r="I145" i="120"/>
  <c r="J145" i="120" s="1"/>
  <c r="I144" i="120"/>
  <c r="J144" i="120" s="1"/>
  <c r="I143" i="120"/>
  <c r="J143" i="120" s="1"/>
  <c r="I142" i="120"/>
  <c r="J142" i="120" s="1"/>
  <c r="I141" i="120"/>
  <c r="J141" i="120" s="1"/>
  <c r="I140" i="120"/>
  <c r="J140" i="120" s="1"/>
  <c r="I139" i="120"/>
  <c r="J139" i="120" s="1"/>
  <c r="I138" i="120"/>
  <c r="J138" i="120" s="1"/>
  <c r="I137" i="120"/>
  <c r="J137" i="120" s="1"/>
  <c r="I136" i="120"/>
  <c r="J136" i="120" s="1"/>
  <c r="I135" i="120"/>
  <c r="J135" i="120" s="1"/>
  <c r="I134" i="120"/>
  <c r="J134" i="120" s="1"/>
  <c r="I133" i="120"/>
  <c r="J133" i="120" s="1"/>
  <c r="I132" i="120"/>
  <c r="J132" i="120" s="1"/>
  <c r="I131" i="120"/>
  <c r="J131" i="120" s="1"/>
  <c r="I130" i="120"/>
  <c r="J130" i="120" s="1"/>
  <c r="I129" i="120"/>
  <c r="J129" i="120" s="1"/>
  <c r="I128" i="120"/>
  <c r="J128" i="120" s="1"/>
  <c r="I127" i="120"/>
  <c r="J127" i="120" s="1"/>
  <c r="I126" i="120"/>
  <c r="J126" i="120" s="1"/>
  <c r="I125" i="120"/>
  <c r="J125" i="120" s="1"/>
  <c r="I124" i="120"/>
  <c r="J124" i="120" s="1"/>
  <c r="I123" i="120"/>
  <c r="J123" i="120" s="1"/>
  <c r="I122" i="120"/>
  <c r="J122" i="120" s="1"/>
  <c r="I121" i="120"/>
  <c r="J121" i="120" s="1"/>
  <c r="I120" i="120"/>
  <c r="J120" i="120" s="1"/>
  <c r="I119" i="120"/>
  <c r="J119" i="120" s="1"/>
  <c r="I118" i="120"/>
  <c r="J118" i="120" s="1"/>
  <c r="I117" i="120"/>
  <c r="J117" i="120" s="1"/>
  <c r="I116" i="120"/>
  <c r="J116" i="120" s="1"/>
  <c r="I107" i="120"/>
  <c r="I106" i="120"/>
  <c r="I105" i="120"/>
  <c r="I104" i="120"/>
  <c r="I103" i="120"/>
  <c r="I102" i="120"/>
  <c r="I101" i="120"/>
  <c r="I100" i="120"/>
  <c r="I99" i="120"/>
  <c r="I98" i="120"/>
  <c r="I97" i="120"/>
  <c r="I96" i="120"/>
  <c r="I95" i="120"/>
  <c r="I94" i="120"/>
  <c r="I93" i="120"/>
  <c r="I92" i="120"/>
  <c r="I91" i="120"/>
  <c r="I90" i="120"/>
  <c r="I83" i="120"/>
  <c r="I82" i="120"/>
  <c r="I81" i="120"/>
  <c r="I80" i="120"/>
  <c r="I79" i="120"/>
  <c r="I78" i="120"/>
  <c r="I77" i="120"/>
  <c r="I76" i="120"/>
  <c r="I75" i="120"/>
  <c r="I73" i="120"/>
  <c r="I72" i="120"/>
  <c r="I71" i="120"/>
  <c r="I70" i="120"/>
  <c r="I69" i="120"/>
  <c r="I68" i="120"/>
  <c r="J68" i="120" s="1"/>
  <c r="I67" i="120"/>
  <c r="J67" i="120" s="1"/>
  <c r="I66" i="120"/>
  <c r="J66" i="120" s="1"/>
  <c r="I65" i="120"/>
  <c r="J65" i="120" s="1"/>
  <c r="I64" i="120"/>
  <c r="J64" i="120" s="1"/>
  <c r="I63" i="120"/>
  <c r="J63" i="120" s="1"/>
  <c r="I62" i="120"/>
  <c r="J62" i="120" s="1"/>
  <c r="I61" i="120"/>
  <c r="I60" i="120"/>
  <c r="I59" i="120"/>
  <c r="I58" i="120"/>
  <c r="I57" i="120"/>
  <c r="I56" i="120"/>
  <c r="I55" i="120"/>
  <c r="I54" i="120"/>
  <c r="I53" i="120"/>
  <c r="I52" i="120"/>
  <c r="I51" i="120"/>
  <c r="I50" i="120"/>
  <c r="I49" i="120"/>
  <c r="I48" i="120"/>
  <c r="I47" i="120"/>
  <c r="I46" i="120"/>
  <c r="I45" i="120"/>
  <c r="I44" i="120"/>
  <c r="I43" i="120"/>
  <c r="I42" i="120"/>
  <c r="I41" i="120"/>
  <c r="I40" i="120"/>
  <c r="I39" i="120"/>
  <c r="I38" i="120"/>
  <c r="I37" i="120"/>
  <c r="I36" i="120"/>
  <c r="I35" i="120"/>
  <c r="I34" i="120"/>
  <c r="I33" i="120"/>
  <c r="I32" i="120"/>
  <c r="I31" i="120"/>
  <c r="I30" i="120"/>
  <c r="I29" i="120"/>
  <c r="I28" i="120"/>
  <c r="I27" i="120"/>
  <c r="J27" i="120" s="1"/>
  <c r="I26" i="120"/>
  <c r="I25" i="120"/>
  <c r="I24" i="120"/>
  <c r="I23" i="120"/>
  <c r="I22" i="120"/>
  <c r="I21" i="120"/>
  <c r="I20" i="120"/>
  <c r="I19" i="120"/>
  <c r="I18" i="120"/>
  <c r="I17" i="120"/>
  <c r="I16" i="120"/>
  <c r="I15" i="120"/>
  <c r="I14" i="120"/>
  <c r="I13" i="120"/>
  <c r="I12" i="120"/>
  <c r="J12" i="120" s="1"/>
  <c r="I11" i="120"/>
  <c r="I10" i="120"/>
  <c r="I9" i="120"/>
  <c r="I8" i="120"/>
  <c r="I7" i="120"/>
  <c r="I6" i="120"/>
  <c r="I5" i="120"/>
  <c r="I4" i="120"/>
  <c r="H182" i="119"/>
  <c r="G182" i="119"/>
  <c r="F182" i="119"/>
  <c r="E182" i="119"/>
  <c r="D182" i="119"/>
  <c r="C182" i="119"/>
  <c r="I180" i="119"/>
  <c r="I179" i="119"/>
  <c r="I178" i="119"/>
  <c r="I177" i="119"/>
  <c r="I176" i="119"/>
  <c r="I175" i="119"/>
  <c r="I174" i="119"/>
  <c r="I173" i="119"/>
  <c r="J173" i="119" s="1"/>
  <c r="I172" i="119"/>
  <c r="J172" i="119" s="1"/>
  <c r="I171" i="119"/>
  <c r="J171" i="119" s="1"/>
  <c r="I170" i="119"/>
  <c r="J170" i="119" s="1"/>
  <c r="I169" i="119"/>
  <c r="I168" i="119"/>
  <c r="I167" i="119"/>
  <c r="I166" i="119"/>
  <c r="J166" i="119" s="1"/>
  <c r="I165" i="119"/>
  <c r="I164" i="119"/>
  <c r="I163" i="119"/>
  <c r="I162" i="119"/>
  <c r="I161" i="119"/>
  <c r="I160" i="119"/>
  <c r="I159" i="119"/>
  <c r="I158" i="119"/>
  <c r="I157" i="119"/>
  <c r="I156" i="119"/>
  <c r="J156" i="119" s="1"/>
  <c r="I155" i="119"/>
  <c r="I154" i="119"/>
  <c r="J154" i="119" s="1"/>
  <c r="I153" i="119"/>
  <c r="I152" i="119"/>
  <c r="J152" i="119" s="1"/>
  <c r="I151" i="119"/>
  <c r="I150" i="119"/>
  <c r="J150" i="119" s="1"/>
  <c r="I149" i="119"/>
  <c r="I148" i="119"/>
  <c r="I147" i="119"/>
  <c r="I146" i="119"/>
  <c r="I145" i="119"/>
  <c r="I144" i="119"/>
  <c r="J144" i="119" s="1"/>
  <c r="I143" i="119"/>
  <c r="J143" i="119" s="1"/>
  <c r="I142" i="119"/>
  <c r="J142" i="119" s="1"/>
  <c r="I141" i="119"/>
  <c r="J141" i="119" s="1"/>
  <c r="I140" i="119"/>
  <c r="J140" i="119" s="1"/>
  <c r="I139" i="119"/>
  <c r="J139" i="119" s="1"/>
  <c r="I138" i="119"/>
  <c r="J138" i="119" s="1"/>
  <c r="I137" i="119"/>
  <c r="J137" i="119" s="1"/>
  <c r="I136" i="119"/>
  <c r="J136" i="119" s="1"/>
  <c r="I135" i="119"/>
  <c r="J135" i="119" s="1"/>
  <c r="I134" i="119"/>
  <c r="J134" i="119" s="1"/>
  <c r="I133" i="119"/>
  <c r="J133" i="119" s="1"/>
  <c r="I132" i="119"/>
  <c r="J132" i="119" s="1"/>
  <c r="I131" i="119"/>
  <c r="J131" i="119" s="1"/>
  <c r="I130" i="119"/>
  <c r="J130" i="119" s="1"/>
  <c r="I129" i="119"/>
  <c r="J129" i="119" s="1"/>
  <c r="I128" i="119"/>
  <c r="J128" i="119" s="1"/>
  <c r="I127" i="119"/>
  <c r="J127" i="119" s="1"/>
  <c r="I126" i="119"/>
  <c r="J126" i="119" s="1"/>
  <c r="I125" i="119"/>
  <c r="J125" i="119" s="1"/>
  <c r="I124" i="119"/>
  <c r="J124" i="119" s="1"/>
  <c r="I123" i="119"/>
  <c r="J123" i="119" s="1"/>
  <c r="I122" i="119"/>
  <c r="J122" i="119" s="1"/>
  <c r="I121" i="119"/>
  <c r="J121" i="119" s="1"/>
  <c r="I120" i="119"/>
  <c r="J120" i="119" s="1"/>
  <c r="I119" i="119"/>
  <c r="J119" i="119" s="1"/>
  <c r="I118" i="119"/>
  <c r="J118" i="119" s="1"/>
  <c r="I117" i="119"/>
  <c r="J117" i="119" s="1"/>
  <c r="I116" i="119"/>
  <c r="J116" i="119" s="1"/>
  <c r="I115" i="119"/>
  <c r="J115" i="119" s="1"/>
  <c r="I114" i="119"/>
  <c r="J114" i="119" s="1"/>
  <c r="I113" i="119"/>
  <c r="J113" i="119" s="1"/>
  <c r="I112" i="119"/>
  <c r="J112" i="119" s="1"/>
  <c r="I111" i="119"/>
  <c r="J111" i="119" s="1"/>
  <c r="I110" i="119"/>
  <c r="J110" i="119" s="1"/>
  <c r="I101" i="119"/>
  <c r="I100" i="119"/>
  <c r="I99" i="119"/>
  <c r="I98" i="119"/>
  <c r="I97" i="119"/>
  <c r="I96" i="119"/>
  <c r="I95" i="119"/>
  <c r="I94" i="119"/>
  <c r="I93" i="119"/>
  <c r="I92" i="119"/>
  <c r="I91" i="119"/>
  <c r="I90" i="119"/>
  <c r="I89" i="119"/>
  <c r="I88" i="119"/>
  <c r="I87" i="119"/>
  <c r="I86" i="119"/>
  <c r="I85" i="119"/>
  <c r="I84" i="119"/>
  <c r="I83" i="119"/>
  <c r="I82" i="119"/>
  <c r="I81" i="119"/>
  <c r="I80" i="119"/>
  <c r="I79" i="119"/>
  <c r="I78" i="119"/>
  <c r="I77" i="119"/>
  <c r="I76" i="119"/>
  <c r="I75" i="119"/>
  <c r="I74" i="119"/>
  <c r="I73" i="119"/>
  <c r="I72" i="119"/>
  <c r="I71" i="119"/>
  <c r="I70" i="119"/>
  <c r="I69" i="119"/>
  <c r="I68" i="119"/>
  <c r="J68" i="119" s="1"/>
  <c r="I67" i="119"/>
  <c r="J67" i="119" s="1"/>
  <c r="I66" i="119"/>
  <c r="J66" i="119" s="1"/>
  <c r="J65" i="119"/>
  <c r="I65" i="119"/>
  <c r="I64" i="119"/>
  <c r="J64" i="119" s="1"/>
  <c r="I63" i="119"/>
  <c r="J63" i="119" s="1"/>
  <c r="I62" i="119"/>
  <c r="J62" i="119" s="1"/>
  <c r="I61" i="119"/>
  <c r="I60" i="119"/>
  <c r="I59" i="119"/>
  <c r="I58" i="119"/>
  <c r="I57" i="119"/>
  <c r="I56" i="119"/>
  <c r="I55" i="119"/>
  <c r="I54" i="119"/>
  <c r="I53" i="119"/>
  <c r="I52" i="119"/>
  <c r="I51" i="119"/>
  <c r="I50" i="119"/>
  <c r="I49" i="119"/>
  <c r="I48" i="119"/>
  <c r="I47" i="119"/>
  <c r="I46" i="119"/>
  <c r="I45" i="119"/>
  <c r="I44" i="119"/>
  <c r="I43" i="119"/>
  <c r="I42" i="119"/>
  <c r="I41" i="119"/>
  <c r="I40" i="119"/>
  <c r="I39" i="119"/>
  <c r="I38" i="119"/>
  <c r="I37" i="119"/>
  <c r="I36" i="119"/>
  <c r="I35" i="119"/>
  <c r="I34" i="119"/>
  <c r="I33" i="119"/>
  <c r="I32" i="119"/>
  <c r="I31" i="119"/>
  <c r="I30" i="119"/>
  <c r="I29" i="119"/>
  <c r="I28" i="119"/>
  <c r="I27" i="119"/>
  <c r="J27" i="119" s="1"/>
  <c r="I26" i="119"/>
  <c r="I25" i="119"/>
  <c r="I24" i="119"/>
  <c r="I23" i="119"/>
  <c r="I22" i="119"/>
  <c r="I21" i="119"/>
  <c r="I20" i="119"/>
  <c r="I19" i="119"/>
  <c r="I18" i="119"/>
  <c r="J15" i="119" s="1"/>
  <c r="I17" i="119"/>
  <c r="I16" i="119"/>
  <c r="I15" i="119"/>
  <c r="I14" i="119"/>
  <c r="J14" i="119" s="1"/>
  <c r="I13" i="119"/>
  <c r="I12" i="119"/>
  <c r="J12" i="119" s="1"/>
  <c r="I11" i="119"/>
  <c r="I10" i="119"/>
  <c r="I9" i="119"/>
  <c r="I8" i="119"/>
  <c r="I7" i="119"/>
  <c r="I6" i="119"/>
  <c r="I5" i="119"/>
  <c r="I4" i="119"/>
  <c r="I136" i="118"/>
  <c r="J136" i="118" s="1"/>
  <c r="I135" i="118"/>
  <c r="J135" i="118" s="1"/>
  <c r="I134" i="118"/>
  <c r="J134" i="118" s="1"/>
  <c r="I133" i="118"/>
  <c r="J133" i="118" s="1"/>
  <c r="I132" i="118"/>
  <c r="J132" i="118" s="1"/>
  <c r="H174" i="118"/>
  <c r="G174" i="118"/>
  <c r="F174" i="118"/>
  <c r="E174" i="118"/>
  <c r="D174" i="118"/>
  <c r="C174" i="118"/>
  <c r="I172" i="118"/>
  <c r="I171" i="118"/>
  <c r="I170" i="118"/>
  <c r="I169" i="118"/>
  <c r="I168" i="118"/>
  <c r="I167" i="118"/>
  <c r="I166" i="118"/>
  <c r="I165" i="118"/>
  <c r="J165" i="118" s="1"/>
  <c r="I164" i="118"/>
  <c r="J164" i="118" s="1"/>
  <c r="I163" i="118"/>
  <c r="J163" i="118" s="1"/>
  <c r="I162" i="118"/>
  <c r="J162" i="118" s="1"/>
  <c r="I161" i="118"/>
  <c r="I160" i="118"/>
  <c r="J160" i="118" s="1"/>
  <c r="I159" i="118"/>
  <c r="J159" i="118" s="1"/>
  <c r="I158" i="118"/>
  <c r="I157" i="118"/>
  <c r="I156" i="118"/>
  <c r="I155" i="118"/>
  <c r="I154" i="118"/>
  <c r="I153" i="118"/>
  <c r="I152" i="118"/>
  <c r="I151" i="118"/>
  <c r="I150" i="118"/>
  <c r="I149" i="118"/>
  <c r="I148" i="118"/>
  <c r="I147" i="118"/>
  <c r="I146" i="118"/>
  <c r="J146" i="118" s="1"/>
  <c r="I145" i="118"/>
  <c r="I144" i="118"/>
  <c r="I143" i="118"/>
  <c r="I142" i="118"/>
  <c r="J142" i="118" s="1"/>
  <c r="I141" i="118"/>
  <c r="I140" i="118"/>
  <c r="I139" i="118"/>
  <c r="I138" i="118"/>
  <c r="I137" i="118"/>
  <c r="I131" i="118"/>
  <c r="J131" i="118" s="1"/>
  <c r="I130" i="118"/>
  <c r="J130" i="118" s="1"/>
  <c r="I129" i="118"/>
  <c r="J129" i="118" s="1"/>
  <c r="I128" i="118"/>
  <c r="J128" i="118" s="1"/>
  <c r="I127" i="118"/>
  <c r="J127" i="118" s="1"/>
  <c r="I126" i="118"/>
  <c r="J126" i="118" s="1"/>
  <c r="I125" i="118"/>
  <c r="J125" i="118" s="1"/>
  <c r="I124" i="118"/>
  <c r="J124" i="118" s="1"/>
  <c r="I123" i="118"/>
  <c r="J123" i="118" s="1"/>
  <c r="I122" i="118"/>
  <c r="J122" i="118" s="1"/>
  <c r="I121" i="118"/>
  <c r="J121" i="118" s="1"/>
  <c r="I120" i="118"/>
  <c r="J120" i="118" s="1"/>
  <c r="I119" i="118"/>
  <c r="J119" i="118" s="1"/>
  <c r="I118" i="118"/>
  <c r="J118" i="118" s="1"/>
  <c r="I117" i="118"/>
  <c r="J117" i="118" s="1"/>
  <c r="I116" i="118"/>
  <c r="J116" i="118" s="1"/>
  <c r="I115" i="118"/>
  <c r="J115" i="118" s="1"/>
  <c r="I114" i="118"/>
  <c r="J114" i="118" s="1"/>
  <c r="I113" i="118"/>
  <c r="J113" i="118" s="1"/>
  <c r="I112" i="118"/>
  <c r="J112" i="118" s="1"/>
  <c r="I111" i="118"/>
  <c r="J111" i="118" s="1"/>
  <c r="I110" i="118"/>
  <c r="J110" i="118" s="1"/>
  <c r="I109" i="118"/>
  <c r="J109" i="118" s="1"/>
  <c r="I108" i="118"/>
  <c r="J108" i="118" s="1"/>
  <c r="I107" i="118"/>
  <c r="J107" i="118" s="1"/>
  <c r="I106" i="118"/>
  <c r="J106" i="118" s="1"/>
  <c r="I105" i="118"/>
  <c r="J105" i="118" s="1"/>
  <c r="I104" i="118"/>
  <c r="J104" i="118" s="1"/>
  <c r="I103" i="118"/>
  <c r="J103" i="118" s="1"/>
  <c r="I102" i="118"/>
  <c r="J102" i="118" s="1"/>
  <c r="I101" i="118"/>
  <c r="I100" i="118"/>
  <c r="I99" i="118"/>
  <c r="I98" i="118"/>
  <c r="I97" i="118"/>
  <c r="I96" i="118"/>
  <c r="I95" i="118"/>
  <c r="I94" i="118"/>
  <c r="I93" i="118"/>
  <c r="I92" i="118"/>
  <c r="I91" i="118"/>
  <c r="I90" i="118"/>
  <c r="I89" i="118"/>
  <c r="I88" i="118"/>
  <c r="I87" i="118"/>
  <c r="I86" i="118"/>
  <c r="I85" i="118"/>
  <c r="I84" i="118"/>
  <c r="I83" i="118"/>
  <c r="I82" i="118"/>
  <c r="I81" i="118"/>
  <c r="I80" i="118"/>
  <c r="I79" i="118"/>
  <c r="I78" i="118"/>
  <c r="I77" i="118"/>
  <c r="I76" i="118"/>
  <c r="I75" i="118"/>
  <c r="I74" i="118"/>
  <c r="I73" i="118"/>
  <c r="I72" i="118"/>
  <c r="I71" i="118"/>
  <c r="I70" i="118"/>
  <c r="I69" i="118"/>
  <c r="I68" i="118"/>
  <c r="J68" i="118" s="1"/>
  <c r="I67" i="118"/>
  <c r="J67" i="118" s="1"/>
  <c r="I66" i="118"/>
  <c r="J66" i="118" s="1"/>
  <c r="I65" i="118"/>
  <c r="J65" i="118" s="1"/>
  <c r="I64" i="118"/>
  <c r="J64" i="118" s="1"/>
  <c r="I63" i="118"/>
  <c r="J63" i="118" s="1"/>
  <c r="I62" i="118"/>
  <c r="J62" i="118" s="1"/>
  <c r="I61" i="118"/>
  <c r="I60" i="118"/>
  <c r="I59" i="118"/>
  <c r="J80" i="118" s="1"/>
  <c r="I58" i="118"/>
  <c r="I57" i="118"/>
  <c r="I56" i="118"/>
  <c r="I55" i="118"/>
  <c r="I54" i="118"/>
  <c r="I53" i="118"/>
  <c r="I52" i="118"/>
  <c r="I51" i="118"/>
  <c r="I50" i="118"/>
  <c r="I49" i="118"/>
  <c r="I48" i="118"/>
  <c r="I47" i="118"/>
  <c r="I46" i="118"/>
  <c r="I45" i="118"/>
  <c r="I44" i="118"/>
  <c r="I43" i="118"/>
  <c r="I42" i="118"/>
  <c r="I41" i="118"/>
  <c r="I40" i="118"/>
  <c r="I39" i="118"/>
  <c r="I38" i="118"/>
  <c r="I37" i="118"/>
  <c r="I36" i="118"/>
  <c r="I35" i="118"/>
  <c r="I34" i="118"/>
  <c r="I33" i="118"/>
  <c r="I32" i="118"/>
  <c r="I31" i="118"/>
  <c r="I30" i="118"/>
  <c r="I29" i="118"/>
  <c r="I28" i="118"/>
  <c r="I27" i="118"/>
  <c r="J27" i="118" s="1"/>
  <c r="I26" i="118"/>
  <c r="I25" i="118"/>
  <c r="I24" i="118"/>
  <c r="I23" i="118"/>
  <c r="I22" i="118"/>
  <c r="I21" i="118"/>
  <c r="I20" i="118"/>
  <c r="I19" i="118"/>
  <c r="I18" i="118"/>
  <c r="I17" i="118"/>
  <c r="I16" i="118"/>
  <c r="I15" i="118"/>
  <c r="I14" i="118"/>
  <c r="I13" i="118"/>
  <c r="I12" i="118"/>
  <c r="J12" i="118" s="1"/>
  <c r="I11" i="118"/>
  <c r="I10" i="118"/>
  <c r="I9" i="118"/>
  <c r="I8" i="118"/>
  <c r="I7" i="118"/>
  <c r="I6" i="118"/>
  <c r="I5" i="118"/>
  <c r="I4" i="118"/>
  <c r="I5" i="117"/>
  <c r="I6" i="117"/>
  <c r="I7" i="117"/>
  <c r="I8" i="117"/>
  <c r="I9" i="117"/>
  <c r="I10" i="117"/>
  <c r="I11" i="117"/>
  <c r="I12" i="117"/>
  <c r="I13" i="117"/>
  <c r="I14" i="117"/>
  <c r="I15" i="117"/>
  <c r="I16" i="117"/>
  <c r="I17" i="117"/>
  <c r="I18" i="117"/>
  <c r="I19" i="117"/>
  <c r="I20" i="117"/>
  <c r="I21" i="117"/>
  <c r="I22" i="117"/>
  <c r="I23" i="117"/>
  <c r="I24" i="117"/>
  <c r="I25" i="117"/>
  <c r="I26" i="117"/>
  <c r="I27" i="117"/>
  <c r="I28" i="117"/>
  <c r="I29" i="117"/>
  <c r="I30" i="117"/>
  <c r="I31" i="117"/>
  <c r="I32" i="117"/>
  <c r="I33" i="117"/>
  <c r="I34" i="117"/>
  <c r="I35" i="117"/>
  <c r="I36" i="117"/>
  <c r="I37" i="117"/>
  <c r="I38" i="117"/>
  <c r="I39" i="117"/>
  <c r="I40" i="117"/>
  <c r="I41" i="117"/>
  <c r="I42" i="117"/>
  <c r="I43" i="117"/>
  <c r="I44" i="117"/>
  <c r="I45" i="117"/>
  <c r="I46" i="117"/>
  <c r="I47" i="117"/>
  <c r="I48" i="117"/>
  <c r="I49" i="117"/>
  <c r="I50" i="117"/>
  <c r="I51" i="117"/>
  <c r="I52" i="117"/>
  <c r="I53" i="117"/>
  <c r="I54" i="117"/>
  <c r="I55" i="117"/>
  <c r="I56" i="117"/>
  <c r="I57" i="117"/>
  <c r="I58" i="117"/>
  <c r="I59" i="117"/>
  <c r="I60" i="117"/>
  <c r="J81" i="117" s="1"/>
  <c r="I61" i="117"/>
  <c r="I62" i="117"/>
  <c r="I63" i="117"/>
  <c r="I64" i="117"/>
  <c r="I65" i="117"/>
  <c r="I66" i="117"/>
  <c r="I67" i="117"/>
  <c r="I68" i="117"/>
  <c r="I69" i="117"/>
  <c r="I70" i="117"/>
  <c r="I71" i="117"/>
  <c r="I72" i="117"/>
  <c r="I73" i="117"/>
  <c r="I74" i="117"/>
  <c r="I75" i="117"/>
  <c r="I76" i="117"/>
  <c r="I77" i="117"/>
  <c r="I78" i="117"/>
  <c r="I79" i="117"/>
  <c r="I80" i="117"/>
  <c r="I81" i="117"/>
  <c r="I82" i="117"/>
  <c r="I83" i="117"/>
  <c r="I84" i="117"/>
  <c r="I85" i="117"/>
  <c r="I86" i="117"/>
  <c r="I87" i="117"/>
  <c r="I88" i="117"/>
  <c r="I89" i="117"/>
  <c r="I90" i="117"/>
  <c r="I91" i="117"/>
  <c r="I92" i="117"/>
  <c r="I93" i="117"/>
  <c r="I94" i="117"/>
  <c r="I95" i="117"/>
  <c r="I96" i="117"/>
  <c r="I97" i="117"/>
  <c r="I98" i="117"/>
  <c r="I99" i="117"/>
  <c r="I100" i="117"/>
  <c r="I101" i="117"/>
  <c r="I102" i="117"/>
  <c r="I103" i="117"/>
  <c r="I104" i="117"/>
  <c r="J104" i="117" s="1"/>
  <c r="I105" i="117"/>
  <c r="I106" i="117"/>
  <c r="I107" i="117"/>
  <c r="I108" i="117"/>
  <c r="J108" i="117" s="1"/>
  <c r="I109" i="117"/>
  <c r="I110" i="117"/>
  <c r="I111" i="117"/>
  <c r="I112" i="117"/>
  <c r="J112" i="117" s="1"/>
  <c r="I113" i="117"/>
  <c r="I114" i="117"/>
  <c r="I115" i="117"/>
  <c r="I116" i="117"/>
  <c r="J116" i="117" s="1"/>
  <c r="I117" i="117"/>
  <c r="I118" i="117"/>
  <c r="I119" i="117"/>
  <c r="I120" i="117"/>
  <c r="J120" i="117" s="1"/>
  <c r="I121" i="117"/>
  <c r="I122" i="117"/>
  <c r="I123" i="117"/>
  <c r="I124" i="117"/>
  <c r="J124" i="117" s="1"/>
  <c r="I125" i="117"/>
  <c r="I126" i="117"/>
  <c r="I127" i="117"/>
  <c r="I128" i="117"/>
  <c r="J128" i="117" s="1"/>
  <c r="I129" i="117"/>
  <c r="I130" i="117"/>
  <c r="I131" i="117"/>
  <c r="I132" i="117"/>
  <c r="I133" i="117"/>
  <c r="I134" i="117"/>
  <c r="I135" i="117"/>
  <c r="I136" i="117"/>
  <c r="I137" i="117"/>
  <c r="I138" i="117"/>
  <c r="I139" i="117"/>
  <c r="I140" i="117"/>
  <c r="I141" i="117"/>
  <c r="I142" i="117"/>
  <c r="I143" i="117"/>
  <c r="I144" i="117"/>
  <c r="I145" i="117"/>
  <c r="I146" i="117"/>
  <c r="I147" i="117"/>
  <c r="I148" i="117"/>
  <c r="I149" i="117"/>
  <c r="I150" i="117"/>
  <c r="I151" i="117"/>
  <c r="I152" i="117"/>
  <c r="I153" i="117"/>
  <c r="I154" i="117"/>
  <c r="I155" i="117"/>
  <c r="I156" i="117"/>
  <c r="I157" i="117"/>
  <c r="I158" i="117"/>
  <c r="I159" i="117"/>
  <c r="I160" i="117"/>
  <c r="J160" i="117" s="1"/>
  <c r="I161" i="117"/>
  <c r="I162" i="117"/>
  <c r="I163" i="117"/>
  <c r="I164" i="117"/>
  <c r="I165" i="117"/>
  <c r="I166" i="117"/>
  <c r="I167" i="117"/>
  <c r="J159" i="117" s="1"/>
  <c r="I4" i="117"/>
  <c r="H169" i="117"/>
  <c r="J79" i="117"/>
  <c r="G169" i="117"/>
  <c r="F169" i="117"/>
  <c r="E169" i="117"/>
  <c r="D169" i="117"/>
  <c r="C169" i="117"/>
  <c r="J158" i="117"/>
  <c r="J143" i="117"/>
  <c r="J139" i="117"/>
  <c r="J131" i="117"/>
  <c r="J130" i="117"/>
  <c r="J129" i="117"/>
  <c r="J127" i="117"/>
  <c r="J126" i="117"/>
  <c r="J125" i="117"/>
  <c r="J123" i="117"/>
  <c r="J122" i="117"/>
  <c r="J121" i="117"/>
  <c r="J119" i="117"/>
  <c r="J118" i="117"/>
  <c r="J117" i="117"/>
  <c r="J115" i="117"/>
  <c r="J114" i="117"/>
  <c r="J113" i="117"/>
  <c r="J111" i="117"/>
  <c r="J110" i="117"/>
  <c r="J109" i="117"/>
  <c r="J107" i="117"/>
  <c r="J106" i="117"/>
  <c r="J105" i="117"/>
  <c r="J103" i="117"/>
  <c r="J102" i="117"/>
  <c r="J68" i="117"/>
  <c r="J67" i="117"/>
  <c r="J66" i="117"/>
  <c r="J65" i="117"/>
  <c r="J64" i="117"/>
  <c r="J63" i="117"/>
  <c r="J62" i="117"/>
  <c r="J27" i="117"/>
  <c r="J12" i="117"/>
  <c r="I18" i="116"/>
  <c r="J15" i="116" s="1"/>
  <c r="I161" i="116"/>
  <c r="I72" i="116"/>
  <c r="I73" i="116"/>
  <c r="I70" i="116"/>
  <c r="I69" i="116"/>
  <c r="G167" i="116"/>
  <c r="F167" i="116"/>
  <c r="E167" i="116"/>
  <c r="D167" i="116"/>
  <c r="C167" i="116"/>
  <c r="I165" i="116"/>
  <c r="I164" i="116"/>
  <c r="I163" i="116"/>
  <c r="I162" i="116"/>
  <c r="I160" i="116"/>
  <c r="I159" i="116"/>
  <c r="I158" i="116"/>
  <c r="J158" i="116" s="1"/>
  <c r="I157" i="116"/>
  <c r="I156" i="116"/>
  <c r="J156" i="116" s="1"/>
  <c r="I155" i="116"/>
  <c r="J155" i="116" s="1"/>
  <c r="I154" i="116"/>
  <c r="I153" i="116"/>
  <c r="I152" i="116"/>
  <c r="J152" i="116" s="1"/>
  <c r="I151" i="116"/>
  <c r="J151" i="116" s="1"/>
  <c r="I150" i="116"/>
  <c r="I149" i="116"/>
  <c r="I148" i="116"/>
  <c r="I147" i="116"/>
  <c r="I146" i="116"/>
  <c r="I145" i="116"/>
  <c r="I144" i="116"/>
  <c r="I143" i="116"/>
  <c r="I142" i="116"/>
  <c r="I141" i="116"/>
  <c r="J141" i="116" s="1"/>
  <c r="I140" i="116"/>
  <c r="I139" i="116"/>
  <c r="J139" i="116" s="1"/>
  <c r="I138" i="116"/>
  <c r="I137" i="116"/>
  <c r="I136" i="116"/>
  <c r="I135" i="116"/>
  <c r="J135" i="116" s="1"/>
  <c r="I134" i="116"/>
  <c r="I133" i="116"/>
  <c r="I132" i="116"/>
  <c r="I131" i="116"/>
  <c r="I130" i="116"/>
  <c r="I129" i="116"/>
  <c r="J129" i="116" s="1"/>
  <c r="I128" i="116"/>
  <c r="J128" i="116" s="1"/>
  <c r="I127" i="116"/>
  <c r="J127" i="116" s="1"/>
  <c r="I126" i="116"/>
  <c r="J126" i="116" s="1"/>
  <c r="I125" i="116"/>
  <c r="J125" i="116" s="1"/>
  <c r="I124" i="116"/>
  <c r="J124" i="116" s="1"/>
  <c r="I123" i="116"/>
  <c r="J123" i="116" s="1"/>
  <c r="I122" i="116"/>
  <c r="J122" i="116" s="1"/>
  <c r="I121" i="116"/>
  <c r="J121" i="116" s="1"/>
  <c r="I120" i="116"/>
  <c r="J120" i="116" s="1"/>
  <c r="I119" i="116"/>
  <c r="J119" i="116" s="1"/>
  <c r="I118" i="116"/>
  <c r="J118" i="116" s="1"/>
  <c r="I117" i="116"/>
  <c r="J117" i="116" s="1"/>
  <c r="I116" i="116"/>
  <c r="J116" i="116" s="1"/>
  <c r="I115" i="116"/>
  <c r="J115" i="116" s="1"/>
  <c r="I114" i="116"/>
  <c r="J114" i="116" s="1"/>
  <c r="I113" i="116"/>
  <c r="J113" i="116" s="1"/>
  <c r="I112" i="116"/>
  <c r="J112" i="116" s="1"/>
  <c r="I111" i="116"/>
  <c r="J111" i="116" s="1"/>
  <c r="I110" i="116"/>
  <c r="J110" i="116" s="1"/>
  <c r="I109" i="116"/>
  <c r="J109" i="116" s="1"/>
  <c r="I108" i="116"/>
  <c r="J108" i="116" s="1"/>
  <c r="I107" i="116"/>
  <c r="J107" i="116" s="1"/>
  <c r="I106" i="116"/>
  <c r="J106" i="116" s="1"/>
  <c r="I105" i="116"/>
  <c r="J105" i="116" s="1"/>
  <c r="I104" i="116"/>
  <c r="J104" i="116" s="1"/>
  <c r="I103" i="116"/>
  <c r="J103" i="116" s="1"/>
  <c r="I102" i="116"/>
  <c r="J102" i="116" s="1"/>
  <c r="I101" i="116"/>
  <c r="J101" i="116" s="1"/>
  <c r="I100" i="116"/>
  <c r="J100" i="116" s="1"/>
  <c r="I99" i="116"/>
  <c r="I98" i="116"/>
  <c r="I97" i="116"/>
  <c r="I96" i="116"/>
  <c r="I95" i="116"/>
  <c r="I94" i="116"/>
  <c r="I93" i="116"/>
  <c r="I92" i="116"/>
  <c r="I91" i="116"/>
  <c r="I90" i="116"/>
  <c r="I89" i="116"/>
  <c r="I88" i="116"/>
  <c r="I87" i="116"/>
  <c r="I86" i="116"/>
  <c r="I85" i="116"/>
  <c r="I84" i="116"/>
  <c r="I83" i="116"/>
  <c r="I82" i="116"/>
  <c r="I81" i="116"/>
  <c r="I80" i="116"/>
  <c r="I79" i="116"/>
  <c r="I78" i="116"/>
  <c r="I77" i="116"/>
  <c r="I76" i="116"/>
  <c r="I75" i="116"/>
  <c r="I74" i="116"/>
  <c r="I71" i="116"/>
  <c r="I68" i="116"/>
  <c r="J68" i="116" s="1"/>
  <c r="I67" i="116"/>
  <c r="J67" i="116" s="1"/>
  <c r="I66" i="116"/>
  <c r="J66" i="116" s="1"/>
  <c r="I65" i="116"/>
  <c r="J65" i="116" s="1"/>
  <c r="I64" i="116"/>
  <c r="J64" i="116" s="1"/>
  <c r="I63" i="116"/>
  <c r="J63" i="116" s="1"/>
  <c r="I62" i="116"/>
  <c r="J62" i="116" s="1"/>
  <c r="I61" i="116"/>
  <c r="I60" i="116"/>
  <c r="I59" i="116"/>
  <c r="I58" i="116"/>
  <c r="I57" i="116"/>
  <c r="I56" i="116"/>
  <c r="I55" i="116"/>
  <c r="I54" i="116"/>
  <c r="I53" i="116"/>
  <c r="I52" i="116"/>
  <c r="I51" i="116"/>
  <c r="I50" i="116"/>
  <c r="I49" i="116"/>
  <c r="I48" i="116"/>
  <c r="I47" i="116"/>
  <c r="I46" i="116"/>
  <c r="I45" i="116"/>
  <c r="I44" i="116"/>
  <c r="I43" i="116"/>
  <c r="I42" i="116"/>
  <c r="I41" i="116"/>
  <c r="I40" i="116"/>
  <c r="I39" i="116"/>
  <c r="I38" i="116"/>
  <c r="I37" i="116"/>
  <c r="I36" i="116"/>
  <c r="I35" i="116"/>
  <c r="I34" i="116"/>
  <c r="I33" i="116"/>
  <c r="I32" i="116"/>
  <c r="I31" i="116"/>
  <c r="I30" i="116"/>
  <c r="I29" i="116"/>
  <c r="I28" i="116"/>
  <c r="I27" i="116"/>
  <c r="J27" i="116" s="1"/>
  <c r="I26" i="116"/>
  <c r="I25" i="116"/>
  <c r="I24" i="116"/>
  <c r="I23" i="116"/>
  <c r="I22" i="116"/>
  <c r="I21" i="116"/>
  <c r="I20" i="116"/>
  <c r="I19" i="116"/>
  <c r="I17" i="116"/>
  <c r="I16" i="116"/>
  <c r="I15" i="116"/>
  <c r="I14" i="116"/>
  <c r="I13" i="116"/>
  <c r="I12" i="116"/>
  <c r="J12" i="116" s="1"/>
  <c r="I11" i="116"/>
  <c r="I10" i="116"/>
  <c r="I9" i="116"/>
  <c r="I8" i="116"/>
  <c r="I7" i="116"/>
  <c r="I6" i="116"/>
  <c r="I5" i="116"/>
  <c r="I4" i="116"/>
  <c r="G169" i="115"/>
  <c r="F169" i="115"/>
  <c r="E169" i="115"/>
  <c r="D169" i="115"/>
  <c r="C169" i="115"/>
  <c r="I167" i="115"/>
  <c r="I166" i="115"/>
  <c r="I165" i="115"/>
  <c r="I164" i="115"/>
  <c r="I163" i="115"/>
  <c r="I162" i="115"/>
  <c r="I161" i="115"/>
  <c r="J161" i="115" s="1"/>
  <c r="I160" i="115"/>
  <c r="J160" i="115" s="1"/>
  <c r="J159" i="115"/>
  <c r="I159" i="115"/>
  <c r="I158" i="115"/>
  <c r="I157" i="115"/>
  <c r="J157" i="115" s="1"/>
  <c r="I156" i="115"/>
  <c r="J156" i="115" s="1"/>
  <c r="I155" i="115"/>
  <c r="J155" i="115" s="1"/>
  <c r="I154" i="115"/>
  <c r="J154" i="115" s="1"/>
  <c r="I153" i="115"/>
  <c r="J153" i="115" s="1"/>
  <c r="I152" i="115"/>
  <c r="I151" i="115"/>
  <c r="J143" i="115" s="1"/>
  <c r="I150" i="115"/>
  <c r="I149" i="115"/>
  <c r="I148" i="115"/>
  <c r="I147" i="115"/>
  <c r="I146" i="115"/>
  <c r="I145" i="115"/>
  <c r="I144" i="115"/>
  <c r="J144" i="115" s="1"/>
  <c r="I143" i="115"/>
  <c r="I142" i="115"/>
  <c r="I141" i="115"/>
  <c r="I140" i="115"/>
  <c r="J140" i="115" s="1"/>
  <c r="I139" i="115"/>
  <c r="I138" i="115"/>
  <c r="I137" i="115"/>
  <c r="J137" i="115" s="1"/>
  <c r="I136" i="115"/>
  <c r="I135" i="115"/>
  <c r="I134" i="115"/>
  <c r="J139" i="115" s="1"/>
  <c r="I133" i="115"/>
  <c r="I132" i="115"/>
  <c r="J132" i="115" s="1"/>
  <c r="I131" i="115"/>
  <c r="J131" i="115" s="1"/>
  <c r="I130" i="115"/>
  <c r="J130" i="115" s="1"/>
  <c r="I129" i="115"/>
  <c r="J129" i="115" s="1"/>
  <c r="I128" i="115"/>
  <c r="J128" i="115" s="1"/>
  <c r="I127" i="115"/>
  <c r="J127" i="115" s="1"/>
  <c r="I126" i="115"/>
  <c r="J126" i="115" s="1"/>
  <c r="J125" i="115"/>
  <c r="I125" i="115"/>
  <c r="I124" i="115"/>
  <c r="J124" i="115" s="1"/>
  <c r="I123" i="115"/>
  <c r="J123" i="115" s="1"/>
  <c r="I122" i="115"/>
  <c r="J122" i="115" s="1"/>
  <c r="I121" i="115"/>
  <c r="J121" i="115" s="1"/>
  <c r="I120" i="115"/>
  <c r="J120" i="115" s="1"/>
  <c r="J119" i="115"/>
  <c r="I119" i="115"/>
  <c r="I118" i="115"/>
  <c r="J118" i="115" s="1"/>
  <c r="J117" i="115"/>
  <c r="I117" i="115"/>
  <c r="I116" i="115"/>
  <c r="J116" i="115" s="1"/>
  <c r="I115" i="115"/>
  <c r="J115" i="115" s="1"/>
  <c r="I114" i="115"/>
  <c r="J114" i="115" s="1"/>
  <c r="I113" i="115"/>
  <c r="J113" i="115" s="1"/>
  <c r="I112" i="115"/>
  <c r="J112" i="115" s="1"/>
  <c r="J111" i="115"/>
  <c r="I111" i="115"/>
  <c r="I110" i="115"/>
  <c r="J110" i="115" s="1"/>
  <c r="J109" i="115"/>
  <c r="I109" i="115"/>
  <c r="I108" i="115"/>
  <c r="J108" i="115" s="1"/>
  <c r="I107" i="115"/>
  <c r="J107" i="115" s="1"/>
  <c r="I106" i="115"/>
  <c r="J106" i="115" s="1"/>
  <c r="I105" i="115"/>
  <c r="J105" i="115" s="1"/>
  <c r="I104" i="115"/>
  <c r="J104" i="115" s="1"/>
  <c r="I103" i="115"/>
  <c r="J103" i="115" s="1"/>
  <c r="I102" i="115"/>
  <c r="I101" i="115"/>
  <c r="I100" i="115"/>
  <c r="I99" i="115"/>
  <c r="J99" i="115" s="1"/>
  <c r="I98" i="115"/>
  <c r="I97" i="115"/>
  <c r="I96" i="115"/>
  <c r="I95" i="115"/>
  <c r="I94" i="115"/>
  <c r="I93" i="115"/>
  <c r="I92" i="115"/>
  <c r="I91" i="115"/>
  <c r="I90" i="115"/>
  <c r="I89" i="115"/>
  <c r="I88" i="115"/>
  <c r="I87" i="115"/>
  <c r="I86" i="115"/>
  <c r="I85" i="115"/>
  <c r="I84" i="115"/>
  <c r="I83" i="115"/>
  <c r="I82" i="115"/>
  <c r="I81" i="115"/>
  <c r="I80" i="115"/>
  <c r="I79" i="115"/>
  <c r="I78" i="115"/>
  <c r="I77" i="115"/>
  <c r="I76" i="115"/>
  <c r="I75" i="115"/>
  <c r="I74" i="115"/>
  <c r="I73" i="115"/>
  <c r="I72" i="115"/>
  <c r="I71" i="115"/>
  <c r="I70" i="115"/>
  <c r="I69" i="115"/>
  <c r="I68" i="115"/>
  <c r="I67" i="115"/>
  <c r="J67" i="115" s="1"/>
  <c r="I66" i="115"/>
  <c r="J66" i="115" s="1"/>
  <c r="I65" i="115"/>
  <c r="J65" i="115" s="1"/>
  <c r="I64" i="115"/>
  <c r="J64" i="115" s="1"/>
  <c r="I63" i="115"/>
  <c r="J63" i="115" s="1"/>
  <c r="I62" i="115"/>
  <c r="J62" i="115" s="1"/>
  <c r="I61" i="115"/>
  <c r="J61" i="115" s="1"/>
  <c r="I60" i="115"/>
  <c r="I59" i="115"/>
  <c r="I58" i="115"/>
  <c r="I57" i="115"/>
  <c r="I56" i="115"/>
  <c r="I55" i="115"/>
  <c r="I54" i="115"/>
  <c r="I53" i="115"/>
  <c r="I52" i="115"/>
  <c r="I51" i="115"/>
  <c r="I50" i="115"/>
  <c r="I49" i="115"/>
  <c r="I48" i="115"/>
  <c r="I47" i="115"/>
  <c r="I46" i="115"/>
  <c r="I45" i="115"/>
  <c r="I44" i="115"/>
  <c r="I43" i="115"/>
  <c r="I42" i="115"/>
  <c r="I41" i="115"/>
  <c r="I40" i="115"/>
  <c r="I39" i="115"/>
  <c r="I38" i="115"/>
  <c r="I37" i="115"/>
  <c r="I36" i="115"/>
  <c r="I35" i="115"/>
  <c r="I34" i="115"/>
  <c r="I33" i="115"/>
  <c r="J33" i="115" s="1"/>
  <c r="I32" i="115"/>
  <c r="I31" i="115"/>
  <c r="I30" i="115"/>
  <c r="I29" i="115"/>
  <c r="I28" i="115"/>
  <c r="I27" i="115"/>
  <c r="I26" i="115"/>
  <c r="J26" i="115" s="1"/>
  <c r="I25" i="115"/>
  <c r="I24" i="115"/>
  <c r="I23" i="115"/>
  <c r="I22" i="115"/>
  <c r="I21" i="115"/>
  <c r="I20" i="115"/>
  <c r="I19" i="115"/>
  <c r="I18" i="115"/>
  <c r="I17" i="115"/>
  <c r="I16" i="115"/>
  <c r="I15" i="115"/>
  <c r="J15" i="115" s="1"/>
  <c r="I14" i="115"/>
  <c r="J14" i="115" s="1"/>
  <c r="I13" i="115"/>
  <c r="I12" i="115"/>
  <c r="J12" i="115" s="1"/>
  <c r="I11" i="115"/>
  <c r="I10" i="115"/>
  <c r="I9" i="115"/>
  <c r="I8" i="115"/>
  <c r="I7" i="115"/>
  <c r="I6" i="115"/>
  <c r="I5" i="115"/>
  <c r="I4" i="115"/>
  <c r="I68" i="114"/>
  <c r="J71" i="114" s="1"/>
  <c r="I131" i="114"/>
  <c r="J131" i="114" s="1"/>
  <c r="I129" i="114"/>
  <c r="J129" i="114" s="1"/>
  <c r="I126" i="114"/>
  <c r="J126" i="114" s="1"/>
  <c r="I84" i="114"/>
  <c r="I32" i="114"/>
  <c r="I36" i="114"/>
  <c r="I37" i="114"/>
  <c r="I38" i="114"/>
  <c r="I39" i="114"/>
  <c r="I40" i="114"/>
  <c r="I41" i="114"/>
  <c r="I42" i="114"/>
  <c r="I18" i="114"/>
  <c r="J8" i="113"/>
  <c r="J9" i="113"/>
  <c r="I78" i="113"/>
  <c r="I148" i="113"/>
  <c r="I106" i="113"/>
  <c r="I107" i="113"/>
  <c r="I193" i="113"/>
  <c r="J193" i="113" s="1"/>
  <c r="I190" i="113"/>
  <c r="J190" i="113" s="1"/>
  <c r="I74" i="113"/>
  <c r="I75" i="113"/>
  <c r="I76" i="113"/>
  <c r="I77" i="113"/>
  <c r="I79" i="113"/>
  <c r="I80" i="113"/>
  <c r="I63" i="113"/>
  <c r="J188" i="112"/>
  <c r="I188" i="112"/>
  <c r="I77" i="112"/>
  <c r="I76" i="112"/>
  <c r="I75" i="112"/>
  <c r="I74" i="112"/>
  <c r="I63" i="112"/>
  <c r="I64" i="112"/>
  <c r="G169" i="114"/>
  <c r="F169" i="114"/>
  <c r="E169" i="114"/>
  <c r="D169" i="114"/>
  <c r="C169" i="114"/>
  <c r="I167" i="114"/>
  <c r="I166" i="114"/>
  <c r="I165" i="114"/>
  <c r="I164" i="114"/>
  <c r="I163" i="114"/>
  <c r="I162" i="114"/>
  <c r="I161" i="114"/>
  <c r="J161" i="114" s="1"/>
  <c r="I160" i="114"/>
  <c r="I159" i="114"/>
  <c r="J159" i="114" s="1"/>
  <c r="I158" i="114"/>
  <c r="J158" i="114" s="1"/>
  <c r="I157" i="114"/>
  <c r="J157" i="114" s="1"/>
  <c r="I156" i="114"/>
  <c r="I155" i="114"/>
  <c r="J155" i="114" s="1"/>
  <c r="I154" i="114"/>
  <c r="J154" i="114" s="1"/>
  <c r="I153" i="114"/>
  <c r="I152" i="114"/>
  <c r="I151" i="114"/>
  <c r="I150" i="114"/>
  <c r="I149" i="114"/>
  <c r="I148" i="114"/>
  <c r="I147" i="114"/>
  <c r="I146" i="114"/>
  <c r="I145" i="114"/>
  <c r="I144" i="114"/>
  <c r="J144" i="114" s="1"/>
  <c r="I143" i="114"/>
  <c r="I142" i="114"/>
  <c r="I141" i="114"/>
  <c r="I140" i="114"/>
  <c r="J140" i="114" s="1"/>
  <c r="I139" i="114"/>
  <c r="I138" i="114"/>
  <c r="J138" i="114" s="1"/>
  <c r="I137" i="114"/>
  <c r="I136" i="114"/>
  <c r="I135" i="114"/>
  <c r="I134" i="114"/>
  <c r="I133" i="114"/>
  <c r="J137" i="114" s="1"/>
  <c r="I132" i="114"/>
  <c r="J132" i="114" s="1"/>
  <c r="I130" i="114"/>
  <c r="J130" i="114" s="1"/>
  <c r="I128" i="114"/>
  <c r="J128" i="114" s="1"/>
  <c r="I127" i="114"/>
  <c r="J127" i="114" s="1"/>
  <c r="I125" i="114"/>
  <c r="J125" i="114" s="1"/>
  <c r="I124" i="114"/>
  <c r="J124" i="114" s="1"/>
  <c r="I123" i="114"/>
  <c r="J123" i="114" s="1"/>
  <c r="I122" i="114"/>
  <c r="J122" i="114" s="1"/>
  <c r="I121" i="114"/>
  <c r="J121" i="114" s="1"/>
  <c r="I120" i="114"/>
  <c r="J120" i="114" s="1"/>
  <c r="I119" i="114"/>
  <c r="J119" i="114" s="1"/>
  <c r="I118" i="114"/>
  <c r="J118" i="114" s="1"/>
  <c r="I117" i="114"/>
  <c r="J117" i="114" s="1"/>
  <c r="I116" i="114"/>
  <c r="J116" i="114" s="1"/>
  <c r="I115" i="114"/>
  <c r="J115" i="114" s="1"/>
  <c r="I114" i="114"/>
  <c r="J114" i="114" s="1"/>
  <c r="I113" i="114"/>
  <c r="J113" i="114" s="1"/>
  <c r="I112" i="114"/>
  <c r="J112" i="114" s="1"/>
  <c r="I111" i="114"/>
  <c r="J111" i="114" s="1"/>
  <c r="I110" i="114"/>
  <c r="J110" i="114" s="1"/>
  <c r="I109" i="114"/>
  <c r="J109" i="114" s="1"/>
  <c r="I108" i="114"/>
  <c r="J108" i="114" s="1"/>
  <c r="I107" i="114"/>
  <c r="J107" i="114" s="1"/>
  <c r="I106" i="114"/>
  <c r="J106" i="114" s="1"/>
  <c r="I105" i="114"/>
  <c r="J105" i="114" s="1"/>
  <c r="I104" i="114"/>
  <c r="J104" i="114" s="1"/>
  <c r="I103" i="114"/>
  <c r="J103" i="114" s="1"/>
  <c r="I102" i="114"/>
  <c r="I101" i="114"/>
  <c r="I100" i="114"/>
  <c r="I99" i="114"/>
  <c r="J99" i="114" s="1"/>
  <c r="I98" i="114"/>
  <c r="I97" i="114"/>
  <c r="I96" i="114"/>
  <c r="I95" i="114"/>
  <c r="I94" i="114"/>
  <c r="I93" i="114"/>
  <c r="I92" i="114"/>
  <c r="I91" i="114"/>
  <c r="I90" i="114"/>
  <c r="I89" i="114"/>
  <c r="I88" i="114"/>
  <c r="I87" i="114"/>
  <c r="I86" i="114"/>
  <c r="I85" i="114"/>
  <c r="I83" i="114"/>
  <c r="I82" i="114"/>
  <c r="I81" i="114"/>
  <c r="I80" i="114"/>
  <c r="I79" i="114"/>
  <c r="I78" i="114"/>
  <c r="I77" i="114"/>
  <c r="I76" i="114"/>
  <c r="I75" i="114"/>
  <c r="I74" i="114"/>
  <c r="I73" i="114"/>
  <c r="I72" i="114"/>
  <c r="I71" i="114"/>
  <c r="I70" i="114"/>
  <c r="I69" i="114"/>
  <c r="I67" i="114"/>
  <c r="J67" i="114" s="1"/>
  <c r="I66" i="114"/>
  <c r="J66" i="114" s="1"/>
  <c r="I65" i="114"/>
  <c r="J65" i="114" s="1"/>
  <c r="I64" i="114"/>
  <c r="J64" i="114" s="1"/>
  <c r="I63" i="114"/>
  <c r="J63" i="114" s="1"/>
  <c r="I62" i="114"/>
  <c r="J62" i="114" s="1"/>
  <c r="I61" i="114"/>
  <c r="J61" i="114" s="1"/>
  <c r="I60" i="114"/>
  <c r="I59" i="114"/>
  <c r="I58" i="114"/>
  <c r="I57" i="114"/>
  <c r="I56" i="114"/>
  <c r="I55" i="114"/>
  <c r="I54" i="114"/>
  <c r="I53" i="114"/>
  <c r="I52" i="114"/>
  <c r="I51" i="114"/>
  <c r="I50" i="114"/>
  <c r="I49" i="114"/>
  <c r="I48" i="114"/>
  <c r="I47" i="114"/>
  <c r="I46" i="114"/>
  <c r="I45" i="114"/>
  <c r="I44" i="114"/>
  <c r="I43" i="114"/>
  <c r="I35" i="114"/>
  <c r="I34" i="114"/>
  <c r="I33" i="114"/>
  <c r="I31" i="114"/>
  <c r="I30" i="114"/>
  <c r="I29" i="114"/>
  <c r="I28" i="114"/>
  <c r="I27" i="114"/>
  <c r="I26" i="114"/>
  <c r="J26" i="114" s="1"/>
  <c r="I25" i="114"/>
  <c r="I24" i="114"/>
  <c r="I23" i="114"/>
  <c r="I22" i="114"/>
  <c r="I21" i="114"/>
  <c r="I20" i="114"/>
  <c r="I19" i="114"/>
  <c r="I17" i="114"/>
  <c r="I16" i="114"/>
  <c r="I15" i="114"/>
  <c r="J15" i="114" s="1"/>
  <c r="I14" i="114"/>
  <c r="I13" i="114"/>
  <c r="I12" i="114"/>
  <c r="J12" i="114" s="1"/>
  <c r="I11" i="114"/>
  <c r="I10" i="114"/>
  <c r="I9" i="114"/>
  <c r="I8" i="114"/>
  <c r="I7" i="114"/>
  <c r="I6" i="114"/>
  <c r="I5" i="114"/>
  <c r="I4" i="114"/>
  <c r="G261" i="113"/>
  <c r="F261" i="113"/>
  <c r="E261" i="113"/>
  <c r="D261" i="113"/>
  <c r="C261" i="113"/>
  <c r="I259" i="113"/>
  <c r="J259" i="113" s="1"/>
  <c r="I258" i="113"/>
  <c r="I257" i="113"/>
  <c r="I256" i="113"/>
  <c r="I255" i="113"/>
  <c r="I254" i="113"/>
  <c r="I253" i="113"/>
  <c r="I252" i="113"/>
  <c r="I251" i="113"/>
  <c r="I250" i="113"/>
  <c r="I249" i="113"/>
  <c r="I248" i="113"/>
  <c r="I247" i="113"/>
  <c r="I246" i="113"/>
  <c r="I245" i="113"/>
  <c r="I244" i="113"/>
  <c r="J244" i="113" s="1"/>
  <c r="I243" i="113"/>
  <c r="J243" i="113" s="1"/>
  <c r="I242" i="113"/>
  <c r="J242" i="113" s="1"/>
  <c r="I241" i="113"/>
  <c r="I240" i="113"/>
  <c r="I239" i="113"/>
  <c r="J239" i="113" s="1"/>
  <c r="I238" i="113"/>
  <c r="I237" i="113"/>
  <c r="I236" i="113"/>
  <c r="I235" i="113"/>
  <c r="I234" i="113"/>
  <c r="I233" i="113"/>
  <c r="I232" i="113"/>
  <c r="I231" i="113"/>
  <c r="I230" i="113"/>
  <c r="I229" i="113"/>
  <c r="I228" i="113"/>
  <c r="I227" i="113"/>
  <c r="I226" i="113"/>
  <c r="I225" i="113"/>
  <c r="I224" i="113"/>
  <c r="I223" i="113"/>
  <c r="I222" i="113"/>
  <c r="I221" i="113"/>
  <c r="I220" i="113"/>
  <c r="I219" i="113"/>
  <c r="I218" i="113"/>
  <c r="I217" i="113"/>
  <c r="I216" i="113"/>
  <c r="I215" i="113"/>
  <c r="I214" i="113"/>
  <c r="I213" i="113"/>
  <c r="I212" i="113"/>
  <c r="I211" i="113"/>
  <c r="I210" i="113"/>
  <c r="I209" i="113"/>
  <c r="I208" i="113"/>
  <c r="I207" i="113"/>
  <c r="I206" i="113"/>
  <c r="I205" i="113"/>
  <c r="I204" i="113"/>
  <c r="I203" i="113"/>
  <c r="I202" i="113"/>
  <c r="I201" i="113"/>
  <c r="I200" i="113"/>
  <c r="I199" i="113"/>
  <c r="I198" i="113"/>
  <c r="J198" i="113" s="1"/>
  <c r="I197" i="113"/>
  <c r="J197" i="113" s="1"/>
  <c r="I196" i="113"/>
  <c r="J196" i="113" s="1"/>
  <c r="I195" i="113"/>
  <c r="J195" i="113" s="1"/>
  <c r="I194" i="113"/>
  <c r="J194" i="113" s="1"/>
  <c r="I192" i="113"/>
  <c r="J192" i="113" s="1"/>
  <c r="I191" i="113"/>
  <c r="J191" i="113" s="1"/>
  <c r="I189" i="113"/>
  <c r="J189" i="113" s="1"/>
  <c r="I188" i="113"/>
  <c r="J188" i="113" s="1"/>
  <c r="I187" i="113"/>
  <c r="J187" i="113" s="1"/>
  <c r="I186" i="113"/>
  <c r="J186" i="113" s="1"/>
  <c r="I185" i="113"/>
  <c r="J185" i="113" s="1"/>
  <c r="I184" i="113"/>
  <c r="J184" i="113" s="1"/>
  <c r="I183" i="113"/>
  <c r="J183" i="113" s="1"/>
  <c r="I182" i="113"/>
  <c r="J182" i="113" s="1"/>
  <c r="I181" i="113"/>
  <c r="J181" i="113" s="1"/>
  <c r="I180" i="113"/>
  <c r="J180" i="113" s="1"/>
  <c r="I179" i="113"/>
  <c r="J179" i="113" s="1"/>
  <c r="I178" i="113"/>
  <c r="J178" i="113" s="1"/>
  <c r="I177" i="113"/>
  <c r="J177" i="113" s="1"/>
  <c r="I176" i="113"/>
  <c r="J176" i="113" s="1"/>
  <c r="I175" i="113"/>
  <c r="J175" i="113" s="1"/>
  <c r="I174" i="113"/>
  <c r="J174" i="113" s="1"/>
  <c r="I173" i="113"/>
  <c r="J173" i="113" s="1"/>
  <c r="I172" i="113"/>
  <c r="J172" i="113" s="1"/>
  <c r="I171" i="113"/>
  <c r="J171" i="113" s="1"/>
  <c r="I170" i="113"/>
  <c r="J170" i="113" s="1"/>
  <c r="I169" i="113"/>
  <c r="J169" i="113" s="1"/>
  <c r="I168" i="113"/>
  <c r="J168" i="113" s="1"/>
  <c r="I167" i="113"/>
  <c r="J167" i="113" s="1"/>
  <c r="I166" i="113"/>
  <c r="I165" i="113"/>
  <c r="I164" i="113"/>
  <c r="I163" i="113"/>
  <c r="J163" i="113" s="1"/>
  <c r="I162" i="113"/>
  <c r="I161" i="113"/>
  <c r="I160" i="113"/>
  <c r="I159" i="113"/>
  <c r="I158" i="113"/>
  <c r="I157" i="113"/>
  <c r="I156" i="113"/>
  <c r="I155" i="113"/>
  <c r="I154" i="113"/>
  <c r="I153" i="113"/>
  <c r="I152" i="113"/>
  <c r="I151" i="113"/>
  <c r="I150" i="113"/>
  <c r="I149" i="113"/>
  <c r="I147" i="113"/>
  <c r="I146" i="113"/>
  <c r="I145" i="113"/>
  <c r="I144" i="113"/>
  <c r="I143" i="113"/>
  <c r="I142" i="113"/>
  <c r="I141" i="113"/>
  <c r="I140" i="113"/>
  <c r="I139" i="113"/>
  <c r="I138" i="113"/>
  <c r="I137" i="113"/>
  <c r="I136" i="113"/>
  <c r="I135" i="113"/>
  <c r="I134" i="113"/>
  <c r="I133" i="113"/>
  <c r="I132" i="113"/>
  <c r="I131" i="113"/>
  <c r="I130" i="113"/>
  <c r="I129" i="113"/>
  <c r="I128" i="113"/>
  <c r="I127" i="113"/>
  <c r="I126" i="113"/>
  <c r="I125" i="113"/>
  <c r="I124" i="113"/>
  <c r="I123" i="113"/>
  <c r="I122" i="113"/>
  <c r="I121" i="113"/>
  <c r="I120" i="113"/>
  <c r="I119" i="113"/>
  <c r="I118" i="113"/>
  <c r="I117" i="113"/>
  <c r="I116" i="113"/>
  <c r="I115" i="113"/>
  <c r="I114" i="113"/>
  <c r="I113" i="113"/>
  <c r="I112" i="113"/>
  <c r="J112" i="113" s="1"/>
  <c r="I111" i="113"/>
  <c r="I110" i="113"/>
  <c r="I109" i="113"/>
  <c r="I108" i="113"/>
  <c r="I105" i="113"/>
  <c r="J105" i="113" s="1"/>
  <c r="I104" i="113"/>
  <c r="J104" i="113" s="1"/>
  <c r="I103" i="113"/>
  <c r="J103" i="113" s="1"/>
  <c r="I102" i="113"/>
  <c r="J102" i="113" s="1"/>
  <c r="I101" i="113"/>
  <c r="J101" i="113" s="1"/>
  <c r="I100" i="113"/>
  <c r="J100" i="113" s="1"/>
  <c r="I99" i="113"/>
  <c r="J99" i="113" s="1"/>
  <c r="I98" i="113"/>
  <c r="I97" i="113"/>
  <c r="I96" i="113"/>
  <c r="I95" i="113"/>
  <c r="I94" i="113"/>
  <c r="I93" i="113"/>
  <c r="J109" i="113" s="1"/>
  <c r="I92" i="113"/>
  <c r="I91" i="113"/>
  <c r="I90" i="113"/>
  <c r="I89" i="113"/>
  <c r="I88" i="113"/>
  <c r="I87" i="113"/>
  <c r="I86" i="113"/>
  <c r="I85" i="113"/>
  <c r="I84" i="113"/>
  <c r="I83" i="113"/>
  <c r="I82" i="113"/>
  <c r="I81" i="113"/>
  <c r="I73" i="113"/>
  <c r="I72" i="113"/>
  <c r="I71" i="113"/>
  <c r="I70" i="113"/>
  <c r="I69" i="113"/>
  <c r="I68" i="113"/>
  <c r="I67" i="113"/>
  <c r="I66" i="113"/>
  <c r="I65" i="113"/>
  <c r="I64" i="113"/>
  <c r="I62" i="113"/>
  <c r="I61" i="113"/>
  <c r="I60" i="113"/>
  <c r="I59" i="113"/>
  <c r="I58" i="113"/>
  <c r="I57" i="113"/>
  <c r="I56" i="113"/>
  <c r="I55" i="113"/>
  <c r="I54" i="113"/>
  <c r="I53" i="113"/>
  <c r="J53" i="113" s="1"/>
  <c r="I52" i="113"/>
  <c r="I51" i="113"/>
  <c r="I50" i="113"/>
  <c r="I49" i="113"/>
  <c r="I48" i="113"/>
  <c r="I47" i="113"/>
  <c r="I46" i="113"/>
  <c r="I45" i="113"/>
  <c r="I44" i="113"/>
  <c r="I43" i="113"/>
  <c r="I42" i="113"/>
  <c r="I41" i="113"/>
  <c r="I40" i="113"/>
  <c r="I39" i="113"/>
  <c r="I38" i="113"/>
  <c r="I37" i="113"/>
  <c r="I36" i="113"/>
  <c r="I35" i="113"/>
  <c r="I34" i="113"/>
  <c r="I33" i="113"/>
  <c r="I32" i="113"/>
  <c r="I31" i="113"/>
  <c r="I30" i="113"/>
  <c r="I29" i="113"/>
  <c r="I28" i="113"/>
  <c r="I27" i="113"/>
  <c r="I26" i="113"/>
  <c r="I25" i="113"/>
  <c r="I24" i="113"/>
  <c r="I23" i="113"/>
  <c r="I22" i="113"/>
  <c r="I21" i="113"/>
  <c r="I20" i="113"/>
  <c r="I19" i="113"/>
  <c r="J19" i="113" s="1"/>
  <c r="I18" i="113"/>
  <c r="J18" i="113" s="1"/>
  <c r="I17" i="113"/>
  <c r="I16" i="113"/>
  <c r="I15" i="113"/>
  <c r="J15" i="113" s="1"/>
  <c r="I14" i="113"/>
  <c r="I13" i="113"/>
  <c r="I12" i="113"/>
  <c r="J12" i="113" s="1"/>
  <c r="I11" i="113"/>
  <c r="J11" i="113" s="1"/>
  <c r="I10" i="113"/>
  <c r="I9" i="113"/>
  <c r="I8" i="113"/>
  <c r="I7" i="113"/>
  <c r="I6" i="113"/>
  <c r="I5" i="113"/>
  <c r="I4" i="113"/>
  <c r="G255" i="112"/>
  <c r="F255" i="112"/>
  <c r="E255" i="112"/>
  <c r="D255" i="112"/>
  <c r="C255" i="112"/>
  <c r="I253" i="112"/>
  <c r="J253" i="112" s="1"/>
  <c r="I252" i="112"/>
  <c r="I251" i="112"/>
  <c r="I250" i="112"/>
  <c r="I249" i="112"/>
  <c r="I248" i="112"/>
  <c r="I247" i="112"/>
  <c r="I246" i="112"/>
  <c r="I245" i="112"/>
  <c r="I244" i="112"/>
  <c r="I243" i="112"/>
  <c r="I242" i="112"/>
  <c r="I241" i="112"/>
  <c r="I240" i="112"/>
  <c r="I239" i="112"/>
  <c r="I238" i="112"/>
  <c r="J238" i="112" s="1"/>
  <c r="I237" i="112"/>
  <c r="J237" i="112" s="1"/>
  <c r="I236" i="112"/>
  <c r="J236" i="112" s="1"/>
  <c r="I235" i="112"/>
  <c r="I234" i="112"/>
  <c r="I233" i="112"/>
  <c r="J233" i="112" s="1"/>
  <c r="I232" i="112"/>
  <c r="I231" i="112"/>
  <c r="I230" i="112"/>
  <c r="I229" i="112"/>
  <c r="I228" i="112"/>
  <c r="I227" i="112"/>
  <c r="I226" i="112"/>
  <c r="I225" i="112"/>
  <c r="I224" i="112"/>
  <c r="I223" i="112"/>
  <c r="I222" i="112"/>
  <c r="I221" i="112"/>
  <c r="I220" i="112"/>
  <c r="I219" i="112"/>
  <c r="I218" i="112"/>
  <c r="I217" i="112"/>
  <c r="I216" i="112"/>
  <c r="I215" i="112"/>
  <c r="I214" i="112"/>
  <c r="I213" i="112"/>
  <c r="I212" i="112"/>
  <c r="I211" i="112"/>
  <c r="I210" i="112"/>
  <c r="I209" i="112"/>
  <c r="I208" i="112"/>
  <c r="I207" i="112"/>
  <c r="I206" i="112"/>
  <c r="I205" i="112"/>
  <c r="I204" i="112"/>
  <c r="I203" i="112"/>
  <c r="I202" i="112"/>
  <c r="I201" i="112"/>
  <c r="I200" i="112"/>
  <c r="I199" i="112"/>
  <c r="I198" i="112"/>
  <c r="I197" i="112"/>
  <c r="I196" i="112"/>
  <c r="I195" i="112"/>
  <c r="I194" i="112"/>
  <c r="I193" i="112"/>
  <c r="I192" i="112"/>
  <c r="J192" i="112" s="1"/>
  <c r="I191" i="112"/>
  <c r="J191" i="112" s="1"/>
  <c r="I190" i="112"/>
  <c r="J190" i="112" s="1"/>
  <c r="I189" i="112"/>
  <c r="J189" i="112" s="1"/>
  <c r="I187" i="112"/>
  <c r="J187" i="112" s="1"/>
  <c r="I186" i="112"/>
  <c r="J186" i="112" s="1"/>
  <c r="I185" i="112"/>
  <c r="J185" i="112" s="1"/>
  <c r="I184" i="112"/>
  <c r="J184" i="112" s="1"/>
  <c r="I183" i="112"/>
  <c r="J183" i="112" s="1"/>
  <c r="I182" i="112"/>
  <c r="J182" i="112" s="1"/>
  <c r="I181" i="112"/>
  <c r="J181" i="112" s="1"/>
  <c r="I180" i="112"/>
  <c r="J180" i="112" s="1"/>
  <c r="I179" i="112"/>
  <c r="J179" i="112" s="1"/>
  <c r="I178" i="112"/>
  <c r="J178" i="112" s="1"/>
  <c r="I177" i="112"/>
  <c r="J177" i="112" s="1"/>
  <c r="I176" i="112"/>
  <c r="J176" i="112" s="1"/>
  <c r="I175" i="112"/>
  <c r="J175" i="112" s="1"/>
  <c r="I174" i="112"/>
  <c r="J174" i="112" s="1"/>
  <c r="I173" i="112"/>
  <c r="J173" i="112" s="1"/>
  <c r="I172" i="112"/>
  <c r="J172" i="112" s="1"/>
  <c r="I171" i="112"/>
  <c r="J171" i="112" s="1"/>
  <c r="I170" i="112"/>
  <c r="J170" i="112" s="1"/>
  <c r="I169" i="112"/>
  <c r="J169" i="112" s="1"/>
  <c r="I168" i="112"/>
  <c r="J168" i="112" s="1"/>
  <c r="I167" i="112"/>
  <c r="J167" i="112" s="1"/>
  <c r="I166" i="112"/>
  <c r="J166" i="112" s="1"/>
  <c r="I165" i="112"/>
  <c r="J165" i="112" s="1"/>
  <c r="I164" i="112"/>
  <c r="J164" i="112" s="1"/>
  <c r="I163" i="112"/>
  <c r="J163" i="112" s="1"/>
  <c r="I162" i="112"/>
  <c r="J162" i="112" s="1"/>
  <c r="I161" i="112"/>
  <c r="I160" i="112"/>
  <c r="I159" i="112"/>
  <c r="I158" i="112"/>
  <c r="J158" i="112" s="1"/>
  <c r="I157" i="112"/>
  <c r="I156" i="112"/>
  <c r="I155" i="112"/>
  <c r="I154" i="112"/>
  <c r="I153" i="112"/>
  <c r="I152" i="112"/>
  <c r="I151" i="112"/>
  <c r="I150" i="112"/>
  <c r="I149" i="112"/>
  <c r="I148" i="112"/>
  <c r="I147" i="112"/>
  <c r="I146" i="112"/>
  <c r="I145" i="112"/>
  <c r="I144" i="112"/>
  <c r="I143" i="112"/>
  <c r="I142" i="112"/>
  <c r="I141" i="112"/>
  <c r="I140" i="112"/>
  <c r="I139" i="112"/>
  <c r="I138" i="112"/>
  <c r="I137" i="112"/>
  <c r="I136" i="112"/>
  <c r="I135" i="112"/>
  <c r="I134" i="112"/>
  <c r="I133" i="112"/>
  <c r="I132" i="112"/>
  <c r="I131" i="112"/>
  <c r="I130" i="112"/>
  <c r="I129" i="112"/>
  <c r="I128" i="112"/>
  <c r="I127" i="112"/>
  <c r="I126" i="112"/>
  <c r="I125" i="112"/>
  <c r="I124" i="112"/>
  <c r="I123" i="112"/>
  <c r="I122" i="112"/>
  <c r="I121" i="112"/>
  <c r="I120" i="112"/>
  <c r="I119" i="112"/>
  <c r="I118" i="112"/>
  <c r="I117" i="112"/>
  <c r="I116" i="112"/>
  <c r="I115" i="112"/>
  <c r="I114" i="112"/>
  <c r="I113" i="112"/>
  <c r="I112" i="112"/>
  <c r="I111" i="112"/>
  <c r="I110" i="112"/>
  <c r="I109" i="112"/>
  <c r="I108" i="112"/>
  <c r="I107" i="112"/>
  <c r="I106" i="112"/>
  <c r="I105" i="112"/>
  <c r="I104" i="112"/>
  <c r="I103" i="112"/>
  <c r="I102" i="112"/>
  <c r="J102" i="112" s="1"/>
  <c r="I101" i="112"/>
  <c r="J101" i="112" s="1"/>
  <c r="I100" i="112"/>
  <c r="J100" i="112" s="1"/>
  <c r="I99" i="112"/>
  <c r="J99" i="112" s="1"/>
  <c r="I98" i="112"/>
  <c r="J98" i="112" s="1"/>
  <c r="I97" i="112"/>
  <c r="J97" i="112" s="1"/>
  <c r="I96" i="112"/>
  <c r="J96" i="112" s="1"/>
  <c r="I95" i="112"/>
  <c r="I94" i="112"/>
  <c r="I93" i="112"/>
  <c r="I92" i="112"/>
  <c r="I91" i="112"/>
  <c r="I90" i="112"/>
  <c r="I89" i="112"/>
  <c r="I88" i="112"/>
  <c r="I87" i="112"/>
  <c r="I86" i="112"/>
  <c r="I85" i="112"/>
  <c r="I84" i="112"/>
  <c r="I83" i="112"/>
  <c r="I82" i="112"/>
  <c r="I81" i="112"/>
  <c r="I80" i="112"/>
  <c r="I79" i="112"/>
  <c r="I78" i="112"/>
  <c r="I73" i="112"/>
  <c r="I72" i="112"/>
  <c r="I71" i="112"/>
  <c r="I70" i="112"/>
  <c r="I69" i="112"/>
  <c r="I68" i="112"/>
  <c r="I67" i="112"/>
  <c r="I66" i="112"/>
  <c r="I65" i="112"/>
  <c r="I62" i="112"/>
  <c r="I61" i="112"/>
  <c r="I60" i="112"/>
  <c r="I59" i="112"/>
  <c r="I58" i="112"/>
  <c r="I57" i="112"/>
  <c r="I56" i="112"/>
  <c r="I55" i="112"/>
  <c r="I54" i="112"/>
  <c r="I53" i="112"/>
  <c r="J53" i="112" s="1"/>
  <c r="I52" i="112"/>
  <c r="I51" i="112"/>
  <c r="I50" i="112"/>
  <c r="I49" i="112"/>
  <c r="I48" i="112"/>
  <c r="I47" i="112"/>
  <c r="I46" i="112"/>
  <c r="I45" i="112"/>
  <c r="I44" i="112"/>
  <c r="I43" i="112"/>
  <c r="I42" i="112"/>
  <c r="I41" i="112"/>
  <c r="I40" i="112"/>
  <c r="I39" i="112"/>
  <c r="I38" i="112"/>
  <c r="I37" i="112"/>
  <c r="I36" i="112"/>
  <c r="I35" i="112"/>
  <c r="I34" i="112"/>
  <c r="I33" i="112"/>
  <c r="I32" i="112"/>
  <c r="I31" i="112"/>
  <c r="I30" i="112"/>
  <c r="I29" i="112"/>
  <c r="I28" i="112"/>
  <c r="I27" i="112"/>
  <c r="I26" i="112"/>
  <c r="I25" i="112"/>
  <c r="I24" i="112"/>
  <c r="I23" i="112"/>
  <c r="I22" i="112"/>
  <c r="I21" i="112"/>
  <c r="I20" i="112"/>
  <c r="I19" i="112"/>
  <c r="J19" i="112" s="1"/>
  <c r="I18" i="112"/>
  <c r="J18" i="112" s="1"/>
  <c r="I17" i="112"/>
  <c r="I16" i="112"/>
  <c r="I15" i="112"/>
  <c r="J15" i="112" s="1"/>
  <c r="I14" i="112"/>
  <c r="I13" i="112"/>
  <c r="I12" i="112"/>
  <c r="J12" i="112" s="1"/>
  <c r="I11" i="112"/>
  <c r="I10" i="112"/>
  <c r="I9" i="112"/>
  <c r="I8" i="112"/>
  <c r="I7" i="112"/>
  <c r="I6" i="112"/>
  <c r="I5" i="112"/>
  <c r="I4" i="112"/>
  <c r="I73" i="111"/>
  <c r="I80" i="111"/>
  <c r="I63" i="111"/>
  <c r="J102" i="109"/>
  <c r="I138" i="109"/>
  <c r="I64" i="109"/>
  <c r="J64" i="109" s="1"/>
  <c r="I63" i="109"/>
  <c r="G249" i="111"/>
  <c r="F249" i="111"/>
  <c r="E249" i="111"/>
  <c r="D249" i="111"/>
  <c r="C249" i="111"/>
  <c r="I247" i="111"/>
  <c r="J247" i="111" s="1"/>
  <c r="I246" i="111"/>
  <c r="I245" i="111"/>
  <c r="I244" i="111"/>
  <c r="I243" i="111"/>
  <c r="I242" i="111"/>
  <c r="I241" i="111"/>
  <c r="I240" i="111"/>
  <c r="I239" i="111"/>
  <c r="I238" i="111"/>
  <c r="I237" i="111"/>
  <c r="I236" i="111"/>
  <c r="I235" i="111"/>
  <c r="I234" i="111"/>
  <c r="I233" i="111"/>
  <c r="I232" i="111"/>
  <c r="J232" i="111" s="1"/>
  <c r="I231" i="111"/>
  <c r="J231" i="111" s="1"/>
  <c r="I230" i="111"/>
  <c r="J230" i="111" s="1"/>
  <c r="I229" i="111"/>
  <c r="I228" i="111"/>
  <c r="I227" i="111"/>
  <c r="J227" i="111" s="1"/>
  <c r="I226" i="111"/>
  <c r="I225" i="111"/>
  <c r="I224" i="111"/>
  <c r="I223" i="111"/>
  <c r="I222" i="111"/>
  <c r="I221" i="111"/>
  <c r="I220" i="111"/>
  <c r="I219" i="111"/>
  <c r="I218" i="111"/>
  <c r="I217" i="111"/>
  <c r="I216" i="111"/>
  <c r="I215" i="111"/>
  <c r="I214" i="111"/>
  <c r="I213" i="111"/>
  <c r="I212" i="111"/>
  <c r="I211" i="111"/>
  <c r="I210" i="111"/>
  <c r="I209" i="111"/>
  <c r="I208" i="111"/>
  <c r="I207" i="111"/>
  <c r="I206" i="111"/>
  <c r="I205" i="111"/>
  <c r="I204" i="111"/>
  <c r="I203" i="111"/>
  <c r="I202" i="111"/>
  <c r="I201" i="111"/>
  <c r="I200" i="111"/>
  <c r="I199" i="111"/>
  <c r="I198" i="111"/>
  <c r="I197" i="111"/>
  <c r="I196" i="111"/>
  <c r="I195" i="111"/>
  <c r="I194" i="111"/>
  <c r="I193" i="111"/>
  <c r="J193" i="111" s="1"/>
  <c r="I192" i="111"/>
  <c r="I191" i="111"/>
  <c r="I190" i="111"/>
  <c r="I189" i="111"/>
  <c r="I188" i="111"/>
  <c r="I187" i="111"/>
  <c r="I186" i="111"/>
  <c r="J186" i="111" s="1"/>
  <c r="J185" i="111"/>
  <c r="I185" i="111"/>
  <c r="I184" i="111"/>
  <c r="J184" i="111" s="1"/>
  <c r="I183" i="111"/>
  <c r="J183" i="111" s="1"/>
  <c r="I182" i="111"/>
  <c r="J182" i="111" s="1"/>
  <c r="I181" i="111"/>
  <c r="J181" i="111" s="1"/>
  <c r="I180" i="111"/>
  <c r="J180" i="111" s="1"/>
  <c r="I179" i="111"/>
  <c r="J179" i="111" s="1"/>
  <c r="I178" i="111"/>
  <c r="J178" i="111" s="1"/>
  <c r="I177" i="111"/>
  <c r="J177" i="111" s="1"/>
  <c r="I176" i="111"/>
  <c r="J176" i="111" s="1"/>
  <c r="I175" i="111"/>
  <c r="J175" i="111" s="1"/>
  <c r="I174" i="111"/>
  <c r="J174" i="111" s="1"/>
  <c r="I173" i="111"/>
  <c r="J173" i="111" s="1"/>
  <c r="I172" i="111"/>
  <c r="J172" i="111" s="1"/>
  <c r="I171" i="111"/>
  <c r="J171" i="111" s="1"/>
  <c r="I170" i="111"/>
  <c r="J170" i="111" s="1"/>
  <c r="I169" i="111"/>
  <c r="J169" i="111" s="1"/>
  <c r="I168" i="111"/>
  <c r="J168" i="111" s="1"/>
  <c r="I167" i="111"/>
  <c r="J167" i="111" s="1"/>
  <c r="I166" i="111"/>
  <c r="J166" i="111" s="1"/>
  <c r="I165" i="111"/>
  <c r="J165" i="111" s="1"/>
  <c r="I164" i="111"/>
  <c r="J164" i="111" s="1"/>
  <c r="I163" i="111"/>
  <c r="J163" i="111" s="1"/>
  <c r="I162" i="111"/>
  <c r="J162" i="111" s="1"/>
  <c r="I161" i="111"/>
  <c r="J161" i="111" s="1"/>
  <c r="I160" i="111"/>
  <c r="J160" i="111" s="1"/>
  <c r="I159" i="111"/>
  <c r="J159" i="111" s="1"/>
  <c r="I158" i="111"/>
  <c r="J158" i="111" s="1"/>
  <c r="I157" i="111"/>
  <c r="J157" i="111" s="1"/>
  <c r="I156" i="111"/>
  <c r="I155" i="111"/>
  <c r="I154" i="111"/>
  <c r="I153" i="111"/>
  <c r="J153" i="111" s="1"/>
  <c r="I152" i="111"/>
  <c r="I151" i="111"/>
  <c r="I150" i="111"/>
  <c r="I149" i="111"/>
  <c r="I148" i="111"/>
  <c r="I147" i="111"/>
  <c r="I146" i="111"/>
  <c r="I145" i="111"/>
  <c r="I144" i="111"/>
  <c r="I143" i="111"/>
  <c r="I142" i="111"/>
  <c r="I141" i="111"/>
  <c r="I140" i="111"/>
  <c r="I139" i="111"/>
  <c r="I138" i="111"/>
  <c r="I137" i="111"/>
  <c r="I136" i="111"/>
  <c r="I135" i="111"/>
  <c r="I134" i="111"/>
  <c r="I133" i="111"/>
  <c r="I132" i="111"/>
  <c r="I131" i="111"/>
  <c r="I130" i="111"/>
  <c r="I129" i="111"/>
  <c r="I128" i="111"/>
  <c r="I127" i="111"/>
  <c r="I126" i="111"/>
  <c r="I125" i="111"/>
  <c r="I124" i="111"/>
  <c r="I123" i="111"/>
  <c r="I122" i="111"/>
  <c r="I121" i="111"/>
  <c r="I120" i="111"/>
  <c r="I119" i="111"/>
  <c r="I118" i="111"/>
  <c r="I117" i="111"/>
  <c r="I116" i="111"/>
  <c r="I115" i="111"/>
  <c r="I114" i="111"/>
  <c r="I113" i="111"/>
  <c r="I112" i="111"/>
  <c r="I111" i="111"/>
  <c r="I110" i="111"/>
  <c r="I109" i="111"/>
  <c r="I108" i="111"/>
  <c r="I107" i="111"/>
  <c r="I106" i="111"/>
  <c r="I105" i="111"/>
  <c r="I104" i="111"/>
  <c r="I103" i="111"/>
  <c r="I102" i="111"/>
  <c r="I101" i="111"/>
  <c r="I100" i="111"/>
  <c r="I99" i="111"/>
  <c r="I98" i="111"/>
  <c r="I97" i="111"/>
  <c r="J97" i="111" s="1"/>
  <c r="I96" i="111"/>
  <c r="J96" i="111" s="1"/>
  <c r="I95" i="111"/>
  <c r="J95" i="111" s="1"/>
  <c r="I94" i="111"/>
  <c r="J94" i="111" s="1"/>
  <c r="I93" i="111"/>
  <c r="J93" i="111" s="1"/>
  <c r="I92" i="111"/>
  <c r="J92" i="111" s="1"/>
  <c r="I91" i="111"/>
  <c r="J91" i="111" s="1"/>
  <c r="I90" i="111"/>
  <c r="I89" i="111"/>
  <c r="I88" i="111"/>
  <c r="I87" i="111"/>
  <c r="I86" i="111"/>
  <c r="I85" i="111"/>
  <c r="I84" i="111"/>
  <c r="I83" i="111"/>
  <c r="I82" i="111"/>
  <c r="I81" i="111"/>
  <c r="I79" i="111"/>
  <c r="I78" i="111"/>
  <c r="I77" i="111"/>
  <c r="I76" i="111"/>
  <c r="I75" i="111"/>
  <c r="I74" i="111"/>
  <c r="I72" i="111"/>
  <c r="I71" i="111"/>
  <c r="I70" i="111"/>
  <c r="I69" i="111"/>
  <c r="I68" i="111"/>
  <c r="I67" i="111"/>
  <c r="I66" i="111"/>
  <c r="I65" i="111"/>
  <c r="I64" i="111"/>
  <c r="I62" i="111"/>
  <c r="I61" i="111"/>
  <c r="I60" i="111"/>
  <c r="I59" i="111"/>
  <c r="I58" i="111"/>
  <c r="I57" i="111"/>
  <c r="I56" i="111"/>
  <c r="I55" i="111"/>
  <c r="I54" i="111"/>
  <c r="I53" i="111"/>
  <c r="J53" i="111" s="1"/>
  <c r="I52" i="111"/>
  <c r="I51" i="111"/>
  <c r="I50" i="111"/>
  <c r="I49" i="111"/>
  <c r="I48" i="111"/>
  <c r="I47" i="111"/>
  <c r="I46" i="111"/>
  <c r="I45" i="111"/>
  <c r="I44" i="111"/>
  <c r="I43" i="111"/>
  <c r="I42" i="111"/>
  <c r="I41" i="111"/>
  <c r="I40" i="111"/>
  <c r="I39" i="111"/>
  <c r="I38" i="111"/>
  <c r="I37" i="111"/>
  <c r="I36" i="111"/>
  <c r="I35" i="111"/>
  <c r="I34" i="111"/>
  <c r="I33" i="111"/>
  <c r="I32" i="111"/>
  <c r="I31" i="111"/>
  <c r="I30" i="111"/>
  <c r="I29" i="111"/>
  <c r="I28" i="111"/>
  <c r="I27" i="111"/>
  <c r="I26" i="111"/>
  <c r="I25" i="111"/>
  <c r="I24" i="111"/>
  <c r="I23" i="111"/>
  <c r="I22" i="111"/>
  <c r="I21" i="111"/>
  <c r="I20" i="111"/>
  <c r="I19" i="111"/>
  <c r="J19" i="111" s="1"/>
  <c r="I18" i="111"/>
  <c r="J18" i="111" s="1"/>
  <c r="I17" i="111"/>
  <c r="I16" i="111"/>
  <c r="I15" i="111"/>
  <c r="J15" i="111" s="1"/>
  <c r="I14" i="111"/>
  <c r="I13" i="111"/>
  <c r="J13" i="111" s="1"/>
  <c r="I12" i="111"/>
  <c r="J12" i="111" s="1"/>
  <c r="I11" i="111"/>
  <c r="I10" i="111"/>
  <c r="I9" i="111"/>
  <c r="I8" i="111"/>
  <c r="I7" i="111"/>
  <c r="I6" i="111"/>
  <c r="I5" i="111"/>
  <c r="I4" i="111"/>
  <c r="G249" i="109"/>
  <c r="F249" i="109"/>
  <c r="E249" i="109"/>
  <c r="D249" i="109"/>
  <c r="C249" i="109"/>
  <c r="I247" i="109"/>
  <c r="J247" i="109" s="1"/>
  <c r="I246" i="109"/>
  <c r="I245" i="109"/>
  <c r="I244" i="109"/>
  <c r="I243" i="109"/>
  <c r="I242" i="109"/>
  <c r="I241" i="109"/>
  <c r="I240" i="109"/>
  <c r="I239" i="109"/>
  <c r="I238" i="109"/>
  <c r="I237" i="109"/>
  <c r="I236" i="109"/>
  <c r="I235" i="109"/>
  <c r="I234" i="109"/>
  <c r="I233" i="109"/>
  <c r="I232" i="109"/>
  <c r="J232" i="109" s="1"/>
  <c r="I231" i="109"/>
  <c r="J231" i="109" s="1"/>
  <c r="I230" i="109"/>
  <c r="J230" i="109" s="1"/>
  <c r="I229" i="109"/>
  <c r="I228" i="109"/>
  <c r="I227" i="109"/>
  <c r="J227" i="109" s="1"/>
  <c r="I226" i="109"/>
  <c r="I225" i="109"/>
  <c r="I224" i="109"/>
  <c r="I223" i="109"/>
  <c r="I222" i="109"/>
  <c r="I221" i="109"/>
  <c r="I220" i="109"/>
  <c r="I219" i="109"/>
  <c r="I218" i="109"/>
  <c r="I217" i="109"/>
  <c r="I216" i="109"/>
  <c r="I215" i="109"/>
  <c r="I214" i="109"/>
  <c r="I213" i="109"/>
  <c r="I212" i="109"/>
  <c r="I211" i="109"/>
  <c r="I210" i="109"/>
  <c r="I209" i="109"/>
  <c r="I208" i="109"/>
  <c r="I207" i="109"/>
  <c r="I206" i="109"/>
  <c r="I205" i="109"/>
  <c r="I204" i="109"/>
  <c r="I203" i="109"/>
  <c r="I202" i="109"/>
  <c r="I201" i="109"/>
  <c r="I200" i="109"/>
  <c r="I199" i="109"/>
  <c r="I198" i="109"/>
  <c r="I197" i="109"/>
  <c r="I196" i="109"/>
  <c r="I195" i="109"/>
  <c r="I194" i="109"/>
  <c r="I193" i="109"/>
  <c r="I192" i="109"/>
  <c r="I191" i="109"/>
  <c r="I190" i="109"/>
  <c r="I189" i="109"/>
  <c r="I188" i="109"/>
  <c r="I187" i="109"/>
  <c r="I186" i="109"/>
  <c r="J186" i="109" s="1"/>
  <c r="I185" i="109"/>
  <c r="J185" i="109" s="1"/>
  <c r="I184" i="109"/>
  <c r="J184" i="109" s="1"/>
  <c r="I183" i="109"/>
  <c r="J183" i="109" s="1"/>
  <c r="I182" i="109"/>
  <c r="J182" i="109" s="1"/>
  <c r="I181" i="109"/>
  <c r="J181" i="109" s="1"/>
  <c r="I180" i="109"/>
  <c r="J180" i="109" s="1"/>
  <c r="I179" i="109"/>
  <c r="J179" i="109" s="1"/>
  <c r="I178" i="109"/>
  <c r="J178" i="109" s="1"/>
  <c r="I177" i="109"/>
  <c r="J177" i="109" s="1"/>
  <c r="I176" i="109"/>
  <c r="J176" i="109" s="1"/>
  <c r="I175" i="109"/>
  <c r="J175" i="109" s="1"/>
  <c r="I174" i="109"/>
  <c r="J174" i="109" s="1"/>
  <c r="I173" i="109"/>
  <c r="J173" i="109" s="1"/>
  <c r="I172" i="109"/>
  <c r="J172" i="109" s="1"/>
  <c r="I171" i="109"/>
  <c r="J171" i="109" s="1"/>
  <c r="I170" i="109"/>
  <c r="J170" i="109" s="1"/>
  <c r="I169" i="109"/>
  <c r="J169" i="109" s="1"/>
  <c r="I168" i="109"/>
  <c r="J168" i="109" s="1"/>
  <c r="I167" i="109"/>
  <c r="J167" i="109" s="1"/>
  <c r="I166" i="109"/>
  <c r="J166" i="109" s="1"/>
  <c r="I165" i="109"/>
  <c r="J165" i="109" s="1"/>
  <c r="I164" i="109"/>
  <c r="J164" i="109" s="1"/>
  <c r="I163" i="109"/>
  <c r="J163" i="109" s="1"/>
  <c r="I162" i="109"/>
  <c r="J162" i="109" s="1"/>
  <c r="I161" i="109"/>
  <c r="J161" i="109" s="1"/>
  <c r="I160" i="109"/>
  <c r="J160" i="109" s="1"/>
  <c r="I159" i="109"/>
  <c r="J159" i="109" s="1"/>
  <c r="I158" i="109"/>
  <c r="J158" i="109" s="1"/>
  <c r="I157" i="109"/>
  <c r="J157" i="109" s="1"/>
  <c r="I156" i="109"/>
  <c r="I155" i="109"/>
  <c r="I154" i="109"/>
  <c r="I153" i="109"/>
  <c r="J153" i="109" s="1"/>
  <c r="I152" i="109"/>
  <c r="I151" i="109"/>
  <c r="I150" i="109"/>
  <c r="I149" i="109"/>
  <c r="I148" i="109"/>
  <c r="I147" i="109"/>
  <c r="I146" i="109"/>
  <c r="I145" i="109"/>
  <c r="I144" i="109"/>
  <c r="I143" i="109"/>
  <c r="I142" i="109"/>
  <c r="I141" i="109"/>
  <c r="I140" i="109"/>
  <c r="I139" i="109"/>
  <c r="I137" i="109"/>
  <c r="I136" i="109"/>
  <c r="I135" i="109"/>
  <c r="I134" i="109"/>
  <c r="I133" i="109"/>
  <c r="I132" i="109"/>
  <c r="I131" i="109"/>
  <c r="I130" i="109"/>
  <c r="I129" i="109"/>
  <c r="I128" i="109"/>
  <c r="I127" i="109"/>
  <c r="I126" i="109"/>
  <c r="I125" i="109"/>
  <c r="I124" i="109"/>
  <c r="I123" i="109"/>
  <c r="I122" i="109"/>
  <c r="I121" i="109"/>
  <c r="I120" i="109"/>
  <c r="I119" i="109"/>
  <c r="I118" i="109"/>
  <c r="I117" i="109"/>
  <c r="I116" i="109"/>
  <c r="I115" i="109"/>
  <c r="I114" i="109"/>
  <c r="I113" i="109"/>
  <c r="I112" i="109"/>
  <c r="I111" i="109"/>
  <c r="I110" i="109"/>
  <c r="I109" i="109"/>
  <c r="I108" i="109"/>
  <c r="I107" i="109"/>
  <c r="I106" i="109"/>
  <c r="I105" i="109"/>
  <c r="I104" i="109"/>
  <c r="I103" i="109"/>
  <c r="I102" i="109"/>
  <c r="I101" i="109"/>
  <c r="I100" i="109"/>
  <c r="I99" i="109"/>
  <c r="I98" i="109"/>
  <c r="I97" i="109"/>
  <c r="I96" i="109"/>
  <c r="J96" i="109" s="1"/>
  <c r="I95" i="109"/>
  <c r="J95" i="109" s="1"/>
  <c r="I94" i="109"/>
  <c r="J94" i="109" s="1"/>
  <c r="I93" i="109"/>
  <c r="J93" i="109" s="1"/>
  <c r="I92" i="109"/>
  <c r="J92" i="109" s="1"/>
  <c r="I91" i="109"/>
  <c r="J91" i="109" s="1"/>
  <c r="I90" i="109"/>
  <c r="J90" i="109" s="1"/>
  <c r="I89" i="109"/>
  <c r="I88" i="109"/>
  <c r="I87" i="109"/>
  <c r="I86" i="109"/>
  <c r="I85" i="109"/>
  <c r="I84" i="109"/>
  <c r="I83" i="109"/>
  <c r="I82" i="109"/>
  <c r="I81" i="109"/>
  <c r="I80" i="109"/>
  <c r="I79" i="109"/>
  <c r="I78" i="109"/>
  <c r="I77" i="109"/>
  <c r="I76" i="109"/>
  <c r="I75" i="109"/>
  <c r="I74" i="109"/>
  <c r="I73" i="109"/>
  <c r="I72" i="109"/>
  <c r="I71" i="109"/>
  <c r="I70" i="109"/>
  <c r="I69" i="109"/>
  <c r="I68" i="109"/>
  <c r="I67" i="109"/>
  <c r="I66" i="109"/>
  <c r="I65" i="109"/>
  <c r="I62" i="109"/>
  <c r="I61" i="109"/>
  <c r="I60" i="109"/>
  <c r="I59" i="109"/>
  <c r="I58" i="109"/>
  <c r="I57" i="109"/>
  <c r="I56" i="109"/>
  <c r="I55" i="109"/>
  <c r="I54" i="109"/>
  <c r="I53" i="109"/>
  <c r="J53" i="109" s="1"/>
  <c r="I52" i="109"/>
  <c r="I51" i="109"/>
  <c r="I50" i="109"/>
  <c r="I49" i="109"/>
  <c r="I48" i="109"/>
  <c r="I47" i="109"/>
  <c r="I46" i="109"/>
  <c r="I45" i="109"/>
  <c r="I44" i="109"/>
  <c r="I43" i="109"/>
  <c r="I42" i="109"/>
  <c r="I41" i="109"/>
  <c r="I40" i="109"/>
  <c r="I39" i="109"/>
  <c r="I38" i="109"/>
  <c r="I37" i="109"/>
  <c r="I36" i="109"/>
  <c r="I35" i="109"/>
  <c r="I34" i="109"/>
  <c r="I33" i="109"/>
  <c r="I32" i="109"/>
  <c r="I31" i="109"/>
  <c r="I30" i="109"/>
  <c r="I29" i="109"/>
  <c r="I28" i="109"/>
  <c r="I27" i="109"/>
  <c r="I26" i="109"/>
  <c r="I25" i="109"/>
  <c r="I24" i="109"/>
  <c r="I23" i="109"/>
  <c r="I22" i="109"/>
  <c r="I21" i="109"/>
  <c r="I20" i="109"/>
  <c r="I19" i="109"/>
  <c r="J19" i="109" s="1"/>
  <c r="I18" i="109"/>
  <c r="J18" i="109" s="1"/>
  <c r="I17" i="109"/>
  <c r="I16" i="109"/>
  <c r="I15" i="109"/>
  <c r="J15" i="109" s="1"/>
  <c r="I14" i="109"/>
  <c r="I13" i="109"/>
  <c r="I12" i="109"/>
  <c r="J12" i="109" s="1"/>
  <c r="I11" i="109"/>
  <c r="I10" i="109"/>
  <c r="I9" i="109"/>
  <c r="J9" i="109" s="1"/>
  <c r="I8" i="109"/>
  <c r="I7" i="109"/>
  <c r="I6" i="109"/>
  <c r="I5" i="109"/>
  <c r="I4" i="109"/>
  <c r="J11" i="122" l="1"/>
  <c r="J179" i="122"/>
  <c r="J185" i="122"/>
  <c r="J166" i="122"/>
  <c r="J121" i="122"/>
  <c r="J81" i="122"/>
  <c r="J77" i="122"/>
  <c r="J5" i="122"/>
  <c r="J79" i="122"/>
  <c r="J6" i="122"/>
  <c r="J7" i="122"/>
  <c r="J9" i="122"/>
  <c r="J76" i="122"/>
  <c r="J80" i="122"/>
  <c r="J181" i="122"/>
  <c r="J4" i="122"/>
  <c r="J8" i="122"/>
  <c r="J78" i="122"/>
  <c r="J82" i="122"/>
  <c r="J165" i="122"/>
  <c r="J167" i="122"/>
  <c r="I196" i="122"/>
  <c r="J79" i="121"/>
  <c r="J183" i="121"/>
  <c r="J181" i="121"/>
  <c r="J179" i="121"/>
  <c r="J81" i="121"/>
  <c r="J83" i="121"/>
  <c r="J13" i="121"/>
  <c r="J10" i="121"/>
  <c r="J11" i="121"/>
  <c r="J14" i="121"/>
  <c r="J80" i="121"/>
  <c r="J4" i="121"/>
  <c r="J8" i="121"/>
  <c r="J76" i="121"/>
  <c r="J7" i="121"/>
  <c r="J6" i="121"/>
  <c r="J165" i="121"/>
  <c r="J169" i="121"/>
  <c r="I196" i="121"/>
  <c r="J78" i="121"/>
  <c r="J82" i="121"/>
  <c r="J178" i="121"/>
  <c r="J182" i="121"/>
  <c r="J77" i="121"/>
  <c r="J163" i="121"/>
  <c r="J167" i="121"/>
  <c r="J9" i="121"/>
  <c r="J34" i="121"/>
  <c r="J180" i="121"/>
  <c r="J5" i="121"/>
  <c r="J82" i="120"/>
  <c r="J79" i="120"/>
  <c r="J76" i="120"/>
  <c r="J80" i="120"/>
  <c r="J160" i="120"/>
  <c r="J162" i="120"/>
  <c r="J182" i="120"/>
  <c r="J164" i="120"/>
  <c r="J166" i="120"/>
  <c r="J183" i="120"/>
  <c r="J13" i="120"/>
  <c r="J81" i="120"/>
  <c r="J15" i="120"/>
  <c r="J78" i="120"/>
  <c r="J7" i="120"/>
  <c r="J34" i="120"/>
  <c r="J14" i="120"/>
  <c r="J11" i="120"/>
  <c r="J165" i="120"/>
  <c r="J8" i="120"/>
  <c r="J175" i="120"/>
  <c r="J179" i="120"/>
  <c r="J161" i="120"/>
  <c r="J176" i="120"/>
  <c r="J10" i="120"/>
  <c r="J163" i="120"/>
  <c r="J177" i="120"/>
  <c r="J178" i="120"/>
  <c r="J5" i="120"/>
  <c r="J9" i="120"/>
  <c r="J6" i="120"/>
  <c r="I193" i="120"/>
  <c r="J11" i="119"/>
  <c r="J153" i="119"/>
  <c r="J167" i="119"/>
  <c r="J13" i="119"/>
  <c r="J7" i="119"/>
  <c r="J149" i="119"/>
  <c r="J5" i="119"/>
  <c r="J10" i="119"/>
  <c r="J9" i="119"/>
  <c r="J4" i="119"/>
  <c r="J4" i="120"/>
  <c r="J8" i="119"/>
  <c r="J155" i="119"/>
  <c r="J168" i="119"/>
  <c r="J6" i="119"/>
  <c r="J165" i="119"/>
  <c r="J169" i="119"/>
  <c r="J34" i="119"/>
  <c r="J151" i="119"/>
  <c r="I182" i="119"/>
  <c r="J148" i="118"/>
  <c r="J145" i="118"/>
  <c r="J141" i="118"/>
  <c r="J11" i="118"/>
  <c r="J157" i="118"/>
  <c r="J161" i="118"/>
  <c r="J147" i="118"/>
  <c r="J14" i="118"/>
  <c r="J34" i="118"/>
  <c r="J15" i="118"/>
  <c r="J76" i="118"/>
  <c r="J8" i="118"/>
  <c r="I174" i="118"/>
  <c r="J81" i="118"/>
  <c r="J82" i="118"/>
  <c r="J6" i="118"/>
  <c r="J10" i="118"/>
  <c r="J13" i="118"/>
  <c r="J7" i="118"/>
  <c r="J5" i="118"/>
  <c r="J9" i="118"/>
  <c r="J75" i="118"/>
  <c r="J79" i="118"/>
  <c r="J77" i="118"/>
  <c r="J144" i="118"/>
  <c r="J78" i="118"/>
  <c r="J143" i="118"/>
  <c r="J158" i="118"/>
  <c r="J4" i="118"/>
  <c r="J77" i="117"/>
  <c r="J153" i="117"/>
  <c r="J5" i="117"/>
  <c r="J142" i="117"/>
  <c r="J34" i="117"/>
  <c r="J13" i="117"/>
  <c r="J82" i="117"/>
  <c r="J14" i="117"/>
  <c r="J152" i="117"/>
  <c r="J156" i="117"/>
  <c r="J11" i="117"/>
  <c r="J138" i="117"/>
  <c r="J136" i="117"/>
  <c r="J140" i="117"/>
  <c r="J80" i="117"/>
  <c r="J78" i="117"/>
  <c r="J76" i="117"/>
  <c r="J8" i="117"/>
  <c r="J6" i="117"/>
  <c r="I169" i="117"/>
  <c r="J9" i="117"/>
  <c r="J15" i="117"/>
  <c r="J137" i="117"/>
  <c r="J157" i="117"/>
  <c r="J75" i="117"/>
  <c r="J4" i="117"/>
  <c r="J7" i="117"/>
  <c r="J10" i="117"/>
  <c r="J141" i="117"/>
  <c r="J155" i="117"/>
  <c r="J154" i="117"/>
  <c r="J137" i="116"/>
  <c r="J75" i="116"/>
  <c r="J78" i="116"/>
  <c r="J154" i="116"/>
  <c r="J157" i="116"/>
  <c r="J74" i="116"/>
  <c r="J77" i="116"/>
  <c r="J153" i="116"/>
  <c r="J14" i="116"/>
  <c r="J138" i="116"/>
  <c r="J8" i="116"/>
  <c r="J81" i="116"/>
  <c r="J134" i="116"/>
  <c r="I167" i="116"/>
  <c r="J5" i="116"/>
  <c r="J9" i="116"/>
  <c r="J13" i="116"/>
  <c r="J34" i="116"/>
  <c r="J79" i="116"/>
  <c r="J140" i="116"/>
  <c r="J6" i="116"/>
  <c r="J10" i="116"/>
  <c r="J150" i="116"/>
  <c r="J7" i="116"/>
  <c r="J11" i="116"/>
  <c r="J76" i="116"/>
  <c r="J80" i="116"/>
  <c r="J136" i="116"/>
  <c r="J4" i="116"/>
  <c r="J4" i="115"/>
  <c r="J141" i="115"/>
  <c r="J76" i="115"/>
  <c r="J7" i="115"/>
  <c r="J8" i="115"/>
  <c r="J6" i="115"/>
  <c r="J11" i="115"/>
  <c r="J72" i="115"/>
  <c r="I169" i="115"/>
  <c r="J9" i="115"/>
  <c r="J13" i="115"/>
  <c r="J69" i="115"/>
  <c r="J73" i="115"/>
  <c r="J70" i="115"/>
  <c r="J74" i="115"/>
  <c r="J138" i="115"/>
  <c r="J10" i="115"/>
  <c r="J71" i="115"/>
  <c r="J75" i="115"/>
  <c r="J142" i="115"/>
  <c r="J158" i="115"/>
  <c r="J5" i="115"/>
  <c r="J156" i="114"/>
  <c r="J160" i="114"/>
  <c r="J153" i="114"/>
  <c r="J10" i="114"/>
  <c r="J7" i="114"/>
  <c r="J4" i="114"/>
  <c r="J74" i="114"/>
  <c r="J141" i="114"/>
  <c r="J9" i="114"/>
  <c r="J143" i="114"/>
  <c r="J139" i="114"/>
  <c r="J75" i="114"/>
  <c r="J76" i="114"/>
  <c r="J72" i="114"/>
  <c r="J73" i="114"/>
  <c r="J70" i="114"/>
  <c r="J69" i="114"/>
  <c r="J8" i="114"/>
  <c r="J5" i="114"/>
  <c r="J6" i="114"/>
  <c r="J11" i="114"/>
  <c r="J13" i="114"/>
  <c r="J14" i="114"/>
  <c r="J33" i="114"/>
  <c r="I169" i="114"/>
  <c r="J142" i="114"/>
  <c r="J10" i="113"/>
  <c r="J205" i="113"/>
  <c r="J6" i="113"/>
  <c r="J258" i="113"/>
  <c r="J4" i="113"/>
  <c r="J7" i="113"/>
  <c r="J111" i="113"/>
  <c r="J5" i="113"/>
  <c r="J199" i="113"/>
  <c r="J201" i="113"/>
  <c r="J257" i="113"/>
  <c r="J107" i="113"/>
  <c r="J113" i="113"/>
  <c r="J64" i="113"/>
  <c r="J251" i="113"/>
  <c r="J255" i="113"/>
  <c r="J202" i="113"/>
  <c r="J252" i="113"/>
  <c r="J14" i="113"/>
  <c r="J203" i="113"/>
  <c r="J253" i="113"/>
  <c r="J108" i="113"/>
  <c r="J200" i="113"/>
  <c r="J13" i="113"/>
  <c r="J256" i="113"/>
  <c r="J114" i="113"/>
  <c r="J110" i="113"/>
  <c r="J204" i="113"/>
  <c r="J215" i="113"/>
  <c r="J254" i="113"/>
  <c r="I261" i="113"/>
  <c r="J209" i="112"/>
  <c r="J6" i="112"/>
  <c r="J4" i="112"/>
  <c r="J5" i="112"/>
  <c r="J7" i="112"/>
  <c r="J110" i="112"/>
  <c r="J193" i="112"/>
  <c r="J245" i="112"/>
  <c r="J9" i="112"/>
  <c r="J14" i="112"/>
  <c r="J198" i="112"/>
  <c r="J103" i="112"/>
  <c r="J251" i="112"/>
  <c r="J194" i="112"/>
  <c r="J10" i="112"/>
  <c r="J107" i="112"/>
  <c r="J195" i="112"/>
  <c r="J108" i="112"/>
  <c r="J106" i="112"/>
  <c r="J196" i="112"/>
  <c r="J246" i="112"/>
  <c r="J250" i="112"/>
  <c r="J248" i="112"/>
  <c r="J11" i="111"/>
  <c r="J64" i="112"/>
  <c r="J8" i="112"/>
  <c r="J104" i="112"/>
  <c r="J11" i="112"/>
  <c r="J105" i="112"/>
  <c r="J109" i="112"/>
  <c r="J199" i="112"/>
  <c r="J252" i="112"/>
  <c r="J249" i="112"/>
  <c r="J13" i="112"/>
  <c r="J197" i="112"/>
  <c r="J247" i="112"/>
  <c r="I255" i="112"/>
  <c r="J63" i="111"/>
  <c r="J246" i="111"/>
  <c r="J203" i="111"/>
  <c r="J243" i="111"/>
  <c r="J14" i="111"/>
  <c r="J191" i="111"/>
  <c r="J241" i="111"/>
  <c r="J245" i="111"/>
  <c r="J189" i="111"/>
  <c r="J4" i="111"/>
  <c r="J8" i="111"/>
  <c r="J98" i="111"/>
  <c r="J102" i="111"/>
  <c r="J239" i="111"/>
  <c r="J240" i="111"/>
  <c r="J100" i="111"/>
  <c r="J188" i="111"/>
  <c r="J187" i="111"/>
  <c r="J5" i="111"/>
  <c r="J105" i="111"/>
  <c r="J99" i="111"/>
  <c r="J10" i="111"/>
  <c r="J244" i="111"/>
  <c r="J242" i="111"/>
  <c r="J192" i="111"/>
  <c r="J190" i="111"/>
  <c r="J104" i="111"/>
  <c r="J103" i="111"/>
  <c r="I249" i="111"/>
  <c r="J101" i="111"/>
  <c r="J9" i="111"/>
  <c r="J6" i="111"/>
  <c r="J7" i="111"/>
  <c r="J13" i="109"/>
  <c r="J246" i="109"/>
  <c r="J97" i="109"/>
  <c r="J14" i="109"/>
  <c r="J193" i="109"/>
  <c r="J243" i="109"/>
  <c r="J99" i="109"/>
  <c r="J191" i="109"/>
  <c r="J187" i="109"/>
  <c r="J245" i="109"/>
  <c r="J101" i="109"/>
  <c r="J241" i="109"/>
  <c r="J239" i="109"/>
  <c r="J189" i="109"/>
  <c r="J188" i="109"/>
  <c r="J103" i="109"/>
  <c r="J6" i="109"/>
  <c r="J10" i="109"/>
  <c r="J240" i="109"/>
  <c r="J244" i="109"/>
  <c r="J7" i="109"/>
  <c r="J11" i="109"/>
  <c r="J203" i="109"/>
  <c r="J4" i="109"/>
  <c r="J8" i="109"/>
  <c r="J104" i="109"/>
  <c r="J100" i="109"/>
  <c r="J98" i="109"/>
  <c r="J190" i="109"/>
  <c r="J242" i="109"/>
  <c r="J5" i="109"/>
  <c r="J192" i="109"/>
  <c r="I249" i="109"/>
  <c r="I164" i="110"/>
  <c r="J164" i="110" s="1"/>
  <c r="I175" i="110"/>
  <c r="J175" i="110" s="1"/>
  <c r="I158" i="110"/>
  <c r="J158" i="110" s="1"/>
  <c r="J196" i="122" l="1"/>
  <c r="L196" i="122" s="1"/>
  <c r="J196" i="121"/>
  <c r="L196" i="121" s="1"/>
  <c r="J193" i="120"/>
  <c r="L193" i="120" s="1"/>
  <c r="J182" i="119"/>
  <c r="L182" i="119" s="1"/>
  <c r="J174" i="118"/>
  <c r="L174" i="118" s="1"/>
  <c r="J169" i="117"/>
  <c r="L169" i="117" s="1"/>
  <c r="J167" i="116"/>
  <c r="L167" i="116" s="1"/>
  <c r="J169" i="115"/>
  <c r="L169" i="115" s="1"/>
  <c r="J169" i="114"/>
  <c r="L169" i="114" s="1"/>
  <c r="J261" i="113"/>
  <c r="J255" i="112"/>
  <c r="J249" i="111"/>
  <c r="J249" i="109"/>
  <c r="G246" i="110"/>
  <c r="F246" i="110"/>
  <c r="E246" i="110"/>
  <c r="D246" i="110"/>
  <c r="C246" i="110"/>
  <c r="I244" i="110"/>
  <c r="J244" i="110" s="1"/>
  <c r="I243" i="110"/>
  <c r="I242" i="110"/>
  <c r="I241" i="110"/>
  <c r="I240" i="110"/>
  <c r="I239" i="110"/>
  <c r="I238" i="110"/>
  <c r="I237" i="110"/>
  <c r="I236" i="110"/>
  <c r="I235" i="110"/>
  <c r="I234" i="110"/>
  <c r="I233" i="110"/>
  <c r="I232" i="110"/>
  <c r="I231" i="110"/>
  <c r="I230" i="110"/>
  <c r="I229" i="110"/>
  <c r="J229" i="110" s="1"/>
  <c r="I228" i="110"/>
  <c r="J228" i="110" s="1"/>
  <c r="I227" i="110"/>
  <c r="J227" i="110" s="1"/>
  <c r="I226" i="110"/>
  <c r="I225" i="110"/>
  <c r="I224" i="110"/>
  <c r="J224" i="110" s="1"/>
  <c r="I223" i="110"/>
  <c r="I222" i="110"/>
  <c r="I221" i="110"/>
  <c r="I220" i="110"/>
  <c r="I219" i="110"/>
  <c r="I218" i="110"/>
  <c r="I217" i="110"/>
  <c r="I216" i="110"/>
  <c r="I215" i="110"/>
  <c r="I214" i="110"/>
  <c r="I213" i="110"/>
  <c r="I212" i="110"/>
  <c r="I211" i="110"/>
  <c r="I210" i="110"/>
  <c r="I209" i="110"/>
  <c r="I208" i="110"/>
  <c r="I207" i="110"/>
  <c r="I206" i="110"/>
  <c r="I205" i="110"/>
  <c r="I204" i="110"/>
  <c r="I203" i="110"/>
  <c r="I202" i="110"/>
  <c r="I201" i="110"/>
  <c r="I200" i="110"/>
  <c r="I199" i="110"/>
  <c r="I198" i="110"/>
  <c r="I197" i="110"/>
  <c r="I196" i="110"/>
  <c r="I195" i="110"/>
  <c r="I194" i="110"/>
  <c r="I193" i="110"/>
  <c r="I192" i="110"/>
  <c r="I191" i="110"/>
  <c r="I190" i="110"/>
  <c r="I189" i="110"/>
  <c r="I188" i="110"/>
  <c r="I187" i="110"/>
  <c r="I186" i="110"/>
  <c r="I185" i="110"/>
  <c r="I184" i="110"/>
  <c r="I183" i="110"/>
  <c r="J183" i="110" s="1"/>
  <c r="I182" i="110"/>
  <c r="J182" i="110" s="1"/>
  <c r="I181" i="110"/>
  <c r="J181" i="110" s="1"/>
  <c r="I180" i="110"/>
  <c r="J180" i="110" s="1"/>
  <c r="I179" i="110"/>
  <c r="J179" i="110" s="1"/>
  <c r="I178" i="110"/>
  <c r="J178" i="110" s="1"/>
  <c r="I177" i="110"/>
  <c r="J177" i="110" s="1"/>
  <c r="I176" i="110"/>
  <c r="J176" i="110" s="1"/>
  <c r="I174" i="110"/>
  <c r="J174" i="110" s="1"/>
  <c r="I173" i="110"/>
  <c r="J173" i="110" s="1"/>
  <c r="I172" i="110"/>
  <c r="J172" i="110" s="1"/>
  <c r="I171" i="110"/>
  <c r="J171" i="110" s="1"/>
  <c r="I170" i="110"/>
  <c r="J170" i="110" s="1"/>
  <c r="I169" i="110"/>
  <c r="J169" i="110" s="1"/>
  <c r="I168" i="110"/>
  <c r="J168" i="110" s="1"/>
  <c r="I167" i="110"/>
  <c r="J167" i="110" s="1"/>
  <c r="I166" i="110"/>
  <c r="J166" i="110" s="1"/>
  <c r="I165" i="110"/>
  <c r="J165" i="110" s="1"/>
  <c r="I163" i="110"/>
  <c r="J163" i="110" s="1"/>
  <c r="I162" i="110"/>
  <c r="J162" i="110" s="1"/>
  <c r="I161" i="110"/>
  <c r="J161" i="110" s="1"/>
  <c r="I160" i="110"/>
  <c r="J160" i="110" s="1"/>
  <c r="I159" i="110"/>
  <c r="J159" i="110" s="1"/>
  <c r="I157" i="110"/>
  <c r="J157" i="110" s="1"/>
  <c r="I156" i="110"/>
  <c r="J156" i="110" s="1"/>
  <c r="I155" i="110"/>
  <c r="J155" i="110" s="1"/>
  <c r="I154" i="110"/>
  <c r="J154" i="110" s="1"/>
  <c r="I153" i="110"/>
  <c r="I152" i="110"/>
  <c r="I151" i="110"/>
  <c r="I150" i="110"/>
  <c r="J150" i="110" s="1"/>
  <c r="I149" i="110"/>
  <c r="I148" i="110"/>
  <c r="I147" i="110"/>
  <c r="I146" i="110"/>
  <c r="I145" i="110"/>
  <c r="I144" i="110"/>
  <c r="I143" i="110"/>
  <c r="I142" i="110"/>
  <c r="I141" i="110"/>
  <c r="I140" i="110"/>
  <c r="I139" i="110"/>
  <c r="I138" i="110"/>
  <c r="I137" i="110"/>
  <c r="I136" i="110"/>
  <c r="I135" i="110"/>
  <c r="I134" i="110"/>
  <c r="I133" i="110"/>
  <c r="I132" i="110"/>
  <c r="I131" i="110"/>
  <c r="I130" i="110"/>
  <c r="I129" i="110"/>
  <c r="I128" i="110"/>
  <c r="I127" i="110"/>
  <c r="I126" i="110"/>
  <c r="I125" i="110"/>
  <c r="I124" i="110"/>
  <c r="I123" i="110"/>
  <c r="I122" i="110"/>
  <c r="I121" i="110"/>
  <c r="I120" i="110"/>
  <c r="I119" i="110"/>
  <c r="I118" i="110"/>
  <c r="I117" i="110"/>
  <c r="I116" i="110"/>
  <c r="I115" i="110"/>
  <c r="I114" i="110"/>
  <c r="I113" i="110"/>
  <c r="I112" i="110"/>
  <c r="I111" i="110"/>
  <c r="I110" i="110"/>
  <c r="I109" i="110"/>
  <c r="I108" i="110"/>
  <c r="I107" i="110"/>
  <c r="I106" i="110"/>
  <c r="I105" i="110"/>
  <c r="I104" i="110"/>
  <c r="I103" i="110"/>
  <c r="I102" i="110"/>
  <c r="I101" i="110"/>
  <c r="I100" i="110"/>
  <c r="I99" i="110"/>
  <c r="I98" i="110"/>
  <c r="I97" i="110"/>
  <c r="I96" i="110"/>
  <c r="I95" i="110"/>
  <c r="I94" i="110"/>
  <c r="J94" i="110" s="1"/>
  <c r="I93" i="110"/>
  <c r="J93" i="110" s="1"/>
  <c r="I92" i="110"/>
  <c r="J92" i="110" s="1"/>
  <c r="I91" i="110"/>
  <c r="J91" i="110" s="1"/>
  <c r="I90" i="110"/>
  <c r="J90" i="110" s="1"/>
  <c r="I89" i="110"/>
  <c r="J89" i="110" s="1"/>
  <c r="I88" i="110"/>
  <c r="J88" i="110" s="1"/>
  <c r="I87" i="110"/>
  <c r="I86" i="110"/>
  <c r="I85" i="110"/>
  <c r="I84" i="110"/>
  <c r="I83" i="110"/>
  <c r="I82" i="110"/>
  <c r="I81" i="110"/>
  <c r="I80" i="110"/>
  <c r="I79" i="110"/>
  <c r="I78" i="110"/>
  <c r="I77" i="110"/>
  <c r="I76" i="110"/>
  <c r="I75" i="110"/>
  <c r="I74" i="110"/>
  <c r="I73" i="110"/>
  <c r="I72" i="110"/>
  <c r="I71" i="110"/>
  <c r="I70" i="110"/>
  <c r="I69" i="110"/>
  <c r="I68" i="110"/>
  <c r="I67" i="110"/>
  <c r="I66" i="110"/>
  <c r="I65" i="110"/>
  <c r="I64" i="110"/>
  <c r="I63" i="110"/>
  <c r="I62" i="110"/>
  <c r="I61" i="110"/>
  <c r="I60" i="110"/>
  <c r="I59" i="110"/>
  <c r="I58" i="110"/>
  <c r="I57" i="110"/>
  <c r="I56" i="110"/>
  <c r="I55" i="110"/>
  <c r="I54" i="110"/>
  <c r="I53" i="110"/>
  <c r="J53" i="110" s="1"/>
  <c r="I52" i="110"/>
  <c r="I51" i="110"/>
  <c r="I50" i="110"/>
  <c r="I49" i="110"/>
  <c r="I48" i="110"/>
  <c r="I47" i="110"/>
  <c r="I46" i="110"/>
  <c r="I45" i="110"/>
  <c r="I44" i="110"/>
  <c r="I43" i="110"/>
  <c r="I42" i="110"/>
  <c r="I41" i="110"/>
  <c r="I40" i="110"/>
  <c r="I39" i="110"/>
  <c r="I38" i="110"/>
  <c r="I37" i="110"/>
  <c r="I36" i="110"/>
  <c r="I35" i="110"/>
  <c r="I34" i="110"/>
  <c r="I33" i="110"/>
  <c r="I32" i="110"/>
  <c r="I31" i="110"/>
  <c r="I30" i="110"/>
  <c r="I29" i="110"/>
  <c r="I28" i="110"/>
  <c r="I27" i="110"/>
  <c r="I26" i="110"/>
  <c r="I25" i="110"/>
  <c r="I24" i="110"/>
  <c r="I23" i="110"/>
  <c r="I22" i="110"/>
  <c r="I21" i="110"/>
  <c r="I20" i="110"/>
  <c r="I19" i="110"/>
  <c r="J19" i="110" s="1"/>
  <c r="I18" i="110"/>
  <c r="J18" i="110" s="1"/>
  <c r="I17" i="110"/>
  <c r="I16" i="110"/>
  <c r="I15" i="110"/>
  <c r="J15" i="110" s="1"/>
  <c r="I14" i="110"/>
  <c r="I13" i="110"/>
  <c r="I12" i="110"/>
  <c r="J12" i="110" s="1"/>
  <c r="I11" i="110"/>
  <c r="I10" i="110"/>
  <c r="I9" i="110"/>
  <c r="J9" i="110" s="1"/>
  <c r="I8" i="110"/>
  <c r="I7" i="110"/>
  <c r="I6" i="110"/>
  <c r="I5" i="110"/>
  <c r="I4" i="110"/>
  <c r="J184" i="110" l="1"/>
  <c r="J200" i="110"/>
  <c r="J243" i="110"/>
  <c r="J240" i="110"/>
  <c r="J188" i="110"/>
  <c r="J242" i="110"/>
  <c r="J98" i="110"/>
  <c r="J102" i="110"/>
  <c r="J100" i="110"/>
  <c r="J186" i="110"/>
  <c r="J189" i="110"/>
  <c r="J190" i="110"/>
  <c r="J236" i="110"/>
  <c r="J238" i="110"/>
  <c r="J8" i="110"/>
  <c r="J4" i="110"/>
  <c r="J99" i="110"/>
  <c r="J241" i="110"/>
  <c r="J6" i="110"/>
  <c r="J10" i="110"/>
  <c r="J14" i="110"/>
  <c r="J96" i="110"/>
  <c r="J187" i="110"/>
  <c r="J239" i="110"/>
  <c r="J5" i="110"/>
  <c r="J13" i="110"/>
  <c r="J95" i="110"/>
  <c r="J7" i="110"/>
  <c r="J11" i="110"/>
  <c r="J97" i="110"/>
  <c r="J101" i="110"/>
  <c r="J185" i="110"/>
  <c r="J237" i="110"/>
  <c r="I246" i="110"/>
  <c r="I94" i="108"/>
  <c r="J94" i="108" s="1"/>
  <c r="I207" i="108"/>
  <c r="J221" i="108"/>
  <c r="I221" i="108"/>
  <c r="J246" i="110" l="1"/>
  <c r="I211" i="107"/>
  <c r="I177" i="107" l="1"/>
  <c r="J177" i="107" s="1"/>
  <c r="I93" i="108" l="1"/>
  <c r="J93" i="108" s="1"/>
  <c r="I97" i="107"/>
  <c r="J97" i="107" s="1"/>
  <c r="I97" i="106" l="1"/>
  <c r="G243" i="108" l="1"/>
  <c r="F243" i="108"/>
  <c r="E243" i="108"/>
  <c r="D243" i="108"/>
  <c r="C243" i="108"/>
  <c r="I241" i="108"/>
  <c r="J241" i="108" s="1"/>
  <c r="I240" i="108"/>
  <c r="I239" i="108"/>
  <c r="I238" i="108"/>
  <c r="I237" i="108"/>
  <c r="I236" i="108"/>
  <c r="I235" i="108"/>
  <c r="I234" i="108"/>
  <c r="I233" i="108"/>
  <c r="I232" i="108"/>
  <c r="I231" i="108"/>
  <c r="I230" i="108"/>
  <c r="I229" i="108"/>
  <c r="I228" i="108"/>
  <c r="I227" i="108"/>
  <c r="I226" i="108"/>
  <c r="J226" i="108" s="1"/>
  <c r="I225" i="108"/>
  <c r="J225" i="108" s="1"/>
  <c r="I224" i="108"/>
  <c r="J224" i="108" s="1"/>
  <c r="I223" i="108"/>
  <c r="I222" i="108"/>
  <c r="I220" i="108"/>
  <c r="I219" i="108"/>
  <c r="J237" i="108" s="1"/>
  <c r="I218" i="108"/>
  <c r="I217" i="108"/>
  <c r="I216" i="108"/>
  <c r="I215" i="108"/>
  <c r="J233" i="108" s="1"/>
  <c r="I214" i="108"/>
  <c r="I213" i="108"/>
  <c r="I212" i="108"/>
  <c r="I211" i="108"/>
  <c r="I210" i="108"/>
  <c r="I209" i="108"/>
  <c r="I208" i="108"/>
  <c r="I206" i="108"/>
  <c r="I205" i="108"/>
  <c r="I204" i="108"/>
  <c r="I203" i="108"/>
  <c r="I202" i="108"/>
  <c r="I201" i="108"/>
  <c r="I200" i="108"/>
  <c r="I199" i="108"/>
  <c r="I198" i="108"/>
  <c r="I197" i="108"/>
  <c r="I196" i="108"/>
  <c r="I195" i="108"/>
  <c r="I194" i="108"/>
  <c r="I193" i="108"/>
  <c r="I192" i="108"/>
  <c r="I191" i="108"/>
  <c r="I190" i="108"/>
  <c r="I189" i="108"/>
  <c r="I188" i="108"/>
  <c r="I187" i="108"/>
  <c r="I186" i="108"/>
  <c r="I185" i="108"/>
  <c r="I184" i="108"/>
  <c r="I183" i="108"/>
  <c r="I182" i="108"/>
  <c r="I181" i="108"/>
  <c r="I180" i="108"/>
  <c r="J180" i="108" s="1"/>
  <c r="I179" i="108"/>
  <c r="J179" i="108" s="1"/>
  <c r="I178" i="108"/>
  <c r="J178" i="108" s="1"/>
  <c r="I177" i="108"/>
  <c r="J177" i="108" s="1"/>
  <c r="I176" i="108"/>
  <c r="J176" i="108" s="1"/>
  <c r="I175" i="108"/>
  <c r="J175" i="108" s="1"/>
  <c r="I174" i="108"/>
  <c r="J174" i="108" s="1"/>
  <c r="I173" i="108"/>
  <c r="J173" i="108" s="1"/>
  <c r="I172" i="108"/>
  <c r="J172" i="108" s="1"/>
  <c r="I171" i="108"/>
  <c r="J171" i="108" s="1"/>
  <c r="I170" i="108"/>
  <c r="J170" i="108" s="1"/>
  <c r="I169" i="108"/>
  <c r="J169" i="108" s="1"/>
  <c r="I168" i="108"/>
  <c r="J168" i="108" s="1"/>
  <c r="I167" i="108"/>
  <c r="J167" i="108" s="1"/>
  <c r="I166" i="108"/>
  <c r="J166" i="108" s="1"/>
  <c r="I165" i="108"/>
  <c r="J165" i="108" s="1"/>
  <c r="I164" i="108"/>
  <c r="J164" i="108" s="1"/>
  <c r="I163" i="108"/>
  <c r="J163" i="108" s="1"/>
  <c r="I162" i="108"/>
  <c r="J162" i="108" s="1"/>
  <c r="I161" i="108"/>
  <c r="J161" i="108" s="1"/>
  <c r="I160" i="108"/>
  <c r="J160" i="108" s="1"/>
  <c r="I159" i="108"/>
  <c r="J159" i="108" s="1"/>
  <c r="I158" i="108"/>
  <c r="J158" i="108" s="1"/>
  <c r="I157" i="108"/>
  <c r="J157" i="108" s="1"/>
  <c r="I156" i="108"/>
  <c r="J156" i="108" s="1"/>
  <c r="I155" i="108"/>
  <c r="J155" i="108" s="1"/>
  <c r="I154" i="108"/>
  <c r="J154" i="108" s="1"/>
  <c r="I153" i="108"/>
  <c r="I152" i="108"/>
  <c r="I151" i="108"/>
  <c r="I150" i="108"/>
  <c r="J150" i="108" s="1"/>
  <c r="I149" i="108"/>
  <c r="I148" i="108"/>
  <c r="I147" i="108"/>
  <c r="I146" i="108"/>
  <c r="I145" i="108"/>
  <c r="I144" i="108"/>
  <c r="I143" i="108"/>
  <c r="I142" i="108"/>
  <c r="I141" i="108"/>
  <c r="I140" i="108"/>
  <c r="I139" i="108"/>
  <c r="I138" i="108"/>
  <c r="I137" i="108"/>
  <c r="I136" i="108"/>
  <c r="I135" i="108"/>
  <c r="I134" i="108"/>
  <c r="I133" i="108"/>
  <c r="I132" i="108"/>
  <c r="I131" i="108"/>
  <c r="I130" i="108"/>
  <c r="I129" i="108"/>
  <c r="I128" i="108"/>
  <c r="I127" i="108"/>
  <c r="I126" i="108"/>
  <c r="I125" i="108"/>
  <c r="I124" i="108"/>
  <c r="I123" i="108"/>
  <c r="I122" i="108"/>
  <c r="I121" i="108"/>
  <c r="I120" i="108"/>
  <c r="I119" i="108"/>
  <c r="I118" i="108"/>
  <c r="I117" i="108"/>
  <c r="I116" i="108"/>
  <c r="I115" i="108"/>
  <c r="I114" i="108"/>
  <c r="I113" i="108"/>
  <c r="I112" i="108"/>
  <c r="I111" i="108"/>
  <c r="I110" i="108"/>
  <c r="I109" i="108"/>
  <c r="I108" i="108"/>
  <c r="I107" i="108"/>
  <c r="I106" i="108"/>
  <c r="I105" i="108"/>
  <c r="I104" i="108"/>
  <c r="I103" i="108"/>
  <c r="I102" i="108"/>
  <c r="I101" i="108"/>
  <c r="I100" i="108"/>
  <c r="I99" i="108"/>
  <c r="I98" i="108"/>
  <c r="I97" i="108"/>
  <c r="I96" i="108"/>
  <c r="I95" i="108"/>
  <c r="I92" i="108"/>
  <c r="J92" i="108" s="1"/>
  <c r="I91" i="108"/>
  <c r="J91" i="108" s="1"/>
  <c r="I90" i="108"/>
  <c r="J90" i="108" s="1"/>
  <c r="I89" i="108"/>
  <c r="J89" i="108" s="1"/>
  <c r="I88" i="108"/>
  <c r="J88" i="108" s="1"/>
  <c r="I87" i="108"/>
  <c r="I86" i="108"/>
  <c r="I85" i="108"/>
  <c r="I84" i="108"/>
  <c r="I83" i="108"/>
  <c r="I82" i="108"/>
  <c r="I81" i="108"/>
  <c r="I80" i="108"/>
  <c r="I79" i="108"/>
  <c r="I78" i="108"/>
  <c r="I77" i="108"/>
  <c r="I76" i="108"/>
  <c r="I75" i="108"/>
  <c r="I74" i="108"/>
  <c r="I73" i="108"/>
  <c r="I72" i="108"/>
  <c r="I71" i="108"/>
  <c r="I70" i="108"/>
  <c r="I69" i="108"/>
  <c r="I68" i="108"/>
  <c r="I67" i="108"/>
  <c r="I66" i="108"/>
  <c r="I65" i="108"/>
  <c r="I64" i="108"/>
  <c r="I63" i="108"/>
  <c r="I62" i="108"/>
  <c r="I61" i="108"/>
  <c r="I60" i="108"/>
  <c r="I59" i="108"/>
  <c r="I58" i="108"/>
  <c r="I57" i="108"/>
  <c r="I56" i="108"/>
  <c r="I55" i="108"/>
  <c r="I54" i="108"/>
  <c r="I53" i="108"/>
  <c r="J53" i="108" s="1"/>
  <c r="I52" i="108"/>
  <c r="I51" i="108"/>
  <c r="I50" i="108"/>
  <c r="I49" i="108"/>
  <c r="I48" i="108"/>
  <c r="I47" i="108"/>
  <c r="I46" i="108"/>
  <c r="I45" i="108"/>
  <c r="I44" i="108"/>
  <c r="I43" i="108"/>
  <c r="I42" i="108"/>
  <c r="I41" i="108"/>
  <c r="I40" i="108"/>
  <c r="I39" i="108"/>
  <c r="I38" i="108"/>
  <c r="I37" i="108"/>
  <c r="I36" i="108"/>
  <c r="I35" i="108"/>
  <c r="I34" i="108"/>
  <c r="I33" i="108"/>
  <c r="I32" i="108"/>
  <c r="I31" i="108"/>
  <c r="I30" i="108"/>
  <c r="I29" i="108"/>
  <c r="I28" i="108"/>
  <c r="I27" i="108"/>
  <c r="I26" i="108"/>
  <c r="I25" i="108"/>
  <c r="I24" i="108"/>
  <c r="I23" i="108"/>
  <c r="I22" i="108"/>
  <c r="I21" i="108"/>
  <c r="I20" i="108"/>
  <c r="I19" i="108"/>
  <c r="J19" i="108" s="1"/>
  <c r="I18" i="108"/>
  <c r="J18" i="108" s="1"/>
  <c r="I17" i="108"/>
  <c r="I16" i="108"/>
  <c r="I15" i="108"/>
  <c r="J15" i="108" s="1"/>
  <c r="I14" i="108"/>
  <c r="I13" i="108"/>
  <c r="I12" i="108"/>
  <c r="J12" i="108" s="1"/>
  <c r="I11" i="108"/>
  <c r="I10" i="108"/>
  <c r="I9" i="108"/>
  <c r="I8" i="108"/>
  <c r="I7" i="108"/>
  <c r="I6" i="108"/>
  <c r="I5" i="108"/>
  <c r="I4" i="108"/>
  <c r="G246" i="107"/>
  <c r="F246" i="107"/>
  <c r="E246" i="107"/>
  <c r="D246" i="107"/>
  <c r="C246" i="107"/>
  <c r="I244" i="107"/>
  <c r="I243" i="107"/>
  <c r="I242" i="107"/>
  <c r="I241" i="107"/>
  <c r="I240" i="107"/>
  <c r="I239" i="107"/>
  <c r="I238" i="107"/>
  <c r="I237" i="107"/>
  <c r="I236" i="107"/>
  <c r="I235" i="107"/>
  <c r="I234" i="107"/>
  <c r="I233" i="107"/>
  <c r="I232" i="107"/>
  <c r="I231" i="107"/>
  <c r="I230" i="107"/>
  <c r="I229" i="107"/>
  <c r="J229" i="107" s="1"/>
  <c r="I228" i="107"/>
  <c r="J228" i="107" s="1"/>
  <c r="I227" i="107"/>
  <c r="J227" i="107" s="1"/>
  <c r="I226" i="107"/>
  <c r="I225" i="107"/>
  <c r="I224" i="107"/>
  <c r="I223" i="107"/>
  <c r="I222" i="107"/>
  <c r="I221" i="107"/>
  <c r="I220" i="107"/>
  <c r="I219" i="107"/>
  <c r="I218" i="107"/>
  <c r="I217" i="107"/>
  <c r="I216" i="107"/>
  <c r="I215" i="107"/>
  <c r="I214" i="107"/>
  <c r="I213" i="107"/>
  <c r="I212" i="107"/>
  <c r="I210" i="107"/>
  <c r="I209" i="107"/>
  <c r="I208" i="107"/>
  <c r="I207" i="107"/>
  <c r="I206" i="107"/>
  <c r="I205" i="107"/>
  <c r="I204" i="107"/>
  <c r="I203" i="107"/>
  <c r="I202" i="107"/>
  <c r="I201" i="107"/>
  <c r="I200" i="107"/>
  <c r="I199" i="107"/>
  <c r="I198" i="107"/>
  <c r="I197" i="107"/>
  <c r="I196" i="107"/>
  <c r="I195" i="107"/>
  <c r="I194" i="107"/>
  <c r="I193" i="107"/>
  <c r="I192" i="107"/>
  <c r="I191" i="107"/>
  <c r="I190" i="107"/>
  <c r="I189" i="107"/>
  <c r="I188" i="107"/>
  <c r="I187" i="107"/>
  <c r="I186" i="107"/>
  <c r="I185" i="107"/>
  <c r="I184" i="107"/>
  <c r="J184" i="107" s="1"/>
  <c r="I183" i="107"/>
  <c r="J183" i="107" s="1"/>
  <c r="I182" i="107"/>
  <c r="J182" i="107" s="1"/>
  <c r="I181" i="107"/>
  <c r="J181" i="107" s="1"/>
  <c r="I180" i="107"/>
  <c r="J180" i="107" s="1"/>
  <c r="I179" i="107"/>
  <c r="J179" i="107" s="1"/>
  <c r="I178" i="107"/>
  <c r="J178" i="107" s="1"/>
  <c r="I176" i="107"/>
  <c r="J176" i="107" s="1"/>
  <c r="I175" i="107"/>
  <c r="J175" i="107" s="1"/>
  <c r="I174" i="107"/>
  <c r="J174" i="107" s="1"/>
  <c r="I173" i="107"/>
  <c r="J173" i="107" s="1"/>
  <c r="I172" i="107"/>
  <c r="J172" i="107" s="1"/>
  <c r="I171" i="107"/>
  <c r="J171" i="107" s="1"/>
  <c r="I170" i="107"/>
  <c r="J170" i="107" s="1"/>
  <c r="I169" i="107"/>
  <c r="J169" i="107" s="1"/>
  <c r="I168" i="107"/>
  <c r="J168" i="107" s="1"/>
  <c r="I167" i="107"/>
  <c r="J167" i="107" s="1"/>
  <c r="I166" i="107"/>
  <c r="J166" i="107" s="1"/>
  <c r="I165" i="107"/>
  <c r="J165" i="107" s="1"/>
  <c r="I164" i="107"/>
  <c r="J164" i="107" s="1"/>
  <c r="I163" i="107"/>
  <c r="J163" i="107" s="1"/>
  <c r="I162" i="107"/>
  <c r="J162" i="107" s="1"/>
  <c r="I161" i="107"/>
  <c r="J161" i="107" s="1"/>
  <c r="I160" i="107"/>
  <c r="J160" i="107" s="1"/>
  <c r="I159" i="107"/>
  <c r="J159" i="107" s="1"/>
  <c r="I158" i="107"/>
  <c r="J158" i="107" s="1"/>
  <c r="I157" i="107"/>
  <c r="J157" i="107" s="1"/>
  <c r="I156" i="107"/>
  <c r="I155" i="107"/>
  <c r="I154" i="107"/>
  <c r="I153" i="107"/>
  <c r="J153" i="107" s="1"/>
  <c r="I152" i="107"/>
  <c r="I151" i="107"/>
  <c r="I150" i="107"/>
  <c r="I149" i="107"/>
  <c r="J149" i="107" s="1"/>
  <c r="I148" i="107"/>
  <c r="I147" i="107"/>
  <c r="I146" i="107"/>
  <c r="I145" i="107"/>
  <c r="I144" i="107"/>
  <c r="I143" i="107"/>
  <c r="I142" i="107"/>
  <c r="I141" i="107"/>
  <c r="I140" i="107"/>
  <c r="I139" i="107"/>
  <c r="I138" i="107"/>
  <c r="I137" i="107"/>
  <c r="I136" i="107"/>
  <c r="I135" i="107"/>
  <c r="I134" i="107"/>
  <c r="I133" i="107"/>
  <c r="I132" i="107"/>
  <c r="I131" i="107"/>
  <c r="I130" i="107"/>
  <c r="I129" i="107"/>
  <c r="I128" i="107"/>
  <c r="I127" i="107"/>
  <c r="I126" i="107"/>
  <c r="I125" i="107"/>
  <c r="I124" i="107"/>
  <c r="I123" i="107"/>
  <c r="I122" i="107"/>
  <c r="I121" i="107"/>
  <c r="I120" i="107"/>
  <c r="I119" i="107"/>
  <c r="I118" i="107"/>
  <c r="I117" i="107"/>
  <c r="I116" i="107"/>
  <c r="I115" i="107"/>
  <c r="I114" i="107"/>
  <c r="I113" i="107"/>
  <c r="I112" i="107"/>
  <c r="I111" i="107"/>
  <c r="I110" i="107"/>
  <c r="I109" i="107"/>
  <c r="I108" i="107"/>
  <c r="I107" i="107"/>
  <c r="I106" i="107"/>
  <c r="I105" i="107"/>
  <c r="I104" i="107"/>
  <c r="I103" i="107"/>
  <c r="I102" i="107"/>
  <c r="I101" i="107"/>
  <c r="I100" i="107"/>
  <c r="I99" i="107"/>
  <c r="I98" i="107"/>
  <c r="I96" i="107"/>
  <c r="J96" i="107" s="1"/>
  <c r="I95" i="107"/>
  <c r="J95" i="107" s="1"/>
  <c r="I94" i="107"/>
  <c r="J94" i="107" s="1"/>
  <c r="I93" i="107"/>
  <c r="J93" i="107" s="1"/>
  <c r="I92" i="107"/>
  <c r="J92" i="107" s="1"/>
  <c r="I91" i="107"/>
  <c r="I90" i="107"/>
  <c r="I89" i="107"/>
  <c r="I88" i="107"/>
  <c r="I87" i="107"/>
  <c r="I86" i="107"/>
  <c r="I85" i="107"/>
  <c r="I84" i="107"/>
  <c r="I83" i="107"/>
  <c r="I82" i="107"/>
  <c r="I81" i="107"/>
  <c r="I80" i="107"/>
  <c r="I79" i="107"/>
  <c r="I78" i="107"/>
  <c r="I77" i="107"/>
  <c r="I76" i="107"/>
  <c r="I75" i="107"/>
  <c r="I74" i="107"/>
  <c r="I73" i="107"/>
  <c r="I72" i="107"/>
  <c r="I71" i="107"/>
  <c r="I70" i="107"/>
  <c r="I69" i="107"/>
  <c r="I68" i="107"/>
  <c r="I67" i="107"/>
  <c r="I66" i="107"/>
  <c r="I65" i="107"/>
  <c r="I64" i="107"/>
  <c r="I63" i="107"/>
  <c r="I62" i="107"/>
  <c r="I61" i="107"/>
  <c r="I60" i="107"/>
  <c r="I59" i="107"/>
  <c r="I58" i="107"/>
  <c r="I57" i="107"/>
  <c r="I56" i="107"/>
  <c r="I55" i="107"/>
  <c r="I54" i="107"/>
  <c r="I53" i="107"/>
  <c r="J53" i="107" s="1"/>
  <c r="I52" i="107"/>
  <c r="I51" i="107"/>
  <c r="I50" i="107"/>
  <c r="I49" i="107"/>
  <c r="I48" i="107"/>
  <c r="I47" i="107"/>
  <c r="I46" i="107"/>
  <c r="I45" i="107"/>
  <c r="I44" i="107"/>
  <c r="I43" i="107"/>
  <c r="I42" i="107"/>
  <c r="I41" i="107"/>
  <c r="I40" i="107"/>
  <c r="I39" i="107"/>
  <c r="I38" i="107"/>
  <c r="I37" i="107"/>
  <c r="I36" i="107"/>
  <c r="I35" i="107"/>
  <c r="I34" i="107"/>
  <c r="I33" i="107"/>
  <c r="I32" i="107"/>
  <c r="I31" i="107"/>
  <c r="I30" i="107"/>
  <c r="I29" i="107"/>
  <c r="I28" i="107"/>
  <c r="I27" i="107"/>
  <c r="I26" i="107"/>
  <c r="I25" i="107"/>
  <c r="I24" i="107"/>
  <c r="I23" i="107"/>
  <c r="I22" i="107"/>
  <c r="I21" i="107"/>
  <c r="I20" i="107"/>
  <c r="I19" i="107"/>
  <c r="J19" i="107" s="1"/>
  <c r="I18" i="107"/>
  <c r="J18" i="107" s="1"/>
  <c r="I17" i="107"/>
  <c r="I16" i="107"/>
  <c r="I15" i="107"/>
  <c r="J15" i="107" s="1"/>
  <c r="I14" i="107"/>
  <c r="I13" i="107"/>
  <c r="I12" i="107"/>
  <c r="J12" i="107" s="1"/>
  <c r="I11" i="107"/>
  <c r="I10" i="107"/>
  <c r="I9" i="107"/>
  <c r="I8" i="107"/>
  <c r="I7" i="107"/>
  <c r="I6" i="107"/>
  <c r="I5" i="107"/>
  <c r="I4" i="107"/>
  <c r="J14" i="108" l="1"/>
  <c r="J181" i="108"/>
  <c r="J240" i="108"/>
  <c r="J239" i="108"/>
  <c r="J238" i="108"/>
  <c r="J235" i="108"/>
  <c r="J236" i="108"/>
  <c r="J234" i="108"/>
  <c r="J185" i="107"/>
  <c r="J100" i="107"/>
  <c r="J99" i="107"/>
  <c r="J104" i="107"/>
  <c r="J105" i="107"/>
  <c r="J98" i="107"/>
  <c r="J102" i="107"/>
  <c r="J101" i="107"/>
  <c r="J9" i="107"/>
  <c r="J239" i="107"/>
  <c r="J243" i="107"/>
  <c r="J97" i="108"/>
  <c r="J101" i="108"/>
  <c r="J96" i="108"/>
  <c r="J102" i="108"/>
  <c r="J95" i="108"/>
  <c r="J99" i="108"/>
  <c r="J98" i="108"/>
  <c r="J13" i="108"/>
  <c r="J182" i="108"/>
  <c r="J186" i="108"/>
  <c r="J9" i="108"/>
  <c r="J184" i="108"/>
  <c r="J6" i="108"/>
  <c r="J7" i="108"/>
  <c r="J187" i="108"/>
  <c r="J4" i="108"/>
  <c r="J10" i="108"/>
  <c r="J5" i="108"/>
  <c r="J11" i="108"/>
  <c r="J185" i="108"/>
  <c r="J183" i="108"/>
  <c r="J197" i="108"/>
  <c r="J8" i="108"/>
  <c r="J100" i="108"/>
  <c r="I243" i="108"/>
  <c r="J189" i="107"/>
  <c r="J14" i="107"/>
  <c r="J11" i="107"/>
  <c r="J237" i="107"/>
  <c r="J241" i="107"/>
  <c r="J236" i="107"/>
  <c r="J240" i="107"/>
  <c r="J188" i="107"/>
  <c r="J238" i="107"/>
  <c r="J242" i="107"/>
  <c r="J7" i="107"/>
  <c r="J191" i="107"/>
  <c r="J190" i="107"/>
  <c r="J5" i="107"/>
  <c r="J13" i="107"/>
  <c r="J187" i="107"/>
  <c r="J201" i="107"/>
  <c r="J186" i="107"/>
  <c r="I246" i="107"/>
  <c r="J103" i="107"/>
  <c r="J10" i="107"/>
  <c r="J8" i="107"/>
  <c r="J6" i="107"/>
  <c r="J4" i="107"/>
  <c r="G277" i="106"/>
  <c r="F277" i="106"/>
  <c r="E277" i="106"/>
  <c r="D277" i="106"/>
  <c r="C277" i="106"/>
  <c r="I275" i="106"/>
  <c r="I274" i="106"/>
  <c r="I273" i="106"/>
  <c r="I272" i="106"/>
  <c r="J272" i="106" s="1"/>
  <c r="I271" i="106"/>
  <c r="I270" i="106"/>
  <c r="I269" i="106"/>
  <c r="I268" i="106"/>
  <c r="I267" i="106"/>
  <c r="I266" i="106"/>
  <c r="I265" i="106"/>
  <c r="I264" i="106"/>
  <c r="I263" i="106"/>
  <c r="J263" i="106" s="1"/>
  <c r="I262" i="106"/>
  <c r="I261" i="106"/>
  <c r="I260" i="106"/>
  <c r="I259" i="106"/>
  <c r="I258" i="106"/>
  <c r="I257" i="106"/>
  <c r="I256" i="106"/>
  <c r="I255" i="106"/>
  <c r="I254" i="106"/>
  <c r="I253" i="106"/>
  <c r="J253" i="106" s="1"/>
  <c r="I252" i="106"/>
  <c r="J252" i="106" s="1"/>
  <c r="I251" i="106"/>
  <c r="J251" i="106" s="1"/>
  <c r="I250" i="106"/>
  <c r="I249" i="106"/>
  <c r="I248" i="106"/>
  <c r="J248" i="106" s="1"/>
  <c r="I247" i="106"/>
  <c r="I246" i="106"/>
  <c r="I245" i="106"/>
  <c r="I244" i="106"/>
  <c r="I243" i="106"/>
  <c r="J242" i="106"/>
  <c r="I242" i="106"/>
  <c r="I241" i="106"/>
  <c r="J241" i="106" s="1"/>
  <c r="J240" i="106"/>
  <c r="I240" i="106"/>
  <c r="I239" i="106"/>
  <c r="I238" i="106"/>
  <c r="I237" i="106"/>
  <c r="I236" i="106"/>
  <c r="I235" i="106"/>
  <c r="J235" i="106" s="1"/>
  <c r="I234" i="106"/>
  <c r="J234" i="106" s="1"/>
  <c r="I233" i="106"/>
  <c r="I232" i="106"/>
  <c r="I231" i="106"/>
  <c r="I230" i="106"/>
  <c r="I229" i="106"/>
  <c r="I228" i="106"/>
  <c r="I227" i="106"/>
  <c r="I226" i="106"/>
  <c r="I225" i="106"/>
  <c r="I224" i="106"/>
  <c r="I223" i="106"/>
  <c r="I222" i="106"/>
  <c r="I221" i="106"/>
  <c r="I220" i="106"/>
  <c r="I219" i="106"/>
  <c r="I218" i="106"/>
  <c r="I217" i="106"/>
  <c r="I216" i="106"/>
  <c r="I215" i="106"/>
  <c r="I214" i="106"/>
  <c r="I213" i="106"/>
  <c r="I212" i="106"/>
  <c r="I211" i="106"/>
  <c r="I210" i="106"/>
  <c r="I209" i="106"/>
  <c r="I208" i="106"/>
  <c r="I207" i="106"/>
  <c r="I206" i="106"/>
  <c r="I205" i="106"/>
  <c r="I204" i="106"/>
  <c r="I203" i="106"/>
  <c r="I202" i="106"/>
  <c r="I201" i="106"/>
  <c r="I200" i="106"/>
  <c r="J200" i="106" s="1"/>
  <c r="I199" i="106"/>
  <c r="J199" i="106" s="1"/>
  <c r="J198" i="106"/>
  <c r="I198" i="106"/>
  <c r="I197" i="106"/>
  <c r="J197" i="106" s="1"/>
  <c r="I196" i="106"/>
  <c r="J196" i="106" s="1"/>
  <c r="I195" i="106"/>
  <c r="J195" i="106" s="1"/>
  <c r="I194" i="106"/>
  <c r="J194" i="106" s="1"/>
  <c r="I193" i="106"/>
  <c r="J193" i="106" s="1"/>
  <c r="I192" i="106"/>
  <c r="J192" i="106" s="1"/>
  <c r="I191" i="106"/>
  <c r="J191" i="106" s="1"/>
  <c r="I190" i="106"/>
  <c r="J190" i="106" s="1"/>
  <c r="I189" i="106"/>
  <c r="J189" i="106" s="1"/>
  <c r="J188" i="106"/>
  <c r="I188" i="106"/>
  <c r="I187" i="106"/>
  <c r="J187" i="106" s="1"/>
  <c r="I186" i="106"/>
  <c r="J186" i="106" s="1"/>
  <c r="I185" i="106"/>
  <c r="J185" i="106" s="1"/>
  <c r="I184" i="106"/>
  <c r="J184" i="106" s="1"/>
  <c r="I183" i="106"/>
  <c r="J183" i="106" s="1"/>
  <c r="I182" i="106"/>
  <c r="J182" i="106" s="1"/>
  <c r="I181" i="106"/>
  <c r="J181" i="106" s="1"/>
  <c r="I180" i="106"/>
  <c r="J180" i="106" s="1"/>
  <c r="I179" i="106"/>
  <c r="J179" i="106" s="1"/>
  <c r="I178" i="106"/>
  <c r="J178" i="106" s="1"/>
  <c r="I177" i="106"/>
  <c r="J177" i="106" s="1"/>
  <c r="I176" i="106"/>
  <c r="J176" i="106" s="1"/>
  <c r="I175" i="106"/>
  <c r="J175" i="106" s="1"/>
  <c r="I174" i="106"/>
  <c r="J174" i="106" s="1"/>
  <c r="I173" i="106"/>
  <c r="I172" i="106"/>
  <c r="I171" i="106"/>
  <c r="I170" i="106"/>
  <c r="J170" i="106" s="1"/>
  <c r="I169" i="106"/>
  <c r="I168" i="106"/>
  <c r="I167" i="106"/>
  <c r="I166" i="106"/>
  <c r="I165" i="106"/>
  <c r="I164" i="106"/>
  <c r="I163" i="106"/>
  <c r="I162" i="106"/>
  <c r="I161" i="106"/>
  <c r="I160" i="106"/>
  <c r="I159" i="106"/>
  <c r="I158" i="106"/>
  <c r="I157" i="106"/>
  <c r="I156" i="106"/>
  <c r="I155" i="106"/>
  <c r="I154" i="106"/>
  <c r="I153" i="106"/>
  <c r="I152" i="106"/>
  <c r="I151" i="106"/>
  <c r="I150" i="106"/>
  <c r="I149" i="106"/>
  <c r="I148" i="106"/>
  <c r="I147" i="106"/>
  <c r="I146" i="106"/>
  <c r="I145" i="106"/>
  <c r="I144" i="106"/>
  <c r="I143" i="106"/>
  <c r="I142" i="106"/>
  <c r="I141" i="106"/>
  <c r="I140" i="106"/>
  <c r="I139" i="106"/>
  <c r="I138" i="106"/>
  <c r="I137" i="106"/>
  <c r="I136" i="106"/>
  <c r="I135" i="106"/>
  <c r="I134" i="106"/>
  <c r="I133" i="106"/>
  <c r="I132" i="106"/>
  <c r="I131" i="106"/>
  <c r="I130" i="106"/>
  <c r="I129" i="106"/>
  <c r="I128" i="106"/>
  <c r="I127" i="106"/>
  <c r="I126" i="106"/>
  <c r="I125" i="106"/>
  <c r="I124" i="106"/>
  <c r="I123" i="106"/>
  <c r="I122" i="106"/>
  <c r="I121" i="106"/>
  <c r="I120" i="106"/>
  <c r="I119" i="106"/>
  <c r="I118" i="106"/>
  <c r="I117" i="106"/>
  <c r="J95" i="106" s="1"/>
  <c r="I116" i="106"/>
  <c r="I115" i="106"/>
  <c r="J97" i="106" s="1"/>
  <c r="I114" i="106"/>
  <c r="I113" i="106"/>
  <c r="I112" i="106"/>
  <c r="I111" i="106"/>
  <c r="I110" i="106"/>
  <c r="I109" i="106"/>
  <c r="I108" i="106"/>
  <c r="I107" i="106"/>
  <c r="I106" i="106"/>
  <c r="I105" i="106"/>
  <c r="J105" i="106" s="1"/>
  <c r="I104" i="106"/>
  <c r="I103" i="106"/>
  <c r="I102" i="106"/>
  <c r="I101" i="106"/>
  <c r="I100" i="106"/>
  <c r="I99" i="106"/>
  <c r="I98" i="106"/>
  <c r="I96" i="106"/>
  <c r="J96" i="106" s="1"/>
  <c r="I95" i="106"/>
  <c r="I94" i="106"/>
  <c r="I93" i="106"/>
  <c r="J93" i="106" s="1"/>
  <c r="I92" i="106"/>
  <c r="J92" i="106" s="1"/>
  <c r="I91" i="106"/>
  <c r="I90" i="106"/>
  <c r="I89" i="106"/>
  <c r="I88" i="106"/>
  <c r="J102" i="106" s="1"/>
  <c r="I87" i="106"/>
  <c r="I86" i="106"/>
  <c r="I85" i="106"/>
  <c r="I84" i="106"/>
  <c r="I83" i="106"/>
  <c r="I82" i="106"/>
  <c r="I81" i="106"/>
  <c r="I80" i="106"/>
  <c r="I79" i="106"/>
  <c r="I78" i="106"/>
  <c r="I77" i="106"/>
  <c r="I76" i="106"/>
  <c r="I75" i="106"/>
  <c r="I74" i="106"/>
  <c r="I73" i="106"/>
  <c r="I72" i="106"/>
  <c r="I71" i="106"/>
  <c r="I70" i="106"/>
  <c r="I69" i="106"/>
  <c r="I68" i="106"/>
  <c r="I67" i="106"/>
  <c r="I66" i="106"/>
  <c r="I65" i="106"/>
  <c r="I64" i="106"/>
  <c r="I63" i="106"/>
  <c r="I62" i="106"/>
  <c r="I61" i="106"/>
  <c r="I60" i="106"/>
  <c r="I59" i="106"/>
  <c r="I58" i="106"/>
  <c r="I57" i="106"/>
  <c r="I56" i="106"/>
  <c r="I55" i="106"/>
  <c r="I54" i="106"/>
  <c r="I53" i="106"/>
  <c r="J53" i="106" s="1"/>
  <c r="I52" i="106"/>
  <c r="I51" i="106"/>
  <c r="I50" i="106"/>
  <c r="I49" i="106"/>
  <c r="I48" i="106"/>
  <c r="I47" i="106"/>
  <c r="I46" i="106"/>
  <c r="I45" i="106"/>
  <c r="I44" i="106"/>
  <c r="I43" i="106"/>
  <c r="I42" i="106"/>
  <c r="I41" i="106"/>
  <c r="I40" i="106"/>
  <c r="I39" i="106"/>
  <c r="I38" i="106"/>
  <c r="I37" i="106"/>
  <c r="I36" i="106"/>
  <c r="I35" i="106"/>
  <c r="I34" i="106"/>
  <c r="I33" i="106"/>
  <c r="I32" i="106"/>
  <c r="I31" i="106"/>
  <c r="I30" i="106"/>
  <c r="I29" i="106"/>
  <c r="I28" i="106"/>
  <c r="I27" i="106"/>
  <c r="I26" i="106"/>
  <c r="I25" i="106"/>
  <c r="I24" i="106"/>
  <c r="I23" i="106"/>
  <c r="I22" i="106"/>
  <c r="I21" i="106"/>
  <c r="I20" i="106"/>
  <c r="I19" i="106"/>
  <c r="J19" i="106" s="1"/>
  <c r="I18" i="106"/>
  <c r="J18" i="106" s="1"/>
  <c r="I17" i="106"/>
  <c r="I16" i="106"/>
  <c r="I15" i="106"/>
  <c r="J15" i="106" s="1"/>
  <c r="I14" i="106"/>
  <c r="J13" i="106"/>
  <c r="I13" i="106"/>
  <c r="I12" i="106"/>
  <c r="J12" i="106" s="1"/>
  <c r="I11" i="106"/>
  <c r="J11" i="106" s="1"/>
  <c r="I10" i="106"/>
  <c r="I9" i="106"/>
  <c r="I8" i="106"/>
  <c r="I7" i="106"/>
  <c r="J7" i="106" s="1"/>
  <c r="I6" i="106"/>
  <c r="I5" i="106"/>
  <c r="I4" i="106"/>
  <c r="G270" i="105"/>
  <c r="F270" i="105"/>
  <c r="E270" i="105"/>
  <c r="D270" i="105"/>
  <c r="C270" i="105"/>
  <c r="I268" i="105"/>
  <c r="I267" i="105"/>
  <c r="I266" i="105"/>
  <c r="I265" i="105"/>
  <c r="J265" i="105" s="1"/>
  <c r="I264" i="105"/>
  <c r="I263" i="105"/>
  <c r="I262" i="105"/>
  <c r="I261" i="105"/>
  <c r="I260" i="105"/>
  <c r="I259" i="105"/>
  <c r="I258" i="105"/>
  <c r="I257" i="105"/>
  <c r="I256" i="105"/>
  <c r="I255" i="105"/>
  <c r="I254" i="105"/>
  <c r="I253" i="105"/>
  <c r="I252" i="105"/>
  <c r="I251" i="105"/>
  <c r="I250" i="105"/>
  <c r="I249" i="105"/>
  <c r="I248" i="105"/>
  <c r="I247" i="105"/>
  <c r="I246" i="105"/>
  <c r="J246" i="105" s="1"/>
  <c r="I245" i="105"/>
  <c r="J245" i="105" s="1"/>
  <c r="I244" i="105"/>
  <c r="J244" i="105" s="1"/>
  <c r="I243" i="105"/>
  <c r="I242" i="105"/>
  <c r="I241" i="105"/>
  <c r="J241" i="105" s="1"/>
  <c r="I240" i="105"/>
  <c r="I239" i="105"/>
  <c r="I238" i="105"/>
  <c r="I237" i="105"/>
  <c r="I236" i="105"/>
  <c r="I235" i="105"/>
  <c r="J235" i="105" s="1"/>
  <c r="I234" i="105"/>
  <c r="J234" i="105" s="1"/>
  <c r="J233" i="105"/>
  <c r="I233" i="105"/>
  <c r="I232" i="105"/>
  <c r="I231" i="105"/>
  <c r="I230" i="105"/>
  <c r="I229" i="105"/>
  <c r="I228" i="105"/>
  <c r="I227" i="105"/>
  <c r="I226" i="105"/>
  <c r="I225" i="105"/>
  <c r="I224" i="105"/>
  <c r="I223" i="105"/>
  <c r="I222" i="105"/>
  <c r="I221" i="105"/>
  <c r="I220" i="105"/>
  <c r="I219" i="105"/>
  <c r="I218" i="105"/>
  <c r="I217" i="105"/>
  <c r="I216" i="105"/>
  <c r="I215" i="105"/>
  <c r="I214" i="105"/>
  <c r="I213" i="105"/>
  <c r="I212" i="105"/>
  <c r="I211" i="105"/>
  <c r="I210" i="105"/>
  <c r="I209" i="105"/>
  <c r="I208" i="105"/>
  <c r="I207" i="105"/>
  <c r="I206" i="105"/>
  <c r="I205" i="105"/>
  <c r="I204" i="105"/>
  <c r="I203" i="105"/>
  <c r="I202" i="105"/>
  <c r="I201" i="105"/>
  <c r="I200" i="105"/>
  <c r="I199" i="105"/>
  <c r="J199" i="105" s="1"/>
  <c r="I198" i="105"/>
  <c r="J198" i="105" s="1"/>
  <c r="I197" i="105"/>
  <c r="J197" i="105" s="1"/>
  <c r="I196" i="105"/>
  <c r="J196" i="105" s="1"/>
  <c r="I195" i="105"/>
  <c r="J195" i="105" s="1"/>
  <c r="I194" i="105"/>
  <c r="J194" i="105" s="1"/>
  <c r="I193" i="105"/>
  <c r="J193" i="105" s="1"/>
  <c r="I192" i="105"/>
  <c r="J192" i="105" s="1"/>
  <c r="I191" i="105"/>
  <c r="J191" i="105" s="1"/>
  <c r="I190" i="105"/>
  <c r="J190" i="105" s="1"/>
  <c r="I189" i="105"/>
  <c r="J189" i="105" s="1"/>
  <c r="I188" i="105"/>
  <c r="J188" i="105" s="1"/>
  <c r="I187" i="105"/>
  <c r="J187" i="105" s="1"/>
  <c r="I186" i="105"/>
  <c r="J186" i="105" s="1"/>
  <c r="I185" i="105"/>
  <c r="J185" i="105" s="1"/>
  <c r="I184" i="105"/>
  <c r="J184" i="105" s="1"/>
  <c r="I183" i="105"/>
  <c r="J183" i="105" s="1"/>
  <c r="I182" i="105"/>
  <c r="J182" i="105" s="1"/>
  <c r="I181" i="105"/>
  <c r="J181" i="105" s="1"/>
  <c r="I180" i="105"/>
  <c r="J180" i="105" s="1"/>
  <c r="I179" i="105"/>
  <c r="J179" i="105" s="1"/>
  <c r="I178" i="105"/>
  <c r="J178" i="105" s="1"/>
  <c r="I177" i="105"/>
  <c r="J177" i="105" s="1"/>
  <c r="I176" i="105"/>
  <c r="J176" i="105" s="1"/>
  <c r="I175" i="105"/>
  <c r="J175" i="105" s="1"/>
  <c r="I174" i="105"/>
  <c r="J174" i="105" s="1"/>
  <c r="I173" i="105"/>
  <c r="J173" i="105" s="1"/>
  <c r="I172" i="105"/>
  <c r="I171" i="105"/>
  <c r="I170" i="105"/>
  <c r="I169" i="105"/>
  <c r="J169" i="105" s="1"/>
  <c r="I168" i="105"/>
  <c r="I167" i="105"/>
  <c r="I166" i="105"/>
  <c r="I165" i="105"/>
  <c r="I164" i="105"/>
  <c r="I163" i="105"/>
  <c r="I162" i="105"/>
  <c r="I161" i="105"/>
  <c r="I160" i="105"/>
  <c r="I159" i="105"/>
  <c r="I158" i="105"/>
  <c r="I157" i="105"/>
  <c r="I156" i="105"/>
  <c r="I155" i="105"/>
  <c r="I154" i="105"/>
  <c r="I153" i="105"/>
  <c r="I152" i="105"/>
  <c r="I151" i="105"/>
  <c r="I150" i="105"/>
  <c r="I149" i="105"/>
  <c r="I148" i="105"/>
  <c r="I147" i="105"/>
  <c r="I146" i="105"/>
  <c r="I145" i="105"/>
  <c r="I144" i="105"/>
  <c r="I143" i="105"/>
  <c r="I142" i="105"/>
  <c r="I141" i="105"/>
  <c r="I140" i="105"/>
  <c r="I139" i="105"/>
  <c r="I138" i="105"/>
  <c r="I137" i="105"/>
  <c r="I136" i="105"/>
  <c r="I135" i="105"/>
  <c r="I134" i="105"/>
  <c r="I133" i="105"/>
  <c r="I132" i="105"/>
  <c r="I131" i="105"/>
  <c r="I130" i="105"/>
  <c r="I129" i="105"/>
  <c r="I128" i="105"/>
  <c r="I127" i="105"/>
  <c r="I126" i="105"/>
  <c r="I125" i="105"/>
  <c r="I124" i="105"/>
  <c r="I123" i="105"/>
  <c r="I122" i="105"/>
  <c r="I121" i="105"/>
  <c r="I120" i="105"/>
  <c r="I119" i="105"/>
  <c r="I118" i="105"/>
  <c r="I117" i="105"/>
  <c r="I116" i="105"/>
  <c r="I115" i="105"/>
  <c r="I114" i="105"/>
  <c r="I113" i="105"/>
  <c r="I112" i="105"/>
  <c r="I111" i="105"/>
  <c r="I110" i="105"/>
  <c r="I109" i="105"/>
  <c r="I108" i="105"/>
  <c r="I107" i="105"/>
  <c r="I106" i="105"/>
  <c r="I105" i="105"/>
  <c r="I104" i="105"/>
  <c r="I103" i="105"/>
  <c r="I102" i="105"/>
  <c r="I101" i="105"/>
  <c r="I100" i="105"/>
  <c r="I99" i="105"/>
  <c r="I98" i="105"/>
  <c r="I97" i="105"/>
  <c r="I96" i="105"/>
  <c r="I95" i="105"/>
  <c r="I94" i="105"/>
  <c r="I93" i="105"/>
  <c r="J93" i="105" s="1"/>
  <c r="I92" i="105"/>
  <c r="I91" i="105"/>
  <c r="I90" i="105"/>
  <c r="I89" i="105"/>
  <c r="I88" i="105"/>
  <c r="I87" i="105"/>
  <c r="I86" i="105"/>
  <c r="I85" i="105"/>
  <c r="I84" i="105"/>
  <c r="I83" i="105"/>
  <c r="I82" i="105"/>
  <c r="I81" i="105"/>
  <c r="I80" i="105"/>
  <c r="I79" i="105"/>
  <c r="I78" i="105"/>
  <c r="I77" i="105"/>
  <c r="I76" i="105"/>
  <c r="I75" i="105"/>
  <c r="I74" i="105"/>
  <c r="I73" i="105"/>
  <c r="I72" i="105"/>
  <c r="I71" i="105"/>
  <c r="I70" i="105"/>
  <c r="I69" i="105"/>
  <c r="I68" i="105"/>
  <c r="I67" i="105"/>
  <c r="I66" i="105"/>
  <c r="I65" i="105"/>
  <c r="I64" i="105"/>
  <c r="I63" i="105"/>
  <c r="I62" i="105"/>
  <c r="I61" i="105"/>
  <c r="I60" i="105"/>
  <c r="I59" i="105"/>
  <c r="I58" i="105"/>
  <c r="I57" i="105"/>
  <c r="I56" i="105"/>
  <c r="I55" i="105"/>
  <c r="I54" i="105"/>
  <c r="I53" i="105"/>
  <c r="J53" i="105" s="1"/>
  <c r="I52" i="105"/>
  <c r="I51" i="105"/>
  <c r="I50" i="105"/>
  <c r="I49" i="105"/>
  <c r="I48" i="105"/>
  <c r="I47" i="105"/>
  <c r="I46" i="105"/>
  <c r="I45" i="105"/>
  <c r="I44" i="105"/>
  <c r="I43" i="105"/>
  <c r="I42" i="105"/>
  <c r="I41" i="105"/>
  <c r="I40" i="105"/>
  <c r="I39" i="105"/>
  <c r="I38" i="105"/>
  <c r="I37" i="105"/>
  <c r="I36" i="105"/>
  <c r="I35" i="105"/>
  <c r="I34" i="105"/>
  <c r="I33" i="105"/>
  <c r="I32" i="105"/>
  <c r="I31" i="105"/>
  <c r="I30" i="105"/>
  <c r="I29" i="105"/>
  <c r="I28" i="105"/>
  <c r="I27" i="105"/>
  <c r="I26" i="105"/>
  <c r="I25" i="105"/>
  <c r="I24" i="105"/>
  <c r="I23" i="105"/>
  <c r="I22" i="105"/>
  <c r="I21" i="105"/>
  <c r="I20" i="105"/>
  <c r="I19" i="105"/>
  <c r="J19" i="105" s="1"/>
  <c r="I18" i="105"/>
  <c r="J18" i="105" s="1"/>
  <c r="I17" i="105"/>
  <c r="I16" i="105"/>
  <c r="I15" i="105"/>
  <c r="J15" i="105" s="1"/>
  <c r="I14" i="105"/>
  <c r="I13" i="105"/>
  <c r="I12" i="105"/>
  <c r="J12" i="105" s="1"/>
  <c r="I11" i="105"/>
  <c r="I10" i="105"/>
  <c r="I9" i="105"/>
  <c r="I8" i="105"/>
  <c r="I7" i="105"/>
  <c r="J7" i="105" s="1"/>
  <c r="I6" i="105"/>
  <c r="I5" i="105"/>
  <c r="I4" i="105"/>
  <c r="J255" i="105" l="1"/>
  <c r="J8" i="106"/>
  <c r="J14" i="106"/>
  <c r="J207" i="106"/>
  <c r="J202" i="106"/>
  <c r="J266" i="106"/>
  <c r="J5" i="105"/>
  <c r="J5" i="106"/>
  <c r="J94" i="106"/>
  <c r="J206" i="106"/>
  <c r="J253" i="105"/>
  <c r="J257" i="105"/>
  <c r="J6" i="106"/>
  <c r="J264" i="106"/>
  <c r="J205" i="106"/>
  <c r="J243" i="108"/>
  <c r="J265" i="106"/>
  <c r="J262" i="106"/>
  <c r="J98" i="106"/>
  <c r="J10" i="106"/>
  <c r="J203" i="106"/>
  <c r="J204" i="106"/>
  <c r="J201" i="106"/>
  <c r="J9" i="106"/>
  <c r="J246" i="107"/>
  <c r="J100" i="106"/>
  <c r="J99" i="106"/>
  <c r="J261" i="106"/>
  <c r="J260" i="106"/>
  <c r="J217" i="106"/>
  <c r="J104" i="106"/>
  <c r="J103" i="106"/>
  <c r="J101" i="106"/>
  <c r="I277" i="106"/>
  <c r="J258" i="105"/>
  <c r="J205" i="105"/>
  <c r="J4" i="105"/>
  <c r="J14" i="105"/>
  <c r="J203" i="105"/>
  <c r="J11" i="105"/>
  <c r="J10" i="105"/>
  <c r="J6" i="105"/>
  <c r="J96" i="105"/>
  <c r="J206" i="105"/>
  <c r="J8" i="105"/>
  <c r="J4" i="106"/>
  <c r="J13" i="105"/>
  <c r="J92" i="105"/>
  <c r="J100" i="105"/>
  <c r="J104" i="105"/>
  <c r="J95" i="105"/>
  <c r="J201" i="105"/>
  <c r="J204" i="105"/>
  <c r="J256" i="105"/>
  <c r="J254" i="105"/>
  <c r="I270" i="105"/>
  <c r="J259" i="105"/>
  <c r="J9" i="105"/>
  <c r="J94" i="105"/>
  <c r="J98" i="105"/>
  <c r="J102" i="105"/>
  <c r="J202" i="105"/>
  <c r="J216" i="105"/>
  <c r="J97" i="105"/>
  <c r="J101" i="105"/>
  <c r="J99" i="105"/>
  <c r="J103" i="105"/>
  <c r="J200" i="105"/>
  <c r="G287" i="104"/>
  <c r="F287" i="104"/>
  <c r="E287" i="104"/>
  <c r="D287" i="104"/>
  <c r="C287" i="104"/>
  <c r="I285" i="104"/>
  <c r="I284" i="104"/>
  <c r="I283" i="104"/>
  <c r="I282" i="104"/>
  <c r="J282" i="104" s="1"/>
  <c r="I281" i="104"/>
  <c r="I280" i="104"/>
  <c r="I279" i="104"/>
  <c r="I278" i="104"/>
  <c r="I277" i="104"/>
  <c r="I276" i="104"/>
  <c r="I275" i="104"/>
  <c r="I274" i="104"/>
  <c r="I273" i="104"/>
  <c r="I272" i="104"/>
  <c r="I271" i="104"/>
  <c r="I270" i="104"/>
  <c r="I269" i="104"/>
  <c r="I268" i="104"/>
  <c r="I267" i="104"/>
  <c r="I266" i="104"/>
  <c r="I265" i="104"/>
  <c r="I264" i="104"/>
  <c r="I263" i="104"/>
  <c r="J263" i="104" s="1"/>
  <c r="I262" i="104"/>
  <c r="J262" i="104" s="1"/>
  <c r="I261" i="104"/>
  <c r="J261" i="104" s="1"/>
  <c r="I260" i="104"/>
  <c r="I259" i="104"/>
  <c r="I258" i="104"/>
  <c r="J258" i="104" s="1"/>
  <c r="I257" i="104"/>
  <c r="I256" i="104"/>
  <c r="I255" i="104"/>
  <c r="I254" i="104"/>
  <c r="I253" i="104"/>
  <c r="J252" i="104"/>
  <c r="I252" i="104"/>
  <c r="I251" i="104"/>
  <c r="J251" i="104" s="1"/>
  <c r="I250" i="104"/>
  <c r="J250" i="104" s="1"/>
  <c r="I249" i="104"/>
  <c r="J275" i="104" s="1"/>
  <c r="I248" i="104"/>
  <c r="I247" i="104"/>
  <c r="I246" i="104"/>
  <c r="I245" i="104"/>
  <c r="J245" i="104" s="1"/>
  <c r="I244" i="104"/>
  <c r="J244" i="104" s="1"/>
  <c r="I243" i="104"/>
  <c r="I242" i="104"/>
  <c r="I241" i="104"/>
  <c r="I240" i="104"/>
  <c r="I239" i="104"/>
  <c r="I238" i="104"/>
  <c r="I237" i="104"/>
  <c r="I236" i="104"/>
  <c r="I235" i="104"/>
  <c r="I234" i="104"/>
  <c r="I233" i="104"/>
  <c r="I232" i="104"/>
  <c r="I231" i="104"/>
  <c r="I230" i="104"/>
  <c r="I229" i="104"/>
  <c r="I228" i="104"/>
  <c r="I227" i="104"/>
  <c r="I226" i="104"/>
  <c r="I225" i="104"/>
  <c r="I224" i="104"/>
  <c r="I223" i="104"/>
  <c r="I222" i="104"/>
  <c r="I221" i="104"/>
  <c r="I220" i="104"/>
  <c r="I219" i="104"/>
  <c r="I218" i="104"/>
  <c r="I217" i="104"/>
  <c r="I216" i="104"/>
  <c r="I215" i="104"/>
  <c r="I214" i="104"/>
  <c r="I213" i="104"/>
  <c r="I212" i="104"/>
  <c r="I211" i="104"/>
  <c r="I210" i="104"/>
  <c r="J210" i="104" s="1"/>
  <c r="I209" i="104"/>
  <c r="J209" i="104" s="1"/>
  <c r="J208" i="104"/>
  <c r="I208" i="104"/>
  <c r="I207" i="104"/>
  <c r="J207" i="104" s="1"/>
  <c r="I206" i="104"/>
  <c r="J206" i="104" s="1"/>
  <c r="I205" i="104"/>
  <c r="J205" i="104" s="1"/>
  <c r="I204" i="104"/>
  <c r="J204" i="104" s="1"/>
  <c r="I203" i="104"/>
  <c r="J203" i="104" s="1"/>
  <c r="I202" i="104"/>
  <c r="J202" i="104" s="1"/>
  <c r="I201" i="104"/>
  <c r="J201" i="104" s="1"/>
  <c r="I200" i="104"/>
  <c r="J200" i="104" s="1"/>
  <c r="I199" i="104"/>
  <c r="J199" i="104" s="1"/>
  <c r="I198" i="104"/>
  <c r="J198" i="104" s="1"/>
  <c r="I197" i="104"/>
  <c r="J197" i="104" s="1"/>
  <c r="I196" i="104"/>
  <c r="J196" i="104" s="1"/>
  <c r="I195" i="104"/>
  <c r="J195" i="104" s="1"/>
  <c r="I194" i="104"/>
  <c r="J194" i="104" s="1"/>
  <c r="I193" i="104"/>
  <c r="J193" i="104" s="1"/>
  <c r="J192" i="104"/>
  <c r="I192" i="104"/>
  <c r="I191" i="104"/>
  <c r="J191" i="104" s="1"/>
  <c r="I190" i="104"/>
  <c r="J190" i="104" s="1"/>
  <c r="I189" i="104"/>
  <c r="J189" i="104" s="1"/>
  <c r="I188" i="104"/>
  <c r="J188" i="104" s="1"/>
  <c r="I187" i="104"/>
  <c r="J187" i="104" s="1"/>
  <c r="I186" i="104"/>
  <c r="J186" i="104" s="1"/>
  <c r="I185" i="104"/>
  <c r="J185" i="104" s="1"/>
  <c r="J184" i="104"/>
  <c r="I184" i="104"/>
  <c r="I183" i="104"/>
  <c r="I182" i="104"/>
  <c r="I181" i="104"/>
  <c r="I180" i="104"/>
  <c r="J180" i="104" s="1"/>
  <c r="I179" i="104"/>
  <c r="I178" i="104"/>
  <c r="I177" i="104"/>
  <c r="I176" i="104"/>
  <c r="I175" i="104"/>
  <c r="I174" i="104"/>
  <c r="I173" i="104"/>
  <c r="I172" i="104"/>
  <c r="I171" i="104"/>
  <c r="I170" i="104"/>
  <c r="I169" i="104"/>
  <c r="I168" i="104"/>
  <c r="I167" i="104"/>
  <c r="I166" i="104"/>
  <c r="I165" i="104"/>
  <c r="I164" i="104"/>
  <c r="I163" i="104"/>
  <c r="I162" i="104"/>
  <c r="I161" i="104"/>
  <c r="I160" i="104"/>
  <c r="I159" i="104"/>
  <c r="I158" i="104"/>
  <c r="I157" i="104"/>
  <c r="I156" i="104"/>
  <c r="I155" i="104"/>
  <c r="I154" i="104"/>
  <c r="I153" i="104"/>
  <c r="I152" i="104"/>
  <c r="I151" i="104"/>
  <c r="I150" i="104"/>
  <c r="I149" i="104"/>
  <c r="I148" i="104"/>
  <c r="I147" i="104"/>
  <c r="I146" i="104"/>
  <c r="I145" i="104"/>
  <c r="I144" i="104"/>
  <c r="I143" i="104"/>
  <c r="I142" i="104"/>
  <c r="I141" i="104"/>
  <c r="I140" i="104"/>
  <c r="I139" i="104"/>
  <c r="I138" i="104"/>
  <c r="I137" i="104"/>
  <c r="I136" i="104"/>
  <c r="I135" i="104"/>
  <c r="I134" i="104"/>
  <c r="I133" i="104"/>
  <c r="I132" i="104"/>
  <c r="I131" i="104"/>
  <c r="I130" i="104"/>
  <c r="I129" i="104"/>
  <c r="I128" i="104"/>
  <c r="I127" i="104"/>
  <c r="I126" i="104"/>
  <c r="I125" i="104"/>
  <c r="I124" i="104"/>
  <c r="I123" i="104"/>
  <c r="I122" i="104"/>
  <c r="I121" i="104"/>
  <c r="I120" i="104"/>
  <c r="I119" i="104"/>
  <c r="I118" i="104"/>
  <c r="I117" i="104"/>
  <c r="I116" i="104"/>
  <c r="I115" i="104"/>
  <c r="I114" i="104"/>
  <c r="I113" i="104"/>
  <c r="I112" i="104"/>
  <c r="I111" i="104"/>
  <c r="I110" i="104"/>
  <c r="I109" i="104"/>
  <c r="I108" i="104"/>
  <c r="I107" i="104"/>
  <c r="J107" i="104" s="1"/>
  <c r="I106" i="104"/>
  <c r="I105" i="104"/>
  <c r="I104" i="104"/>
  <c r="J104" i="104" s="1"/>
  <c r="I103" i="104"/>
  <c r="J103" i="104" s="1"/>
  <c r="I102" i="104"/>
  <c r="I101" i="104"/>
  <c r="I100" i="104"/>
  <c r="I99" i="104"/>
  <c r="I98" i="104"/>
  <c r="I97" i="104"/>
  <c r="I96" i="104"/>
  <c r="I95" i="104"/>
  <c r="J108" i="104" s="1"/>
  <c r="I94" i="104"/>
  <c r="I93" i="104"/>
  <c r="I92" i="104"/>
  <c r="I91" i="104"/>
  <c r="I90" i="104"/>
  <c r="I89" i="104"/>
  <c r="I88" i="104"/>
  <c r="I87" i="104"/>
  <c r="I86" i="104"/>
  <c r="I85" i="104"/>
  <c r="I84" i="104"/>
  <c r="I83" i="104"/>
  <c r="I82" i="104"/>
  <c r="I81" i="104"/>
  <c r="I80" i="104"/>
  <c r="I79" i="104"/>
  <c r="I78" i="104"/>
  <c r="I77" i="104"/>
  <c r="I76" i="104"/>
  <c r="I75" i="104"/>
  <c r="I74" i="104"/>
  <c r="I73" i="104"/>
  <c r="I72" i="104"/>
  <c r="I71" i="104"/>
  <c r="I70" i="104"/>
  <c r="I69" i="104"/>
  <c r="I68" i="104"/>
  <c r="I67" i="104"/>
  <c r="I66" i="104"/>
  <c r="I65" i="104"/>
  <c r="I64" i="104"/>
  <c r="I63" i="104"/>
  <c r="I62" i="104"/>
  <c r="I61" i="104"/>
  <c r="I60" i="104"/>
  <c r="I59" i="104"/>
  <c r="I58" i="104"/>
  <c r="I57" i="104"/>
  <c r="I56" i="104"/>
  <c r="I55" i="104"/>
  <c r="I54" i="104"/>
  <c r="I53" i="104"/>
  <c r="J53" i="104" s="1"/>
  <c r="I52" i="104"/>
  <c r="I51" i="104"/>
  <c r="I50" i="104"/>
  <c r="I49" i="104"/>
  <c r="I48" i="104"/>
  <c r="I47" i="104"/>
  <c r="I46" i="104"/>
  <c r="I45" i="104"/>
  <c r="I44" i="104"/>
  <c r="I43" i="104"/>
  <c r="I42" i="104"/>
  <c r="I41" i="104"/>
  <c r="I40" i="104"/>
  <c r="I39" i="104"/>
  <c r="I38" i="104"/>
  <c r="I37" i="104"/>
  <c r="I36" i="104"/>
  <c r="I35" i="104"/>
  <c r="I34" i="104"/>
  <c r="I33" i="104"/>
  <c r="I32" i="104"/>
  <c r="I31" i="104"/>
  <c r="I30" i="104"/>
  <c r="I29" i="104"/>
  <c r="I28" i="104"/>
  <c r="I27" i="104"/>
  <c r="I26" i="104"/>
  <c r="I25" i="104"/>
  <c r="I24" i="104"/>
  <c r="I23" i="104"/>
  <c r="I22" i="104"/>
  <c r="I21" i="104"/>
  <c r="I20" i="104"/>
  <c r="J19" i="104"/>
  <c r="I19" i="104"/>
  <c r="I18" i="104"/>
  <c r="J18" i="104" s="1"/>
  <c r="I17" i="104"/>
  <c r="I16" i="104"/>
  <c r="I15" i="104"/>
  <c r="J15" i="104" s="1"/>
  <c r="I14" i="104"/>
  <c r="J14" i="104" s="1"/>
  <c r="I13" i="104"/>
  <c r="J13" i="104" s="1"/>
  <c r="J12" i="104"/>
  <c r="I12" i="104"/>
  <c r="I11" i="104"/>
  <c r="I10" i="104"/>
  <c r="I9" i="104"/>
  <c r="I8" i="104"/>
  <c r="I7" i="104"/>
  <c r="J7" i="104" s="1"/>
  <c r="I6" i="104"/>
  <c r="I5" i="104"/>
  <c r="I4" i="104"/>
  <c r="J106" i="104" l="1"/>
  <c r="J216" i="104"/>
  <c r="J214" i="104"/>
  <c r="J105" i="104"/>
  <c r="J277" i="106"/>
  <c r="J270" i="105"/>
  <c r="J215" i="104"/>
  <c r="J211" i="104"/>
  <c r="J212" i="104"/>
  <c r="J115" i="104"/>
  <c r="J111" i="104"/>
  <c r="J11" i="104"/>
  <c r="J276" i="104"/>
  <c r="J270" i="104"/>
  <c r="J217" i="104"/>
  <c r="J213" i="104"/>
  <c r="J227" i="104"/>
  <c r="J109" i="104"/>
  <c r="J6" i="104"/>
  <c r="J4" i="104"/>
  <c r="J273" i="104"/>
  <c r="J274" i="104"/>
  <c r="J272" i="104"/>
  <c r="J271" i="104"/>
  <c r="J112" i="104"/>
  <c r="J114" i="104"/>
  <c r="J113" i="104"/>
  <c r="J110" i="104"/>
  <c r="J9" i="104"/>
  <c r="J5" i="104"/>
  <c r="J8" i="104"/>
  <c r="J10" i="104"/>
  <c r="I287" i="104"/>
  <c r="G287" i="103"/>
  <c r="F287" i="103"/>
  <c r="E287" i="103"/>
  <c r="D287" i="103"/>
  <c r="C287" i="103"/>
  <c r="I285" i="103"/>
  <c r="I284" i="103"/>
  <c r="I283" i="103"/>
  <c r="I282" i="103"/>
  <c r="J282" i="103" s="1"/>
  <c r="I281" i="103"/>
  <c r="I280" i="103"/>
  <c r="I279" i="103"/>
  <c r="I278" i="103"/>
  <c r="I277" i="103"/>
  <c r="I276" i="103"/>
  <c r="I275" i="103"/>
  <c r="I274" i="103"/>
  <c r="I273" i="103"/>
  <c r="I272" i="103"/>
  <c r="I271" i="103"/>
  <c r="I270" i="103"/>
  <c r="I269" i="103"/>
  <c r="I268" i="103"/>
  <c r="I267" i="103"/>
  <c r="I266" i="103"/>
  <c r="I265" i="103"/>
  <c r="I264" i="103"/>
  <c r="I263" i="103"/>
  <c r="J263" i="103" s="1"/>
  <c r="I262" i="103"/>
  <c r="J262" i="103" s="1"/>
  <c r="I261" i="103"/>
  <c r="J261" i="103" s="1"/>
  <c r="I260" i="103"/>
  <c r="I259" i="103"/>
  <c r="I258" i="103"/>
  <c r="J258" i="103" s="1"/>
  <c r="I257" i="103"/>
  <c r="I256" i="103"/>
  <c r="I255" i="103"/>
  <c r="I254" i="103"/>
  <c r="I253" i="103"/>
  <c r="I252" i="103"/>
  <c r="J252" i="103" s="1"/>
  <c r="I251" i="103"/>
  <c r="J251" i="103" s="1"/>
  <c r="J250" i="103"/>
  <c r="I250" i="103"/>
  <c r="I249" i="103"/>
  <c r="I248" i="103"/>
  <c r="I247" i="103"/>
  <c r="I246" i="103"/>
  <c r="I245" i="103"/>
  <c r="J245" i="103" s="1"/>
  <c r="I244" i="103"/>
  <c r="J244" i="103" s="1"/>
  <c r="I243" i="103"/>
  <c r="I242" i="103"/>
  <c r="I241" i="103"/>
  <c r="I240" i="103"/>
  <c r="I239" i="103"/>
  <c r="I238" i="103"/>
  <c r="I237" i="103"/>
  <c r="I236" i="103"/>
  <c r="I235" i="103"/>
  <c r="I234" i="103"/>
  <c r="I233" i="103"/>
  <c r="I232" i="103"/>
  <c r="I231" i="103"/>
  <c r="I230" i="103"/>
  <c r="I229" i="103"/>
  <c r="I228" i="103"/>
  <c r="I227" i="103"/>
  <c r="I226" i="103"/>
  <c r="I225" i="103"/>
  <c r="I224" i="103"/>
  <c r="I223" i="103"/>
  <c r="I222" i="103"/>
  <c r="I221" i="103"/>
  <c r="I220" i="103"/>
  <c r="I219" i="103"/>
  <c r="I218" i="103"/>
  <c r="I217" i="103"/>
  <c r="I216" i="103"/>
  <c r="I215" i="103"/>
  <c r="I214" i="103"/>
  <c r="I213" i="103"/>
  <c r="I212" i="103"/>
  <c r="I211" i="103"/>
  <c r="I210" i="103"/>
  <c r="J210" i="103" s="1"/>
  <c r="I209" i="103"/>
  <c r="J209" i="103" s="1"/>
  <c r="I208" i="103"/>
  <c r="J208" i="103" s="1"/>
  <c r="I207" i="103"/>
  <c r="J207" i="103" s="1"/>
  <c r="I206" i="103"/>
  <c r="J206" i="103" s="1"/>
  <c r="I205" i="103"/>
  <c r="J205" i="103" s="1"/>
  <c r="I204" i="103"/>
  <c r="J204" i="103" s="1"/>
  <c r="I203" i="103"/>
  <c r="J203" i="103" s="1"/>
  <c r="I202" i="103"/>
  <c r="J202" i="103" s="1"/>
  <c r="I201" i="103"/>
  <c r="J201" i="103" s="1"/>
  <c r="I200" i="103"/>
  <c r="J200" i="103" s="1"/>
  <c r="I199" i="103"/>
  <c r="J199" i="103" s="1"/>
  <c r="I198" i="103"/>
  <c r="J198" i="103" s="1"/>
  <c r="I197" i="103"/>
  <c r="J197" i="103" s="1"/>
  <c r="I196" i="103"/>
  <c r="J196" i="103" s="1"/>
  <c r="I195" i="103"/>
  <c r="J195" i="103" s="1"/>
  <c r="I194" i="103"/>
  <c r="J194" i="103" s="1"/>
  <c r="I193" i="103"/>
  <c r="J193" i="103" s="1"/>
  <c r="I192" i="103"/>
  <c r="J192" i="103" s="1"/>
  <c r="I191" i="103"/>
  <c r="J191" i="103" s="1"/>
  <c r="I190" i="103"/>
  <c r="J190" i="103" s="1"/>
  <c r="I189" i="103"/>
  <c r="J189" i="103" s="1"/>
  <c r="I188" i="103"/>
  <c r="J188" i="103" s="1"/>
  <c r="I187" i="103"/>
  <c r="J187" i="103" s="1"/>
  <c r="I186" i="103"/>
  <c r="J186" i="103" s="1"/>
  <c r="I185" i="103"/>
  <c r="J185" i="103" s="1"/>
  <c r="I184" i="103"/>
  <c r="J184" i="103" s="1"/>
  <c r="I183" i="103"/>
  <c r="I182" i="103"/>
  <c r="I181" i="103"/>
  <c r="I180" i="103"/>
  <c r="J180" i="103" s="1"/>
  <c r="I179" i="103"/>
  <c r="I178" i="103"/>
  <c r="I177" i="103"/>
  <c r="I176" i="103"/>
  <c r="I175" i="103"/>
  <c r="I174" i="103"/>
  <c r="I173" i="103"/>
  <c r="I172" i="103"/>
  <c r="I171" i="103"/>
  <c r="I170" i="103"/>
  <c r="I169" i="103"/>
  <c r="I168" i="103"/>
  <c r="I167" i="103"/>
  <c r="I166" i="103"/>
  <c r="I165" i="103"/>
  <c r="I164" i="103"/>
  <c r="I163" i="103"/>
  <c r="I162" i="103"/>
  <c r="I161" i="103"/>
  <c r="I160" i="103"/>
  <c r="I159" i="103"/>
  <c r="I158" i="103"/>
  <c r="I157" i="103"/>
  <c r="I156" i="103"/>
  <c r="I155" i="103"/>
  <c r="I154" i="103"/>
  <c r="I153" i="103"/>
  <c r="I152" i="103"/>
  <c r="I151" i="103"/>
  <c r="I150" i="103"/>
  <c r="I149" i="103"/>
  <c r="I148" i="103"/>
  <c r="I147" i="103"/>
  <c r="I146" i="103"/>
  <c r="I145" i="103"/>
  <c r="I144" i="103"/>
  <c r="I143" i="103"/>
  <c r="I142" i="103"/>
  <c r="I141" i="103"/>
  <c r="I140" i="103"/>
  <c r="I139" i="103"/>
  <c r="I138" i="103"/>
  <c r="I137" i="103"/>
  <c r="I136" i="103"/>
  <c r="I135" i="103"/>
  <c r="I134" i="103"/>
  <c r="I133" i="103"/>
  <c r="I132" i="103"/>
  <c r="I131" i="103"/>
  <c r="I130" i="103"/>
  <c r="I129" i="103"/>
  <c r="I128" i="103"/>
  <c r="I127" i="103"/>
  <c r="I126" i="103"/>
  <c r="I125" i="103"/>
  <c r="I124" i="103"/>
  <c r="I123" i="103"/>
  <c r="I122" i="103"/>
  <c r="I121" i="103"/>
  <c r="I120" i="103"/>
  <c r="I119" i="103"/>
  <c r="I118" i="103"/>
  <c r="I117" i="103"/>
  <c r="I116" i="103"/>
  <c r="I115" i="103"/>
  <c r="I114" i="103"/>
  <c r="I113" i="103"/>
  <c r="I112" i="103"/>
  <c r="I111" i="103"/>
  <c r="I110" i="103"/>
  <c r="I109" i="103"/>
  <c r="I108" i="103"/>
  <c r="I107" i="103"/>
  <c r="J107" i="103" s="1"/>
  <c r="I106" i="103"/>
  <c r="I105" i="103"/>
  <c r="I104" i="103"/>
  <c r="J104" i="103" s="1"/>
  <c r="I103" i="103"/>
  <c r="J103" i="103" s="1"/>
  <c r="I102" i="103"/>
  <c r="I101" i="103"/>
  <c r="I100" i="103"/>
  <c r="I99" i="103"/>
  <c r="J112" i="103" s="1"/>
  <c r="I98" i="103"/>
  <c r="I97" i="103"/>
  <c r="I96" i="103"/>
  <c r="I95" i="103"/>
  <c r="J108" i="103" s="1"/>
  <c r="I94" i="103"/>
  <c r="I93" i="103"/>
  <c r="I92" i="103"/>
  <c r="I91" i="103"/>
  <c r="I90" i="103"/>
  <c r="I89" i="103"/>
  <c r="I88" i="103"/>
  <c r="I87" i="103"/>
  <c r="I86" i="103"/>
  <c r="I85" i="103"/>
  <c r="I84" i="103"/>
  <c r="I83" i="103"/>
  <c r="I82" i="103"/>
  <c r="I81" i="103"/>
  <c r="I80" i="103"/>
  <c r="I79" i="103"/>
  <c r="I78" i="103"/>
  <c r="I77" i="103"/>
  <c r="I76" i="103"/>
  <c r="I75" i="103"/>
  <c r="I74" i="103"/>
  <c r="I73" i="103"/>
  <c r="I72" i="103"/>
  <c r="I71" i="103"/>
  <c r="I70" i="103"/>
  <c r="I69" i="103"/>
  <c r="I68" i="103"/>
  <c r="I67" i="103"/>
  <c r="I66" i="103"/>
  <c r="I65" i="103"/>
  <c r="I64" i="103"/>
  <c r="I63" i="103"/>
  <c r="I62" i="103"/>
  <c r="I61" i="103"/>
  <c r="I60" i="103"/>
  <c r="I59" i="103"/>
  <c r="I58" i="103"/>
  <c r="I57" i="103"/>
  <c r="I56" i="103"/>
  <c r="I55" i="103"/>
  <c r="I54" i="103"/>
  <c r="I53" i="103"/>
  <c r="J53" i="103" s="1"/>
  <c r="I52" i="103"/>
  <c r="I51" i="103"/>
  <c r="I50" i="103"/>
  <c r="I49" i="103"/>
  <c r="I48" i="103"/>
  <c r="I47" i="103"/>
  <c r="I46" i="103"/>
  <c r="I45" i="103"/>
  <c r="I44" i="103"/>
  <c r="I43" i="103"/>
  <c r="I42" i="103"/>
  <c r="I41" i="103"/>
  <c r="I40" i="103"/>
  <c r="I39" i="103"/>
  <c r="I38" i="103"/>
  <c r="I37" i="103"/>
  <c r="I36" i="103"/>
  <c r="I35" i="103"/>
  <c r="I34" i="103"/>
  <c r="I33" i="103"/>
  <c r="I32" i="103"/>
  <c r="I31" i="103"/>
  <c r="I30" i="103"/>
  <c r="I29" i="103"/>
  <c r="I28" i="103"/>
  <c r="I27" i="103"/>
  <c r="I26" i="103"/>
  <c r="I25" i="103"/>
  <c r="I24" i="103"/>
  <c r="I23" i="103"/>
  <c r="I22" i="103"/>
  <c r="I21" i="103"/>
  <c r="I20" i="103"/>
  <c r="I19" i="103"/>
  <c r="J19" i="103" s="1"/>
  <c r="I18" i="103"/>
  <c r="J18" i="103" s="1"/>
  <c r="I17" i="103"/>
  <c r="I16" i="103"/>
  <c r="I15" i="103"/>
  <c r="J15" i="103" s="1"/>
  <c r="I14" i="103"/>
  <c r="I13" i="103"/>
  <c r="J13" i="103" s="1"/>
  <c r="I12" i="103"/>
  <c r="J12" i="103" s="1"/>
  <c r="I11" i="103"/>
  <c r="J11" i="103" s="1"/>
  <c r="I10" i="103"/>
  <c r="I9" i="103"/>
  <c r="I8" i="103"/>
  <c r="I7" i="103"/>
  <c r="I6" i="103"/>
  <c r="I5" i="103"/>
  <c r="I4" i="103"/>
  <c r="I92" i="102"/>
  <c r="I173" i="102"/>
  <c r="J214" i="103" l="1"/>
  <c r="J106" i="103"/>
  <c r="J287" i="104"/>
  <c r="J114" i="103"/>
  <c r="J10" i="103"/>
  <c r="J9" i="103"/>
  <c r="J274" i="103"/>
  <c r="J271" i="103"/>
  <c r="J8" i="103"/>
  <c r="J6" i="103"/>
  <c r="J270" i="103"/>
  <c r="J217" i="103"/>
  <c r="J212" i="103"/>
  <c r="J110" i="103"/>
  <c r="J4" i="103"/>
  <c r="J115" i="103"/>
  <c r="J105" i="103"/>
  <c r="J113" i="103"/>
  <c r="J211" i="103"/>
  <c r="J215" i="103"/>
  <c r="J227" i="103"/>
  <c r="J276" i="103"/>
  <c r="J7" i="103"/>
  <c r="J111" i="103"/>
  <c r="J216" i="103"/>
  <c r="J273" i="103"/>
  <c r="J275" i="103"/>
  <c r="I287" i="103"/>
  <c r="J5" i="103"/>
  <c r="J14" i="103"/>
  <c r="J109" i="103"/>
  <c r="J272" i="103"/>
  <c r="J213" i="103"/>
  <c r="J287" i="103" l="1"/>
  <c r="I173" i="101"/>
  <c r="I92" i="101"/>
  <c r="I189" i="101"/>
  <c r="I100" i="100" l="1"/>
  <c r="I173" i="100"/>
  <c r="I191" i="100" l="1"/>
  <c r="J191" i="100" s="1"/>
  <c r="I189" i="102"/>
  <c r="J189" i="102" s="1"/>
  <c r="I199" i="102"/>
  <c r="J199" i="102" s="1"/>
  <c r="I188" i="102"/>
  <c r="J188" i="102" s="1"/>
  <c r="I188" i="101"/>
  <c r="I199" i="101"/>
  <c r="J199" i="101" s="1"/>
  <c r="I241" i="102"/>
  <c r="I240" i="102"/>
  <c r="I238" i="102"/>
  <c r="I100" i="102"/>
  <c r="I98" i="102"/>
  <c r="I96" i="102"/>
  <c r="I97" i="102"/>
  <c r="I241" i="101"/>
  <c r="I240" i="101"/>
  <c r="I238" i="101"/>
  <c r="I100" i="101"/>
  <c r="I98" i="101"/>
  <c r="I96" i="101"/>
  <c r="I242" i="100" l="1"/>
  <c r="I241" i="100"/>
  <c r="I201" i="100"/>
  <c r="J201" i="100" s="1"/>
  <c r="I190" i="100"/>
  <c r="J190" i="100" s="1"/>
  <c r="I189" i="100"/>
  <c r="I188" i="100"/>
  <c r="I187" i="100"/>
  <c r="I186" i="100"/>
  <c r="J186" i="100" s="1"/>
  <c r="I98" i="100"/>
  <c r="I96" i="100"/>
  <c r="I92" i="100"/>
  <c r="I92" i="99" l="1"/>
  <c r="I189" i="99" l="1"/>
  <c r="J189" i="99" s="1"/>
  <c r="I238" i="99"/>
  <c r="I239" i="99"/>
  <c r="I240" i="99"/>
  <c r="I241" i="99"/>
  <c r="I242" i="99"/>
  <c r="I243" i="99"/>
  <c r="I200" i="99"/>
  <c r="J200" i="99" s="1"/>
  <c r="I190" i="99"/>
  <c r="J190" i="99" s="1"/>
  <c r="I185" i="99"/>
  <c r="J185" i="99" s="1"/>
  <c r="I96" i="99"/>
  <c r="I97" i="99"/>
  <c r="I98" i="99"/>
  <c r="I99" i="99"/>
  <c r="I100" i="99"/>
  <c r="I251" i="98" l="1"/>
  <c r="J251" i="98" s="1"/>
  <c r="I237" i="98"/>
  <c r="I236" i="98" l="1"/>
  <c r="I187" i="98"/>
  <c r="J187" i="98" s="1"/>
  <c r="I99" i="98"/>
  <c r="I97" i="98"/>
  <c r="I95" i="98"/>
  <c r="I235" i="97" l="1"/>
  <c r="I99" i="97"/>
  <c r="I97" i="97"/>
  <c r="I98" i="97"/>
  <c r="I95" i="97"/>
  <c r="G287" i="102" l="1"/>
  <c r="F287" i="102"/>
  <c r="E287" i="102"/>
  <c r="D287" i="102"/>
  <c r="C287" i="102"/>
  <c r="I285" i="102"/>
  <c r="I284" i="102"/>
  <c r="I283" i="102"/>
  <c r="I282" i="102"/>
  <c r="J282" i="102" s="1"/>
  <c r="I281" i="102"/>
  <c r="I280" i="102"/>
  <c r="I279" i="102"/>
  <c r="I278" i="102"/>
  <c r="I277" i="102"/>
  <c r="I276" i="102"/>
  <c r="I275" i="102"/>
  <c r="I274" i="102"/>
  <c r="I273" i="102"/>
  <c r="I272" i="102"/>
  <c r="I271" i="102"/>
  <c r="I270" i="102"/>
  <c r="I269" i="102"/>
  <c r="I268" i="102"/>
  <c r="I267" i="102"/>
  <c r="I266" i="102"/>
  <c r="I265" i="102"/>
  <c r="I264" i="102"/>
  <c r="I263" i="102"/>
  <c r="J263" i="102" s="1"/>
  <c r="I262" i="102"/>
  <c r="J262" i="102" s="1"/>
  <c r="I261" i="102"/>
  <c r="J261" i="102" s="1"/>
  <c r="I260" i="102"/>
  <c r="I259" i="102"/>
  <c r="I258" i="102"/>
  <c r="J258" i="102" s="1"/>
  <c r="I257" i="102"/>
  <c r="I256" i="102"/>
  <c r="I255" i="102"/>
  <c r="I254" i="102"/>
  <c r="I253" i="102"/>
  <c r="I252" i="102"/>
  <c r="J252" i="102" s="1"/>
  <c r="I251" i="102"/>
  <c r="J251" i="102" s="1"/>
  <c r="I250" i="102"/>
  <c r="J250" i="102" s="1"/>
  <c r="I249" i="102"/>
  <c r="I248" i="102"/>
  <c r="I247" i="102"/>
  <c r="I246" i="102"/>
  <c r="I245" i="102"/>
  <c r="J245" i="102" s="1"/>
  <c r="I244" i="102"/>
  <c r="J244" i="102" s="1"/>
  <c r="I243" i="102"/>
  <c r="I242" i="102"/>
  <c r="I239" i="102"/>
  <c r="I237" i="102"/>
  <c r="I236" i="102"/>
  <c r="I235" i="102"/>
  <c r="I234" i="102"/>
  <c r="I233" i="102"/>
  <c r="I232" i="102"/>
  <c r="I231" i="102"/>
  <c r="I230" i="102"/>
  <c r="I229" i="102"/>
  <c r="I228" i="102"/>
  <c r="I227" i="102"/>
  <c r="J227" i="102" s="1"/>
  <c r="I226" i="102"/>
  <c r="I225" i="102"/>
  <c r="I224" i="102"/>
  <c r="I223" i="102"/>
  <c r="I222" i="102"/>
  <c r="I221" i="102"/>
  <c r="I220" i="102"/>
  <c r="I219" i="102"/>
  <c r="I218" i="102"/>
  <c r="I217" i="102"/>
  <c r="I216" i="102"/>
  <c r="I215" i="102"/>
  <c r="J215" i="102" s="1"/>
  <c r="I214" i="102"/>
  <c r="I213" i="102"/>
  <c r="I212" i="102"/>
  <c r="I211" i="102"/>
  <c r="J211" i="102" s="1"/>
  <c r="I210" i="102"/>
  <c r="J210" i="102" s="1"/>
  <c r="I209" i="102"/>
  <c r="J209" i="102" s="1"/>
  <c r="I208" i="102"/>
  <c r="J208" i="102" s="1"/>
  <c r="I207" i="102"/>
  <c r="J207" i="102" s="1"/>
  <c r="I206" i="102"/>
  <c r="J206" i="102" s="1"/>
  <c r="I205" i="102"/>
  <c r="J205" i="102" s="1"/>
  <c r="I204" i="102"/>
  <c r="J204" i="102" s="1"/>
  <c r="I203" i="102"/>
  <c r="J203" i="102" s="1"/>
  <c r="I202" i="102"/>
  <c r="J202" i="102" s="1"/>
  <c r="I201" i="102"/>
  <c r="J201" i="102" s="1"/>
  <c r="I200" i="102"/>
  <c r="J200" i="102" s="1"/>
  <c r="I198" i="102"/>
  <c r="J198" i="102" s="1"/>
  <c r="I197" i="102"/>
  <c r="J197" i="102" s="1"/>
  <c r="I196" i="102"/>
  <c r="J196" i="102" s="1"/>
  <c r="I195" i="102"/>
  <c r="J195" i="102" s="1"/>
  <c r="I194" i="102"/>
  <c r="J194" i="102" s="1"/>
  <c r="I193" i="102"/>
  <c r="J193" i="102" s="1"/>
  <c r="I192" i="102"/>
  <c r="J192" i="102" s="1"/>
  <c r="I191" i="102"/>
  <c r="J191" i="102" s="1"/>
  <c r="I190" i="102"/>
  <c r="J190" i="102" s="1"/>
  <c r="I187" i="102"/>
  <c r="J187" i="102" s="1"/>
  <c r="I186" i="102"/>
  <c r="J186" i="102" s="1"/>
  <c r="I185" i="102"/>
  <c r="J185" i="102" s="1"/>
  <c r="I184" i="102"/>
  <c r="J184" i="102" s="1"/>
  <c r="I183" i="102"/>
  <c r="I182" i="102"/>
  <c r="I181" i="102"/>
  <c r="I180" i="102"/>
  <c r="J180" i="102" s="1"/>
  <c r="I179" i="102"/>
  <c r="I178" i="102"/>
  <c r="I177" i="102"/>
  <c r="I176" i="102"/>
  <c r="I175" i="102"/>
  <c r="I174" i="102"/>
  <c r="I172" i="102"/>
  <c r="I171" i="102"/>
  <c r="I170" i="102"/>
  <c r="I169" i="102"/>
  <c r="I168" i="102"/>
  <c r="I167" i="102"/>
  <c r="I166" i="102"/>
  <c r="I165" i="102"/>
  <c r="I164" i="102"/>
  <c r="I163" i="102"/>
  <c r="I162" i="102"/>
  <c r="I161" i="102"/>
  <c r="I160" i="102"/>
  <c r="I159" i="102"/>
  <c r="I158" i="102"/>
  <c r="I157" i="102"/>
  <c r="I156" i="102"/>
  <c r="I155" i="102"/>
  <c r="I154" i="102"/>
  <c r="I153" i="102"/>
  <c r="I152" i="102"/>
  <c r="I151" i="102"/>
  <c r="I150" i="102"/>
  <c r="I149" i="102"/>
  <c r="I148" i="102"/>
  <c r="I147" i="102"/>
  <c r="I146" i="102"/>
  <c r="I145" i="102"/>
  <c r="I144" i="102"/>
  <c r="I143" i="102"/>
  <c r="I142" i="102"/>
  <c r="I141" i="102"/>
  <c r="I140" i="102"/>
  <c r="I139" i="102"/>
  <c r="I138" i="102"/>
  <c r="I137" i="102"/>
  <c r="I136" i="102"/>
  <c r="I135" i="102"/>
  <c r="I134" i="102"/>
  <c r="I133" i="102"/>
  <c r="I132" i="102"/>
  <c r="I131" i="102"/>
  <c r="I130" i="102"/>
  <c r="I129" i="102"/>
  <c r="I128" i="102"/>
  <c r="I127" i="102"/>
  <c r="I126" i="102"/>
  <c r="I125" i="102"/>
  <c r="I124" i="102"/>
  <c r="I123" i="102"/>
  <c r="I122" i="102"/>
  <c r="I121" i="102"/>
  <c r="I120" i="102"/>
  <c r="I119" i="102"/>
  <c r="I118" i="102"/>
  <c r="I117" i="102"/>
  <c r="I116" i="102"/>
  <c r="I115" i="102"/>
  <c r="I114" i="102"/>
  <c r="I113" i="102"/>
  <c r="J113" i="102" s="1"/>
  <c r="I112" i="102"/>
  <c r="I111" i="102"/>
  <c r="I110" i="102"/>
  <c r="I109" i="102"/>
  <c r="I108" i="102"/>
  <c r="I107" i="102"/>
  <c r="I106" i="102"/>
  <c r="I105" i="102"/>
  <c r="I104" i="102"/>
  <c r="J104" i="102" s="1"/>
  <c r="I103" i="102"/>
  <c r="I102" i="102"/>
  <c r="I101" i="102"/>
  <c r="I99" i="102"/>
  <c r="I95" i="102"/>
  <c r="I94" i="102"/>
  <c r="I93" i="102"/>
  <c r="I91" i="102"/>
  <c r="I90" i="102"/>
  <c r="I89" i="102"/>
  <c r="I88" i="102"/>
  <c r="I87" i="102"/>
  <c r="I86" i="102"/>
  <c r="I85" i="102"/>
  <c r="I84" i="102"/>
  <c r="I83" i="102"/>
  <c r="I82" i="102"/>
  <c r="I81" i="102"/>
  <c r="I80" i="102"/>
  <c r="I79" i="102"/>
  <c r="I78" i="102"/>
  <c r="I77" i="102"/>
  <c r="I76" i="102"/>
  <c r="I75" i="102"/>
  <c r="I74" i="102"/>
  <c r="I73" i="102"/>
  <c r="I72" i="102"/>
  <c r="I71" i="102"/>
  <c r="I70" i="102"/>
  <c r="I69" i="102"/>
  <c r="I68" i="102"/>
  <c r="I67" i="102"/>
  <c r="I66" i="102"/>
  <c r="I65" i="102"/>
  <c r="I64" i="102"/>
  <c r="I63" i="102"/>
  <c r="I62" i="102"/>
  <c r="I61" i="102"/>
  <c r="I60" i="102"/>
  <c r="I59" i="102"/>
  <c r="I58" i="102"/>
  <c r="I57" i="102"/>
  <c r="I56" i="102"/>
  <c r="I55" i="102"/>
  <c r="I54" i="102"/>
  <c r="I53" i="102"/>
  <c r="J53" i="102" s="1"/>
  <c r="I52" i="102"/>
  <c r="I51" i="102"/>
  <c r="I50" i="102"/>
  <c r="I49" i="102"/>
  <c r="I48" i="102"/>
  <c r="I47" i="102"/>
  <c r="I46" i="102"/>
  <c r="I45" i="102"/>
  <c r="I44" i="102"/>
  <c r="I43" i="102"/>
  <c r="I42" i="102"/>
  <c r="I41" i="102"/>
  <c r="I40" i="102"/>
  <c r="I39" i="102"/>
  <c r="I38" i="102"/>
  <c r="I37" i="102"/>
  <c r="I36" i="102"/>
  <c r="I35" i="102"/>
  <c r="I34" i="102"/>
  <c r="I33" i="102"/>
  <c r="I32" i="102"/>
  <c r="I31" i="102"/>
  <c r="I30" i="102"/>
  <c r="I29" i="102"/>
  <c r="I28" i="102"/>
  <c r="I27" i="102"/>
  <c r="I26" i="102"/>
  <c r="I25" i="102"/>
  <c r="I24" i="102"/>
  <c r="I23" i="102"/>
  <c r="I22" i="102"/>
  <c r="I21" i="102"/>
  <c r="I20" i="102"/>
  <c r="I19" i="102"/>
  <c r="J19" i="102" s="1"/>
  <c r="I18" i="102"/>
  <c r="J18" i="102" s="1"/>
  <c r="I17" i="102"/>
  <c r="I16" i="102"/>
  <c r="I15" i="102"/>
  <c r="J15" i="102" s="1"/>
  <c r="I14" i="102"/>
  <c r="I13" i="102"/>
  <c r="I12" i="102"/>
  <c r="J12" i="102" s="1"/>
  <c r="I11" i="102"/>
  <c r="I10" i="102"/>
  <c r="I9" i="102"/>
  <c r="J9" i="102" s="1"/>
  <c r="I8" i="102"/>
  <c r="I7" i="102"/>
  <c r="I6" i="102"/>
  <c r="I5" i="102"/>
  <c r="I4" i="102"/>
  <c r="G287" i="101"/>
  <c r="F287" i="101"/>
  <c r="E287" i="101"/>
  <c r="D287" i="101"/>
  <c r="C287" i="101"/>
  <c r="I285" i="101"/>
  <c r="I284" i="101"/>
  <c r="I283" i="101"/>
  <c r="I282" i="101"/>
  <c r="J282" i="101" s="1"/>
  <c r="I281" i="101"/>
  <c r="I280" i="101"/>
  <c r="I279" i="101"/>
  <c r="I278" i="101"/>
  <c r="I277" i="101"/>
  <c r="I276" i="101"/>
  <c r="I275" i="101"/>
  <c r="I274" i="101"/>
  <c r="I273" i="101"/>
  <c r="I272" i="101"/>
  <c r="I271" i="101"/>
  <c r="I270" i="101"/>
  <c r="I269" i="101"/>
  <c r="I268" i="101"/>
  <c r="I267" i="101"/>
  <c r="I266" i="101"/>
  <c r="I265" i="101"/>
  <c r="I264" i="101"/>
  <c r="I263" i="101"/>
  <c r="J263" i="101" s="1"/>
  <c r="I262" i="101"/>
  <c r="J262" i="101" s="1"/>
  <c r="I261" i="101"/>
  <c r="J261" i="101" s="1"/>
  <c r="I260" i="101"/>
  <c r="I259" i="101"/>
  <c r="I258" i="101"/>
  <c r="J258" i="101" s="1"/>
  <c r="I257" i="101"/>
  <c r="I256" i="101"/>
  <c r="I255" i="101"/>
  <c r="I254" i="101"/>
  <c r="I253" i="101"/>
  <c r="I252" i="101"/>
  <c r="J252" i="101" s="1"/>
  <c r="I251" i="101"/>
  <c r="J251" i="101" s="1"/>
  <c r="J250" i="101"/>
  <c r="I250" i="101"/>
  <c r="I249" i="101"/>
  <c r="I248" i="101"/>
  <c r="I247" i="101"/>
  <c r="I246" i="101"/>
  <c r="I245" i="101"/>
  <c r="J245" i="101" s="1"/>
  <c r="I244" i="101"/>
  <c r="J244" i="101" s="1"/>
  <c r="I243" i="101"/>
  <c r="I242" i="101"/>
  <c r="I239" i="101"/>
  <c r="I237" i="101"/>
  <c r="I236" i="101"/>
  <c r="I235" i="101"/>
  <c r="I234" i="101"/>
  <c r="I233" i="101"/>
  <c r="I232" i="101"/>
  <c r="I231" i="101"/>
  <c r="I230" i="101"/>
  <c r="I229" i="101"/>
  <c r="I228" i="101"/>
  <c r="I227" i="101"/>
  <c r="J227" i="101" s="1"/>
  <c r="I226" i="101"/>
  <c r="I225" i="101"/>
  <c r="I224" i="101"/>
  <c r="I223" i="101"/>
  <c r="I222" i="101"/>
  <c r="I221" i="101"/>
  <c r="I220" i="101"/>
  <c r="I219" i="101"/>
  <c r="I218" i="101"/>
  <c r="I217" i="101"/>
  <c r="I216" i="101"/>
  <c r="I215" i="101"/>
  <c r="I214" i="101"/>
  <c r="I213" i="101"/>
  <c r="I212" i="101"/>
  <c r="I211" i="101"/>
  <c r="I210" i="101"/>
  <c r="J210" i="101" s="1"/>
  <c r="I209" i="101"/>
  <c r="J209" i="101" s="1"/>
  <c r="I208" i="101"/>
  <c r="J208" i="101" s="1"/>
  <c r="I207" i="101"/>
  <c r="J207" i="101" s="1"/>
  <c r="I206" i="101"/>
  <c r="J206" i="101" s="1"/>
  <c r="I205" i="101"/>
  <c r="J205" i="101" s="1"/>
  <c r="I204" i="101"/>
  <c r="J204" i="101" s="1"/>
  <c r="I203" i="101"/>
  <c r="J203" i="101" s="1"/>
  <c r="I202" i="101"/>
  <c r="J202" i="101" s="1"/>
  <c r="I201" i="101"/>
  <c r="J201" i="101" s="1"/>
  <c r="I200" i="101"/>
  <c r="J200" i="101" s="1"/>
  <c r="I198" i="101"/>
  <c r="I197" i="101"/>
  <c r="I196" i="101"/>
  <c r="I195" i="101"/>
  <c r="I194" i="101"/>
  <c r="I193" i="101"/>
  <c r="J188" i="101" s="1"/>
  <c r="I192" i="101"/>
  <c r="I191" i="101"/>
  <c r="I190" i="101"/>
  <c r="I187" i="101"/>
  <c r="I186" i="101"/>
  <c r="I185" i="101"/>
  <c r="I184" i="101"/>
  <c r="J184" i="101" s="1"/>
  <c r="I183" i="101"/>
  <c r="I182" i="101"/>
  <c r="I181" i="101"/>
  <c r="I180" i="101"/>
  <c r="J180" i="101" s="1"/>
  <c r="I179" i="101"/>
  <c r="J273" i="101" s="1"/>
  <c r="I178" i="101"/>
  <c r="I177" i="101"/>
  <c r="I176" i="101"/>
  <c r="J270" i="101" s="1"/>
  <c r="I175" i="101"/>
  <c r="I174" i="101"/>
  <c r="I172" i="101"/>
  <c r="I171" i="101"/>
  <c r="I170" i="101"/>
  <c r="I169" i="101"/>
  <c r="I168" i="101"/>
  <c r="I167" i="101"/>
  <c r="I166" i="101"/>
  <c r="I165" i="101"/>
  <c r="I164" i="101"/>
  <c r="I163" i="101"/>
  <c r="I162" i="101"/>
  <c r="I161" i="101"/>
  <c r="I160" i="101"/>
  <c r="I159" i="101"/>
  <c r="I158" i="101"/>
  <c r="I157" i="101"/>
  <c r="I156" i="101"/>
  <c r="I155" i="101"/>
  <c r="I154" i="101"/>
  <c r="I153" i="101"/>
  <c r="I152" i="101"/>
  <c r="I151" i="101"/>
  <c r="I150" i="101"/>
  <c r="I149" i="101"/>
  <c r="I148" i="101"/>
  <c r="I147" i="101"/>
  <c r="I146" i="101"/>
  <c r="I145" i="101"/>
  <c r="I144" i="101"/>
  <c r="I143" i="101"/>
  <c r="I142" i="101"/>
  <c r="I141" i="101"/>
  <c r="I140" i="101"/>
  <c r="I139" i="101"/>
  <c r="I138" i="101"/>
  <c r="I137" i="101"/>
  <c r="I136" i="101"/>
  <c r="I135" i="101"/>
  <c r="I134" i="101"/>
  <c r="I133" i="101"/>
  <c r="I132" i="101"/>
  <c r="I131" i="101"/>
  <c r="I130" i="101"/>
  <c r="I129" i="101"/>
  <c r="I128" i="101"/>
  <c r="I127" i="101"/>
  <c r="I126" i="101"/>
  <c r="I125" i="101"/>
  <c r="I124" i="101"/>
  <c r="I123" i="101"/>
  <c r="I122" i="101"/>
  <c r="I121" i="101"/>
  <c r="I120" i="101"/>
  <c r="I119" i="101"/>
  <c r="I118" i="101"/>
  <c r="I117" i="101"/>
  <c r="I116" i="101"/>
  <c r="I115" i="101"/>
  <c r="I114" i="101"/>
  <c r="I113" i="101"/>
  <c r="J113" i="101" s="1"/>
  <c r="I112" i="101"/>
  <c r="I111" i="101"/>
  <c r="I110" i="101"/>
  <c r="I109" i="101"/>
  <c r="I108" i="101"/>
  <c r="I107" i="101"/>
  <c r="I106" i="101"/>
  <c r="I105" i="101"/>
  <c r="I104" i="101"/>
  <c r="J104" i="101" s="1"/>
  <c r="I103" i="101"/>
  <c r="I102" i="101"/>
  <c r="I101" i="101"/>
  <c r="I99" i="101"/>
  <c r="I97" i="101"/>
  <c r="I95" i="101"/>
  <c r="I94" i="101"/>
  <c r="I93" i="101"/>
  <c r="I91" i="101"/>
  <c r="I90" i="101"/>
  <c r="I89" i="101"/>
  <c r="I88" i="101"/>
  <c r="I87" i="101"/>
  <c r="I86" i="101"/>
  <c r="I85" i="101"/>
  <c r="I84" i="101"/>
  <c r="I83" i="101"/>
  <c r="I82" i="101"/>
  <c r="I81" i="101"/>
  <c r="I80" i="101"/>
  <c r="I79" i="101"/>
  <c r="I78" i="101"/>
  <c r="I77" i="101"/>
  <c r="I76" i="101"/>
  <c r="I75" i="101"/>
  <c r="I74" i="101"/>
  <c r="I73" i="101"/>
  <c r="I72" i="101"/>
  <c r="I71" i="101"/>
  <c r="I70" i="101"/>
  <c r="I69" i="101"/>
  <c r="I68" i="101"/>
  <c r="I67" i="101"/>
  <c r="I66" i="101"/>
  <c r="I65" i="101"/>
  <c r="I64" i="101"/>
  <c r="I63" i="101"/>
  <c r="I62" i="101"/>
  <c r="I61" i="101"/>
  <c r="I60" i="101"/>
  <c r="I59" i="101"/>
  <c r="I58" i="101"/>
  <c r="I57" i="101"/>
  <c r="I56" i="101"/>
  <c r="I55" i="101"/>
  <c r="I54" i="101"/>
  <c r="I53" i="101"/>
  <c r="J53" i="101" s="1"/>
  <c r="I52" i="101"/>
  <c r="I51" i="101"/>
  <c r="I50" i="101"/>
  <c r="I49" i="101"/>
  <c r="I48" i="101"/>
  <c r="I47" i="101"/>
  <c r="I46" i="101"/>
  <c r="I45" i="101"/>
  <c r="I44" i="101"/>
  <c r="I43" i="101"/>
  <c r="I42" i="101"/>
  <c r="I41" i="101"/>
  <c r="I40" i="101"/>
  <c r="I39" i="101"/>
  <c r="I38" i="101"/>
  <c r="I37" i="101"/>
  <c r="I36" i="101"/>
  <c r="I35" i="101"/>
  <c r="I34" i="101"/>
  <c r="I33" i="101"/>
  <c r="I32" i="101"/>
  <c r="I31" i="101"/>
  <c r="I30" i="101"/>
  <c r="I29" i="101"/>
  <c r="I28" i="101"/>
  <c r="I27" i="101"/>
  <c r="I26" i="101"/>
  <c r="I25" i="101"/>
  <c r="I24" i="101"/>
  <c r="I23" i="101"/>
  <c r="I22" i="101"/>
  <c r="I21" i="101"/>
  <c r="I20" i="101"/>
  <c r="I19" i="101"/>
  <c r="J19" i="101" s="1"/>
  <c r="I18" i="101"/>
  <c r="J18" i="101" s="1"/>
  <c r="I17" i="101"/>
  <c r="I16" i="101"/>
  <c r="I15" i="101"/>
  <c r="J15" i="101" s="1"/>
  <c r="I14" i="101"/>
  <c r="I13" i="101"/>
  <c r="I12" i="101"/>
  <c r="J12" i="101" s="1"/>
  <c r="I11" i="101"/>
  <c r="I10" i="101"/>
  <c r="I9" i="101"/>
  <c r="J9" i="101" s="1"/>
  <c r="I8" i="101"/>
  <c r="I7" i="101"/>
  <c r="I6" i="101"/>
  <c r="I5" i="101"/>
  <c r="I4" i="101"/>
  <c r="G288" i="100"/>
  <c r="F288" i="100"/>
  <c r="E288" i="100"/>
  <c r="D288" i="100"/>
  <c r="C288" i="100"/>
  <c r="I286" i="100"/>
  <c r="I285" i="100"/>
  <c r="I284" i="100"/>
  <c r="I283" i="100"/>
  <c r="J283" i="100" s="1"/>
  <c r="I282" i="100"/>
  <c r="I281" i="100"/>
  <c r="I280" i="100"/>
  <c r="I279" i="100"/>
  <c r="I278" i="100"/>
  <c r="I277" i="100"/>
  <c r="I276" i="100"/>
  <c r="I275" i="100"/>
  <c r="I274" i="100"/>
  <c r="I273" i="100"/>
  <c r="I272" i="100"/>
  <c r="I271" i="100"/>
  <c r="I270" i="100"/>
  <c r="I269" i="100"/>
  <c r="I268" i="100"/>
  <c r="I267" i="100"/>
  <c r="I266" i="100"/>
  <c r="I265" i="100"/>
  <c r="I264" i="100"/>
  <c r="J264" i="100" s="1"/>
  <c r="I263" i="100"/>
  <c r="J263" i="100" s="1"/>
  <c r="I262" i="100"/>
  <c r="J262" i="100" s="1"/>
  <c r="I261" i="100"/>
  <c r="I260" i="100"/>
  <c r="I259" i="100"/>
  <c r="J259" i="100" s="1"/>
  <c r="I258" i="100"/>
  <c r="I257" i="100"/>
  <c r="I256" i="100"/>
  <c r="I255" i="100"/>
  <c r="I254" i="100"/>
  <c r="I253" i="100"/>
  <c r="J253" i="100" s="1"/>
  <c r="I252" i="100"/>
  <c r="J252" i="100" s="1"/>
  <c r="I251" i="100"/>
  <c r="J251" i="100" s="1"/>
  <c r="I250" i="100"/>
  <c r="I249" i="100"/>
  <c r="I248" i="100"/>
  <c r="I247" i="100"/>
  <c r="I246" i="100"/>
  <c r="J246" i="100" s="1"/>
  <c r="I245" i="100"/>
  <c r="J245" i="100" s="1"/>
  <c r="I244" i="100"/>
  <c r="I243" i="100"/>
  <c r="I240" i="100"/>
  <c r="I239" i="100"/>
  <c r="I238" i="100"/>
  <c r="I237" i="100"/>
  <c r="I236" i="100"/>
  <c r="I235" i="100"/>
  <c r="I234" i="100"/>
  <c r="I233" i="100"/>
  <c r="I232" i="100"/>
  <c r="I231" i="100"/>
  <c r="I230" i="100"/>
  <c r="I229" i="100"/>
  <c r="J229" i="100" s="1"/>
  <c r="I228" i="100"/>
  <c r="I227" i="100"/>
  <c r="J216" i="100" s="1"/>
  <c r="I226" i="100"/>
  <c r="I225" i="100"/>
  <c r="I224" i="100"/>
  <c r="I223" i="100"/>
  <c r="I222" i="100"/>
  <c r="I221" i="100"/>
  <c r="I220" i="100"/>
  <c r="I219" i="100"/>
  <c r="I218" i="100"/>
  <c r="I217" i="100"/>
  <c r="J217" i="100" s="1"/>
  <c r="I216" i="100"/>
  <c r="I215" i="100"/>
  <c r="I214" i="100"/>
  <c r="I213" i="100"/>
  <c r="I212" i="100"/>
  <c r="J212" i="100" s="1"/>
  <c r="I211" i="100"/>
  <c r="J211" i="100" s="1"/>
  <c r="I210" i="100"/>
  <c r="J210" i="100" s="1"/>
  <c r="I209" i="100"/>
  <c r="J209" i="100" s="1"/>
  <c r="I208" i="100"/>
  <c r="J208" i="100" s="1"/>
  <c r="I207" i="100"/>
  <c r="J207" i="100" s="1"/>
  <c r="I206" i="100"/>
  <c r="J206" i="100" s="1"/>
  <c r="I205" i="100"/>
  <c r="J205" i="100" s="1"/>
  <c r="I204" i="100"/>
  <c r="J204" i="100" s="1"/>
  <c r="I203" i="100"/>
  <c r="J203" i="100" s="1"/>
  <c r="I202" i="100"/>
  <c r="J202" i="100" s="1"/>
  <c r="I200" i="100"/>
  <c r="J200" i="100" s="1"/>
  <c r="I199" i="100"/>
  <c r="J199" i="100" s="1"/>
  <c r="I198" i="100"/>
  <c r="J198" i="100" s="1"/>
  <c r="I197" i="100"/>
  <c r="J197" i="100" s="1"/>
  <c r="I196" i="100"/>
  <c r="J196" i="100" s="1"/>
  <c r="I195" i="100"/>
  <c r="J195" i="100" s="1"/>
  <c r="I194" i="100"/>
  <c r="J194" i="100" s="1"/>
  <c r="I193" i="100"/>
  <c r="J193" i="100" s="1"/>
  <c r="I192" i="100"/>
  <c r="J192" i="100" s="1"/>
  <c r="J189" i="100"/>
  <c r="J188" i="100"/>
  <c r="J187" i="100"/>
  <c r="I185" i="100"/>
  <c r="J185" i="100" s="1"/>
  <c r="I184" i="100"/>
  <c r="J184" i="100" s="1"/>
  <c r="I183" i="100"/>
  <c r="I182" i="100"/>
  <c r="I181" i="100"/>
  <c r="I180" i="100"/>
  <c r="J180" i="100" s="1"/>
  <c r="I179" i="100"/>
  <c r="I178" i="100"/>
  <c r="I177" i="100"/>
  <c r="I176" i="100"/>
  <c r="I175" i="100"/>
  <c r="I174" i="100"/>
  <c r="I172" i="100"/>
  <c r="I171" i="100"/>
  <c r="I170" i="100"/>
  <c r="I169" i="100"/>
  <c r="I168" i="100"/>
  <c r="I167" i="100"/>
  <c r="I166" i="100"/>
  <c r="I165" i="100"/>
  <c r="I164" i="100"/>
  <c r="I163" i="100"/>
  <c r="I162" i="100"/>
  <c r="I161" i="100"/>
  <c r="I160" i="100"/>
  <c r="I159" i="100"/>
  <c r="I158" i="100"/>
  <c r="I157" i="100"/>
  <c r="I156" i="100"/>
  <c r="I155" i="100"/>
  <c r="I154" i="100"/>
  <c r="I153" i="100"/>
  <c r="I152" i="100"/>
  <c r="I151" i="100"/>
  <c r="I150" i="100"/>
  <c r="I149" i="100"/>
  <c r="I148" i="100"/>
  <c r="I147" i="100"/>
  <c r="I146" i="100"/>
  <c r="I145" i="100"/>
  <c r="I144" i="100"/>
  <c r="I143" i="100"/>
  <c r="I142" i="100"/>
  <c r="I141" i="100"/>
  <c r="I140" i="100"/>
  <c r="I139" i="100"/>
  <c r="I138" i="100"/>
  <c r="I137" i="100"/>
  <c r="I136" i="100"/>
  <c r="I135" i="100"/>
  <c r="I134" i="100"/>
  <c r="I133" i="100"/>
  <c r="I132" i="100"/>
  <c r="I131" i="100"/>
  <c r="I130" i="100"/>
  <c r="I129" i="100"/>
  <c r="I128" i="100"/>
  <c r="I127" i="100"/>
  <c r="I126" i="100"/>
  <c r="I125" i="100"/>
  <c r="I124" i="100"/>
  <c r="I123" i="100"/>
  <c r="I122" i="100"/>
  <c r="I121" i="100"/>
  <c r="I120" i="100"/>
  <c r="I119" i="100"/>
  <c r="I118" i="100"/>
  <c r="I117" i="100"/>
  <c r="I116" i="100"/>
  <c r="I115" i="100"/>
  <c r="I114" i="100"/>
  <c r="I113" i="100"/>
  <c r="J113" i="100" s="1"/>
  <c r="I112" i="100"/>
  <c r="I111" i="100"/>
  <c r="I110" i="100"/>
  <c r="I109" i="100"/>
  <c r="I108" i="100"/>
  <c r="I107" i="100"/>
  <c r="I106" i="100"/>
  <c r="J106" i="100" s="1"/>
  <c r="I105" i="100"/>
  <c r="I104" i="100"/>
  <c r="J104" i="100" s="1"/>
  <c r="I103" i="100"/>
  <c r="I102" i="100"/>
  <c r="I101" i="100"/>
  <c r="I99" i="100"/>
  <c r="I97" i="100"/>
  <c r="I95" i="100"/>
  <c r="I94" i="100"/>
  <c r="I93" i="100"/>
  <c r="I91" i="100"/>
  <c r="I90" i="100"/>
  <c r="I89" i="100"/>
  <c r="I88" i="100"/>
  <c r="I87" i="100"/>
  <c r="I86" i="100"/>
  <c r="I85" i="100"/>
  <c r="I84" i="100"/>
  <c r="I83" i="100"/>
  <c r="I82" i="100"/>
  <c r="I81" i="100"/>
  <c r="I80" i="100"/>
  <c r="I79" i="100"/>
  <c r="I78" i="100"/>
  <c r="I77" i="100"/>
  <c r="I76" i="100"/>
  <c r="I75" i="100"/>
  <c r="I74" i="100"/>
  <c r="I73" i="100"/>
  <c r="I72" i="100"/>
  <c r="I71" i="100"/>
  <c r="I70" i="100"/>
  <c r="I69" i="100"/>
  <c r="I68" i="100"/>
  <c r="I67" i="100"/>
  <c r="I66" i="100"/>
  <c r="I65" i="100"/>
  <c r="I64" i="100"/>
  <c r="I63" i="100"/>
  <c r="I62" i="100"/>
  <c r="I61" i="100"/>
  <c r="I60" i="100"/>
  <c r="I59" i="100"/>
  <c r="I58" i="100"/>
  <c r="I57" i="100"/>
  <c r="I56" i="100"/>
  <c r="I55" i="100"/>
  <c r="I54" i="100"/>
  <c r="I53" i="100"/>
  <c r="J53" i="100" s="1"/>
  <c r="I52" i="100"/>
  <c r="I51" i="100"/>
  <c r="I50" i="100"/>
  <c r="I49" i="100"/>
  <c r="I48" i="100"/>
  <c r="I47" i="100"/>
  <c r="I46" i="100"/>
  <c r="I45" i="100"/>
  <c r="I44" i="100"/>
  <c r="I43" i="100"/>
  <c r="I42" i="100"/>
  <c r="I41" i="100"/>
  <c r="I40" i="100"/>
  <c r="I39" i="100"/>
  <c r="I38" i="100"/>
  <c r="I37" i="100"/>
  <c r="I36" i="100"/>
  <c r="I35" i="100"/>
  <c r="I34" i="100"/>
  <c r="I33" i="100"/>
  <c r="I32" i="100"/>
  <c r="I31" i="100"/>
  <c r="I30" i="100"/>
  <c r="I29" i="100"/>
  <c r="I28" i="100"/>
  <c r="I27" i="100"/>
  <c r="I26" i="100"/>
  <c r="I25" i="100"/>
  <c r="I24" i="100"/>
  <c r="I23" i="100"/>
  <c r="I22" i="100"/>
  <c r="I21" i="100"/>
  <c r="I20" i="100"/>
  <c r="I19" i="100"/>
  <c r="J19" i="100" s="1"/>
  <c r="I18" i="100"/>
  <c r="J18" i="100" s="1"/>
  <c r="I17" i="100"/>
  <c r="I16" i="100"/>
  <c r="I15" i="100"/>
  <c r="J15" i="100" s="1"/>
  <c r="I14" i="100"/>
  <c r="J14" i="100" s="1"/>
  <c r="I13" i="100"/>
  <c r="I12" i="100"/>
  <c r="J12" i="100" s="1"/>
  <c r="I11" i="100"/>
  <c r="I10" i="100"/>
  <c r="I9" i="100"/>
  <c r="J9" i="100" s="1"/>
  <c r="I8" i="100"/>
  <c r="I7" i="100"/>
  <c r="I6" i="100"/>
  <c r="I5" i="100"/>
  <c r="I4" i="100"/>
  <c r="G289" i="99"/>
  <c r="F289" i="99"/>
  <c r="E289" i="99"/>
  <c r="D289" i="99"/>
  <c r="C289" i="99"/>
  <c r="I287" i="99"/>
  <c r="I286" i="99"/>
  <c r="I285" i="99"/>
  <c r="I284" i="99"/>
  <c r="J284" i="99" s="1"/>
  <c r="I283" i="99"/>
  <c r="I282" i="99"/>
  <c r="I281" i="99"/>
  <c r="I280" i="99"/>
  <c r="I279" i="99"/>
  <c r="I278" i="99"/>
  <c r="I277" i="99"/>
  <c r="I276" i="99"/>
  <c r="I275" i="99"/>
  <c r="I274" i="99"/>
  <c r="I273" i="99"/>
  <c r="I272" i="99"/>
  <c r="I271" i="99"/>
  <c r="I270" i="99"/>
  <c r="I269" i="99"/>
  <c r="I268" i="99"/>
  <c r="I267" i="99"/>
  <c r="I266" i="99"/>
  <c r="I265" i="99"/>
  <c r="J265" i="99" s="1"/>
  <c r="I264" i="99"/>
  <c r="J264" i="99" s="1"/>
  <c r="I263" i="99"/>
  <c r="J263" i="99" s="1"/>
  <c r="I262" i="99"/>
  <c r="I261" i="99"/>
  <c r="I260" i="99"/>
  <c r="I259" i="99"/>
  <c r="I258" i="99"/>
  <c r="I257" i="99"/>
  <c r="I256" i="99"/>
  <c r="I255" i="99"/>
  <c r="I254" i="99"/>
  <c r="J254" i="99" s="1"/>
  <c r="I253" i="99"/>
  <c r="J253" i="99" s="1"/>
  <c r="I252" i="99"/>
  <c r="J252" i="99" s="1"/>
  <c r="I251" i="99"/>
  <c r="I250" i="99"/>
  <c r="I249" i="99"/>
  <c r="I248" i="99"/>
  <c r="I247" i="99"/>
  <c r="J247" i="99" s="1"/>
  <c r="I246" i="99"/>
  <c r="J246" i="99" s="1"/>
  <c r="I245" i="99"/>
  <c r="I244" i="99"/>
  <c r="I237" i="99"/>
  <c r="I236" i="99"/>
  <c r="I235" i="99"/>
  <c r="I234" i="99"/>
  <c r="I233" i="99"/>
  <c r="I232" i="99"/>
  <c r="I231" i="99"/>
  <c r="I230" i="99"/>
  <c r="I229" i="99"/>
  <c r="I228" i="99"/>
  <c r="J228" i="99" s="1"/>
  <c r="I227" i="99"/>
  <c r="I226" i="99"/>
  <c r="I225" i="99"/>
  <c r="I224" i="99"/>
  <c r="I223" i="99"/>
  <c r="I222" i="99"/>
  <c r="I221" i="99"/>
  <c r="I220" i="99"/>
  <c r="I219" i="99"/>
  <c r="I218" i="99"/>
  <c r="I217" i="99"/>
  <c r="I216" i="99"/>
  <c r="I215" i="99"/>
  <c r="I214" i="99"/>
  <c r="I213" i="99"/>
  <c r="I212" i="99"/>
  <c r="I211" i="99"/>
  <c r="J211" i="99" s="1"/>
  <c r="I210" i="99"/>
  <c r="J210" i="99" s="1"/>
  <c r="I209" i="99"/>
  <c r="J209" i="99" s="1"/>
  <c r="I208" i="99"/>
  <c r="J208" i="99" s="1"/>
  <c r="I207" i="99"/>
  <c r="J207" i="99" s="1"/>
  <c r="I206" i="99"/>
  <c r="J206" i="99" s="1"/>
  <c r="I205" i="99"/>
  <c r="J205" i="99" s="1"/>
  <c r="I204" i="99"/>
  <c r="J204" i="99" s="1"/>
  <c r="I203" i="99"/>
  <c r="J203" i="99" s="1"/>
  <c r="I202" i="99"/>
  <c r="J202" i="99" s="1"/>
  <c r="I201" i="99"/>
  <c r="J201" i="99" s="1"/>
  <c r="I199" i="99"/>
  <c r="J199" i="99" s="1"/>
  <c r="I198" i="99"/>
  <c r="J198" i="99" s="1"/>
  <c r="I197" i="99"/>
  <c r="J197" i="99" s="1"/>
  <c r="I196" i="99"/>
  <c r="J196" i="99" s="1"/>
  <c r="I195" i="99"/>
  <c r="J195" i="99" s="1"/>
  <c r="I194" i="99"/>
  <c r="J194" i="99" s="1"/>
  <c r="I193" i="99"/>
  <c r="J193" i="99" s="1"/>
  <c r="I192" i="99"/>
  <c r="J192" i="99" s="1"/>
  <c r="I191" i="99"/>
  <c r="J191" i="99" s="1"/>
  <c r="I188" i="99"/>
  <c r="J188" i="99" s="1"/>
  <c r="I187" i="99"/>
  <c r="J187" i="99" s="1"/>
  <c r="I186" i="99"/>
  <c r="J186" i="99" s="1"/>
  <c r="I184" i="99"/>
  <c r="J184" i="99" s="1"/>
  <c r="I183" i="99"/>
  <c r="J183" i="99" s="1"/>
  <c r="I182" i="99"/>
  <c r="I181" i="99"/>
  <c r="I180" i="99"/>
  <c r="I179" i="99"/>
  <c r="J179" i="99" s="1"/>
  <c r="I178" i="99"/>
  <c r="I177" i="99"/>
  <c r="I176" i="99"/>
  <c r="I175" i="99"/>
  <c r="I174" i="99"/>
  <c r="I173" i="99"/>
  <c r="I172" i="99"/>
  <c r="I171" i="99"/>
  <c r="I170" i="99"/>
  <c r="I169" i="99"/>
  <c r="I168" i="99"/>
  <c r="I167" i="99"/>
  <c r="I166" i="99"/>
  <c r="I165" i="99"/>
  <c r="I164" i="99"/>
  <c r="I163" i="99"/>
  <c r="I162" i="99"/>
  <c r="I161" i="99"/>
  <c r="I160" i="99"/>
  <c r="I159" i="99"/>
  <c r="I158" i="99"/>
  <c r="I157" i="99"/>
  <c r="I156" i="99"/>
  <c r="I155" i="99"/>
  <c r="I154" i="99"/>
  <c r="I153" i="99"/>
  <c r="I152" i="99"/>
  <c r="I151" i="99"/>
  <c r="I150" i="99"/>
  <c r="I149" i="99"/>
  <c r="I148" i="99"/>
  <c r="I147" i="99"/>
  <c r="I146" i="99"/>
  <c r="I145" i="99"/>
  <c r="I144" i="99"/>
  <c r="I143" i="99"/>
  <c r="I142" i="99"/>
  <c r="I141" i="99"/>
  <c r="I140" i="99"/>
  <c r="I139" i="99"/>
  <c r="I138" i="99"/>
  <c r="I137" i="99"/>
  <c r="I136" i="99"/>
  <c r="I135" i="99"/>
  <c r="I134" i="99"/>
  <c r="I133" i="99"/>
  <c r="I132" i="99"/>
  <c r="I131" i="99"/>
  <c r="I130" i="99"/>
  <c r="I129" i="99"/>
  <c r="I128" i="99"/>
  <c r="I127" i="99"/>
  <c r="I126" i="99"/>
  <c r="I125" i="99"/>
  <c r="I124" i="99"/>
  <c r="I123" i="99"/>
  <c r="I122" i="99"/>
  <c r="I121" i="99"/>
  <c r="I120" i="99"/>
  <c r="I119" i="99"/>
  <c r="I118" i="99"/>
  <c r="I117" i="99"/>
  <c r="I116" i="99"/>
  <c r="I115" i="99"/>
  <c r="I114" i="99"/>
  <c r="I113" i="99"/>
  <c r="J113" i="99" s="1"/>
  <c r="I112" i="99"/>
  <c r="I111" i="99"/>
  <c r="I110" i="99"/>
  <c r="I109" i="99"/>
  <c r="I108" i="99"/>
  <c r="I107" i="99"/>
  <c r="I106" i="99"/>
  <c r="I105" i="99"/>
  <c r="I104" i="99"/>
  <c r="J104" i="99" s="1"/>
  <c r="I103" i="99"/>
  <c r="I102" i="99"/>
  <c r="I101" i="99"/>
  <c r="I95" i="99"/>
  <c r="I94" i="99"/>
  <c r="I93" i="99"/>
  <c r="I91" i="99"/>
  <c r="I90" i="99"/>
  <c r="I89" i="99"/>
  <c r="I88" i="99"/>
  <c r="I87" i="99"/>
  <c r="I86" i="99"/>
  <c r="I85" i="99"/>
  <c r="I84" i="99"/>
  <c r="I83" i="99"/>
  <c r="I82" i="99"/>
  <c r="I81" i="99"/>
  <c r="I80" i="99"/>
  <c r="I79" i="99"/>
  <c r="I78" i="99"/>
  <c r="I77" i="99"/>
  <c r="I76" i="99"/>
  <c r="I75" i="99"/>
  <c r="I74" i="99"/>
  <c r="I73" i="99"/>
  <c r="I72" i="99"/>
  <c r="I71" i="99"/>
  <c r="I70" i="99"/>
  <c r="I69" i="99"/>
  <c r="I68" i="99"/>
  <c r="I67" i="99"/>
  <c r="I66" i="99"/>
  <c r="I65" i="99"/>
  <c r="I64" i="99"/>
  <c r="I63" i="99"/>
  <c r="I62" i="99"/>
  <c r="I61" i="99"/>
  <c r="I60" i="99"/>
  <c r="I59" i="99"/>
  <c r="I58" i="99"/>
  <c r="I57" i="99"/>
  <c r="I56" i="99"/>
  <c r="I55" i="99"/>
  <c r="I54" i="99"/>
  <c r="I53" i="99"/>
  <c r="I52" i="99"/>
  <c r="I51" i="99"/>
  <c r="I50" i="99"/>
  <c r="I49" i="99"/>
  <c r="I48" i="99"/>
  <c r="I47" i="99"/>
  <c r="I46" i="99"/>
  <c r="I45" i="99"/>
  <c r="I44" i="99"/>
  <c r="I43" i="99"/>
  <c r="I42" i="99"/>
  <c r="I41" i="99"/>
  <c r="I40" i="99"/>
  <c r="I39" i="99"/>
  <c r="I38" i="99"/>
  <c r="I37" i="99"/>
  <c r="I36" i="99"/>
  <c r="I35" i="99"/>
  <c r="I34" i="99"/>
  <c r="I33" i="99"/>
  <c r="I32" i="99"/>
  <c r="I31" i="99"/>
  <c r="I30" i="99"/>
  <c r="I29" i="99"/>
  <c r="I28" i="99"/>
  <c r="I27" i="99"/>
  <c r="I26" i="99"/>
  <c r="I25" i="99"/>
  <c r="I24" i="99"/>
  <c r="I23" i="99"/>
  <c r="I22" i="99"/>
  <c r="I21" i="99"/>
  <c r="I20" i="99"/>
  <c r="I19" i="99"/>
  <c r="J19" i="99" s="1"/>
  <c r="I18" i="99"/>
  <c r="J18" i="99" s="1"/>
  <c r="I17" i="99"/>
  <c r="I16" i="99"/>
  <c r="I15" i="99"/>
  <c r="J15" i="99" s="1"/>
  <c r="I14" i="99"/>
  <c r="I13" i="99"/>
  <c r="I12" i="99"/>
  <c r="J12" i="99" s="1"/>
  <c r="I11" i="99"/>
  <c r="I10" i="99"/>
  <c r="I9" i="99"/>
  <c r="J9" i="99" s="1"/>
  <c r="I8" i="99"/>
  <c r="I7" i="99"/>
  <c r="I6" i="99"/>
  <c r="I5" i="99"/>
  <c r="I4" i="99"/>
  <c r="G284" i="98"/>
  <c r="F284" i="98"/>
  <c r="E284" i="98"/>
  <c r="D284" i="98"/>
  <c r="C284" i="98"/>
  <c r="I282" i="98"/>
  <c r="I281" i="98"/>
  <c r="I280" i="98"/>
  <c r="I279" i="98"/>
  <c r="J279" i="98" s="1"/>
  <c r="I278" i="98"/>
  <c r="I277" i="98"/>
  <c r="I276" i="98"/>
  <c r="I275" i="98"/>
  <c r="I274" i="98"/>
  <c r="I273" i="98"/>
  <c r="I272" i="98"/>
  <c r="I271" i="98"/>
  <c r="I270" i="98"/>
  <c r="I269" i="98"/>
  <c r="I268" i="98"/>
  <c r="I267" i="98"/>
  <c r="I266" i="98"/>
  <c r="I265" i="98"/>
  <c r="I264" i="98"/>
  <c r="I263" i="98"/>
  <c r="I262" i="98"/>
  <c r="I261" i="98"/>
  <c r="I260" i="98"/>
  <c r="J260" i="98" s="1"/>
  <c r="J259" i="98"/>
  <c r="I259" i="98"/>
  <c r="I258" i="98"/>
  <c r="J258" i="98" s="1"/>
  <c r="I257" i="98"/>
  <c r="I256" i="98"/>
  <c r="I255" i="98"/>
  <c r="I254" i="98"/>
  <c r="I253" i="98"/>
  <c r="I252" i="98"/>
  <c r="I250" i="98"/>
  <c r="I249" i="98"/>
  <c r="I248" i="98"/>
  <c r="J248" i="98" s="1"/>
  <c r="I247" i="98"/>
  <c r="J247" i="98" s="1"/>
  <c r="J246" i="98"/>
  <c r="I246" i="98"/>
  <c r="I245" i="98"/>
  <c r="I244" i="98"/>
  <c r="I243" i="98"/>
  <c r="I242" i="98"/>
  <c r="I241" i="98"/>
  <c r="J241" i="98" s="1"/>
  <c r="I240" i="98"/>
  <c r="J240" i="98" s="1"/>
  <c r="I239" i="98"/>
  <c r="I238" i="98"/>
  <c r="I235" i="98"/>
  <c r="I234" i="98"/>
  <c r="I233" i="98"/>
  <c r="I232" i="98"/>
  <c r="I231" i="98"/>
  <c r="I230" i="98"/>
  <c r="I229" i="98"/>
  <c r="I228" i="98"/>
  <c r="I227" i="98"/>
  <c r="I226" i="98"/>
  <c r="I225" i="98"/>
  <c r="I224" i="98"/>
  <c r="J224" i="98" s="1"/>
  <c r="I223" i="98"/>
  <c r="I222" i="98"/>
  <c r="I221" i="98"/>
  <c r="I220" i="98"/>
  <c r="I219" i="98"/>
  <c r="I218" i="98"/>
  <c r="I217" i="98"/>
  <c r="I216" i="98"/>
  <c r="I215" i="98"/>
  <c r="I214" i="98"/>
  <c r="I213" i="98"/>
  <c r="I212" i="98"/>
  <c r="I211" i="98"/>
  <c r="I210" i="98"/>
  <c r="I209" i="98"/>
  <c r="I208" i="98"/>
  <c r="J208" i="98" s="1"/>
  <c r="J207" i="98"/>
  <c r="I207" i="98"/>
  <c r="I206" i="98"/>
  <c r="J206" i="98" s="1"/>
  <c r="J205" i="98"/>
  <c r="I205" i="98"/>
  <c r="I204" i="98"/>
  <c r="J204" i="98" s="1"/>
  <c r="I203" i="98"/>
  <c r="J203" i="98" s="1"/>
  <c r="I202" i="98"/>
  <c r="J202" i="98" s="1"/>
  <c r="I201" i="98"/>
  <c r="J201" i="98" s="1"/>
  <c r="I200" i="98"/>
  <c r="J200" i="98" s="1"/>
  <c r="I199" i="98"/>
  <c r="J199" i="98" s="1"/>
  <c r="I198" i="98"/>
  <c r="J198" i="98" s="1"/>
  <c r="I197" i="98"/>
  <c r="J197" i="98" s="1"/>
  <c r="I196" i="98"/>
  <c r="J196" i="98" s="1"/>
  <c r="J195" i="98"/>
  <c r="I195" i="98"/>
  <c r="I194" i="98"/>
  <c r="J194" i="98" s="1"/>
  <c r="I193" i="98"/>
  <c r="J193" i="98" s="1"/>
  <c r="I192" i="98"/>
  <c r="J192" i="98" s="1"/>
  <c r="I191" i="98"/>
  <c r="J191" i="98" s="1"/>
  <c r="I190" i="98"/>
  <c r="J190" i="98" s="1"/>
  <c r="I189" i="98"/>
  <c r="J189" i="98" s="1"/>
  <c r="I188" i="98"/>
  <c r="J188" i="98" s="1"/>
  <c r="I186" i="98"/>
  <c r="J186" i="98" s="1"/>
  <c r="I185" i="98"/>
  <c r="J185" i="98" s="1"/>
  <c r="I184" i="98"/>
  <c r="J184" i="98" s="1"/>
  <c r="I183" i="98"/>
  <c r="J183" i="98" s="1"/>
  <c r="I182" i="98"/>
  <c r="J182" i="98" s="1"/>
  <c r="I181" i="98"/>
  <c r="I180" i="98"/>
  <c r="I179" i="98"/>
  <c r="I178" i="98"/>
  <c r="J178" i="98" s="1"/>
  <c r="I177" i="98"/>
  <c r="I176" i="98"/>
  <c r="I175" i="98"/>
  <c r="I174" i="98"/>
  <c r="I173" i="98"/>
  <c r="I172" i="98"/>
  <c r="I171" i="98"/>
  <c r="I170" i="98"/>
  <c r="I169" i="98"/>
  <c r="I168" i="98"/>
  <c r="I167" i="98"/>
  <c r="I166" i="98"/>
  <c r="I165" i="98"/>
  <c r="I164" i="98"/>
  <c r="I163" i="98"/>
  <c r="I162" i="98"/>
  <c r="I161" i="98"/>
  <c r="I160" i="98"/>
  <c r="I159" i="98"/>
  <c r="I158" i="98"/>
  <c r="I157" i="98"/>
  <c r="I156" i="98"/>
  <c r="I155" i="98"/>
  <c r="I154" i="98"/>
  <c r="I153" i="98"/>
  <c r="I152" i="98"/>
  <c r="I151" i="98"/>
  <c r="I150" i="98"/>
  <c r="I149" i="98"/>
  <c r="I148" i="98"/>
  <c r="I147" i="98"/>
  <c r="I146" i="98"/>
  <c r="I145" i="98"/>
  <c r="I144" i="98"/>
  <c r="I143" i="98"/>
  <c r="I142" i="98"/>
  <c r="I141" i="98"/>
  <c r="I140" i="98"/>
  <c r="I139" i="98"/>
  <c r="I138" i="98"/>
  <c r="I137" i="98"/>
  <c r="I136" i="98"/>
  <c r="I135" i="98"/>
  <c r="I134" i="98"/>
  <c r="I133" i="98"/>
  <c r="I132" i="98"/>
  <c r="I131" i="98"/>
  <c r="I130" i="98"/>
  <c r="I129" i="98"/>
  <c r="I128" i="98"/>
  <c r="I127" i="98"/>
  <c r="I126" i="98"/>
  <c r="I125" i="98"/>
  <c r="I124" i="98"/>
  <c r="I123" i="98"/>
  <c r="I122" i="98"/>
  <c r="I121" i="98"/>
  <c r="I120" i="98"/>
  <c r="I119" i="98"/>
  <c r="I118" i="98"/>
  <c r="I117" i="98"/>
  <c r="I116" i="98"/>
  <c r="I115" i="98"/>
  <c r="I114" i="98"/>
  <c r="I113" i="98"/>
  <c r="I112" i="98"/>
  <c r="J112" i="98" s="1"/>
  <c r="I111" i="98"/>
  <c r="I110" i="98"/>
  <c r="J110" i="98" s="1"/>
  <c r="I109" i="98"/>
  <c r="I108" i="98"/>
  <c r="I107" i="98"/>
  <c r="I106" i="98"/>
  <c r="J106" i="98" s="1"/>
  <c r="J105" i="98"/>
  <c r="I105" i="98"/>
  <c r="I104" i="98"/>
  <c r="J104" i="98" s="1"/>
  <c r="I103" i="98"/>
  <c r="J103" i="98" s="1"/>
  <c r="I102" i="98"/>
  <c r="J102" i="98" s="1"/>
  <c r="I101" i="98"/>
  <c r="I100" i="98"/>
  <c r="J113" i="98" s="1"/>
  <c r="I98" i="98"/>
  <c r="I96" i="98"/>
  <c r="I94" i="98"/>
  <c r="J107" i="98" s="1"/>
  <c r="I93" i="98"/>
  <c r="I92" i="98"/>
  <c r="I91" i="98"/>
  <c r="I90" i="98"/>
  <c r="I89" i="98"/>
  <c r="I88" i="98"/>
  <c r="I87" i="98"/>
  <c r="I86" i="98"/>
  <c r="I85" i="98"/>
  <c r="I84" i="98"/>
  <c r="I83" i="98"/>
  <c r="I82" i="98"/>
  <c r="I81" i="98"/>
  <c r="I80" i="98"/>
  <c r="I79" i="98"/>
  <c r="I78" i="98"/>
  <c r="I77" i="98"/>
  <c r="I76" i="98"/>
  <c r="I75" i="98"/>
  <c r="I74" i="98"/>
  <c r="I73" i="98"/>
  <c r="I72" i="98"/>
  <c r="I71" i="98"/>
  <c r="I70" i="98"/>
  <c r="I69" i="98"/>
  <c r="I68" i="98"/>
  <c r="I67" i="98"/>
  <c r="I66" i="98"/>
  <c r="I65" i="98"/>
  <c r="I64" i="98"/>
  <c r="I63" i="98"/>
  <c r="I62" i="98"/>
  <c r="I61" i="98"/>
  <c r="I60" i="98"/>
  <c r="I59" i="98"/>
  <c r="I58" i="98"/>
  <c r="I57" i="98"/>
  <c r="I56" i="98"/>
  <c r="I55" i="98"/>
  <c r="I54" i="98"/>
  <c r="J53" i="98"/>
  <c r="I53" i="98"/>
  <c r="I52" i="98"/>
  <c r="I51" i="98"/>
  <c r="I50" i="98"/>
  <c r="I49" i="98"/>
  <c r="I48" i="98"/>
  <c r="I47" i="98"/>
  <c r="I46" i="98"/>
  <c r="I45" i="98"/>
  <c r="I44" i="98"/>
  <c r="I43" i="98"/>
  <c r="I42" i="98"/>
  <c r="I41" i="98"/>
  <c r="I40" i="98"/>
  <c r="I39" i="98"/>
  <c r="I38" i="98"/>
  <c r="I37" i="98"/>
  <c r="I36" i="98"/>
  <c r="I35" i="98"/>
  <c r="I34" i="98"/>
  <c r="I33" i="98"/>
  <c r="I32" i="98"/>
  <c r="I31" i="98"/>
  <c r="I30" i="98"/>
  <c r="I29" i="98"/>
  <c r="I28" i="98"/>
  <c r="I27" i="98"/>
  <c r="I26" i="98"/>
  <c r="I25" i="98"/>
  <c r="I24" i="98"/>
  <c r="I23" i="98"/>
  <c r="I22" i="98"/>
  <c r="I21" i="98"/>
  <c r="I20" i="98"/>
  <c r="I19" i="98"/>
  <c r="J19" i="98" s="1"/>
  <c r="I18" i="98"/>
  <c r="J18" i="98" s="1"/>
  <c r="I17" i="98"/>
  <c r="I16" i="98"/>
  <c r="I15" i="98"/>
  <c r="J15" i="98" s="1"/>
  <c r="I14" i="98"/>
  <c r="I13" i="98"/>
  <c r="I12" i="98"/>
  <c r="J12" i="98" s="1"/>
  <c r="I11" i="98"/>
  <c r="J11" i="98" s="1"/>
  <c r="I10" i="98"/>
  <c r="J10" i="98" s="1"/>
  <c r="I9" i="98"/>
  <c r="J9" i="98" s="1"/>
  <c r="I8" i="98"/>
  <c r="I7" i="98"/>
  <c r="J7" i="98" s="1"/>
  <c r="I6" i="98"/>
  <c r="J6" i="98" s="1"/>
  <c r="I5" i="98"/>
  <c r="J5" i="98" s="1"/>
  <c r="I4" i="98"/>
  <c r="J108" i="98" l="1"/>
  <c r="J212" i="98"/>
  <c r="J13" i="100"/>
  <c r="J214" i="99"/>
  <c r="J186" i="101"/>
  <c r="J13" i="98"/>
  <c r="J14" i="98"/>
  <c r="J187" i="101"/>
  <c r="J185" i="101"/>
  <c r="J217" i="101"/>
  <c r="J7" i="101"/>
  <c r="J11" i="101"/>
  <c r="J103" i="101"/>
  <c r="J107" i="101"/>
  <c r="J274" i="102"/>
  <c r="J275" i="102"/>
  <c r="J106" i="102"/>
  <c r="I287" i="101"/>
  <c r="J8" i="101"/>
  <c r="J110" i="101"/>
  <c r="J111" i="101"/>
  <c r="J214" i="101"/>
  <c r="J5" i="101"/>
  <c r="J211" i="101"/>
  <c r="J215" i="101"/>
  <c r="J216" i="101"/>
  <c r="J6" i="101"/>
  <c r="J10" i="101"/>
  <c r="J112" i="101"/>
  <c r="J213" i="101"/>
  <c r="J212" i="101"/>
  <c r="J4" i="101"/>
  <c r="J13" i="101"/>
  <c r="J114" i="101"/>
  <c r="J105" i="101"/>
  <c r="J109" i="101"/>
  <c r="J272" i="101"/>
  <c r="J274" i="101"/>
  <c r="J276" i="101"/>
  <c r="J14" i="101"/>
  <c r="J108" i="101"/>
  <c r="J115" i="101"/>
  <c r="J106" i="101"/>
  <c r="J275" i="101"/>
  <c r="J271" i="101"/>
  <c r="J213" i="102"/>
  <c r="J273" i="102"/>
  <c r="J272" i="102"/>
  <c r="J107" i="102"/>
  <c r="J110" i="102"/>
  <c r="J217" i="102"/>
  <c r="J216" i="102"/>
  <c r="J214" i="102"/>
  <c r="J108" i="102"/>
  <c r="J103" i="102"/>
  <c r="J111" i="102"/>
  <c r="J115" i="102"/>
  <c r="J270" i="102"/>
  <c r="J276" i="102"/>
  <c r="J13" i="102"/>
  <c r="J14" i="102"/>
  <c r="J112" i="102"/>
  <c r="J271" i="102"/>
  <c r="J114" i="102"/>
  <c r="J105" i="102"/>
  <c r="J109" i="102"/>
  <c r="J212" i="102"/>
  <c r="J219" i="100"/>
  <c r="J4" i="100"/>
  <c r="J112" i="100"/>
  <c r="J275" i="100"/>
  <c r="J215" i="100"/>
  <c r="J218" i="100"/>
  <c r="J105" i="100"/>
  <c r="J273" i="100"/>
  <c r="J276" i="100"/>
  <c r="J277" i="100"/>
  <c r="J5" i="100"/>
  <c r="J10" i="100"/>
  <c r="J8" i="100"/>
  <c r="J11" i="100"/>
  <c r="J114" i="100"/>
  <c r="J109" i="100"/>
  <c r="J7" i="100"/>
  <c r="J108" i="100"/>
  <c r="J274" i="100"/>
  <c r="J213" i="100"/>
  <c r="J272" i="100"/>
  <c r="J110" i="100"/>
  <c r="J103" i="100"/>
  <c r="J107" i="100"/>
  <c r="J111" i="100"/>
  <c r="J115" i="100"/>
  <c r="J271" i="100"/>
  <c r="J214" i="100"/>
  <c r="J6" i="100"/>
  <c r="I288" i="100"/>
  <c r="J260" i="99"/>
  <c r="J212" i="99"/>
  <c r="J216" i="99"/>
  <c r="J275" i="99"/>
  <c r="J277" i="99"/>
  <c r="J5" i="99"/>
  <c r="J112" i="99"/>
  <c r="J13" i="99"/>
  <c r="J8" i="99"/>
  <c r="J217" i="99"/>
  <c r="J6" i="99"/>
  <c r="J10" i="99"/>
  <c r="J105" i="99"/>
  <c r="J110" i="99"/>
  <c r="J278" i="99"/>
  <c r="J11" i="99"/>
  <c r="J114" i="99"/>
  <c r="J274" i="99"/>
  <c r="J14" i="99"/>
  <c r="J108" i="99"/>
  <c r="J106" i="99"/>
  <c r="J109" i="99"/>
  <c r="J213" i="99"/>
  <c r="J7" i="99"/>
  <c r="J276" i="99"/>
  <c r="J273" i="99"/>
  <c r="J103" i="99"/>
  <c r="J107" i="99"/>
  <c r="J111" i="99"/>
  <c r="J272" i="99"/>
  <c r="J218" i="99"/>
  <c r="J215" i="99"/>
  <c r="J115" i="99"/>
  <c r="I289" i="99"/>
  <c r="J4" i="99"/>
  <c r="J255" i="98"/>
  <c r="J210" i="98"/>
  <c r="J211" i="98"/>
  <c r="J269" i="98"/>
  <c r="J209" i="98"/>
  <c r="J214" i="98"/>
  <c r="J271" i="98"/>
  <c r="J213" i="98"/>
  <c r="J114" i="98"/>
  <c r="J109" i="98"/>
  <c r="J272" i="98"/>
  <c r="J270" i="98"/>
  <c r="J267" i="98"/>
  <c r="J273" i="98"/>
  <c r="J268" i="98"/>
  <c r="J111" i="98"/>
  <c r="J8" i="98"/>
  <c r="I284" i="98"/>
  <c r="J4" i="98"/>
  <c r="J8" i="102"/>
  <c r="J5" i="102"/>
  <c r="J10" i="102"/>
  <c r="J6" i="102"/>
  <c r="J11" i="102"/>
  <c r="J7" i="102"/>
  <c r="I287" i="102"/>
  <c r="J4" i="102"/>
  <c r="I196" i="96"/>
  <c r="J196" i="96" s="1"/>
  <c r="J287" i="101" l="1"/>
  <c r="J288" i="100"/>
  <c r="J289" i="99"/>
  <c r="J284" i="98"/>
  <c r="J287" i="102"/>
  <c r="I249" i="96"/>
  <c r="J249" i="96" s="1"/>
  <c r="I95" i="96"/>
  <c r="I96" i="96"/>
  <c r="I97" i="96"/>
  <c r="I98" i="96"/>
  <c r="I99" i="96"/>
  <c r="I100" i="96"/>
  <c r="I245" i="95" l="1"/>
  <c r="J245" i="95" s="1"/>
  <c r="G281" i="97"/>
  <c r="F281" i="97"/>
  <c r="E281" i="97"/>
  <c r="D281" i="97"/>
  <c r="C281" i="97"/>
  <c r="I279" i="97"/>
  <c r="I278" i="97"/>
  <c r="I277" i="97"/>
  <c r="I276" i="97"/>
  <c r="J276" i="97" s="1"/>
  <c r="I275" i="97"/>
  <c r="I274" i="97"/>
  <c r="I273" i="97"/>
  <c r="I272" i="97"/>
  <c r="I271" i="97"/>
  <c r="I270" i="97"/>
  <c r="I269" i="97"/>
  <c r="I268" i="97"/>
  <c r="I267" i="97"/>
  <c r="I266" i="97"/>
  <c r="I265" i="97"/>
  <c r="I264" i="97"/>
  <c r="I263" i="97"/>
  <c r="I262" i="97"/>
  <c r="I261" i="97"/>
  <c r="I260" i="97"/>
  <c r="I259" i="97"/>
  <c r="I258" i="97"/>
  <c r="I257" i="97"/>
  <c r="J257" i="97" s="1"/>
  <c r="I256" i="97"/>
  <c r="J256" i="97" s="1"/>
  <c r="I255" i="97"/>
  <c r="J255" i="97" s="1"/>
  <c r="I254" i="97"/>
  <c r="I253" i="97"/>
  <c r="I252" i="97"/>
  <c r="J252" i="97" s="1"/>
  <c r="I251" i="97"/>
  <c r="I250" i="97"/>
  <c r="I249" i="97"/>
  <c r="I248" i="97"/>
  <c r="I247" i="97"/>
  <c r="I246" i="97"/>
  <c r="J246" i="97" s="1"/>
  <c r="I245" i="97"/>
  <c r="J245" i="97" s="1"/>
  <c r="I244" i="97"/>
  <c r="J244" i="97" s="1"/>
  <c r="I243" i="97"/>
  <c r="I242" i="97"/>
  <c r="I241" i="97"/>
  <c r="I240" i="97"/>
  <c r="I239" i="97"/>
  <c r="J239" i="97" s="1"/>
  <c r="I238" i="97"/>
  <c r="J238" i="97" s="1"/>
  <c r="I237" i="97"/>
  <c r="I236" i="97"/>
  <c r="I234" i="97"/>
  <c r="I233" i="97"/>
  <c r="I232" i="97"/>
  <c r="I231" i="97"/>
  <c r="I230" i="97"/>
  <c r="I229" i="97"/>
  <c r="I228" i="97"/>
  <c r="I227" i="97"/>
  <c r="I226" i="97"/>
  <c r="I225" i="97"/>
  <c r="I224" i="97"/>
  <c r="I223" i="97"/>
  <c r="J223" i="97" s="1"/>
  <c r="I222" i="97"/>
  <c r="I221" i="97"/>
  <c r="I220" i="97"/>
  <c r="I219" i="97"/>
  <c r="I218" i="97"/>
  <c r="I217" i="97"/>
  <c r="I216" i="97"/>
  <c r="I215" i="97"/>
  <c r="I214" i="97"/>
  <c r="I213" i="97"/>
  <c r="J213" i="97" s="1"/>
  <c r="I212" i="97"/>
  <c r="I211" i="97"/>
  <c r="I210" i="97"/>
  <c r="I209" i="97"/>
  <c r="I208" i="97"/>
  <c r="I207" i="97"/>
  <c r="I206" i="97"/>
  <c r="J206" i="97" s="1"/>
  <c r="I205" i="97"/>
  <c r="J205" i="97" s="1"/>
  <c r="I204" i="97"/>
  <c r="J204" i="97" s="1"/>
  <c r="I203" i="97"/>
  <c r="J203" i="97" s="1"/>
  <c r="I202" i="97"/>
  <c r="J202" i="97" s="1"/>
  <c r="I201" i="97"/>
  <c r="J201" i="97" s="1"/>
  <c r="I200" i="97"/>
  <c r="J200" i="97" s="1"/>
  <c r="I199" i="97"/>
  <c r="J199" i="97" s="1"/>
  <c r="I198" i="97"/>
  <c r="J198" i="97" s="1"/>
  <c r="I197" i="97"/>
  <c r="J197" i="97" s="1"/>
  <c r="I196" i="97"/>
  <c r="J196" i="97" s="1"/>
  <c r="I195" i="97"/>
  <c r="J195" i="97" s="1"/>
  <c r="I194" i="97"/>
  <c r="J194" i="97" s="1"/>
  <c r="I193" i="97"/>
  <c r="J193" i="97" s="1"/>
  <c r="I192" i="97"/>
  <c r="J192" i="97" s="1"/>
  <c r="I191" i="97"/>
  <c r="J191" i="97" s="1"/>
  <c r="I190" i="97"/>
  <c r="J190" i="97" s="1"/>
  <c r="I189" i="97"/>
  <c r="J189" i="97" s="1"/>
  <c r="I188" i="97"/>
  <c r="J188" i="97" s="1"/>
  <c r="I187" i="97"/>
  <c r="J187" i="97" s="1"/>
  <c r="I186" i="97"/>
  <c r="J186" i="97" s="1"/>
  <c r="I185" i="97"/>
  <c r="J185" i="97" s="1"/>
  <c r="I184" i="97"/>
  <c r="J184" i="97" s="1"/>
  <c r="I183" i="97"/>
  <c r="J183" i="97" s="1"/>
  <c r="I182" i="97"/>
  <c r="J182" i="97" s="1"/>
  <c r="I181" i="97"/>
  <c r="I180" i="97"/>
  <c r="I179" i="97"/>
  <c r="I178" i="97"/>
  <c r="J178" i="97" s="1"/>
  <c r="I177" i="97"/>
  <c r="I176" i="97"/>
  <c r="I175" i="97"/>
  <c r="I174" i="97"/>
  <c r="I173" i="97"/>
  <c r="I172" i="97"/>
  <c r="I171" i="97"/>
  <c r="I170" i="97"/>
  <c r="I169" i="97"/>
  <c r="I168" i="97"/>
  <c r="I167" i="97"/>
  <c r="I166" i="97"/>
  <c r="I165" i="97"/>
  <c r="I164" i="97"/>
  <c r="I163" i="97"/>
  <c r="I162" i="97"/>
  <c r="I161" i="97"/>
  <c r="I160" i="97"/>
  <c r="I159" i="97"/>
  <c r="I158" i="97"/>
  <c r="I157" i="97"/>
  <c r="I156" i="97"/>
  <c r="I155" i="97"/>
  <c r="I154" i="97"/>
  <c r="I153" i="97"/>
  <c r="I152" i="97"/>
  <c r="I151" i="97"/>
  <c r="I150" i="97"/>
  <c r="I149" i="97"/>
  <c r="I148" i="97"/>
  <c r="I147" i="97"/>
  <c r="I146" i="97"/>
  <c r="I145" i="97"/>
  <c r="I144" i="97"/>
  <c r="I143" i="97"/>
  <c r="I142" i="97"/>
  <c r="I141" i="97"/>
  <c r="I140" i="97"/>
  <c r="I139" i="97"/>
  <c r="I138" i="97"/>
  <c r="I137" i="97"/>
  <c r="I136" i="97"/>
  <c r="I135" i="97"/>
  <c r="I134" i="97"/>
  <c r="I133" i="97"/>
  <c r="I132" i="97"/>
  <c r="I131" i="97"/>
  <c r="I130" i="97"/>
  <c r="I129" i="97"/>
  <c r="I128" i="97"/>
  <c r="I127" i="97"/>
  <c r="I126" i="97"/>
  <c r="I125" i="97"/>
  <c r="I124" i="97"/>
  <c r="I123" i="97"/>
  <c r="I122" i="97"/>
  <c r="I121" i="97"/>
  <c r="I120" i="97"/>
  <c r="I119" i="97"/>
  <c r="I118" i="97"/>
  <c r="I117" i="97"/>
  <c r="I116" i="97"/>
  <c r="I115" i="97"/>
  <c r="I114" i="97"/>
  <c r="I113" i="97"/>
  <c r="I112" i="97"/>
  <c r="J112" i="97" s="1"/>
  <c r="I111" i="97"/>
  <c r="I110" i="97"/>
  <c r="I109" i="97"/>
  <c r="I108" i="97"/>
  <c r="I107" i="97"/>
  <c r="I106" i="97"/>
  <c r="J106" i="97" s="1"/>
  <c r="I105" i="97"/>
  <c r="I104" i="97"/>
  <c r="I103" i="97"/>
  <c r="J103" i="97" s="1"/>
  <c r="I102" i="97"/>
  <c r="J102" i="97" s="1"/>
  <c r="I101" i="97"/>
  <c r="I100" i="97"/>
  <c r="I96" i="97"/>
  <c r="I94" i="97"/>
  <c r="I93" i="97"/>
  <c r="I92" i="97"/>
  <c r="I91" i="97"/>
  <c r="I90" i="97"/>
  <c r="I89" i="97"/>
  <c r="I88" i="97"/>
  <c r="I87" i="97"/>
  <c r="I86" i="97"/>
  <c r="I85" i="97"/>
  <c r="I84" i="97"/>
  <c r="I83" i="97"/>
  <c r="I82" i="97"/>
  <c r="I81" i="97"/>
  <c r="I80" i="97"/>
  <c r="I79" i="97"/>
  <c r="I78" i="97"/>
  <c r="I77" i="97"/>
  <c r="I76" i="97"/>
  <c r="I75" i="97"/>
  <c r="I74" i="97"/>
  <c r="I73" i="97"/>
  <c r="I72" i="97"/>
  <c r="I71" i="97"/>
  <c r="I70" i="97"/>
  <c r="I69" i="97"/>
  <c r="I68" i="97"/>
  <c r="I67" i="97"/>
  <c r="I66" i="97"/>
  <c r="I65" i="97"/>
  <c r="I64" i="97"/>
  <c r="I63" i="97"/>
  <c r="I62" i="97"/>
  <c r="I61" i="97"/>
  <c r="I60" i="97"/>
  <c r="I59" i="97"/>
  <c r="I58" i="97"/>
  <c r="I57" i="97"/>
  <c r="I56" i="97"/>
  <c r="I55" i="97"/>
  <c r="I54" i="97"/>
  <c r="I53" i="97"/>
  <c r="J53" i="97" s="1"/>
  <c r="I52" i="97"/>
  <c r="I51" i="97"/>
  <c r="I50" i="97"/>
  <c r="I49" i="97"/>
  <c r="I48" i="97"/>
  <c r="I47" i="97"/>
  <c r="I46" i="97"/>
  <c r="I45" i="97"/>
  <c r="I44" i="97"/>
  <c r="I43" i="97"/>
  <c r="I42" i="97"/>
  <c r="I41" i="97"/>
  <c r="I40" i="97"/>
  <c r="I39" i="97"/>
  <c r="I38" i="97"/>
  <c r="I37" i="97"/>
  <c r="I36" i="97"/>
  <c r="I35" i="97"/>
  <c r="I34" i="97"/>
  <c r="I33" i="97"/>
  <c r="I32" i="97"/>
  <c r="I31" i="97"/>
  <c r="I30" i="97"/>
  <c r="I29" i="97"/>
  <c r="I28" i="97"/>
  <c r="I27" i="97"/>
  <c r="I26" i="97"/>
  <c r="I25" i="97"/>
  <c r="I24" i="97"/>
  <c r="I23" i="97"/>
  <c r="I22" i="97"/>
  <c r="I21" i="97"/>
  <c r="I20" i="97"/>
  <c r="I19" i="97"/>
  <c r="J19" i="97" s="1"/>
  <c r="I18" i="97"/>
  <c r="J18" i="97" s="1"/>
  <c r="I17" i="97"/>
  <c r="I16" i="97"/>
  <c r="I15" i="97"/>
  <c r="J15" i="97" s="1"/>
  <c r="I14" i="97"/>
  <c r="I13" i="97"/>
  <c r="I12" i="97"/>
  <c r="J12" i="97" s="1"/>
  <c r="I11" i="97"/>
  <c r="I10" i="97"/>
  <c r="I9" i="97"/>
  <c r="J9" i="97" s="1"/>
  <c r="I8" i="97"/>
  <c r="I7" i="97"/>
  <c r="I6" i="97"/>
  <c r="I5" i="97"/>
  <c r="I4" i="97"/>
  <c r="G282" i="96"/>
  <c r="F282" i="96"/>
  <c r="E282" i="96"/>
  <c r="D282" i="96"/>
  <c r="C282" i="96"/>
  <c r="I280" i="96"/>
  <c r="I279" i="96"/>
  <c r="I278" i="96"/>
  <c r="I277" i="96"/>
  <c r="J277" i="96" s="1"/>
  <c r="I276" i="96"/>
  <c r="I275" i="96"/>
  <c r="I274" i="96"/>
  <c r="I273" i="96"/>
  <c r="I272" i="96"/>
  <c r="I271" i="96"/>
  <c r="I270" i="96"/>
  <c r="I269" i="96"/>
  <c r="I268" i="96"/>
  <c r="I267" i="96"/>
  <c r="I266" i="96"/>
  <c r="I265" i="96"/>
  <c r="I264" i="96"/>
  <c r="I263" i="96"/>
  <c r="I262" i="96"/>
  <c r="I261" i="96"/>
  <c r="I260" i="96"/>
  <c r="I259" i="96"/>
  <c r="I258" i="96"/>
  <c r="J258" i="96" s="1"/>
  <c r="J257" i="96"/>
  <c r="I257" i="96"/>
  <c r="I256" i="96"/>
  <c r="J256" i="96" s="1"/>
  <c r="I255" i="96"/>
  <c r="I254" i="96"/>
  <c r="I253" i="96"/>
  <c r="J253" i="96" s="1"/>
  <c r="I252" i="96"/>
  <c r="I251" i="96"/>
  <c r="I250" i="96"/>
  <c r="I248" i="96"/>
  <c r="I247" i="96"/>
  <c r="I246" i="96"/>
  <c r="J246" i="96" s="1"/>
  <c r="I245" i="96"/>
  <c r="J245" i="96" s="1"/>
  <c r="I244" i="96"/>
  <c r="J244" i="96" s="1"/>
  <c r="I243" i="96"/>
  <c r="I242" i="96"/>
  <c r="I241" i="96"/>
  <c r="I240" i="96"/>
  <c r="I239" i="96"/>
  <c r="J239" i="96" s="1"/>
  <c r="I238" i="96"/>
  <c r="J238" i="96" s="1"/>
  <c r="I237" i="96"/>
  <c r="I236" i="96"/>
  <c r="I235" i="96"/>
  <c r="I234" i="96"/>
  <c r="I233" i="96"/>
  <c r="I232" i="96"/>
  <c r="I231" i="96"/>
  <c r="I230" i="96"/>
  <c r="I229" i="96"/>
  <c r="I228" i="96"/>
  <c r="I227" i="96"/>
  <c r="I226" i="96"/>
  <c r="I225" i="96"/>
  <c r="J224" i="96"/>
  <c r="I224" i="96"/>
  <c r="I223" i="96"/>
  <c r="I222" i="96"/>
  <c r="I221" i="96"/>
  <c r="I220" i="96"/>
  <c r="I219" i="96"/>
  <c r="I218" i="96"/>
  <c r="I217" i="96"/>
  <c r="I216" i="96"/>
  <c r="I215" i="96"/>
  <c r="I214" i="96"/>
  <c r="J214" i="96" s="1"/>
  <c r="I213" i="96"/>
  <c r="I212" i="96"/>
  <c r="I211" i="96"/>
  <c r="I210" i="96"/>
  <c r="I209" i="96"/>
  <c r="I208" i="96"/>
  <c r="I207" i="96"/>
  <c r="J207" i="96" s="1"/>
  <c r="I206" i="96"/>
  <c r="J206" i="96" s="1"/>
  <c r="I205" i="96"/>
  <c r="J205" i="96" s="1"/>
  <c r="I204" i="96"/>
  <c r="J204" i="96" s="1"/>
  <c r="I203" i="96"/>
  <c r="J203" i="96" s="1"/>
  <c r="I202" i="96"/>
  <c r="J202" i="96" s="1"/>
  <c r="I201" i="96"/>
  <c r="J201" i="96" s="1"/>
  <c r="I200" i="96"/>
  <c r="J200" i="96" s="1"/>
  <c r="I199" i="96"/>
  <c r="J199" i="96" s="1"/>
  <c r="I198" i="96"/>
  <c r="J198" i="96" s="1"/>
  <c r="I197" i="96"/>
  <c r="J197" i="96" s="1"/>
  <c r="I195" i="96"/>
  <c r="J195" i="96" s="1"/>
  <c r="I194" i="96"/>
  <c r="J194" i="96" s="1"/>
  <c r="I193" i="96"/>
  <c r="J193" i="96" s="1"/>
  <c r="I192" i="96"/>
  <c r="J192" i="96" s="1"/>
  <c r="I191" i="96"/>
  <c r="J191" i="96" s="1"/>
  <c r="I190" i="96"/>
  <c r="J190" i="96" s="1"/>
  <c r="I189" i="96"/>
  <c r="J189" i="96" s="1"/>
  <c r="I188" i="96"/>
  <c r="J188" i="96" s="1"/>
  <c r="I187" i="96"/>
  <c r="J187" i="96" s="1"/>
  <c r="I186" i="96"/>
  <c r="J186" i="96" s="1"/>
  <c r="I185" i="96"/>
  <c r="J185" i="96" s="1"/>
  <c r="I184" i="96"/>
  <c r="J184" i="96" s="1"/>
  <c r="I183" i="96"/>
  <c r="J183" i="96" s="1"/>
  <c r="I182" i="96"/>
  <c r="J182" i="96" s="1"/>
  <c r="I181" i="96"/>
  <c r="I180" i="96"/>
  <c r="I179" i="96"/>
  <c r="I178" i="96"/>
  <c r="J178" i="96" s="1"/>
  <c r="I177" i="96"/>
  <c r="I176" i="96"/>
  <c r="I175" i="96"/>
  <c r="I174" i="96"/>
  <c r="I173" i="96"/>
  <c r="I172" i="96"/>
  <c r="I171" i="96"/>
  <c r="I170" i="96"/>
  <c r="I169" i="96"/>
  <c r="I168" i="96"/>
  <c r="I167" i="96"/>
  <c r="I166" i="96"/>
  <c r="I165" i="96"/>
  <c r="I164" i="96"/>
  <c r="I163" i="96"/>
  <c r="I162" i="96"/>
  <c r="I161" i="96"/>
  <c r="I160" i="96"/>
  <c r="I159" i="96"/>
  <c r="I158" i="96"/>
  <c r="I157" i="96"/>
  <c r="I156" i="96"/>
  <c r="I155" i="96"/>
  <c r="I154" i="96"/>
  <c r="I153" i="96"/>
  <c r="I152" i="96"/>
  <c r="I151" i="96"/>
  <c r="I150" i="96"/>
  <c r="I149" i="96"/>
  <c r="I148" i="96"/>
  <c r="I147" i="96"/>
  <c r="I146" i="96"/>
  <c r="I145" i="96"/>
  <c r="I144" i="96"/>
  <c r="I143" i="96"/>
  <c r="I142" i="96"/>
  <c r="I141" i="96"/>
  <c r="I140" i="96"/>
  <c r="I139" i="96"/>
  <c r="I138" i="96"/>
  <c r="I137" i="96"/>
  <c r="I136" i="96"/>
  <c r="I135" i="96"/>
  <c r="I134" i="96"/>
  <c r="I133" i="96"/>
  <c r="I132" i="96"/>
  <c r="I131" i="96"/>
  <c r="I130" i="96"/>
  <c r="I129" i="96"/>
  <c r="I128" i="96"/>
  <c r="I127" i="96"/>
  <c r="I126" i="96"/>
  <c r="I125" i="96"/>
  <c r="I124" i="96"/>
  <c r="I123" i="96"/>
  <c r="I122" i="96"/>
  <c r="I121" i="96"/>
  <c r="I120" i="96"/>
  <c r="I119" i="96"/>
  <c r="I118" i="96"/>
  <c r="I117" i="96"/>
  <c r="I116" i="96"/>
  <c r="I115" i="96"/>
  <c r="I114" i="96"/>
  <c r="I113" i="96"/>
  <c r="I112" i="96"/>
  <c r="J112" i="96" s="1"/>
  <c r="I111" i="96"/>
  <c r="I110" i="96"/>
  <c r="I109" i="96"/>
  <c r="I108" i="96"/>
  <c r="J108" i="96" s="1"/>
  <c r="I107" i="96"/>
  <c r="I106" i="96"/>
  <c r="J106" i="96" s="1"/>
  <c r="I105" i="96"/>
  <c r="J105" i="96" s="1"/>
  <c r="I104" i="96"/>
  <c r="J104" i="96" s="1"/>
  <c r="I103" i="96"/>
  <c r="J103" i="96" s="1"/>
  <c r="I102" i="96"/>
  <c r="I101" i="96"/>
  <c r="J113" i="96"/>
  <c r="I94" i="96"/>
  <c r="I93" i="96"/>
  <c r="I92" i="96"/>
  <c r="I91" i="96"/>
  <c r="I90" i="96"/>
  <c r="I89" i="96"/>
  <c r="I88" i="96"/>
  <c r="I87" i="96"/>
  <c r="I86" i="96"/>
  <c r="I85" i="96"/>
  <c r="I84" i="96"/>
  <c r="I83" i="96"/>
  <c r="I82" i="96"/>
  <c r="I81" i="96"/>
  <c r="I80" i="96"/>
  <c r="I79" i="96"/>
  <c r="I78" i="96"/>
  <c r="I77" i="96"/>
  <c r="I76" i="96"/>
  <c r="I75" i="96"/>
  <c r="I74" i="96"/>
  <c r="I73" i="96"/>
  <c r="I72" i="96"/>
  <c r="I71" i="96"/>
  <c r="I70" i="96"/>
  <c r="I69" i="96"/>
  <c r="I68" i="96"/>
  <c r="I67" i="96"/>
  <c r="I66" i="96"/>
  <c r="I65" i="96"/>
  <c r="I64" i="96"/>
  <c r="I63" i="96"/>
  <c r="I62" i="96"/>
  <c r="I61" i="96"/>
  <c r="I60" i="96"/>
  <c r="I59" i="96"/>
  <c r="I58" i="96"/>
  <c r="I57" i="96"/>
  <c r="I56" i="96"/>
  <c r="I55" i="96"/>
  <c r="I54" i="96"/>
  <c r="I53" i="96"/>
  <c r="J53" i="96" s="1"/>
  <c r="I52" i="96"/>
  <c r="I51" i="96"/>
  <c r="I50" i="96"/>
  <c r="I49" i="96"/>
  <c r="I48" i="96"/>
  <c r="I47" i="96"/>
  <c r="I46" i="96"/>
  <c r="I45" i="96"/>
  <c r="I44" i="96"/>
  <c r="I43" i="96"/>
  <c r="I42" i="96"/>
  <c r="I41" i="96"/>
  <c r="I40" i="96"/>
  <c r="I39" i="96"/>
  <c r="I38" i="96"/>
  <c r="I37" i="96"/>
  <c r="I36" i="96"/>
  <c r="I35" i="96"/>
  <c r="I34" i="96"/>
  <c r="I33" i="96"/>
  <c r="I32" i="96"/>
  <c r="I31" i="96"/>
  <c r="I30" i="96"/>
  <c r="I29" i="96"/>
  <c r="I28" i="96"/>
  <c r="I27" i="96"/>
  <c r="I26" i="96"/>
  <c r="I25" i="96"/>
  <c r="I24" i="96"/>
  <c r="I23" i="96"/>
  <c r="I22" i="96"/>
  <c r="I21" i="96"/>
  <c r="I20" i="96"/>
  <c r="I19" i="96"/>
  <c r="J19" i="96" s="1"/>
  <c r="I18" i="96"/>
  <c r="J18" i="96" s="1"/>
  <c r="I17" i="96"/>
  <c r="I16" i="96"/>
  <c r="I15" i="96"/>
  <c r="J15" i="96" s="1"/>
  <c r="I14" i="96"/>
  <c r="I13" i="96"/>
  <c r="I12" i="96"/>
  <c r="J12" i="96" s="1"/>
  <c r="I11" i="96"/>
  <c r="J11" i="96" s="1"/>
  <c r="I10" i="96"/>
  <c r="J10" i="96" s="1"/>
  <c r="I9" i="96"/>
  <c r="J9" i="96" s="1"/>
  <c r="I8" i="96"/>
  <c r="J8" i="96" s="1"/>
  <c r="I7" i="96"/>
  <c r="J7" i="96" s="1"/>
  <c r="I6" i="96"/>
  <c r="J6" i="96" s="1"/>
  <c r="I5" i="96"/>
  <c r="J5" i="96" s="1"/>
  <c r="I4" i="96"/>
  <c r="J4" i="96" s="1"/>
  <c r="J14" i="96" l="1"/>
  <c r="J110" i="97"/>
  <c r="J6" i="97"/>
  <c r="J113" i="97"/>
  <c r="J104" i="97"/>
  <c r="J108" i="97"/>
  <c r="J269" i="97"/>
  <c r="J212" i="97"/>
  <c r="J5" i="97"/>
  <c r="J105" i="97"/>
  <c r="J13" i="97"/>
  <c r="J14" i="97"/>
  <c r="J266" i="97"/>
  <c r="J207" i="97"/>
  <c r="J265" i="97"/>
  <c r="J208" i="97"/>
  <c r="J270" i="97"/>
  <c r="J267" i="97"/>
  <c r="J264" i="97"/>
  <c r="J268" i="97"/>
  <c r="J211" i="97"/>
  <c r="J210" i="97"/>
  <c r="J209" i="97"/>
  <c r="J114" i="97"/>
  <c r="J109" i="97"/>
  <c r="J107" i="97"/>
  <c r="J111" i="97"/>
  <c r="J10" i="97"/>
  <c r="J7" i="97"/>
  <c r="J8" i="97"/>
  <c r="J11" i="97"/>
  <c r="I281" i="97"/>
  <c r="J4" i="97"/>
  <c r="J213" i="96"/>
  <c r="J209" i="96"/>
  <c r="J208" i="96"/>
  <c r="J111" i="96"/>
  <c r="J270" i="96"/>
  <c r="J267" i="96"/>
  <c r="J102" i="96"/>
  <c r="J110" i="96"/>
  <c r="J114" i="96"/>
  <c r="J265" i="96"/>
  <c r="J271" i="96"/>
  <c r="J212" i="96"/>
  <c r="J266" i="96"/>
  <c r="J269" i="96"/>
  <c r="J268" i="96"/>
  <c r="J211" i="96"/>
  <c r="J210" i="96"/>
  <c r="J109" i="96"/>
  <c r="J107" i="96"/>
  <c r="J13" i="96"/>
  <c r="I282" i="96"/>
  <c r="I15" i="95"/>
  <c r="J15" i="95" s="1"/>
  <c r="I15" i="94"/>
  <c r="J15" i="94" s="1"/>
  <c r="I15" i="93"/>
  <c r="J15" i="93" s="1"/>
  <c r="J281" i="97" l="1"/>
  <c r="J282" i="96"/>
  <c r="I184" i="93"/>
  <c r="J184" i="93" s="1"/>
  <c r="G278" i="95" l="1"/>
  <c r="F278" i="95"/>
  <c r="E278" i="95"/>
  <c r="D278" i="95"/>
  <c r="C278" i="95"/>
  <c r="I276" i="95"/>
  <c r="I275" i="95"/>
  <c r="I274" i="95"/>
  <c r="J273" i="95"/>
  <c r="I273" i="95"/>
  <c r="I272" i="95"/>
  <c r="I271" i="95"/>
  <c r="I270" i="95"/>
  <c r="I269" i="95"/>
  <c r="I268" i="95"/>
  <c r="I267" i="95"/>
  <c r="I266" i="95"/>
  <c r="I265" i="95"/>
  <c r="I264" i="95"/>
  <c r="I263" i="95"/>
  <c r="I262" i="95"/>
  <c r="I261" i="95"/>
  <c r="I260" i="95"/>
  <c r="I259" i="95"/>
  <c r="I258" i="95"/>
  <c r="I257" i="95"/>
  <c r="I256" i="95"/>
  <c r="I255" i="95"/>
  <c r="J254" i="95"/>
  <c r="I254" i="95"/>
  <c r="I253" i="95"/>
  <c r="J253" i="95" s="1"/>
  <c r="I252" i="95"/>
  <c r="J252" i="95" s="1"/>
  <c r="I251" i="95"/>
  <c r="I250" i="95"/>
  <c r="I249" i="95"/>
  <c r="J249" i="95" s="1"/>
  <c r="I248" i="95"/>
  <c r="I247" i="95"/>
  <c r="I246" i="95"/>
  <c r="I244" i="95"/>
  <c r="I243" i="95"/>
  <c r="I242" i="95"/>
  <c r="J242" i="95" s="1"/>
  <c r="I241" i="95"/>
  <c r="J241" i="95" s="1"/>
  <c r="I240" i="95"/>
  <c r="J240" i="95" s="1"/>
  <c r="I239" i="95"/>
  <c r="I238" i="95"/>
  <c r="I237" i="95"/>
  <c r="I236" i="95"/>
  <c r="I235" i="95"/>
  <c r="J235" i="95" s="1"/>
  <c r="I234" i="95"/>
  <c r="J234" i="95" s="1"/>
  <c r="I233" i="95"/>
  <c r="I232" i="95"/>
  <c r="I231" i="95"/>
  <c r="I230" i="95"/>
  <c r="I229" i="95"/>
  <c r="I228" i="95"/>
  <c r="I227" i="95"/>
  <c r="I226" i="95"/>
  <c r="I225" i="95"/>
  <c r="I224" i="95"/>
  <c r="I223" i="95"/>
  <c r="I222" i="95"/>
  <c r="I221" i="95"/>
  <c r="I220" i="95"/>
  <c r="J220" i="95" s="1"/>
  <c r="I219" i="95"/>
  <c r="I218" i="95"/>
  <c r="I217" i="95"/>
  <c r="I216" i="95"/>
  <c r="I215" i="95"/>
  <c r="I214" i="95"/>
  <c r="I213" i="95"/>
  <c r="I212" i="95"/>
  <c r="I211" i="95"/>
  <c r="I210" i="95"/>
  <c r="I209" i="95"/>
  <c r="J209" i="95" s="1"/>
  <c r="I208" i="95"/>
  <c r="I207" i="95"/>
  <c r="I206" i="95"/>
  <c r="J205" i="95"/>
  <c r="I205" i="95"/>
  <c r="I204" i="95"/>
  <c r="I203" i="95"/>
  <c r="J203" i="95" s="1"/>
  <c r="J202" i="95"/>
  <c r="I202" i="95"/>
  <c r="I201" i="95"/>
  <c r="J201" i="95" s="1"/>
  <c r="I200" i="95"/>
  <c r="J200" i="95" s="1"/>
  <c r="I199" i="95"/>
  <c r="J199" i="95" s="1"/>
  <c r="I198" i="95"/>
  <c r="J198" i="95" s="1"/>
  <c r="I197" i="95"/>
  <c r="J197" i="95" s="1"/>
  <c r="I196" i="95"/>
  <c r="J196" i="95" s="1"/>
  <c r="I195" i="95"/>
  <c r="J195" i="95" s="1"/>
  <c r="I194" i="95"/>
  <c r="J194" i="95" s="1"/>
  <c r="I193" i="95"/>
  <c r="J193" i="95" s="1"/>
  <c r="I192" i="95"/>
  <c r="J192" i="95" s="1"/>
  <c r="I191" i="95"/>
  <c r="J191" i="95" s="1"/>
  <c r="I190" i="95"/>
  <c r="J190" i="95" s="1"/>
  <c r="I189" i="95"/>
  <c r="J189" i="95" s="1"/>
  <c r="I188" i="95"/>
  <c r="J188" i="95" s="1"/>
  <c r="I187" i="95"/>
  <c r="J187" i="95" s="1"/>
  <c r="I186" i="95"/>
  <c r="J186" i="95" s="1"/>
  <c r="J185" i="95"/>
  <c r="I185" i="95"/>
  <c r="I184" i="95"/>
  <c r="J184" i="95" s="1"/>
  <c r="I183" i="95"/>
  <c r="J183" i="95" s="1"/>
  <c r="I182" i="95"/>
  <c r="J182" i="95" s="1"/>
  <c r="J181" i="95"/>
  <c r="I181" i="95"/>
  <c r="I180" i="95"/>
  <c r="J180" i="95" s="1"/>
  <c r="I179" i="95"/>
  <c r="J179" i="95" s="1"/>
  <c r="I178" i="95"/>
  <c r="I177" i="95"/>
  <c r="I176" i="95"/>
  <c r="J175" i="95"/>
  <c r="I175" i="95"/>
  <c r="I174" i="95"/>
  <c r="I173" i="95"/>
  <c r="I172" i="95"/>
  <c r="I171" i="95"/>
  <c r="J261" i="95" s="1"/>
  <c r="I170" i="95"/>
  <c r="I169" i="95"/>
  <c r="I168" i="95"/>
  <c r="I167" i="95"/>
  <c r="I166" i="95"/>
  <c r="I165" i="95"/>
  <c r="I164" i="95"/>
  <c r="I163" i="95"/>
  <c r="I162" i="95"/>
  <c r="I161" i="95"/>
  <c r="I160" i="95"/>
  <c r="I159" i="95"/>
  <c r="I158" i="95"/>
  <c r="I157" i="95"/>
  <c r="I156" i="95"/>
  <c r="I155" i="95"/>
  <c r="I154" i="95"/>
  <c r="I153" i="95"/>
  <c r="I152" i="95"/>
  <c r="I151" i="95"/>
  <c r="I150" i="95"/>
  <c r="I149" i="95"/>
  <c r="I148" i="95"/>
  <c r="I147" i="95"/>
  <c r="I146" i="95"/>
  <c r="I145" i="95"/>
  <c r="I144" i="95"/>
  <c r="I143" i="95"/>
  <c r="I142" i="95"/>
  <c r="I141" i="95"/>
  <c r="I140" i="95"/>
  <c r="I139" i="95"/>
  <c r="I138" i="95"/>
  <c r="I137" i="95"/>
  <c r="I136" i="95"/>
  <c r="I135" i="95"/>
  <c r="I134" i="95"/>
  <c r="I133" i="95"/>
  <c r="I132" i="95"/>
  <c r="I131" i="95"/>
  <c r="I130" i="95"/>
  <c r="I129" i="95"/>
  <c r="I128" i="95"/>
  <c r="I127" i="95"/>
  <c r="I126" i="95"/>
  <c r="I125" i="95"/>
  <c r="I124" i="95"/>
  <c r="I123" i="95"/>
  <c r="I122" i="95"/>
  <c r="I121" i="95"/>
  <c r="I120" i="95"/>
  <c r="I119" i="95"/>
  <c r="I118" i="95"/>
  <c r="I117" i="95"/>
  <c r="I116" i="95"/>
  <c r="I115" i="95"/>
  <c r="I114" i="95"/>
  <c r="I113" i="95"/>
  <c r="I112" i="95"/>
  <c r="I111" i="95"/>
  <c r="I110" i="95"/>
  <c r="I109" i="95"/>
  <c r="J109" i="95" s="1"/>
  <c r="I108" i="95"/>
  <c r="I107" i="95"/>
  <c r="J107" i="95" s="1"/>
  <c r="I106" i="95"/>
  <c r="I105" i="95"/>
  <c r="I104" i="95"/>
  <c r="I103" i="95"/>
  <c r="J103" i="95" s="1"/>
  <c r="I102" i="95"/>
  <c r="J102" i="95" s="1"/>
  <c r="I101" i="95"/>
  <c r="J101" i="95" s="1"/>
  <c r="I100" i="95"/>
  <c r="J100" i="95" s="1"/>
  <c r="I99" i="95"/>
  <c r="J99" i="95" s="1"/>
  <c r="I98" i="95"/>
  <c r="I97" i="95"/>
  <c r="I96" i="95"/>
  <c r="I95" i="95"/>
  <c r="I94" i="95"/>
  <c r="I93" i="95"/>
  <c r="I92" i="95"/>
  <c r="I91" i="95"/>
  <c r="I90" i="95"/>
  <c r="I89" i="95"/>
  <c r="I88" i="95"/>
  <c r="I87" i="95"/>
  <c r="I86" i="95"/>
  <c r="I85" i="95"/>
  <c r="I84" i="95"/>
  <c r="I83" i="95"/>
  <c r="I82" i="95"/>
  <c r="I81" i="95"/>
  <c r="I80" i="95"/>
  <c r="I79" i="95"/>
  <c r="I78" i="95"/>
  <c r="I77" i="95"/>
  <c r="I76" i="95"/>
  <c r="I75" i="95"/>
  <c r="I74" i="95"/>
  <c r="I73" i="95"/>
  <c r="I72" i="95"/>
  <c r="I71" i="95"/>
  <c r="I70" i="95"/>
  <c r="I69" i="95"/>
  <c r="I68" i="95"/>
  <c r="I67" i="95"/>
  <c r="I66" i="95"/>
  <c r="I65" i="95"/>
  <c r="I64" i="95"/>
  <c r="I63" i="95"/>
  <c r="I62" i="95"/>
  <c r="I61" i="95"/>
  <c r="I60" i="95"/>
  <c r="I59" i="95"/>
  <c r="I58" i="95"/>
  <c r="I57" i="95"/>
  <c r="I56" i="95"/>
  <c r="I55" i="95"/>
  <c r="I54" i="95"/>
  <c r="I53" i="95"/>
  <c r="J53" i="95" s="1"/>
  <c r="I52" i="95"/>
  <c r="I51" i="95"/>
  <c r="I50" i="95"/>
  <c r="I49" i="95"/>
  <c r="I48" i="95"/>
  <c r="I47" i="95"/>
  <c r="I46" i="95"/>
  <c r="I45" i="95"/>
  <c r="I44" i="95"/>
  <c r="I43" i="95"/>
  <c r="I42" i="95"/>
  <c r="I41" i="95"/>
  <c r="I40" i="95"/>
  <c r="I39" i="95"/>
  <c r="I38" i="95"/>
  <c r="I37" i="95"/>
  <c r="I36" i="95"/>
  <c r="I35" i="95"/>
  <c r="I34" i="95"/>
  <c r="I33" i="95"/>
  <c r="I32" i="95"/>
  <c r="I31" i="95"/>
  <c r="I30" i="95"/>
  <c r="I29" i="95"/>
  <c r="I28" i="95"/>
  <c r="I27" i="95"/>
  <c r="I26" i="95"/>
  <c r="I25" i="95"/>
  <c r="I24" i="95"/>
  <c r="I23" i="95"/>
  <c r="I22" i="95"/>
  <c r="I21" i="95"/>
  <c r="I20" i="95"/>
  <c r="I19" i="95"/>
  <c r="J19" i="95" s="1"/>
  <c r="I18" i="95"/>
  <c r="J18" i="95" s="1"/>
  <c r="I17" i="95"/>
  <c r="J14" i="95" s="1"/>
  <c r="I16" i="95"/>
  <c r="I14" i="95"/>
  <c r="I13" i="95"/>
  <c r="J13" i="95" s="1"/>
  <c r="J12" i="95"/>
  <c r="I12" i="95"/>
  <c r="I11" i="95"/>
  <c r="I10" i="95"/>
  <c r="I9" i="95"/>
  <c r="J9" i="95" s="1"/>
  <c r="I8" i="95"/>
  <c r="I7" i="95"/>
  <c r="I6" i="95"/>
  <c r="J22" i="95" s="1"/>
  <c r="I5" i="95"/>
  <c r="I4" i="95"/>
  <c r="G277" i="94"/>
  <c r="F277" i="94"/>
  <c r="E277" i="94"/>
  <c r="D277" i="94"/>
  <c r="C277" i="94"/>
  <c r="I275" i="94"/>
  <c r="I274" i="94"/>
  <c r="I273" i="94"/>
  <c r="I272" i="94"/>
  <c r="J272" i="94" s="1"/>
  <c r="I271" i="94"/>
  <c r="I270" i="94"/>
  <c r="I269" i="94"/>
  <c r="I268" i="94"/>
  <c r="I267" i="94"/>
  <c r="I266" i="94"/>
  <c r="I265" i="94"/>
  <c r="I264" i="94"/>
  <c r="I263" i="94"/>
  <c r="I262" i="94"/>
  <c r="I261" i="94"/>
  <c r="I260" i="94"/>
  <c r="I259" i="94"/>
  <c r="I258" i="94"/>
  <c r="I257" i="94"/>
  <c r="I256" i="94"/>
  <c r="I255" i="94"/>
  <c r="I254" i="94"/>
  <c r="I253" i="94"/>
  <c r="J253" i="94" s="1"/>
  <c r="J252" i="94"/>
  <c r="I252" i="94"/>
  <c r="I251" i="94"/>
  <c r="J251" i="94" s="1"/>
  <c r="I250" i="94"/>
  <c r="I249" i="94"/>
  <c r="I248" i="94"/>
  <c r="J248" i="94" s="1"/>
  <c r="I247" i="94"/>
  <c r="I246" i="94"/>
  <c r="I245" i="94"/>
  <c r="I244" i="94"/>
  <c r="I243" i="94"/>
  <c r="I242" i="94"/>
  <c r="J242" i="94" s="1"/>
  <c r="I241" i="94"/>
  <c r="J241" i="94" s="1"/>
  <c r="J240" i="94"/>
  <c r="I240" i="94"/>
  <c r="I239" i="94"/>
  <c r="I238" i="94"/>
  <c r="I237" i="94"/>
  <c r="I236" i="94"/>
  <c r="I235" i="94"/>
  <c r="J235" i="94" s="1"/>
  <c r="I234" i="94"/>
  <c r="J234" i="94" s="1"/>
  <c r="I233" i="94"/>
  <c r="I232" i="94"/>
  <c r="I231" i="94"/>
  <c r="I230" i="94"/>
  <c r="I229" i="94"/>
  <c r="I228" i="94"/>
  <c r="I227" i="94"/>
  <c r="I226" i="94"/>
  <c r="I225" i="94"/>
  <c r="I224" i="94"/>
  <c r="I223" i="94"/>
  <c r="I222" i="94"/>
  <c r="I221" i="94"/>
  <c r="J220" i="94"/>
  <c r="I220" i="94"/>
  <c r="I219" i="94"/>
  <c r="I218" i="94"/>
  <c r="I217" i="94"/>
  <c r="I216" i="94"/>
  <c r="I215" i="94"/>
  <c r="I214" i="94"/>
  <c r="I213" i="94"/>
  <c r="I212" i="94"/>
  <c r="I211" i="94"/>
  <c r="I210" i="94"/>
  <c r="I209" i="94"/>
  <c r="I208" i="94"/>
  <c r="I207" i="94"/>
  <c r="I206" i="94"/>
  <c r="I205" i="94"/>
  <c r="I204" i="94"/>
  <c r="J203" i="94"/>
  <c r="I203" i="94"/>
  <c r="I202" i="94"/>
  <c r="J202" i="94" s="1"/>
  <c r="I201" i="94"/>
  <c r="J201" i="94" s="1"/>
  <c r="I200" i="94"/>
  <c r="J200" i="94" s="1"/>
  <c r="I199" i="94"/>
  <c r="J199" i="94" s="1"/>
  <c r="I198" i="94"/>
  <c r="J198" i="94" s="1"/>
  <c r="J197" i="94"/>
  <c r="I197" i="94"/>
  <c r="I196" i="94"/>
  <c r="J196" i="94" s="1"/>
  <c r="I195" i="94"/>
  <c r="J195" i="94" s="1"/>
  <c r="I194" i="94"/>
  <c r="J194" i="94" s="1"/>
  <c r="I193" i="94"/>
  <c r="J193" i="94" s="1"/>
  <c r="I192" i="94"/>
  <c r="J192" i="94" s="1"/>
  <c r="J191" i="94"/>
  <c r="I191" i="94"/>
  <c r="I190" i="94"/>
  <c r="J190" i="94" s="1"/>
  <c r="I189" i="94"/>
  <c r="J189" i="94" s="1"/>
  <c r="I188" i="94"/>
  <c r="J188" i="94" s="1"/>
  <c r="J187" i="94"/>
  <c r="I187" i="94"/>
  <c r="I186" i="94"/>
  <c r="J186" i="94" s="1"/>
  <c r="I185" i="94"/>
  <c r="J185" i="94" s="1"/>
  <c r="I184" i="94"/>
  <c r="J184" i="94" s="1"/>
  <c r="I183" i="94"/>
  <c r="J183" i="94" s="1"/>
  <c r="I182" i="94"/>
  <c r="J182" i="94" s="1"/>
  <c r="J181" i="94"/>
  <c r="I181" i="94"/>
  <c r="I180" i="94"/>
  <c r="J180" i="94" s="1"/>
  <c r="I179" i="94"/>
  <c r="J179" i="94" s="1"/>
  <c r="I178" i="94"/>
  <c r="I177" i="94"/>
  <c r="I176" i="94"/>
  <c r="J264" i="94" s="1"/>
  <c r="J175" i="94"/>
  <c r="I175" i="94"/>
  <c r="I174" i="94"/>
  <c r="I173" i="94"/>
  <c r="I172" i="94"/>
  <c r="I171" i="94"/>
  <c r="I170" i="94"/>
  <c r="I169" i="94"/>
  <c r="I168" i="94"/>
  <c r="I167" i="94"/>
  <c r="I166" i="94"/>
  <c r="I165" i="94"/>
  <c r="I164" i="94"/>
  <c r="I163" i="94"/>
  <c r="I162" i="94"/>
  <c r="I161" i="94"/>
  <c r="I160" i="94"/>
  <c r="I159" i="94"/>
  <c r="I158" i="94"/>
  <c r="I157" i="94"/>
  <c r="I156" i="94"/>
  <c r="I155" i="94"/>
  <c r="I154" i="94"/>
  <c r="I153" i="94"/>
  <c r="I152" i="94"/>
  <c r="I151" i="94"/>
  <c r="I150" i="94"/>
  <c r="I149" i="94"/>
  <c r="I148" i="94"/>
  <c r="I147" i="94"/>
  <c r="I146" i="94"/>
  <c r="I145" i="94"/>
  <c r="I144" i="94"/>
  <c r="I143" i="94"/>
  <c r="I142" i="94"/>
  <c r="I141" i="94"/>
  <c r="I140" i="94"/>
  <c r="I139" i="94"/>
  <c r="I138" i="94"/>
  <c r="I137" i="94"/>
  <c r="I136" i="94"/>
  <c r="I135" i="94"/>
  <c r="I134" i="94"/>
  <c r="I133" i="94"/>
  <c r="I132" i="94"/>
  <c r="I131" i="94"/>
  <c r="I130" i="94"/>
  <c r="I129" i="94"/>
  <c r="I128" i="94"/>
  <c r="I127" i="94"/>
  <c r="I126" i="94"/>
  <c r="I125" i="94"/>
  <c r="I124" i="94"/>
  <c r="I123" i="94"/>
  <c r="I122" i="94"/>
  <c r="I121" i="94"/>
  <c r="I120" i="94"/>
  <c r="I119" i="94"/>
  <c r="I118" i="94"/>
  <c r="I117" i="94"/>
  <c r="I116" i="94"/>
  <c r="I115" i="94"/>
  <c r="I114" i="94"/>
  <c r="I113" i="94"/>
  <c r="I112" i="94"/>
  <c r="I111" i="94"/>
  <c r="I110" i="94"/>
  <c r="I109" i="94"/>
  <c r="J109" i="94" s="1"/>
  <c r="I108" i="94"/>
  <c r="I107" i="94"/>
  <c r="J107" i="94" s="1"/>
  <c r="I106" i="94"/>
  <c r="I105" i="94"/>
  <c r="I104" i="94"/>
  <c r="I103" i="94"/>
  <c r="J103" i="94" s="1"/>
  <c r="J102" i="94"/>
  <c r="I102" i="94"/>
  <c r="I101" i="94"/>
  <c r="J101" i="94" s="1"/>
  <c r="I100" i="94"/>
  <c r="J100" i="94" s="1"/>
  <c r="I99" i="94"/>
  <c r="J99" i="94" s="1"/>
  <c r="I98" i="94"/>
  <c r="I97" i="94"/>
  <c r="I96" i="94"/>
  <c r="I95" i="94"/>
  <c r="I94" i="94"/>
  <c r="I93" i="94"/>
  <c r="I92" i="94"/>
  <c r="I91" i="94"/>
  <c r="I90" i="94"/>
  <c r="I89" i="94"/>
  <c r="I88" i="94"/>
  <c r="I87" i="94"/>
  <c r="I86" i="94"/>
  <c r="I85" i="94"/>
  <c r="I84" i="94"/>
  <c r="I83" i="94"/>
  <c r="I82" i="94"/>
  <c r="I81" i="94"/>
  <c r="I80" i="94"/>
  <c r="I79" i="94"/>
  <c r="I78" i="94"/>
  <c r="I77" i="94"/>
  <c r="I76" i="94"/>
  <c r="I75" i="94"/>
  <c r="I74" i="94"/>
  <c r="I73" i="94"/>
  <c r="I72" i="94"/>
  <c r="I71" i="94"/>
  <c r="I70" i="94"/>
  <c r="I69" i="94"/>
  <c r="I68" i="94"/>
  <c r="I67" i="94"/>
  <c r="I66" i="94"/>
  <c r="I65" i="94"/>
  <c r="I64" i="94"/>
  <c r="I63" i="94"/>
  <c r="I62" i="94"/>
  <c r="I61" i="94"/>
  <c r="I60" i="94"/>
  <c r="I59" i="94"/>
  <c r="I58" i="94"/>
  <c r="I57" i="94"/>
  <c r="I56" i="94"/>
  <c r="I55" i="94"/>
  <c r="I54" i="94"/>
  <c r="I53" i="94"/>
  <c r="J53" i="94" s="1"/>
  <c r="I52" i="94"/>
  <c r="I51" i="94"/>
  <c r="I50" i="94"/>
  <c r="I49" i="94"/>
  <c r="I48" i="94"/>
  <c r="I47" i="94"/>
  <c r="I46" i="94"/>
  <c r="I45" i="94"/>
  <c r="I44" i="94"/>
  <c r="I43" i="94"/>
  <c r="I42" i="94"/>
  <c r="I41" i="94"/>
  <c r="I40" i="94"/>
  <c r="I39" i="94"/>
  <c r="I38" i="94"/>
  <c r="I37" i="94"/>
  <c r="I36" i="94"/>
  <c r="I35" i="94"/>
  <c r="I34" i="94"/>
  <c r="I33" i="94"/>
  <c r="I32" i="94"/>
  <c r="I31" i="94"/>
  <c r="I30" i="94"/>
  <c r="I29" i="94"/>
  <c r="I28" i="94"/>
  <c r="I27" i="94"/>
  <c r="I26" i="94"/>
  <c r="I25" i="94"/>
  <c r="I24" i="94"/>
  <c r="I23" i="94"/>
  <c r="I22" i="94"/>
  <c r="I21" i="94"/>
  <c r="I20" i="94"/>
  <c r="J19" i="94"/>
  <c r="I19" i="94"/>
  <c r="J18" i="94"/>
  <c r="I18" i="94"/>
  <c r="I17" i="94"/>
  <c r="I16" i="94"/>
  <c r="I14" i="94"/>
  <c r="I13" i="94"/>
  <c r="J12" i="94"/>
  <c r="I12" i="94"/>
  <c r="I11" i="94"/>
  <c r="I10" i="94"/>
  <c r="J25" i="94" s="1"/>
  <c r="I9" i="94"/>
  <c r="J9" i="94" s="1"/>
  <c r="I8" i="94"/>
  <c r="I7" i="94"/>
  <c r="I6" i="94"/>
  <c r="J22" i="94" s="1"/>
  <c r="I5" i="94"/>
  <c r="J21" i="94" s="1"/>
  <c r="I4" i="94"/>
  <c r="G278" i="93"/>
  <c r="F278" i="93"/>
  <c r="E278" i="93"/>
  <c r="D278" i="93"/>
  <c r="C278" i="93"/>
  <c r="I276" i="93"/>
  <c r="I275" i="93"/>
  <c r="I274" i="93"/>
  <c r="I273" i="93"/>
  <c r="J273" i="93" s="1"/>
  <c r="I272" i="93"/>
  <c r="I271" i="93"/>
  <c r="I270" i="93"/>
  <c r="I269" i="93"/>
  <c r="I268" i="93"/>
  <c r="I267" i="93"/>
  <c r="I266" i="93"/>
  <c r="I265" i="93"/>
  <c r="I264" i="93"/>
  <c r="I263" i="93"/>
  <c r="I262" i="93"/>
  <c r="I261" i="93"/>
  <c r="I260" i="93"/>
  <c r="I259" i="93"/>
  <c r="I258" i="93"/>
  <c r="I257" i="93"/>
  <c r="I256" i="93"/>
  <c r="I255" i="93"/>
  <c r="I254" i="93"/>
  <c r="J254" i="93" s="1"/>
  <c r="J253" i="93"/>
  <c r="I253" i="93"/>
  <c r="I252" i="93"/>
  <c r="J252" i="93" s="1"/>
  <c r="I251" i="93"/>
  <c r="I250" i="93"/>
  <c r="I249" i="93"/>
  <c r="J249" i="93" s="1"/>
  <c r="I248" i="93"/>
  <c r="I247" i="93"/>
  <c r="I246" i="93"/>
  <c r="I245" i="93"/>
  <c r="I244" i="93"/>
  <c r="I243" i="93"/>
  <c r="J243" i="93" s="1"/>
  <c r="I242" i="93"/>
  <c r="J242" i="93" s="1"/>
  <c r="I241" i="93"/>
  <c r="J241" i="93" s="1"/>
  <c r="I240" i="93"/>
  <c r="I239" i="93"/>
  <c r="I238" i="93"/>
  <c r="I237" i="93"/>
  <c r="I236" i="93"/>
  <c r="J236" i="93" s="1"/>
  <c r="I235" i="93"/>
  <c r="J235" i="93" s="1"/>
  <c r="I234" i="93"/>
  <c r="I233" i="93"/>
  <c r="I232" i="93"/>
  <c r="I231" i="93"/>
  <c r="I230" i="93"/>
  <c r="I229" i="93"/>
  <c r="I228" i="93"/>
  <c r="I227" i="93"/>
  <c r="I226" i="93"/>
  <c r="I225" i="93"/>
  <c r="I224" i="93"/>
  <c r="I223" i="93"/>
  <c r="I222" i="93"/>
  <c r="J221" i="93"/>
  <c r="I221" i="93"/>
  <c r="I220" i="93"/>
  <c r="I219" i="93"/>
  <c r="I218" i="93"/>
  <c r="I217" i="93"/>
  <c r="I216" i="93"/>
  <c r="I215" i="93"/>
  <c r="I214" i="93"/>
  <c r="I213" i="93"/>
  <c r="I212" i="93"/>
  <c r="I211" i="93"/>
  <c r="I210" i="93"/>
  <c r="I209" i="93"/>
  <c r="I208" i="93"/>
  <c r="I207" i="93"/>
  <c r="I206" i="93"/>
  <c r="I205" i="93"/>
  <c r="J204" i="93"/>
  <c r="I204" i="93"/>
  <c r="I203" i="93"/>
  <c r="J203" i="93" s="1"/>
  <c r="I202" i="93"/>
  <c r="J202" i="93" s="1"/>
  <c r="I201" i="93"/>
  <c r="J201" i="93" s="1"/>
  <c r="I200" i="93"/>
  <c r="J200" i="93" s="1"/>
  <c r="I199" i="93"/>
  <c r="J199" i="93" s="1"/>
  <c r="I198" i="93"/>
  <c r="J198" i="93" s="1"/>
  <c r="I197" i="93"/>
  <c r="J197" i="93" s="1"/>
  <c r="I196" i="93"/>
  <c r="J196" i="93" s="1"/>
  <c r="I195" i="93"/>
  <c r="J195" i="93" s="1"/>
  <c r="I194" i="93"/>
  <c r="J194" i="93" s="1"/>
  <c r="I193" i="93"/>
  <c r="J193" i="93" s="1"/>
  <c r="I192" i="93"/>
  <c r="J192" i="93" s="1"/>
  <c r="I191" i="93"/>
  <c r="J191" i="93" s="1"/>
  <c r="I190" i="93"/>
  <c r="J190" i="93" s="1"/>
  <c r="I189" i="93"/>
  <c r="J189" i="93" s="1"/>
  <c r="I188" i="93"/>
  <c r="J188" i="93" s="1"/>
  <c r="I187" i="93"/>
  <c r="J187" i="93" s="1"/>
  <c r="I186" i="93"/>
  <c r="J186" i="93" s="1"/>
  <c r="I185" i="93"/>
  <c r="J185" i="93" s="1"/>
  <c r="I183" i="93"/>
  <c r="J183" i="93" s="1"/>
  <c r="I182" i="93"/>
  <c r="J182" i="93" s="1"/>
  <c r="I181" i="93"/>
  <c r="J181" i="93" s="1"/>
  <c r="I180" i="93"/>
  <c r="J180" i="93" s="1"/>
  <c r="I179" i="93"/>
  <c r="J179" i="93" s="1"/>
  <c r="I178" i="93"/>
  <c r="I177" i="93"/>
  <c r="I176" i="93"/>
  <c r="I175" i="93"/>
  <c r="J175" i="93" s="1"/>
  <c r="I174" i="93"/>
  <c r="I173" i="93"/>
  <c r="I172" i="93"/>
  <c r="I171" i="93"/>
  <c r="I170" i="93"/>
  <c r="I169" i="93"/>
  <c r="I168" i="93"/>
  <c r="I167" i="93"/>
  <c r="I166" i="93"/>
  <c r="I165" i="93"/>
  <c r="I164" i="93"/>
  <c r="I163" i="93"/>
  <c r="I162" i="93"/>
  <c r="I161" i="93"/>
  <c r="I160" i="93"/>
  <c r="I159" i="93"/>
  <c r="I158" i="93"/>
  <c r="I157" i="93"/>
  <c r="I156" i="93"/>
  <c r="I155" i="93"/>
  <c r="I154" i="93"/>
  <c r="I153" i="93"/>
  <c r="I152" i="93"/>
  <c r="I151" i="93"/>
  <c r="I150" i="93"/>
  <c r="I149" i="93"/>
  <c r="I148" i="93"/>
  <c r="I147" i="93"/>
  <c r="I146" i="93"/>
  <c r="I145" i="93"/>
  <c r="I144" i="93"/>
  <c r="I143" i="93"/>
  <c r="I142" i="93"/>
  <c r="I141" i="93"/>
  <c r="I140" i="93"/>
  <c r="I139" i="93"/>
  <c r="I138" i="93"/>
  <c r="I137" i="93"/>
  <c r="I136" i="93"/>
  <c r="I135" i="93"/>
  <c r="I134" i="93"/>
  <c r="I133" i="93"/>
  <c r="I132" i="93"/>
  <c r="I131" i="93"/>
  <c r="I130" i="93"/>
  <c r="I129" i="93"/>
  <c r="I128" i="93"/>
  <c r="I127" i="93"/>
  <c r="I126" i="93"/>
  <c r="I125" i="93"/>
  <c r="I124" i="93"/>
  <c r="I123" i="93"/>
  <c r="I122" i="93"/>
  <c r="I121" i="93"/>
  <c r="I120" i="93"/>
  <c r="I119" i="93"/>
  <c r="I118" i="93"/>
  <c r="I117" i="93"/>
  <c r="I116" i="93"/>
  <c r="I115" i="93"/>
  <c r="I114" i="93"/>
  <c r="I113" i="93"/>
  <c r="I112" i="93"/>
  <c r="I111" i="93"/>
  <c r="I110" i="93"/>
  <c r="I109" i="93"/>
  <c r="J109" i="93" s="1"/>
  <c r="I108" i="93"/>
  <c r="I107" i="93"/>
  <c r="J107" i="93" s="1"/>
  <c r="I106" i="93"/>
  <c r="I105" i="93"/>
  <c r="I104" i="93"/>
  <c r="I103" i="93"/>
  <c r="J103" i="93" s="1"/>
  <c r="I102" i="93"/>
  <c r="I101" i="93"/>
  <c r="I100" i="93"/>
  <c r="J100" i="93" s="1"/>
  <c r="I99" i="93"/>
  <c r="J99" i="93" s="1"/>
  <c r="I98" i="93"/>
  <c r="I97" i="93"/>
  <c r="I96" i="93"/>
  <c r="I95" i="93"/>
  <c r="I94" i="93"/>
  <c r="I93" i="93"/>
  <c r="I92" i="93"/>
  <c r="I91" i="93"/>
  <c r="I90" i="93"/>
  <c r="I89" i="93"/>
  <c r="I88" i="93"/>
  <c r="I87" i="93"/>
  <c r="I86" i="93"/>
  <c r="I85" i="93"/>
  <c r="I84" i="93"/>
  <c r="I83" i="93"/>
  <c r="I82" i="93"/>
  <c r="I81" i="93"/>
  <c r="I80" i="93"/>
  <c r="I79" i="93"/>
  <c r="I78" i="93"/>
  <c r="I77" i="93"/>
  <c r="I76" i="93"/>
  <c r="I75" i="93"/>
  <c r="I74" i="93"/>
  <c r="I73" i="93"/>
  <c r="I72" i="93"/>
  <c r="I71" i="93"/>
  <c r="I70" i="93"/>
  <c r="I69" i="93"/>
  <c r="I68" i="93"/>
  <c r="I67" i="93"/>
  <c r="I66" i="93"/>
  <c r="I65" i="93"/>
  <c r="I64" i="93"/>
  <c r="I63" i="93"/>
  <c r="I62" i="93"/>
  <c r="I61" i="93"/>
  <c r="I60" i="93"/>
  <c r="I59" i="93"/>
  <c r="I58" i="93"/>
  <c r="I57" i="93"/>
  <c r="I56" i="93"/>
  <c r="I55" i="93"/>
  <c r="I54" i="93"/>
  <c r="I53" i="93"/>
  <c r="J53" i="93" s="1"/>
  <c r="I52" i="93"/>
  <c r="I51" i="93"/>
  <c r="I50" i="93"/>
  <c r="I49" i="93"/>
  <c r="I48" i="93"/>
  <c r="I47" i="93"/>
  <c r="I46" i="93"/>
  <c r="I45" i="93"/>
  <c r="I44" i="93"/>
  <c r="I43" i="93"/>
  <c r="I42" i="93"/>
  <c r="I41" i="93"/>
  <c r="I40" i="93"/>
  <c r="I39" i="93"/>
  <c r="I38" i="93"/>
  <c r="I37" i="93"/>
  <c r="I36" i="93"/>
  <c r="I35" i="93"/>
  <c r="I34" i="93"/>
  <c r="I33" i="93"/>
  <c r="I32" i="93"/>
  <c r="I31" i="93"/>
  <c r="I30" i="93"/>
  <c r="I29" i="93"/>
  <c r="I28" i="93"/>
  <c r="I27" i="93"/>
  <c r="I26" i="93"/>
  <c r="I25" i="93"/>
  <c r="I24" i="93"/>
  <c r="I23" i="93"/>
  <c r="I22" i="93"/>
  <c r="I21" i="93"/>
  <c r="I20" i="93"/>
  <c r="J19" i="93"/>
  <c r="I19" i="93"/>
  <c r="I18" i="93"/>
  <c r="J18" i="93" s="1"/>
  <c r="I17" i="93"/>
  <c r="I16" i="93"/>
  <c r="I14" i="93"/>
  <c r="I13" i="93"/>
  <c r="I12" i="93"/>
  <c r="J12" i="93" s="1"/>
  <c r="I11" i="93"/>
  <c r="I10" i="93"/>
  <c r="J25" i="93" s="1"/>
  <c r="I9" i="93"/>
  <c r="J9" i="93" s="1"/>
  <c r="I8" i="93"/>
  <c r="I7" i="93"/>
  <c r="I6" i="93"/>
  <c r="I5" i="93"/>
  <c r="I4" i="93"/>
  <c r="J13" i="93" l="1"/>
  <c r="J13" i="94"/>
  <c r="J204" i="94"/>
  <c r="J208" i="94"/>
  <c r="J14" i="94"/>
  <c r="J209" i="94"/>
  <c r="J108" i="95"/>
  <c r="J207" i="95"/>
  <c r="J207" i="94"/>
  <c r="J208" i="95"/>
  <c r="J106" i="95"/>
  <c r="J265" i="95"/>
  <c r="J206" i="95"/>
  <c r="J204" i="95"/>
  <c r="J23" i="95"/>
  <c r="J25" i="95"/>
  <c r="J267" i="95"/>
  <c r="J105" i="95"/>
  <c r="J110" i="95"/>
  <c r="J26" i="95"/>
  <c r="J24" i="95"/>
  <c r="J21" i="95"/>
  <c r="J20" i="95"/>
  <c r="J263" i="95"/>
  <c r="J266" i="95"/>
  <c r="J264" i="95"/>
  <c r="J262" i="95"/>
  <c r="J210" i="95"/>
  <c r="J111" i="95"/>
  <c r="J104" i="95"/>
  <c r="I278" i="95"/>
  <c r="J104" i="94"/>
  <c r="J26" i="94"/>
  <c r="J210" i="94"/>
  <c r="J106" i="94"/>
  <c r="J23" i="94"/>
  <c r="J265" i="94"/>
  <c r="J263" i="94"/>
  <c r="J262" i="94"/>
  <c r="J206" i="94"/>
  <c r="J105" i="94"/>
  <c r="J111" i="94"/>
  <c r="J266" i="94"/>
  <c r="J261" i="94"/>
  <c r="J260" i="94"/>
  <c r="J205" i="94"/>
  <c r="J110" i="94"/>
  <c r="J108" i="94"/>
  <c r="J24" i="94"/>
  <c r="I277" i="94"/>
  <c r="J205" i="93"/>
  <c r="J208" i="93"/>
  <c r="J210" i="93"/>
  <c r="J21" i="93"/>
  <c r="J261" i="93"/>
  <c r="J211" i="93"/>
  <c r="J106" i="93"/>
  <c r="J23" i="93"/>
  <c r="J20" i="94"/>
  <c r="J22" i="93"/>
  <c r="J108" i="93"/>
  <c r="J267" i="93"/>
  <c r="J26" i="93"/>
  <c r="J14" i="93"/>
  <c r="J110" i="93"/>
  <c r="J101" i="93"/>
  <c r="J105" i="93"/>
  <c r="J263" i="93"/>
  <c r="J265" i="93"/>
  <c r="J209" i="93"/>
  <c r="J262" i="93"/>
  <c r="I278" i="93"/>
  <c r="J24" i="93"/>
  <c r="J104" i="93"/>
  <c r="J111" i="93"/>
  <c r="J102" i="93"/>
  <c r="J264" i="93"/>
  <c r="J266" i="93"/>
  <c r="J207" i="93"/>
  <c r="J206" i="93"/>
  <c r="J20" i="93"/>
  <c r="I258" i="92"/>
  <c r="I257" i="92"/>
  <c r="I256" i="92"/>
  <c r="I255" i="92"/>
  <c r="I254" i="92"/>
  <c r="I253" i="92"/>
  <c r="I187" i="92"/>
  <c r="J187" i="92" s="1"/>
  <c r="I188" i="92"/>
  <c r="J188" i="92" s="1"/>
  <c r="I189" i="92"/>
  <c r="J189" i="92" s="1"/>
  <c r="I190" i="92"/>
  <c r="J190" i="92" s="1"/>
  <c r="I191" i="92"/>
  <c r="J191" i="92" s="1"/>
  <c r="G276" i="92"/>
  <c r="F276" i="92"/>
  <c r="E276" i="92"/>
  <c r="D276" i="92"/>
  <c r="C276" i="92"/>
  <c r="I274" i="92"/>
  <c r="I273" i="92"/>
  <c r="I272" i="92"/>
  <c r="I271" i="92"/>
  <c r="J271" i="92" s="1"/>
  <c r="I270" i="92"/>
  <c r="I269" i="92"/>
  <c r="I268" i="92"/>
  <c r="I267" i="92"/>
  <c r="I266" i="92"/>
  <c r="I265" i="92"/>
  <c r="I264" i="92"/>
  <c r="I263" i="92"/>
  <c r="I262" i="92"/>
  <c r="I261" i="92"/>
  <c r="I260" i="92"/>
  <c r="I259" i="92"/>
  <c r="I252" i="92"/>
  <c r="J252" i="92" s="1"/>
  <c r="I251" i="92"/>
  <c r="J251" i="92" s="1"/>
  <c r="I250" i="92"/>
  <c r="J250" i="92" s="1"/>
  <c r="I249" i="92"/>
  <c r="I248" i="92"/>
  <c r="I247" i="92"/>
  <c r="J247" i="92" s="1"/>
  <c r="I246" i="92"/>
  <c r="I245" i="92"/>
  <c r="I244" i="92"/>
  <c r="I243" i="92"/>
  <c r="I242" i="92"/>
  <c r="I241" i="92"/>
  <c r="J241" i="92" s="1"/>
  <c r="I240" i="92"/>
  <c r="J240" i="92" s="1"/>
  <c r="I239" i="92"/>
  <c r="J239" i="92" s="1"/>
  <c r="I238" i="92"/>
  <c r="I237" i="92"/>
  <c r="I236" i="92"/>
  <c r="I235" i="92"/>
  <c r="I234" i="92"/>
  <c r="J234" i="92" s="1"/>
  <c r="I233" i="92"/>
  <c r="J233" i="92" s="1"/>
  <c r="I232" i="92"/>
  <c r="I231" i="92"/>
  <c r="I230" i="92"/>
  <c r="I229" i="92"/>
  <c r="I228" i="92"/>
  <c r="I227" i="92"/>
  <c r="I226" i="92"/>
  <c r="I225" i="92"/>
  <c r="I224" i="92"/>
  <c r="I223" i="92"/>
  <c r="I222" i="92"/>
  <c r="I221" i="92"/>
  <c r="I220" i="92"/>
  <c r="I219" i="92"/>
  <c r="J219" i="92" s="1"/>
  <c r="I218" i="92"/>
  <c r="I217" i="92"/>
  <c r="I216" i="92"/>
  <c r="I215" i="92"/>
  <c r="I214" i="92"/>
  <c r="I213" i="92"/>
  <c r="I212" i="92"/>
  <c r="I211" i="92"/>
  <c r="I210" i="92"/>
  <c r="I209" i="92"/>
  <c r="I208" i="92"/>
  <c r="I207" i="92"/>
  <c r="I206" i="92"/>
  <c r="I205" i="92"/>
  <c r="I204" i="92"/>
  <c r="I203" i="92"/>
  <c r="I202" i="92"/>
  <c r="J202" i="92" s="1"/>
  <c r="I201" i="92"/>
  <c r="J201" i="92" s="1"/>
  <c r="I200" i="92"/>
  <c r="J200" i="92" s="1"/>
  <c r="I199" i="92"/>
  <c r="J199" i="92" s="1"/>
  <c r="I198" i="92"/>
  <c r="J198" i="92" s="1"/>
  <c r="I197" i="92"/>
  <c r="J197" i="92" s="1"/>
  <c r="I196" i="92"/>
  <c r="J196" i="92" s="1"/>
  <c r="I195" i="92"/>
  <c r="J195" i="92" s="1"/>
  <c r="I194" i="92"/>
  <c r="J194" i="92" s="1"/>
  <c r="I193" i="92"/>
  <c r="J193" i="92" s="1"/>
  <c r="I192" i="92"/>
  <c r="J192" i="92" s="1"/>
  <c r="I186" i="92"/>
  <c r="J186" i="92" s="1"/>
  <c r="I185" i="92"/>
  <c r="J185" i="92" s="1"/>
  <c r="I184" i="92"/>
  <c r="J184" i="92" s="1"/>
  <c r="I183" i="92"/>
  <c r="J183" i="92" s="1"/>
  <c r="I182" i="92"/>
  <c r="J182" i="92" s="1"/>
  <c r="I181" i="92"/>
  <c r="J181" i="92" s="1"/>
  <c r="I180" i="92"/>
  <c r="J180" i="92" s="1"/>
  <c r="I179" i="92"/>
  <c r="J179" i="92" s="1"/>
  <c r="I178" i="92"/>
  <c r="J178" i="92" s="1"/>
  <c r="I177" i="92"/>
  <c r="I176" i="92"/>
  <c r="I175" i="92"/>
  <c r="I174" i="92"/>
  <c r="J174" i="92" s="1"/>
  <c r="I173" i="92"/>
  <c r="I172" i="92"/>
  <c r="I171" i="92"/>
  <c r="I170" i="92"/>
  <c r="I169" i="92"/>
  <c r="I168" i="92"/>
  <c r="I167" i="92"/>
  <c r="I166" i="92"/>
  <c r="I165" i="92"/>
  <c r="I164" i="92"/>
  <c r="I163" i="92"/>
  <c r="I162" i="92"/>
  <c r="I161" i="92"/>
  <c r="I160" i="92"/>
  <c r="I159" i="92"/>
  <c r="I158" i="92"/>
  <c r="I157" i="92"/>
  <c r="I156" i="92"/>
  <c r="I155" i="92"/>
  <c r="I154" i="92"/>
  <c r="I153" i="92"/>
  <c r="I152" i="92"/>
  <c r="I151" i="92"/>
  <c r="I150" i="92"/>
  <c r="I149" i="92"/>
  <c r="I148" i="92"/>
  <c r="I147" i="92"/>
  <c r="I146" i="92"/>
  <c r="I145" i="92"/>
  <c r="I144" i="92"/>
  <c r="I143" i="92"/>
  <c r="I142" i="92"/>
  <c r="I141" i="92"/>
  <c r="I140" i="92"/>
  <c r="I139" i="92"/>
  <c r="I138" i="92"/>
  <c r="I137" i="92"/>
  <c r="I136" i="92"/>
  <c r="I135" i="92"/>
  <c r="I134" i="92"/>
  <c r="I133" i="92"/>
  <c r="I132" i="92"/>
  <c r="I131" i="92"/>
  <c r="I130" i="92"/>
  <c r="I129" i="92"/>
  <c r="I128" i="92"/>
  <c r="I127" i="92"/>
  <c r="I126" i="92"/>
  <c r="I125" i="92"/>
  <c r="I124" i="92"/>
  <c r="I123" i="92"/>
  <c r="I122" i="92"/>
  <c r="I121" i="92"/>
  <c r="I120" i="92"/>
  <c r="I119" i="92"/>
  <c r="I118" i="92"/>
  <c r="I117" i="92"/>
  <c r="I116" i="92"/>
  <c r="I115" i="92"/>
  <c r="I114" i="92"/>
  <c r="I113" i="92"/>
  <c r="I112" i="92"/>
  <c r="I111" i="92"/>
  <c r="I110" i="92"/>
  <c r="I109" i="92"/>
  <c r="I108" i="92"/>
  <c r="J108" i="92" s="1"/>
  <c r="I107" i="92"/>
  <c r="I106" i="92"/>
  <c r="I105" i="92"/>
  <c r="I104" i="92"/>
  <c r="I103" i="92"/>
  <c r="I102" i="92"/>
  <c r="I101" i="92"/>
  <c r="J101" i="92" s="1"/>
  <c r="I100" i="92"/>
  <c r="J100" i="92" s="1"/>
  <c r="I99" i="92"/>
  <c r="J99" i="92" s="1"/>
  <c r="I98" i="92"/>
  <c r="J98" i="92" s="1"/>
  <c r="I97" i="92"/>
  <c r="I96" i="92"/>
  <c r="I95" i="92"/>
  <c r="I94" i="92"/>
  <c r="I93" i="92"/>
  <c r="I92" i="92"/>
  <c r="I91" i="92"/>
  <c r="I90" i="92"/>
  <c r="I89" i="92"/>
  <c r="I88" i="92"/>
  <c r="I87" i="92"/>
  <c r="I86" i="92"/>
  <c r="I85" i="92"/>
  <c r="I84" i="92"/>
  <c r="I83" i="92"/>
  <c r="I82" i="92"/>
  <c r="I81" i="92"/>
  <c r="I80" i="92"/>
  <c r="I79" i="92"/>
  <c r="I78" i="92"/>
  <c r="I77" i="92"/>
  <c r="I76" i="92"/>
  <c r="I75" i="92"/>
  <c r="I74" i="92"/>
  <c r="I73" i="92"/>
  <c r="I72" i="92"/>
  <c r="I71" i="92"/>
  <c r="I70" i="92"/>
  <c r="I69" i="92"/>
  <c r="I68" i="92"/>
  <c r="I67" i="92"/>
  <c r="I66" i="92"/>
  <c r="I65" i="92"/>
  <c r="I64" i="92"/>
  <c r="I63" i="92"/>
  <c r="I62" i="92"/>
  <c r="I61" i="92"/>
  <c r="I60" i="92"/>
  <c r="I59" i="92"/>
  <c r="I58" i="92"/>
  <c r="I57" i="92"/>
  <c r="I56" i="92"/>
  <c r="I55" i="92"/>
  <c r="I54" i="92"/>
  <c r="I53" i="92"/>
  <c r="I52" i="92"/>
  <c r="J52" i="92" s="1"/>
  <c r="I51" i="92"/>
  <c r="I50" i="92"/>
  <c r="I49" i="92"/>
  <c r="I48" i="92"/>
  <c r="I47" i="92"/>
  <c r="I46" i="92"/>
  <c r="I45" i="92"/>
  <c r="I44" i="92"/>
  <c r="I43" i="92"/>
  <c r="I42" i="92"/>
  <c r="I41" i="92"/>
  <c r="I40" i="92"/>
  <c r="I39" i="92"/>
  <c r="I38" i="92"/>
  <c r="I37" i="92"/>
  <c r="I36" i="92"/>
  <c r="I35" i="92"/>
  <c r="I34" i="92"/>
  <c r="I33" i="92"/>
  <c r="I32" i="92"/>
  <c r="I31" i="92"/>
  <c r="I30" i="92"/>
  <c r="I29" i="92"/>
  <c r="I28" i="92"/>
  <c r="I27" i="92"/>
  <c r="I26" i="92"/>
  <c r="I25" i="92"/>
  <c r="I24" i="92"/>
  <c r="I23" i="92"/>
  <c r="I22" i="92"/>
  <c r="I21" i="92"/>
  <c r="I20" i="92"/>
  <c r="I19" i="92"/>
  <c r="I18" i="92"/>
  <c r="J18" i="92" s="1"/>
  <c r="I17" i="92"/>
  <c r="J17" i="92" s="1"/>
  <c r="I16" i="92"/>
  <c r="I15" i="92"/>
  <c r="I14" i="92"/>
  <c r="I13" i="92"/>
  <c r="J13" i="92" s="1"/>
  <c r="I12" i="92"/>
  <c r="J12" i="92" s="1"/>
  <c r="I11" i="92"/>
  <c r="I10" i="92"/>
  <c r="I9" i="92"/>
  <c r="J9" i="92" s="1"/>
  <c r="I8" i="92"/>
  <c r="I7" i="92"/>
  <c r="I6" i="92"/>
  <c r="I5" i="92"/>
  <c r="I4" i="92"/>
  <c r="J206" i="92" l="1"/>
  <c r="J262" i="92"/>
  <c r="J260" i="92"/>
  <c r="J263" i="92"/>
  <c r="J25" i="92"/>
  <c r="J261" i="92"/>
  <c r="J109" i="92"/>
  <c r="J278" i="95"/>
  <c r="J277" i="94"/>
  <c r="J278" i="93"/>
  <c r="J110" i="92"/>
  <c r="J259" i="92"/>
  <c r="J20" i="92"/>
  <c r="J208" i="92"/>
  <c r="J107" i="92"/>
  <c r="J14" i="92"/>
  <c r="J24" i="92"/>
  <c r="J204" i="92"/>
  <c r="J22" i="92"/>
  <c r="I276" i="92"/>
  <c r="J23" i="92"/>
  <c r="J104" i="92"/>
  <c r="J264" i="92"/>
  <c r="J205" i="92"/>
  <c r="J209" i="92"/>
  <c r="J265" i="92"/>
  <c r="J103" i="92"/>
  <c r="J21" i="92"/>
  <c r="J105" i="92"/>
  <c r="J102" i="92"/>
  <c r="J106" i="92"/>
  <c r="J203" i="92"/>
  <c r="J207" i="92"/>
  <c r="J19" i="92"/>
  <c r="I116" i="91"/>
  <c r="I115" i="91"/>
  <c r="I114" i="91"/>
  <c r="I113" i="91"/>
  <c r="I112" i="91"/>
  <c r="G265" i="91"/>
  <c r="F265" i="91"/>
  <c r="E265" i="91"/>
  <c r="D265" i="91"/>
  <c r="C265" i="91"/>
  <c r="I263" i="91"/>
  <c r="I262" i="91"/>
  <c r="I261" i="91"/>
  <c r="I260" i="91"/>
  <c r="J260" i="91" s="1"/>
  <c r="I259" i="91"/>
  <c r="I258" i="91"/>
  <c r="I257" i="91"/>
  <c r="I256" i="91"/>
  <c r="I255" i="91"/>
  <c r="I254" i="91"/>
  <c r="I253" i="91"/>
  <c r="I252" i="91"/>
  <c r="I251" i="91"/>
  <c r="I250" i="91"/>
  <c r="I249" i="91"/>
  <c r="I248" i="91"/>
  <c r="I247" i="91"/>
  <c r="J247" i="91" s="1"/>
  <c r="I246" i="91"/>
  <c r="J246" i="91" s="1"/>
  <c r="I245" i="91"/>
  <c r="J245" i="91" s="1"/>
  <c r="I244" i="91"/>
  <c r="I243" i="91"/>
  <c r="I242" i="91"/>
  <c r="J242" i="91" s="1"/>
  <c r="I241" i="91"/>
  <c r="I240" i="91"/>
  <c r="I239" i="91"/>
  <c r="I238" i="91"/>
  <c r="I237" i="91"/>
  <c r="I236" i="91"/>
  <c r="J236" i="91" s="1"/>
  <c r="I235" i="91"/>
  <c r="J235" i="91" s="1"/>
  <c r="I234" i="91"/>
  <c r="J234" i="91" s="1"/>
  <c r="I233" i="91"/>
  <c r="I232" i="91"/>
  <c r="I231" i="91"/>
  <c r="I230" i="91"/>
  <c r="I229" i="91"/>
  <c r="J229" i="91" s="1"/>
  <c r="I228" i="91"/>
  <c r="J228" i="91" s="1"/>
  <c r="I227" i="91"/>
  <c r="I226" i="91"/>
  <c r="I225" i="91"/>
  <c r="I224" i="91"/>
  <c r="I223" i="91"/>
  <c r="I222" i="91"/>
  <c r="I221" i="91"/>
  <c r="I220" i="91"/>
  <c r="I219" i="91"/>
  <c r="I218" i="91"/>
  <c r="I217" i="91"/>
  <c r="I216" i="91"/>
  <c r="I215" i="91"/>
  <c r="I214" i="91"/>
  <c r="J214" i="91" s="1"/>
  <c r="I213" i="91"/>
  <c r="I212" i="91"/>
  <c r="I211" i="91"/>
  <c r="I210" i="91"/>
  <c r="I209" i="91"/>
  <c r="I208" i="91"/>
  <c r="I207" i="91"/>
  <c r="I206" i="91"/>
  <c r="I205" i="91"/>
  <c r="I204" i="91"/>
  <c r="I203" i="91"/>
  <c r="I202" i="91"/>
  <c r="I201" i="91"/>
  <c r="I200" i="91"/>
  <c r="I199" i="91"/>
  <c r="I198" i="91"/>
  <c r="I197" i="91"/>
  <c r="J197" i="91" s="1"/>
  <c r="I196" i="91"/>
  <c r="J196" i="91" s="1"/>
  <c r="I195" i="91"/>
  <c r="J195" i="91" s="1"/>
  <c r="J194" i="91"/>
  <c r="I194" i="91"/>
  <c r="I193" i="91"/>
  <c r="J193" i="91" s="1"/>
  <c r="I192" i="91"/>
  <c r="J192" i="91" s="1"/>
  <c r="I191" i="91"/>
  <c r="J191" i="91" s="1"/>
  <c r="I190" i="91"/>
  <c r="J190" i="91" s="1"/>
  <c r="I189" i="91"/>
  <c r="J189" i="91" s="1"/>
  <c r="I188" i="91"/>
  <c r="J188" i="91" s="1"/>
  <c r="I187" i="91"/>
  <c r="J187" i="91" s="1"/>
  <c r="I186" i="91"/>
  <c r="J186" i="91" s="1"/>
  <c r="I185" i="91"/>
  <c r="J185" i="91" s="1"/>
  <c r="I184" i="91"/>
  <c r="J184" i="91" s="1"/>
  <c r="I183" i="91"/>
  <c r="J183" i="91" s="1"/>
  <c r="I182" i="91"/>
  <c r="J182" i="91" s="1"/>
  <c r="I181" i="91"/>
  <c r="J181" i="91" s="1"/>
  <c r="I180" i="91"/>
  <c r="J180" i="91" s="1"/>
  <c r="I179" i="91"/>
  <c r="J179" i="91" s="1"/>
  <c r="J178" i="91"/>
  <c r="I178" i="91"/>
  <c r="I177" i="91"/>
  <c r="J254" i="91" s="1"/>
  <c r="I176" i="91"/>
  <c r="I175" i="91"/>
  <c r="I174" i="91"/>
  <c r="J174" i="91" s="1"/>
  <c r="I173" i="91"/>
  <c r="I172" i="91"/>
  <c r="I171" i="91"/>
  <c r="I170" i="91"/>
  <c r="I169" i="91"/>
  <c r="I168" i="91"/>
  <c r="I167" i="91"/>
  <c r="I166" i="91"/>
  <c r="I165" i="91"/>
  <c r="I164" i="91"/>
  <c r="I163" i="91"/>
  <c r="I162" i="91"/>
  <c r="I161" i="91"/>
  <c r="I160" i="91"/>
  <c r="I159" i="91"/>
  <c r="I158" i="91"/>
  <c r="I157" i="91"/>
  <c r="I156" i="91"/>
  <c r="I155" i="91"/>
  <c r="I154" i="91"/>
  <c r="I153" i="91"/>
  <c r="I152" i="91"/>
  <c r="I151" i="91"/>
  <c r="I150" i="91"/>
  <c r="I149" i="91"/>
  <c r="I148" i="91"/>
  <c r="I147" i="91"/>
  <c r="I146" i="91"/>
  <c r="I145" i="91"/>
  <c r="I144" i="91"/>
  <c r="I143" i="91"/>
  <c r="I142" i="91"/>
  <c r="I141" i="91"/>
  <c r="I140" i="91"/>
  <c r="I139" i="91"/>
  <c r="I138" i="91"/>
  <c r="I137" i="91"/>
  <c r="I136" i="91"/>
  <c r="I135" i="91"/>
  <c r="I134" i="91"/>
  <c r="I133" i="91"/>
  <c r="I132" i="91"/>
  <c r="I131" i="91"/>
  <c r="I130" i="91"/>
  <c r="I129" i="91"/>
  <c r="I128" i="91"/>
  <c r="I127" i="91"/>
  <c r="I126" i="91"/>
  <c r="I125" i="91"/>
  <c r="I124" i="91"/>
  <c r="I123" i="91"/>
  <c r="I122" i="91"/>
  <c r="I121" i="91"/>
  <c r="I120" i="91"/>
  <c r="I119" i="91"/>
  <c r="I118" i="91"/>
  <c r="I117" i="91"/>
  <c r="I111" i="91"/>
  <c r="I110" i="91"/>
  <c r="I109" i="91"/>
  <c r="I108" i="91"/>
  <c r="J108" i="91" s="1"/>
  <c r="I107" i="91"/>
  <c r="I106" i="91"/>
  <c r="I105" i="91"/>
  <c r="I104" i="91"/>
  <c r="I103" i="91"/>
  <c r="I102" i="91"/>
  <c r="J102" i="91" s="1"/>
  <c r="I101" i="91"/>
  <c r="J101" i="91" s="1"/>
  <c r="I100" i="91"/>
  <c r="I99" i="91"/>
  <c r="J99" i="91" s="1"/>
  <c r="I98" i="91"/>
  <c r="I97" i="91"/>
  <c r="I96" i="91"/>
  <c r="I95" i="91"/>
  <c r="J107" i="91" s="1"/>
  <c r="I94" i="91"/>
  <c r="I93" i="91"/>
  <c r="I92" i="91"/>
  <c r="I91" i="91"/>
  <c r="I90" i="91"/>
  <c r="I89" i="91"/>
  <c r="I88" i="91"/>
  <c r="I87" i="91"/>
  <c r="I86" i="91"/>
  <c r="I85" i="91"/>
  <c r="I84" i="91"/>
  <c r="I83" i="91"/>
  <c r="I82" i="91"/>
  <c r="I81" i="91"/>
  <c r="I80" i="91"/>
  <c r="I79" i="91"/>
  <c r="I78" i="91"/>
  <c r="I77" i="91"/>
  <c r="I76" i="91"/>
  <c r="I75" i="91"/>
  <c r="I74" i="91"/>
  <c r="I73" i="91"/>
  <c r="I72" i="91"/>
  <c r="I71" i="91"/>
  <c r="I70" i="91"/>
  <c r="I69" i="91"/>
  <c r="I68" i="91"/>
  <c r="I67" i="91"/>
  <c r="I66" i="91"/>
  <c r="I65" i="91"/>
  <c r="I64" i="91"/>
  <c r="I63" i="91"/>
  <c r="I62" i="91"/>
  <c r="I61" i="91"/>
  <c r="I60" i="91"/>
  <c r="I59" i="91"/>
  <c r="I58" i="91"/>
  <c r="I57" i="91"/>
  <c r="I56" i="91"/>
  <c r="I55" i="91"/>
  <c r="I54" i="91"/>
  <c r="I53" i="91"/>
  <c r="I52" i="91"/>
  <c r="J52" i="91" s="1"/>
  <c r="I51" i="91"/>
  <c r="I50" i="91"/>
  <c r="I49" i="91"/>
  <c r="I48" i="91"/>
  <c r="I47" i="91"/>
  <c r="I46" i="91"/>
  <c r="I45" i="91"/>
  <c r="I44" i="91"/>
  <c r="I43" i="91"/>
  <c r="I42" i="91"/>
  <c r="I41" i="91"/>
  <c r="I40" i="91"/>
  <c r="I39" i="91"/>
  <c r="I38" i="91"/>
  <c r="I37" i="91"/>
  <c r="I36" i="91"/>
  <c r="I35" i="91"/>
  <c r="I34" i="91"/>
  <c r="I33" i="91"/>
  <c r="I32" i="91"/>
  <c r="I31" i="91"/>
  <c r="I30" i="91"/>
  <c r="I29" i="91"/>
  <c r="I28" i="91"/>
  <c r="I27" i="91"/>
  <c r="I26" i="91"/>
  <c r="I25" i="91"/>
  <c r="I24" i="91"/>
  <c r="I23" i="91"/>
  <c r="I22" i="91"/>
  <c r="I21" i="91"/>
  <c r="I20" i="91"/>
  <c r="I19" i="91"/>
  <c r="I18" i="91"/>
  <c r="J18" i="91" s="1"/>
  <c r="I17" i="91"/>
  <c r="J17" i="91" s="1"/>
  <c r="I16" i="91"/>
  <c r="I15" i="91"/>
  <c r="I14" i="91"/>
  <c r="I13" i="91"/>
  <c r="I12" i="91"/>
  <c r="J12" i="91" s="1"/>
  <c r="I11" i="91"/>
  <c r="I10" i="91"/>
  <c r="I9" i="91"/>
  <c r="J9" i="91" s="1"/>
  <c r="I8" i="91"/>
  <c r="I7" i="91"/>
  <c r="I6" i="91"/>
  <c r="I5" i="91"/>
  <c r="I4" i="91"/>
  <c r="J24" i="91" l="1"/>
  <c r="J104" i="91"/>
  <c r="J200" i="91"/>
  <c r="J100" i="91"/>
  <c r="J202" i="91"/>
  <c r="J276" i="92"/>
  <c r="J204" i="91"/>
  <c r="J23" i="91"/>
  <c r="J13" i="91"/>
  <c r="J250" i="91"/>
  <c r="J203" i="91"/>
  <c r="J198" i="91"/>
  <c r="J106" i="91"/>
  <c r="J22" i="91"/>
  <c r="J252" i="91"/>
  <c r="J248" i="91"/>
  <c r="J20" i="91"/>
  <c r="I265" i="91"/>
  <c r="J249" i="91"/>
  <c r="J110" i="91"/>
  <c r="J109" i="91"/>
  <c r="J21" i="91"/>
  <c r="J103" i="91"/>
  <c r="J201" i="91"/>
  <c r="J253" i="91"/>
  <c r="J251" i="91"/>
  <c r="J25" i="91"/>
  <c r="J14" i="91"/>
  <c r="J105" i="91"/>
  <c r="J98" i="91"/>
  <c r="J199" i="91"/>
  <c r="J19" i="91"/>
  <c r="I187" i="90"/>
  <c r="J187" i="90" s="1"/>
  <c r="G262" i="90"/>
  <c r="F262" i="90"/>
  <c r="E262" i="90"/>
  <c r="D262" i="90"/>
  <c r="C262" i="90"/>
  <c r="I260" i="90"/>
  <c r="I259" i="90"/>
  <c r="I258" i="90"/>
  <c r="I257" i="90"/>
  <c r="J257" i="90" s="1"/>
  <c r="I256" i="90"/>
  <c r="I255" i="90"/>
  <c r="I254" i="90"/>
  <c r="I253" i="90"/>
  <c r="I252" i="90"/>
  <c r="I251" i="90"/>
  <c r="I250" i="90"/>
  <c r="I249" i="90"/>
  <c r="I248" i="90"/>
  <c r="I247" i="90"/>
  <c r="I246" i="90"/>
  <c r="I245" i="90"/>
  <c r="I244" i="90"/>
  <c r="J244" i="90" s="1"/>
  <c r="I243" i="90"/>
  <c r="J243" i="90" s="1"/>
  <c r="I242" i="90"/>
  <c r="J242" i="90" s="1"/>
  <c r="I241" i="90"/>
  <c r="I240" i="90"/>
  <c r="I239" i="90"/>
  <c r="J239" i="90" s="1"/>
  <c r="I238" i="90"/>
  <c r="I237" i="90"/>
  <c r="I236" i="90"/>
  <c r="I235" i="90"/>
  <c r="I234" i="90"/>
  <c r="I233" i="90"/>
  <c r="J233" i="90" s="1"/>
  <c r="I232" i="90"/>
  <c r="J232" i="90" s="1"/>
  <c r="I231" i="90"/>
  <c r="J231" i="90" s="1"/>
  <c r="I230" i="90"/>
  <c r="I229" i="90"/>
  <c r="I228" i="90"/>
  <c r="I227" i="90"/>
  <c r="I226" i="90"/>
  <c r="J226" i="90" s="1"/>
  <c r="I225" i="90"/>
  <c r="J225" i="90" s="1"/>
  <c r="I224" i="90"/>
  <c r="I223" i="90"/>
  <c r="I222" i="90"/>
  <c r="I221" i="90"/>
  <c r="I220" i="90"/>
  <c r="I219" i="90"/>
  <c r="I218" i="90"/>
  <c r="I217" i="90"/>
  <c r="I216" i="90"/>
  <c r="I215" i="90"/>
  <c r="I214" i="90"/>
  <c r="I213" i="90"/>
  <c r="I212" i="90"/>
  <c r="I211" i="90"/>
  <c r="J211" i="90" s="1"/>
  <c r="I210" i="90"/>
  <c r="I209" i="90"/>
  <c r="I208" i="90"/>
  <c r="I207" i="90"/>
  <c r="I206" i="90"/>
  <c r="I205" i="90"/>
  <c r="I204" i="90"/>
  <c r="I203" i="90"/>
  <c r="I202" i="90"/>
  <c r="I201" i="90"/>
  <c r="I200" i="90"/>
  <c r="I199" i="90"/>
  <c r="I198" i="90"/>
  <c r="I197" i="90"/>
  <c r="J197" i="90" s="1"/>
  <c r="I196" i="90"/>
  <c r="I195" i="90"/>
  <c r="I194" i="90"/>
  <c r="J194" i="90" s="1"/>
  <c r="I193" i="90"/>
  <c r="J193" i="90" s="1"/>
  <c r="I192" i="90"/>
  <c r="J192" i="90" s="1"/>
  <c r="I191" i="90"/>
  <c r="J191" i="90" s="1"/>
  <c r="I190" i="90"/>
  <c r="J190" i="90" s="1"/>
  <c r="I189" i="90"/>
  <c r="J189" i="90" s="1"/>
  <c r="I188" i="90"/>
  <c r="J188" i="90" s="1"/>
  <c r="I186" i="90"/>
  <c r="J186" i="90" s="1"/>
  <c r="I185" i="90"/>
  <c r="J185" i="90" s="1"/>
  <c r="I184" i="90"/>
  <c r="J184" i="90" s="1"/>
  <c r="I183" i="90"/>
  <c r="J183" i="90" s="1"/>
  <c r="I182" i="90"/>
  <c r="J182" i="90" s="1"/>
  <c r="I181" i="90"/>
  <c r="J181" i="90" s="1"/>
  <c r="I180" i="90"/>
  <c r="J180" i="90" s="1"/>
  <c r="I179" i="90"/>
  <c r="J179" i="90" s="1"/>
  <c r="I178" i="90"/>
  <c r="J178" i="90" s="1"/>
  <c r="I177" i="90"/>
  <c r="J177" i="90" s="1"/>
  <c r="I176" i="90"/>
  <c r="J176" i="90" s="1"/>
  <c r="I175" i="90"/>
  <c r="J175" i="90" s="1"/>
  <c r="I174" i="90"/>
  <c r="I173" i="90"/>
  <c r="I172" i="90"/>
  <c r="I171" i="90"/>
  <c r="J171" i="90" s="1"/>
  <c r="I170" i="90"/>
  <c r="I169" i="90"/>
  <c r="I168" i="90"/>
  <c r="I167" i="90"/>
  <c r="I166" i="90"/>
  <c r="I165" i="90"/>
  <c r="I164" i="90"/>
  <c r="I163" i="90"/>
  <c r="I162" i="90"/>
  <c r="I161" i="90"/>
  <c r="I160" i="90"/>
  <c r="I159" i="90"/>
  <c r="I158" i="90"/>
  <c r="I157" i="90"/>
  <c r="I156" i="90"/>
  <c r="I155" i="90"/>
  <c r="I154" i="90"/>
  <c r="I153" i="90"/>
  <c r="I152" i="90"/>
  <c r="I151" i="90"/>
  <c r="I150" i="90"/>
  <c r="I149" i="90"/>
  <c r="I148" i="90"/>
  <c r="I147" i="90"/>
  <c r="I146" i="90"/>
  <c r="I145" i="90"/>
  <c r="I144" i="90"/>
  <c r="I143" i="90"/>
  <c r="I142" i="90"/>
  <c r="I141" i="90"/>
  <c r="I140" i="90"/>
  <c r="I139" i="90"/>
  <c r="I138" i="90"/>
  <c r="I137" i="90"/>
  <c r="I136" i="90"/>
  <c r="I135" i="90"/>
  <c r="I134" i="90"/>
  <c r="I133" i="90"/>
  <c r="I132" i="90"/>
  <c r="I131" i="90"/>
  <c r="I130" i="90"/>
  <c r="I129" i="90"/>
  <c r="I128" i="90"/>
  <c r="I127" i="90"/>
  <c r="I126" i="90"/>
  <c r="I125" i="90"/>
  <c r="I124" i="90"/>
  <c r="I123" i="90"/>
  <c r="I122" i="90"/>
  <c r="I121" i="90"/>
  <c r="I120" i="90"/>
  <c r="I119" i="90"/>
  <c r="I118" i="90"/>
  <c r="I117" i="90"/>
  <c r="I116" i="90"/>
  <c r="I115" i="90"/>
  <c r="I114" i="90"/>
  <c r="I113" i="90"/>
  <c r="I112" i="90"/>
  <c r="I111" i="90"/>
  <c r="I110" i="90"/>
  <c r="I109" i="90"/>
  <c r="I108" i="90"/>
  <c r="J108" i="90" s="1"/>
  <c r="I107" i="90"/>
  <c r="I106" i="90"/>
  <c r="I105" i="90"/>
  <c r="I104" i="90"/>
  <c r="I103" i="90"/>
  <c r="I102" i="90"/>
  <c r="I101" i="90"/>
  <c r="J101" i="90" s="1"/>
  <c r="J100" i="90"/>
  <c r="I100" i="90"/>
  <c r="I99" i="90"/>
  <c r="J99" i="90" s="1"/>
  <c r="I98" i="90"/>
  <c r="J98" i="90" s="1"/>
  <c r="I97" i="90"/>
  <c r="I96" i="90"/>
  <c r="I95" i="90"/>
  <c r="I94" i="90"/>
  <c r="I93" i="90"/>
  <c r="I92" i="90"/>
  <c r="I91" i="90"/>
  <c r="I90" i="90"/>
  <c r="I89" i="90"/>
  <c r="I88" i="90"/>
  <c r="I87" i="90"/>
  <c r="I86" i="90"/>
  <c r="I85" i="90"/>
  <c r="I84" i="90"/>
  <c r="I83" i="90"/>
  <c r="I82" i="90"/>
  <c r="I81" i="90"/>
  <c r="I80" i="90"/>
  <c r="I79" i="90"/>
  <c r="I78" i="90"/>
  <c r="I77" i="90"/>
  <c r="I76" i="90"/>
  <c r="I75" i="90"/>
  <c r="I74" i="90"/>
  <c r="I73" i="90"/>
  <c r="I72" i="90"/>
  <c r="I71" i="90"/>
  <c r="I70" i="90"/>
  <c r="I69" i="90"/>
  <c r="I68" i="90"/>
  <c r="I67" i="90"/>
  <c r="I66" i="90"/>
  <c r="I65" i="90"/>
  <c r="I64" i="90"/>
  <c r="I63" i="90"/>
  <c r="I62" i="90"/>
  <c r="I61" i="90"/>
  <c r="I60" i="90"/>
  <c r="I59" i="90"/>
  <c r="I58" i="90"/>
  <c r="I57" i="90"/>
  <c r="I56" i="90"/>
  <c r="I55" i="90"/>
  <c r="I54" i="90"/>
  <c r="I53" i="90"/>
  <c r="I52" i="90"/>
  <c r="J52" i="90" s="1"/>
  <c r="I51" i="90"/>
  <c r="I50" i="90"/>
  <c r="I49" i="90"/>
  <c r="I48" i="90"/>
  <c r="I47" i="90"/>
  <c r="I46" i="90"/>
  <c r="I45" i="90"/>
  <c r="I44" i="90"/>
  <c r="I43" i="90"/>
  <c r="I42" i="90"/>
  <c r="I41" i="90"/>
  <c r="I40" i="90"/>
  <c r="I39" i="90"/>
  <c r="I38" i="90"/>
  <c r="I37" i="90"/>
  <c r="I36" i="90"/>
  <c r="I35" i="90"/>
  <c r="I34" i="90"/>
  <c r="I33" i="90"/>
  <c r="I32" i="90"/>
  <c r="I31" i="90"/>
  <c r="I30" i="90"/>
  <c r="I29" i="90"/>
  <c r="I28" i="90"/>
  <c r="I27" i="90"/>
  <c r="I26" i="90"/>
  <c r="I25" i="90"/>
  <c r="I24" i="90"/>
  <c r="I23" i="90"/>
  <c r="I22" i="90"/>
  <c r="I21" i="90"/>
  <c r="I20" i="90"/>
  <c r="I19" i="90"/>
  <c r="I18" i="90"/>
  <c r="J18" i="90" s="1"/>
  <c r="I17" i="90"/>
  <c r="J17" i="90" s="1"/>
  <c r="I16" i="90"/>
  <c r="I15" i="90"/>
  <c r="I14" i="90"/>
  <c r="I13" i="90"/>
  <c r="I12" i="90"/>
  <c r="J12" i="90" s="1"/>
  <c r="I11" i="90"/>
  <c r="I10" i="90"/>
  <c r="I9" i="90"/>
  <c r="J9" i="90" s="1"/>
  <c r="I8" i="90"/>
  <c r="I7" i="90"/>
  <c r="I6" i="90"/>
  <c r="I5" i="90"/>
  <c r="I4" i="90"/>
  <c r="J109" i="90" l="1"/>
  <c r="J265" i="91"/>
  <c r="J107" i="90"/>
  <c r="J14" i="90"/>
  <c r="J250" i="90"/>
  <c r="J19" i="90"/>
  <c r="J249" i="90"/>
  <c r="J248" i="90"/>
  <c r="J245" i="90"/>
  <c r="J105" i="90"/>
  <c r="J25" i="90"/>
  <c r="J23" i="90"/>
  <c r="J20" i="90"/>
  <c r="J102" i="90"/>
  <c r="J104" i="90"/>
  <c r="J106" i="90"/>
  <c r="J246" i="90"/>
  <c r="J198" i="90"/>
  <c r="J195" i="90"/>
  <c r="J199" i="90"/>
  <c r="J251" i="90"/>
  <c r="J13" i="90"/>
  <c r="J103" i="90"/>
  <c r="J110" i="90"/>
  <c r="J247" i="90"/>
  <c r="J196" i="90"/>
  <c r="J201" i="90"/>
  <c r="J21" i="90"/>
  <c r="J24" i="90"/>
  <c r="J22" i="90"/>
  <c r="J200" i="90"/>
  <c r="I262" i="90"/>
  <c r="I210" i="89"/>
  <c r="J210" i="89" s="1"/>
  <c r="J262" i="90" l="1"/>
  <c r="I9" i="89"/>
  <c r="J9" i="89" s="1"/>
  <c r="I5" i="89"/>
  <c r="I6" i="89"/>
  <c r="I7" i="89"/>
  <c r="I8" i="89"/>
  <c r="I212" i="89"/>
  <c r="G261" i="89"/>
  <c r="F261" i="89"/>
  <c r="E261" i="89"/>
  <c r="D261" i="89"/>
  <c r="C261" i="89"/>
  <c r="I259" i="89"/>
  <c r="I258" i="89"/>
  <c r="I257" i="89"/>
  <c r="J256" i="89"/>
  <c r="I256" i="89"/>
  <c r="I255" i="89"/>
  <c r="I254" i="89"/>
  <c r="I253" i="89"/>
  <c r="I252" i="89"/>
  <c r="I251" i="89"/>
  <c r="I250" i="89"/>
  <c r="I249" i="89"/>
  <c r="I248" i="89"/>
  <c r="I247" i="89"/>
  <c r="I246" i="89"/>
  <c r="I245" i="89"/>
  <c r="I244" i="89"/>
  <c r="I243" i="89"/>
  <c r="J243" i="89" s="1"/>
  <c r="I242" i="89"/>
  <c r="J242" i="89" s="1"/>
  <c r="I241" i="89"/>
  <c r="J241" i="89" s="1"/>
  <c r="I240" i="89"/>
  <c r="I239" i="89"/>
  <c r="I238" i="89"/>
  <c r="J238" i="89" s="1"/>
  <c r="I237" i="89"/>
  <c r="I236" i="89"/>
  <c r="I235" i="89"/>
  <c r="I234" i="89"/>
  <c r="I233" i="89"/>
  <c r="I232" i="89"/>
  <c r="J232" i="89" s="1"/>
  <c r="I231" i="89"/>
  <c r="J231" i="89" s="1"/>
  <c r="I230" i="89"/>
  <c r="J230" i="89" s="1"/>
  <c r="I229" i="89"/>
  <c r="I228" i="89"/>
  <c r="I227" i="89"/>
  <c r="I226" i="89"/>
  <c r="I225" i="89"/>
  <c r="J225" i="89" s="1"/>
  <c r="I224" i="89"/>
  <c r="J224" i="89" s="1"/>
  <c r="I223" i="89"/>
  <c r="I222" i="89"/>
  <c r="I221" i="89"/>
  <c r="I220" i="89"/>
  <c r="I219" i="89"/>
  <c r="I218" i="89"/>
  <c r="I217" i="89"/>
  <c r="I216" i="89"/>
  <c r="I215" i="89"/>
  <c r="I214" i="89"/>
  <c r="I213" i="89"/>
  <c r="I211" i="89"/>
  <c r="I209" i="89"/>
  <c r="I208" i="89"/>
  <c r="I207" i="89"/>
  <c r="I206" i="89"/>
  <c r="I205" i="89"/>
  <c r="I204" i="89"/>
  <c r="I203" i="89"/>
  <c r="I202" i="89"/>
  <c r="I201" i="89"/>
  <c r="I200" i="89"/>
  <c r="I199" i="89"/>
  <c r="I198" i="89"/>
  <c r="I197" i="89"/>
  <c r="I196" i="89"/>
  <c r="I195" i="89"/>
  <c r="I194" i="89"/>
  <c r="I193" i="89"/>
  <c r="J193" i="89" s="1"/>
  <c r="I192" i="89"/>
  <c r="J192" i="89" s="1"/>
  <c r="I191" i="89"/>
  <c r="J191" i="89" s="1"/>
  <c r="I190" i="89"/>
  <c r="J190" i="89" s="1"/>
  <c r="I189" i="89"/>
  <c r="J189" i="89" s="1"/>
  <c r="I188" i="89"/>
  <c r="J188" i="89" s="1"/>
  <c r="I187" i="89"/>
  <c r="J187" i="89" s="1"/>
  <c r="I186" i="89"/>
  <c r="J186" i="89" s="1"/>
  <c r="I185" i="89"/>
  <c r="J185" i="89" s="1"/>
  <c r="I184" i="89"/>
  <c r="J184" i="89" s="1"/>
  <c r="I183" i="89"/>
  <c r="J183" i="89" s="1"/>
  <c r="I182" i="89"/>
  <c r="J182" i="89" s="1"/>
  <c r="I181" i="89"/>
  <c r="J181" i="89" s="1"/>
  <c r="I180" i="89"/>
  <c r="J180" i="89" s="1"/>
  <c r="I179" i="89"/>
  <c r="J179" i="89" s="1"/>
  <c r="I178" i="89"/>
  <c r="J178" i="89" s="1"/>
  <c r="I177" i="89"/>
  <c r="J177" i="89" s="1"/>
  <c r="I176" i="89"/>
  <c r="J176" i="89" s="1"/>
  <c r="I175" i="89"/>
  <c r="J175" i="89" s="1"/>
  <c r="I174" i="89"/>
  <c r="I173" i="89"/>
  <c r="I172" i="89"/>
  <c r="I171" i="89"/>
  <c r="J171" i="89" s="1"/>
  <c r="I170" i="89"/>
  <c r="I169" i="89"/>
  <c r="I168" i="89"/>
  <c r="I167" i="89"/>
  <c r="I166" i="89"/>
  <c r="I165" i="89"/>
  <c r="I164" i="89"/>
  <c r="I163" i="89"/>
  <c r="I162" i="89"/>
  <c r="I161" i="89"/>
  <c r="I160" i="89"/>
  <c r="I159" i="89"/>
  <c r="I158" i="89"/>
  <c r="I157" i="89"/>
  <c r="I156" i="89"/>
  <c r="I155" i="89"/>
  <c r="I154" i="89"/>
  <c r="I153" i="89"/>
  <c r="I152" i="89"/>
  <c r="I151" i="89"/>
  <c r="I150" i="89"/>
  <c r="I149" i="89"/>
  <c r="I148" i="89"/>
  <c r="I147" i="89"/>
  <c r="I146" i="89"/>
  <c r="I145" i="89"/>
  <c r="I144" i="89"/>
  <c r="I143" i="89"/>
  <c r="I142" i="89"/>
  <c r="I141" i="89"/>
  <c r="I140" i="89"/>
  <c r="I139" i="89"/>
  <c r="I138" i="89"/>
  <c r="I137" i="89"/>
  <c r="I136" i="89"/>
  <c r="I135" i="89"/>
  <c r="I134" i="89"/>
  <c r="I133" i="89"/>
  <c r="I132" i="89"/>
  <c r="I131" i="89"/>
  <c r="I130" i="89"/>
  <c r="I129" i="89"/>
  <c r="I128" i="89"/>
  <c r="I127" i="89"/>
  <c r="I126" i="89"/>
  <c r="I125" i="89"/>
  <c r="I124" i="89"/>
  <c r="I123" i="89"/>
  <c r="I122" i="89"/>
  <c r="I121" i="89"/>
  <c r="I120" i="89"/>
  <c r="I119" i="89"/>
  <c r="I118" i="89"/>
  <c r="I117" i="89"/>
  <c r="I116" i="89"/>
  <c r="I115" i="89"/>
  <c r="I114" i="89"/>
  <c r="I113" i="89"/>
  <c r="I112" i="89"/>
  <c r="I111" i="89"/>
  <c r="I110" i="89"/>
  <c r="I109" i="89"/>
  <c r="I108" i="89"/>
  <c r="J108" i="89" s="1"/>
  <c r="I107" i="89"/>
  <c r="I106" i="89"/>
  <c r="I105" i="89"/>
  <c r="I104" i="89"/>
  <c r="I103" i="89"/>
  <c r="I102" i="89"/>
  <c r="I101" i="89"/>
  <c r="I100" i="89"/>
  <c r="I99" i="89"/>
  <c r="J99" i="89" s="1"/>
  <c r="J98" i="89"/>
  <c r="I98" i="89"/>
  <c r="I97" i="89"/>
  <c r="I96" i="89"/>
  <c r="I95" i="89"/>
  <c r="I94" i="89"/>
  <c r="I93" i="89"/>
  <c r="I92" i="89"/>
  <c r="I91" i="89"/>
  <c r="I90" i="89"/>
  <c r="I89" i="89"/>
  <c r="I88" i="89"/>
  <c r="I87" i="89"/>
  <c r="I86" i="89"/>
  <c r="I85" i="89"/>
  <c r="I84" i="89"/>
  <c r="I83" i="89"/>
  <c r="I82" i="89"/>
  <c r="I81" i="89"/>
  <c r="I80" i="89"/>
  <c r="I79" i="89"/>
  <c r="I78" i="89"/>
  <c r="I77" i="89"/>
  <c r="I76" i="89"/>
  <c r="I75" i="89"/>
  <c r="I74" i="89"/>
  <c r="I73" i="89"/>
  <c r="I72" i="89"/>
  <c r="I71" i="89"/>
  <c r="I70" i="89"/>
  <c r="I69" i="89"/>
  <c r="I68" i="89"/>
  <c r="I67" i="89"/>
  <c r="I66" i="89"/>
  <c r="I65" i="89"/>
  <c r="I64" i="89"/>
  <c r="I63" i="89"/>
  <c r="I62" i="89"/>
  <c r="I61" i="89"/>
  <c r="I60" i="89"/>
  <c r="I59" i="89"/>
  <c r="I58" i="89"/>
  <c r="I57" i="89"/>
  <c r="I56" i="89"/>
  <c r="I55" i="89"/>
  <c r="I54" i="89"/>
  <c r="I53" i="89"/>
  <c r="I52" i="89"/>
  <c r="J52" i="89" s="1"/>
  <c r="I51" i="89"/>
  <c r="I50" i="89"/>
  <c r="I49" i="89"/>
  <c r="I48" i="89"/>
  <c r="I47" i="89"/>
  <c r="I46" i="89"/>
  <c r="I45" i="89"/>
  <c r="I44" i="89"/>
  <c r="I43" i="89"/>
  <c r="I42" i="89"/>
  <c r="I41" i="89"/>
  <c r="I40" i="89"/>
  <c r="I39" i="89"/>
  <c r="I38" i="89"/>
  <c r="I37" i="89"/>
  <c r="I36" i="89"/>
  <c r="I35" i="89"/>
  <c r="I34" i="89"/>
  <c r="I33" i="89"/>
  <c r="I32" i="89"/>
  <c r="I31" i="89"/>
  <c r="I30" i="89"/>
  <c r="I29" i="89"/>
  <c r="I28" i="89"/>
  <c r="I27" i="89"/>
  <c r="I26" i="89"/>
  <c r="I25" i="89"/>
  <c r="I24" i="89"/>
  <c r="I23" i="89"/>
  <c r="I22" i="89"/>
  <c r="I21" i="89"/>
  <c r="I20" i="89"/>
  <c r="I19" i="89"/>
  <c r="I18" i="89"/>
  <c r="J18" i="89" s="1"/>
  <c r="I17" i="89"/>
  <c r="J17" i="89" s="1"/>
  <c r="I16" i="89"/>
  <c r="I15" i="89"/>
  <c r="I14" i="89"/>
  <c r="I13" i="89"/>
  <c r="J13" i="89" s="1"/>
  <c r="I12" i="89"/>
  <c r="J12" i="89" s="1"/>
  <c r="I11" i="89"/>
  <c r="I10" i="89"/>
  <c r="I4" i="89"/>
  <c r="J198" i="89" l="1"/>
  <c r="J250" i="89"/>
  <c r="J197" i="89"/>
  <c r="J101" i="89"/>
  <c r="J195" i="89"/>
  <c r="J246" i="89"/>
  <c r="J200" i="89"/>
  <c r="J196" i="89"/>
  <c r="J22" i="89"/>
  <c r="J20" i="89"/>
  <c r="J25" i="89"/>
  <c r="J14" i="89"/>
  <c r="J194" i="89"/>
  <c r="J109" i="89"/>
  <c r="J19" i="89"/>
  <c r="J21" i="89"/>
  <c r="J103" i="89"/>
  <c r="J110" i="89"/>
  <c r="J100" i="89"/>
  <c r="J107" i="89"/>
  <c r="J244" i="89"/>
  <c r="J199" i="89"/>
  <c r="J247" i="89"/>
  <c r="I261" i="89"/>
  <c r="J105" i="89"/>
  <c r="J102" i="89"/>
  <c r="J104" i="89"/>
  <c r="J106" i="89"/>
  <c r="J248" i="89"/>
  <c r="J245" i="89"/>
  <c r="J24" i="89"/>
  <c r="J249" i="89"/>
  <c r="J23" i="89"/>
  <c r="G256" i="88"/>
  <c r="F256" i="88"/>
  <c r="E256" i="88"/>
  <c r="D256" i="88"/>
  <c r="C256" i="88"/>
  <c r="I254" i="88"/>
  <c r="I253" i="88"/>
  <c r="I252" i="88"/>
  <c r="I251" i="88"/>
  <c r="J251" i="88" s="1"/>
  <c r="I250" i="88"/>
  <c r="I249" i="88"/>
  <c r="I248" i="88"/>
  <c r="I247" i="88"/>
  <c r="I246" i="88"/>
  <c r="I245" i="88"/>
  <c r="I244" i="88"/>
  <c r="I243" i="88"/>
  <c r="I242" i="88"/>
  <c r="I241" i="88"/>
  <c r="I240" i="88"/>
  <c r="I239" i="88"/>
  <c r="I238" i="88"/>
  <c r="J238" i="88" s="1"/>
  <c r="I237" i="88"/>
  <c r="J237" i="88" s="1"/>
  <c r="I236" i="88"/>
  <c r="J236" i="88" s="1"/>
  <c r="I235" i="88"/>
  <c r="I234" i="88"/>
  <c r="I233" i="88"/>
  <c r="J233" i="88" s="1"/>
  <c r="I232" i="88"/>
  <c r="I231" i="88"/>
  <c r="I230" i="88"/>
  <c r="I229" i="88"/>
  <c r="I228" i="88"/>
  <c r="I227" i="88"/>
  <c r="J227" i="88" s="1"/>
  <c r="I226" i="88"/>
  <c r="J226" i="88" s="1"/>
  <c r="I225" i="88"/>
  <c r="J225" i="88" s="1"/>
  <c r="I224" i="88"/>
  <c r="I223" i="88"/>
  <c r="I222" i="88"/>
  <c r="I221" i="88"/>
  <c r="I220" i="88"/>
  <c r="J220" i="88" s="1"/>
  <c r="I219" i="88"/>
  <c r="J219" i="88" s="1"/>
  <c r="I218" i="88"/>
  <c r="I217" i="88"/>
  <c r="I216" i="88"/>
  <c r="I215" i="88"/>
  <c r="I214" i="88"/>
  <c r="I213" i="88"/>
  <c r="I212" i="88"/>
  <c r="I211" i="88"/>
  <c r="I210" i="88"/>
  <c r="I209" i="88"/>
  <c r="I208" i="88"/>
  <c r="I207" i="88"/>
  <c r="I206" i="88"/>
  <c r="I205" i="88"/>
  <c r="I204" i="88"/>
  <c r="I203" i="88"/>
  <c r="I202" i="88"/>
  <c r="I201" i="88"/>
  <c r="I200" i="88"/>
  <c r="I199" i="88"/>
  <c r="J193" i="88" s="1"/>
  <c r="I198" i="88"/>
  <c r="I197" i="88"/>
  <c r="I196" i="88"/>
  <c r="J196" i="88" s="1"/>
  <c r="I195" i="88"/>
  <c r="I194" i="88"/>
  <c r="I193" i="88"/>
  <c r="I192" i="88"/>
  <c r="I191" i="88"/>
  <c r="I190" i="88"/>
  <c r="J190" i="88" s="1"/>
  <c r="I189" i="88"/>
  <c r="J189" i="88" s="1"/>
  <c r="I188" i="88"/>
  <c r="J188" i="88" s="1"/>
  <c r="I187" i="88"/>
  <c r="J187" i="88" s="1"/>
  <c r="I186" i="88"/>
  <c r="J186" i="88" s="1"/>
  <c r="I185" i="88"/>
  <c r="J185" i="88" s="1"/>
  <c r="I184" i="88"/>
  <c r="J184" i="88" s="1"/>
  <c r="I183" i="88"/>
  <c r="J183" i="88" s="1"/>
  <c r="I182" i="88"/>
  <c r="J182" i="88" s="1"/>
  <c r="I181" i="88"/>
  <c r="J181" i="88" s="1"/>
  <c r="I180" i="88"/>
  <c r="J180" i="88" s="1"/>
  <c r="I179" i="88"/>
  <c r="J179" i="88" s="1"/>
  <c r="I178" i="88"/>
  <c r="J178" i="88" s="1"/>
  <c r="I177" i="88"/>
  <c r="J177" i="88" s="1"/>
  <c r="I176" i="88"/>
  <c r="J176" i="88" s="1"/>
  <c r="I175" i="88"/>
  <c r="J175" i="88" s="1"/>
  <c r="I174" i="88"/>
  <c r="J174" i="88" s="1"/>
  <c r="I173" i="88"/>
  <c r="J173" i="88" s="1"/>
  <c r="I172" i="88"/>
  <c r="J172" i="88" s="1"/>
  <c r="I171" i="88"/>
  <c r="I170" i="88"/>
  <c r="I169" i="88"/>
  <c r="I168" i="88"/>
  <c r="J168" i="88" s="1"/>
  <c r="I167" i="88"/>
  <c r="I166" i="88"/>
  <c r="I165" i="88"/>
  <c r="I164" i="88"/>
  <c r="I163" i="88"/>
  <c r="I162" i="88"/>
  <c r="I161" i="88"/>
  <c r="I160" i="88"/>
  <c r="I159" i="88"/>
  <c r="I158" i="88"/>
  <c r="I157" i="88"/>
  <c r="I156" i="88"/>
  <c r="I155" i="88"/>
  <c r="I154" i="88"/>
  <c r="I153" i="88"/>
  <c r="I152" i="88"/>
  <c r="I151" i="88"/>
  <c r="I150" i="88"/>
  <c r="I149" i="88"/>
  <c r="I148" i="88"/>
  <c r="I147" i="88"/>
  <c r="I146" i="88"/>
  <c r="I145" i="88"/>
  <c r="I144" i="88"/>
  <c r="I143" i="88"/>
  <c r="I142" i="88"/>
  <c r="I141" i="88"/>
  <c r="I140" i="88"/>
  <c r="I139" i="88"/>
  <c r="I138" i="88"/>
  <c r="I137" i="88"/>
  <c r="I136" i="88"/>
  <c r="I135" i="88"/>
  <c r="I134" i="88"/>
  <c r="I133" i="88"/>
  <c r="I132" i="88"/>
  <c r="I131" i="88"/>
  <c r="I130" i="88"/>
  <c r="I129" i="88"/>
  <c r="I128" i="88"/>
  <c r="I127" i="88"/>
  <c r="I126" i="88"/>
  <c r="I125" i="88"/>
  <c r="I124" i="88"/>
  <c r="I123" i="88"/>
  <c r="I122" i="88"/>
  <c r="I121" i="88"/>
  <c r="I120" i="88"/>
  <c r="I119" i="88"/>
  <c r="I118" i="88"/>
  <c r="I117" i="88"/>
  <c r="I116" i="88"/>
  <c r="I115" i="88"/>
  <c r="I114" i="88"/>
  <c r="I113" i="88"/>
  <c r="I112" i="88"/>
  <c r="I111" i="88"/>
  <c r="I110" i="88"/>
  <c r="I109" i="88"/>
  <c r="I108" i="88"/>
  <c r="I107" i="88"/>
  <c r="I106" i="88"/>
  <c r="I105" i="88"/>
  <c r="J105" i="88" s="1"/>
  <c r="I104" i="88"/>
  <c r="I103" i="88"/>
  <c r="I102" i="88"/>
  <c r="I101" i="88"/>
  <c r="I100" i="88"/>
  <c r="I99" i="88"/>
  <c r="I98" i="88"/>
  <c r="I97" i="88"/>
  <c r="I96" i="88"/>
  <c r="J96" i="88" s="1"/>
  <c r="I95" i="88"/>
  <c r="J95" i="88" s="1"/>
  <c r="I94" i="88"/>
  <c r="I93" i="88"/>
  <c r="I92" i="88"/>
  <c r="I91" i="88"/>
  <c r="I90" i="88"/>
  <c r="I89" i="88"/>
  <c r="I88" i="88"/>
  <c r="I87" i="88"/>
  <c r="I86" i="88"/>
  <c r="I85" i="88"/>
  <c r="I84" i="88"/>
  <c r="I83" i="88"/>
  <c r="I82" i="88"/>
  <c r="I81" i="88"/>
  <c r="I80" i="88"/>
  <c r="I79" i="88"/>
  <c r="I78" i="88"/>
  <c r="I77" i="88"/>
  <c r="I76" i="88"/>
  <c r="I75" i="88"/>
  <c r="I74" i="88"/>
  <c r="I73" i="88"/>
  <c r="I72" i="88"/>
  <c r="I71" i="88"/>
  <c r="I70" i="88"/>
  <c r="I69" i="88"/>
  <c r="I68" i="88"/>
  <c r="I67" i="88"/>
  <c r="I66" i="88"/>
  <c r="I65" i="88"/>
  <c r="I64" i="88"/>
  <c r="I63" i="88"/>
  <c r="I62" i="88"/>
  <c r="I61" i="88"/>
  <c r="I60" i="88"/>
  <c r="I59" i="88"/>
  <c r="I58" i="88"/>
  <c r="I57" i="88"/>
  <c r="I56" i="88"/>
  <c r="I55" i="88"/>
  <c r="I54" i="88"/>
  <c r="I53" i="88"/>
  <c r="I52" i="88"/>
  <c r="I51" i="88"/>
  <c r="I50" i="88"/>
  <c r="I49" i="88"/>
  <c r="J49" i="88" s="1"/>
  <c r="I48" i="88"/>
  <c r="I47" i="88"/>
  <c r="I46" i="88"/>
  <c r="I45" i="88"/>
  <c r="I44" i="88"/>
  <c r="I43" i="88"/>
  <c r="I42" i="88"/>
  <c r="I41" i="88"/>
  <c r="I40" i="88"/>
  <c r="I39" i="88"/>
  <c r="I38" i="88"/>
  <c r="I37" i="88"/>
  <c r="I36" i="88"/>
  <c r="I35" i="88"/>
  <c r="I34" i="88"/>
  <c r="I33" i="88"/>
  <c r="I32" i="88"/>
  <c r="I31" i="88"/>
  <c r="I30" i="88"/>
  <c r="I29" i="88"/>
  <c r="I28" i="88"/>
  <c r="I27" i="88"/>
  <c r="I26" i="88"/>
  <c r="I25" i="88"/>
  <c r="I24" i="88"/>
  <c r="I23" i="88"/>
  <c r="I22" i="88"/>
  <c r="I21" i="88"/>
  <c r="I20" i="88"/>
  <c r="I19" i="88"/>
  <c r="I18" i="88"/>
  <c r="I17" i="88"/>
  <c r="I16" i="88"/>
  <c r="I15" i="88"/>
  <c r="J15" i="88" s="1"/>
  <c r="I14" i="88"/>
  <c r="J14" i="88" s="1"/>
  <c r="I13" i="88"/>
  <c r="I12" i="88"/>
  <c r="J10" i="88" s="1"/>
  <c r="I11" i="88"/>
  <c r="I10" i="88"/>
  <c r="I9" i="88"/>
  <c r="J9" i="88" s="1"/>
  <c r="I8" i="88"/>
  <c r="I7" i="88"/>
  <c r="I6" i="88"/>
  <c r="I5" i="88"/>
  <c r="I4" i="88"/>
  <c r="J194" i="88" l="1"/>
  <c r="J197" i="88"/>
  <c r="J21" i="88"/>
  <c r="J244" i="88"/>
  <c r="J195" i="88"/>
  <c r="J20" i="88"/>
  <c r="J240" i="88"/>
  <c r="J242" i="88"/>
  <c r="J239" i="88"/>
  <c r="J192" i="88"/>
  <c r="J191" i="88"/>
  <c r="J17" i="88"/>
  <c r="J19" i="88"/>
  <c r="J106" i="88"/>
  <c r="J101" i="88"/>
  <c r="J243" i="88"/>
  <c r="J100" i="88"/>
  <c r="J107" i="88"/>
  <c r="J98" i="88"/>
  <c r="J104" i="88"/>
  <c r="J241" i="88"/>
  <c r="J97" i="88"/>
  <c r="J16" i="88"/>
  <c r="J22" i="88"/>
  <c r="J11" i="88"/>
  <c r="J18" i="88"/>
  <c r="J102" i="88"/>
  <c r="J99" i="88"/>
  <c r="J103" i="88"/>
  <c r="J245" i="88"/>
  <c r="I256" i="88"/>
  <c r="J105" i="87"/>
  <c r="I105" i="87"/>
  <c r="J49" i="87"/>
  <c r="I51" i="87"/>
  <c r="I50" i="87"/>
  <c r="I49" i="87"/>
  <c r="I48" i="87"/>
  <c r="I47" i="87"/>
  <c r="I46" i="87"/>
  <c r="I45" i="87"/>
  <c r="I44" i="87"/>
  <c r="I187" i="87"/>
  <c r="J187" i="87" s="1"/>
  <c r="G256" i="87"/>
  <c r="E256" i="87"/>
  <c r="D256" i="87"/>
  <c r="C256" i="87"/>
  <c r="I254" i="87"/>
  <c r="I253" i="87"/>
  <c r="I252" i="87"/>
  <c r="I251" i="87"/>
  <c r="J251" i="87" s="1"/>
  <c r="I250" i="87"/>
  <c r="I249" i="87"/>
  <c r="I248" i="87"/>
  <c r="I247" i="87"/>
  <c r="I246" i="87"/>
  <c r="I245" i="87"/>
  <c r="I244" i="87"/>
  <c r="I243" i="87"/>
  <c r="I242" i="87"/>
  <c r="I241" i="87"/>
  <c r="I240" i="87"/>
  <c r="I239" i="87"/>
  <c r="I238" i="87"/>
  <c r="J238" i="87" s="1"/>
  <c r="I237" i="87"/>
  <c r="J237" i="87"/>
  <c r="I236" i="87"/>
  <c r="J236" i="87" s="1"/>
  <c r="I235" i="87"/>
  <c r="I234" i="87"/>
  <c r="I233" i="87"/>
  <c r="J233" i="87" s="1"/>
  <c r="I232" i="87"/>
  <c r="I231" i="87"/>
  <c r="I230" i="87"/>
  <c r="I229" i="87"/>
  <c r="I228" i="87"/>
  <c r="I227" i="87"/>
  <c r="J227" i="87" s="1"/>
  <c r="I226" i="87"/>
  <c r="J226" i="87"/>
  <c r="I225" i="87"/>
  <c r="J225" i="87" s="1"/>
  <c r="I224" i="87"/>
  <c r="I223" i="87"/>
  <c r="I222" i="87"/>
  <c r="I221" i="87"/>
  <c r="I220" i="87"/>
  <c r="J220" i="87"/>
  <c r="I219" i="87"/>
  <c r="J219" i="87" s="1"/>
  <c r="I218" i="87"/>
  <c r="I217" i="87"/>
  <c r="I216" i="87"/>
  <c r="I215" i="87"/>
  <c r="I214" i="87"/>
  <c r="I213" i="87"/>
  <c r="I212" i="87"/>
  <c r="I211" i="87"/>
  <c r="I210" i="87"/>
  <c r="I209" i="87"/>
  <c r="I208" i="87"/>
  <c r="I207" i="87"/>
  <c r="I206" i="87"/>
  <c r="I205" i="87"/>
  <c r="I204" i="87"/>
  <c r="I203" i="87"/>
  <c r="I202" i="87"/>
  <c r="I201" i="87"/>
  <c r="I200" i="87"/>
  <c r="I199" i="87"/>
  <c r="I198" i="87"/>
  <c r="I197" i="87"/>
  <c r="I196" i="87"/>
  <c r="I195" i="87"/>
  <c r="I194" i="87"/>
  <c r="I193" i="87"/>
  <c r="I192" i="87"/>
  <c r="I191" i="87"/>
  <c r="I190" i="87"/>
  <c r="J190" i="87" s="1"/>
  <c r="I189" i="87"/>
  <c r="J189" i="87" s="1"/>
  <c r="I188" i="87"/>
  <c r="J188" i="87" s="1"/>
  <c r="I186" i="87"/>
  <c r="J186" i="87" s="1"/>
  <c r="I185" i="87"/>
  <c r="J185" i="87" s="1"/>
  <c r="I184" i="87"/>
  <c r="J184" i="87" s="1"/>
  <c r="I183" i="87"/>
  <c r="J183" i="87" s="1"/>
  <c r="I182" i="87"/>
  <c r="J182" i="87" s="1"/>
  <c r="I181" i="87"/>
  <c r="J181" i="87" s="1"/>
  <c r="I180" i="87"/>
  <c r="J180" i="87" s="1"/>
  <c r="I179" i="87"/>
  <c r="J179" i="87" s="1"/>
  <c r="I178" i="87"/>
  <c r="J178" i="87" s="1"/>
  <c r="I177" i="87"/>
  <c r="J177" i="87" s="1"/>
  <c r="I176" i="87"/>
  <c r="J176" i="87" s="1"/>
  <c r="I175" i="87"/>
  <c r="J175" i="87" s="1"/>
  <c r="I174" i="87"/>
  <c r="J174" i="87" s="1"/>
  <c r="I173" i="87"/>
  <c r="J173" i="87" s="1"/>
  <c r="I172" i="87"/>
  <c r="J172" i="87" s="1"/>
  <c r="I171" i="87"/>
  <c r="I170" i="87"/>
  <c r="I169" i="87"/>
  <c r="I168" i="87"/>
  <c r="J168" i="87"/>
  <c r="I167" i="87"/>
  <c r="I166" i="87"/>
  <c r="I165" i="87"/>
  <c r="I164" i="87"/>
  <c r="I163" i="87"/>
  <c r="I162" i="87"/>
  <c r="I161" i="87"/>
  <c r="I160" i="87"/>
  <c r="I159" i="87"/>
  <c r="I158" i="87"/>
  <c r="I157" i="87"/>
  <c r="I156" i="87"/>
  <c r="I155" i="87"/>
  <c r="I154" i="87"/>
  <c r="I153" i="87"/>
  <c r="I152" i="87"/>
  <c r="I151" i="87"/>
  <c r="I150" i="87"/>
  <c r="I149" i="87"/>
  <c r="I148" i="87"/>
  <c r="I147" i="87"/>
  <c r="I146" i="87"/>
  <c r="I145" i="87"/>
  <c r="I144" i="87"/>
  <c r="I143" i="87"/>
  <c r="I142" i="87"/>
  <c r="I141" i="87"/>
  <c r="I140" i="87"/>
  <c r="I139" i="87"/>
  <c r="I138" i="87"/>
  <c r="I137" i="87"/>
  <c r="I136" i="87"/>
  <c r="I135" i="87"/>
  <c r="I134" i="87"/>
  <c r="I133" i="87"/>
  <c r="I132" i="87"/>
  <c r="I131" i="87"/>
  <c r="I130" i="87"/>
  <c r="I129" i="87"/>
  <c r="I128" i="87"/>
  <c r="I127" i="87"/>
  <c r="I126" i="87"/>
  <c r="I125" i="87"/>
  <c r="I124" i="87"/>
  <c r="I123" i="87"/>
  <c r="I122" i="87"/>
  <c r="I121" i="87"/>
  <c r="I120" i="87"/>
  <c r="I119" i="87"/>
  <c r="I118" i="87"/>
  <c r="I117" i="87"/>
  <c r="I116" i="87"/>
  <c r="I115" i="87"/>
  <c r="I114" i="87"/>
  <c r="I113" i="87"/>
  <c r="I112" i="87"/>
  <c r="I111" i="87"/>
  <c r="I110" i="87"/>
  <c r="I109" i="87"/>
  <c r="I108" i="87"/>
  <c r="I107" i="87"/>
  <c r="I106" i="87"/>
  <c r="I104" i="87"/>
  <c r="I103" i="87"/>
  <c r="I102" i="87"/>
  <c r="I101" i="87"/>
  <c r="I100" i="87"/>
  <c r="I99" i="87"/>
  <c r="J99" i="87" s="1"/>
  <c r="I98" i="87"/>
  <c r="J98" i="87" s="1"/>
  <c r="I97" i="87"/>
  <c r="J97" i="87" s="1"/>
  <c r="I96" i="87"/>
  <c r="J96" i="87" s="1"/>
  <c r="I95" i="87"/>
  <c r="I94" i="87"/>
  <c r="I93" i="87"/>
  <c r="I92" i="87"/>
  <c r="I91" i="87"/>
  <c r="I90" i="87"/>
  <c r="I89" i="87"/>
  <c r="I88" i="87"/>
  <c r="F256" i="87"/>
  <c r="I86" i="87"/>
  <c r="I85" i="87"/>
  <c r="I84" i="87"/>
  <c r="I83" i="87"/>
  <c r="I82" i="87"/>
  <c r="I81" i="87"/>
  <c r="I80" i="87"/>
  <c r="I79" i="87"/>
  <c r="I78" i="87"/>
  <c r="I77" i="87"/>
  <c r="I76" i="87"/>
  <c r="I75" i="87"/>
  <c r="I74" i="87"/>
  <c r="I73" i="87"/>
  <c r="I72" i="87"/>
  <c r="I71" i="87"/>
  <c r="I70" i="87"/>
  <c r="I69" i="87"/>
  <c r="I68" i="87"/>
  <c r="I67" i="87"/>
  <c r="I66" i="87"/>
  <c r="I65" i="87"/>
  <c r="I64" i="87"/>
  <c r="I63" i="87"/>
  <c r="I62" i="87"/>
  <c r="I61" i="87"/>
  <c r="I60" i="87"/>
  <c r="I59" i="87"/>
  <c r="I58" i="87"/>
  <c r="I57" i="87"/>
  <c r="I56" i="87"/>
  <c r="I55" i="87"/>
  <c r="I54" i="87"/>
  <c r="I53" i="87"/>
  <c r="I52" i="87"/>
  <c r="I43" i="87"/>
  <c r="I42" i="87"/>
  <c r="I41" i="87"/>
  <c r="I40" i="87"/>
  <c r="I39" i="87"/>
  <c r="I38" i="87"/>
  <c r="I37" i="87"/>
  <c r="I36" i="87"/>
  <c r="I35" i="87"/>
  <c r="I34" i="87"/>
  <c r="I33" i="87"/>
  <c r="I32" i="87"/>
  <c r="I31" i="87"/>
  <c r="I30" i="87"/>
  <c r="I29" i="87"/>
  <c r="I28" i="87"/>
  <c r="I27" i="87"/>
  <c r="I26" i="87"/>
  <c r="I25" i="87"/>
  <c r="I24" i="87"/>
  <c r="I23" i="87"/>
  <c r="I22" i="87"/>
  <c r="I21" i="87"/>
  <c r="I20" i="87"/>
  <c r="I19" i="87"/>
  <c r="I18" i="87"/>
  <c r="I17" i="87"/>
  <c r="J17" i="87" s="1"/>
  <c r="I16" i="87"/>
  <c r="I15" i="87"/>
  <c r="J15" i="87"/>
  <c r="I14" i="87"/>
  <c r="J14" i="87"/>
  <c r="I13" i="87"/>
  <c r="I12" i="87"/>
  <c r="I11" i="87"/>
  <c r="J11" i="87" s="1"/>
  <c r="I10" i="87"/>
  <c r="J9" i="87"/>
  <c r="I9" i="87"/>
  <c r="I8" i="87"/>
  <c r="I7" i="87"/>
  <c r="I6" i="87"/>
  <c r="J20" i="87" s="1"/>
  <c r="I5" i="87"/>
  <c r="I4" i="87"/>
  <c r="J10" i="87"/>
  <c r="J191" i="87"/>
  <c r="J100" i="87"/>
  <c r="J194" i="87"/>
  <c r="J195" i="87"/>
  <c r="J192" i="87"/>
  <c r="J197" i="87"/>
  <c r="J193" i="87"/>
  <c r="J245" i="87"/>
  <c r="J107" i="87"/>
  <c r="J240" i="87"/>
  <c r="J95" i="87"/>
  <c r="J101" i="87"/>
  <c r="J103" i="87"/>
  <c r="J241" i="87"/>
  <c r="J243" i="87"/>
  <c r="J244" i="87"/>
  <c r="J104" i="87"/>
  <c r="J102" i="87"/>
  <c r="J242" i="87"/>
  <c r="J106" i="87"/>
  <c r="J196" i="87"/>
  <c r="J239" i="87"/>
  <c r="I87" i="87"/>
  <c r="E37" i="86"/>
  <c r="F79" i="86"/>
  <c r="I193" i="86"/>
  <c r="I223" i="86"/>
  <c r="J223" i="86" s="1"/>
  <c r="J241" i="86"/>
  <c r="I241" i="86"/>
  <c r="G246" i="86"/>
  <c r="F246" i="86"/>
  <c r="E246" i="86"/>
  <c r="D246" i="86"/>
  <c r="C246" i="86"/>
  <c r="I244" i="86"/>
  <c r="I243" i="86"/>
  <c r="I242" i="86"/>
  <c r="I240" i="86"/>
  <c r="I239" i="86"/>
  <c r="I238" i="86"/>
  <c r="I237" i="86"/>
  <c r="I236" i="86"/>
  <c r="I235" i="86"/>
  <c r="I234" i="86"/>
  <c r="I233" i="86"/>
  <c r="I232" i="86"/>
  <c r="I231" i="86"/>
  <c r="I230" i="86"/>
  <c r="I229" i="86"/>
  <c r="I228" i="86"/>
  <c r="J228" i="86" s="1"/>
  <c r="I227" i="86"/>
  <c r="J227" i="86" s="1"/>
  <c r="I226" i="86"/>
  <c r="J226" i="86" s="1"/>
  <c r="I225" i="86"/>
  <c r="I224" i="86"/>
  <c r="I222" i="86"/>
  <c r="I221" i="86"/>
  <c r="I220" i="86"/>
  <c r="I219" i="86"/>
  <c r="I218" i="86"/>
  <c r="I217" i="86"/>
  <c r="J217" i="86"/>
  <c r="I216" i="86"/>
  <c r="J216" i="86" s="1"/>
  <c r="I215" i="86"/>
  <c r="J215" i="86"/>
  <c r="I214" i="86"/>
  <c r="I213" i="86"/>
  <c r="I212" i="86"/>
  <c r="I211" i="86"/>
  <c r="I210" i="86"/>
  <c r="J210" i="86"/>
  <c r="I209" i="86"/>
  <c r="J209" i="86"/>
  <c r="I208" i="86"/>
  <c r="I207" i="86"/>
  <c r="I206" i="86"/>
  <c r="I205" i="86"/>
  <c r="I204" i="86"/>
  <c r="I203" i="86"/>
  <c r="I202" i="86"/>
  <c r="I201" i="86"/>
  <c r="I200" i="86"/>
  <c r="I199" i="86"/>
  <c r="I198" i="86"/>
  <c r="I197" i="86"/>
  <c r="I196" i="86"/>
  <c r="I195" i="86"/>
  <c r="I194" i="86"/>
  <c r="I192" i="86"/>
  <c r="I191" i="86"/>
  <c r="I190" i="86"/>
  <c r="I189" i="86"/>
  <c r="I188" i="86"/>
  <c r="I187" i="86"/>
  <c r="J187" i="86" s="1"/>
  <c r="I186" i="86"/>
  <c r="I185" i="86"/>
  <c r="I184" i="86"/>
  <c r="I183" i="86"/>
  <c r="I182" i="86"/>
  <c r="J182" i="86" s="1"/>
  <c r="I181" i="86"/>
  <c r="I180" i="86"/>
  <c r="J180" i="86"/>
  <c r="I179" i="86"/>
  <c r="J179" i="86"/>
  <c r="I178" i="86"/>
  <c r="J178" i="86"/>
  <c r="I177" i="86"/>
  <c r="J177" i="86" s="1"/>
  <c r="I176" i="86"/>
  <c r="J176" i="86"/>
  <c r="I175" i="86"/>
  <c r="J175" i="86"/>
  <c r="I174" i="86"/>
  <c r="J174" i="86"/>
  <c r="I173" i="86"/>
  <c r="J173" i="86"/>
  <c r="I172" i="86"/>
  <c r="J172" i="86"/>
  <c r="I171" i="86"/>
  <c r="J171" i="86"/>
  <c r="I170" i="86"/>
  <c r="J170" i="86"/>
  <c r="I169" i="86"/>
  <c r="J169" i="86"/>
  <c r="I168" i="86"/>
  <c r="J168" i="86"/>
  <c r="I167" i="86"/>
  <c r="J167" i="86"/>
  <c r="I166" i="86"/>
  <c r="J166" i="86"/>
  <c r="I165" i="86"/>
  <c r="J165" i="86"/>
  <c r="I164" i="86"/>
  <c r="J164" i="86"/>
  <c r="I163" i="86"/>
  <c r="J163" i="86"/>
  <c r="I162" i="86"/>
  <c r="I161" i="86"/>
  <c r="I160" i="86"/>
  <c r="I159" i="86"/>
  <c r="J159" i="86" s="1"/>
  <c r="I158" i="86"/>
  <c r="I157" i="86"/>
  <c r="I156" i="86"/>
  <c r="I155" i="86"/>
  <c r="I154" i="86"/>
  <c r="I153" i="86"/>
  <c r="I152" i="86"/>
  <c r="I151" i="86"/>
  <c r="I150" i="86"/>
  <c r="I149" i="86"/>
  <c r="I148" i="86"/>
  <c r="I147" i="86"/>
  <c r="I146" i="86"/>
  <c r="I145" i="86"/>
  <c r="I144" i="86"/>
  <c r="I143" i="86"/>
  <c r="I142" i="86"/>
  <c r="I141" i="86"/>
  <c r="I140" i="86"/>
  <c r="I139" i="86"/>
  <c r="I138" i="86"/>
  <c r="I137" i="86"/>
  <c r="I136" i="86"/>
  <c r="I135" i="86"/>
  <c r="I134" i="86"/>
  <c r="I133" i="86"/>
  <c r="I132" i="86"/>
  <c r="I131" i="86"/>
  <c r="I130" i="86"/>
  <c r="I129" i="86"/>
  <c r="I128" i="86"/>
  <c r="I127" i="86"/>
  <c r="I126" i="86"/>
  <c r="I125" i="86"/>
  <c r="I124" i="86"/>
  <c r="I123" i="86"/>
  <c r="I122" i="86"/>
  <c r="I121" i="86"/>
  <c r="I120" i="86"/>
  <c r="I119" i="86"/>
  <c r="I118" i="86"/>
  <c r="I117" i="86"/>
  <c r="I116" i="86"/>
  <c r="I115" i="86"/>
  <c r="I114" i="86"/>
  <c r="I113" i="86"/>
  <c r="I112" i="86"/>
  <c r="I111" i="86"/>
  <c r="I110" i="86"/>
  <c r="I109" i="86"/>
  <c r="I108" i="86"/>
  <c r="I107" i="86"/>
  <c r="I106" i="86"/>
  <c r="I105" i="86"/>
  <c r="I104" i="86"/>
  <c r="I103" i="86"/>
  <c r="I102" i="86"/>
  <c r="I101" i="86"/>
  <c r="I100" i="86"/>
  <c r="I99" i="86"/>
  <c r="I98" i="86"/>
  <c r="I97" i="86"/>
  <c r="I96" i="86"/>
  <c r="I95" i="86"/>
  <c r="I94" i="86"/>
  <c r="I93" i="86"/>
  <c r="I92" i="86"/>
  <c r="I91" i="86"/>
  <c r="J91" i="86" s="1"/>
  <c r="I90" i="86"/>
  <c r="J90" i="86"/>
  <c r="I89" i="86"/>
  <c r="J89" i="86" s="1"/>
  <c r="I88" i="86"/>
  <c r="J88" i="86"/>
  <c r="I87" i="86"/>
  <c r="J87" i="86" s="1"/>
  <c r="I86" i="86"/>
  <c r="I85" i="86"/>
  <c r="I84" i="86"/>
  <c r="I83" i="86"/>
  <c r="I82" i="86"/>
  <c r="I81" i="86"/>
  <c r="I80" i="86"/>
  <c r="I79" i="86"/>
  <c r="I78" i="86"/>
  <c r="I77" i="86"/>
  <c r="I76" i="86"/>
  <c r="I75" i="86"/>
  <c r="I74" i="86"/>
  <c r="I73" i="86"/>
  <c r="I72" i="86"/>
  <c r="I71" i="86"/>
  <c r="I70" i="86"/>
  <c r="I69" i="86"/>
  <c r="I68" i="86"/>
  <c r="I67" i="86"/>
  <c r="I66" i="86"/>
  <c r="I65" i="86"/>
  <c r="I64" i="86"/>
  <c r="I63" i="86"/>
  <c r="I62" i="86"/>
  <c r="I61" i="86"/>
  <c r="I60" i="86"/>
  <c r="I59" i="86"/>
  <c r="I58" i="86"/>
  <c r="I57" i="86"/>
  <c r="I56" i="86"/>
  <c r="I55" i="86"/>
  <c r="I54" i="86"/>
  <c r="I53" i="86"/>
  <c r="I52" i="86"/>
  <c r="I51" i="86"/>
  <c r="I50" i="86"/>
  <c r="I49" i="86"/>
  <c r="I48" i="86"/>
  <c r="I47" i="86"/>
  <c r="I46" i="86"/>
  <c r="I45" i="86"/>
  <c r="I44" i="86"/>
  <c r="I43" i="86"/>
  <c r="I42" i="86"/>
  <c r="I41" i="86"/>
  <c r="I40" i="86"/>
  <c r="I39" i="86"/>
  <c r="I38" i="86"/>
  <c r="I37" i="86"/>
  <c r="I36" i="86"/>
  <c r="I35" i="86"/>
  <c r="I34" i="86"/>
  <c r="I33" i="86"/>
  <c r="I32" i="86"/>
  <c r="I31" i="86"/>
  <c r="I30" i="86"/>
  <c r="I29" i="86"/>
  <c r="I28" i="86"/>
  <c r="I27" i="86"/>
  <c r="I26" i="86"/>
  <c r="I25" i="86"/>
  <c r="I24" i="86"/>
  <c r="I23" i="86"/>
  <c r="I22" i="86"/>
  <c r="I21" i="86"/>
  <c r="I20" i="86"/>
  <c r="I19" i="86"/>
  <c r="I18" i="86"/>
  <c r="I17" i="86"/>
  <c r="I16" i="86"/>
  <c r="I15" i="86"/>
  <c r="J15" i="86" s="1"/>
  <c r="I14" i="86"/>
  <c r="J14" i="86" s="1"/>
  <c r="I13" i="86"/>
  <c r="I12" i="86"/>
  <c r="I11" i="86"/>
  <c r="J11" i="86" s="1"/>
  <c r="I10" i="86"/>
  <c r="I9" i="86"/>
  <c r="J9" i="86" s="1"/>
  <c r="I8" i="86"/>
  <c r="J22" i="86" s="1"/>
  <c r="I7" i="86"/>
  <c r="I6" i="86"/>
  <c r="I5" i="86"/>
  <c r="I4" i="86"/>
  <c r="J184" i="86"/>
  <c r="J183" i="86"/>
  <c r="J16" i="86"/>
  <c r="J229" i="86"/>
  <c r="J98" i="86"/>
  <c r="J19" i="86"/>
  <c r="J20" i="86"/>
  <c r="J18" i="86"/>
  <c r="J10" i="86"/>
  <c r="J230" i="86"/>
  <c r="J233" i="86"/>
  <c r="J186" i="86"/>
  <c r="J185" i="86"/>
  <c r="J181" i="86"/>
  <c r="J231" i="86"/>
  <c r="J235" i="86"/>
  <c r="J232" i="86"/>
  <c r="J234" i="86"/>
  <c r="J93" i="86"/>
  <c r="J96" i="86"/>
  <c r="J94" i="86"/>
  <c r="J95" i="86"/>
  <c r="J97" i="86"/>
  <c r="J92" i="86"/>
  <c r="J21" i="86"/>
  <c r="J17" i="86"/>
  <c r="I246" i="86"/>
  <c r="I44" i="85"/>
  <c r="I45" i="85"/>
  <c r="I46" i="85"/>
  <c r="I47" i="85"/>
  <c r="I48" i="85"/>
  <c r="I49" i="85"/>
  <c r="I50" i="85"/>
  <c r="G243" i="85"/>
  <c r="F243" i="85"/>
  <c r="E243" i="85"/>
  <c r="D243" i="85"/>
  <c r="C243" i="85"/>
  <c r="I241" i="85"/>
  <c r="I240" i="85"/>
  <c r="I239" i="85"/>
  <c r="I238" i="85"/>
  <c r="I237" i="85"/>
  <c r="I236" i="85"/>
  <c r="I235" i="85"/>
  <c r="I234" i="85"/>
  <c r="I233" i="85"/>
  <c r="I232" i="85"/>
  <c r="I231" i="85"/>
  <c r="I230" i="85"/>
  <c r="I229" i="85"/>
  <c r="I228" i="85"/>
  <c r="I227" i="85"/>
  <c r="I226" i="85"/>
  <c r="J226" i="85" s="1"/>
  <c r="I225" i="85"/>
  <c r="J225" i="85" s="1"/>
  <c r="I224" i="85"/>
  <c r="J224" i="85" s="1"/>
  <c r="I223" i="85"/>
  <c r="I222" i="85"/>
  <c r="I221" i="85"/>
  <c r="I220" i="85"/>
  <c r="I219" i="85"/>
  <c r="I218" i="85"/>
  <c r="I217" i="85"/>
  <c r="I216" i="85"/>
  <c r="J216" i="85"/>
  <c r="I215" i="85"/>
  <c r="J215" i="85"/>
  <c r="I214" i="85"/>
  <c r="J214" i="85"/>
  <c r="I213" i="85"/>
  <c r="I212" i="85"/>
  <c r="I211" i="85"/>
  <c r="I210" i="85"/>
  <c r="I209" i="85"/>
  <c r="J209" i="85" s="1"/>
  <c r="I208" i="85"/>
  <c r="J208" i="85" s="1"/>
  <c r="I207" i="85"/>
  <c r="I206" i="85"/>
  <c r="I205" i="85"/>
  <c r="I204" i="85"/>
  <c r="I203" i="85"/>
  <c r="I202" i="85"/>
  <c r="I201" i="85"/>
  <c r="I200" i="85"/>
  <c r="I199" i="85"/>
  <c r="I198" i="85"/>
  <c r="I197" i="85"/>
  <c r="I196" i="85"/>
  <c r="I195" i="85"/>
  <c r="I194" i="85"/>
  <c r="I193" i="85"/>
  <c r="I192" i="85"/>
  <c r="I191" i="85"/>
  <c r="I190" i="85"/>
  <c r="I189" i="85"/>
  <c r="I188" i="85"/>
  <c r="I187" i="85"/>
  <c r="J187" i="85" s="1"/>
  <c r="I186" i="85"/>
  <c r="I185" i="85"/>
  <c r="J185" i="85" s="1"/>
  <c r="I184" i="85"/>
  <c r="I183" i="85"/>
  <c r="I182" i="85"/>
  <c r="I181" i="85"/>
  <c r="I180" i="85"/>
  <c r="J180" i="85" s="1"/>
  <c r="I179" i="85"/>
  <c r="J179" i="85" s="1"/>
  <c r="I178" i="85"/>
  <c r="J178" i="85" s="1"/>
  <c r="I177" i="85"/>
  <c r="J177" i="85" s="1"/>
  <c r="I176" i="85"/>
  <c r="J176" i="85" s="1"/>
  <c r="I175" i="85"/>
  <c r="J175" i="85" s="1"/>
  <c r="I174" i="85"/>
  <c r="J174" i="85" s="1"/>
  <c r="I173" i="85"/>
  <c r="J173" i="85" s="1"/>
  <c r="I172" i="85"/>
  <c r="J172" i="85" s="1"/>
  <c r="J171" i="85"/>
  <c r="I171" i="85"/>
  <c r="I170" i="85"/>
  <c r="J170" i="85" s="1"/>
  <c r="I169" i="85"/>
  <c r="J169" i="85" s="1"/>
  <c r="I168" i="85"/>
  <c r="J168" i="85" s="1"/>
  <c r="I167" i="85"/>
  <c r="J167" i="85" s="1"/>
  <c r="I166" i="85"/>
  <c r="J166" i="85" s="1"/>
  <c r="I165" i="85"/>
  <c r="J165" i="85" s="1"/>
  <c r="I164" i="85"/>
  <c r="J164" i="85" s="1"/>
  <c r="J163" i="85"/>
  <c r="I163" i="85"/>
  <c r="I162" i="85"/>
  <c r="I161" i="85"/>
  <c r="I160" i="85"/>
  <c r="I159" i="85"/>
  <c r="J159" i="85"/>
  <c r="I158" i="85"/>
  <c r="J230" i="85"/>
  <c r="I157" i="85"/>
  <c r="I156" i="85"/>
  <c r="I155" i="85"/>
  <c r="I154" i="85"/>
  <c r="I153" i="85"/>
  <c r="I152" i="85"/>
  <c r="I151" i="85"/>
  <c r="I150" i="85"/>
  <c r="I149" i="85"/>
  <c r="I148" i="85"/>
  <c r="I147" i="85"/>
  <c r="I146" i="85"/>
  <c r="I145" i="85"/>
  <c r="I144" i="85"/>
  <c r="I143" i="85"/>
  <c r="I142" i="85"/>
  <c r="I141" i="85"/>
  <c r="I140" i="85"/>
  <c r="I139" i="85"/>
  <c r="I138" i="85"/>
  <c r="I137" i="85"/>
  <c r="I136" i="85"/>
  <c r="I135" i="85"/>
  <c r="I134" i="85"/>
  <c r="I133" i="85"/>
  <c r="I132" i="85"/>
  <c r="I131" i="85"/>
  <c r="I130" i="85"/>
  <c r="I129" i="85"/>
  <c r="I128" i="85"/>
  <c r="I127" i="85"/>
  <c r="I126" i="85"/>
  <c r="I125" i="85"/>
  <c r="I124" i="85"/>
  <c r="I123" i="85"/>
  <c r="I122" i="85"/>
  <c r="I121" i="85"/>
  <c r="I120" i="85"/>
  <c r="I119" i="85"/>
  <c r="I118" i="85"/>
  <c r="I117" i="85"/>
  <c r="I116" i="85"/>
  <c r="I115" i="85"/>
  <c r="I114" i="85"/>
  <c r="I113" i="85"/>
  <c r="I112" i="85"/>
  <c r="I111" i="85"/>
  <c r="I110" i="85"/>
  <c r="I109" i="85"/>
  <c r="I108" i="85"/>
  <c r="I107" i="85"/>
  <c r="I106" i="85"/>
  <c r="I105" i="85"/>
  <c r="I104" i="85"/>
  <c r="I103" i="85"/>
  <c r="I102" i="85"/>
  <c r="I101" i="85"/>
  <c r="I100" i="85"/>
  <c r="I99" i="85"/>
  <c r="I98" i="85"/>
  <c r="I97" i="85"/>
  <c r="I96" i="85"/>
  <c r="I95" i="85"/>
  <c r="I94" i="85"/>
  <c r="I93" i="85"/>
  <c r="I92" i="85"/>
  <c r="I91" i="85"/>
  <c r="J91" i="85" s="1"/>
  <c r="I90" i="85"/>
  <c r="I89" i="85"/>
  <c r="J89" i="85"/>
  <c r="I88" i="85"/>
  <c r="J88" i="85"/>
  <c r="I87" i="85"/>
  <c r="I86" i="85"/>
  <c r="I85" i="85"/>
  <c r="I84" i="85"/>
  <c r="I83" i="85"/>
  <c r="J94" i="85" s="1"/>
  <c r="I82" i="85"/>
  <c r="I81" i="85"/>
  <c r="I80" i="85"/>
  <c r="I79" i="85"/>
  <c r="I78" i="85"/>
  <c r="I77" i="85"/>
  <c r="I76" i="85"/>
  <c r="I75" i="85"/>
  <c r="I74" i="85"/>
  <c r="I73" i="85"/>
  <c r="I72" i="85"/>
  <c r="I71" i="85"/>
  <c r="I70" i="85"/>
  <c r="I69" i="85"/>
  <c r="I68" i="85"/>
  <c r="I67" i="85"/>
  <c r="I66" i="85"/>
  <c r="I65" i="85"/>
  <c r="I64" i="85"/>
  <c r="I63" i="85"/>
  <c r="I62" i="85"/>
  <c r="I61" i="85"/>
  <c r="I60" i="85"/>
  <c r="I59" i="85"/>
  <c r="I58" i="85"/>
  <c r="I57" i="85"/>
  <c r="I56" i="85"/>
  <c r="I55" i="85"/>
  <c r="I54" i="85"/>
  <c r="I53" i="85"/>
  <c r="I52" i="85"/>
  <c r="I51" i="85"/>
  <c r="I43" i="85"/>
  <c r="I42" i="85"/>
  <c r="I41" i="85"/>
  <c r="I40" i="85"/>
  <c r="I39" i="85"/>
  <c r="I38" i="85"/>
  <c r="I37" i="85"/>
  <c r="I36" i="85"/>
  <c r="I35" i="85"/>
  <c r="I34" i="85"/>
  <c r="I33" i="85"/>
  <c r="I32" i="85"/>
  <c r="I31" i="85"/>
  <c r="I30" i="85"/>
  <c r="I29" i="85"/>
  <c r="I28" i="85"/>
  <c r="I27" i="85"/>
  <c r="I26" i="85"/>
  <c r="I25" i="85"/>
  <c r="I24" i="85"/>
  <c r="I23" i="85"/>
  <c r="I22" i="85"/>
  <c r="I21" i="85"/>
  <c r="I20" i="85"/>
  <c r="I19" i="85"/>
  <c r="J19" i="85" s="1"/>
  <c r="I18" i="85"/>
  <c r="I17" i="85"/>
  <c r="J17" i="85" s="1"/>
  <c r="I16" i="85"/>
  <c r="I15" i="85"/>
  <c r="J15" i="85"/>
  <c r="I14" i="85"/>
  <c r="J14" i="85"/>
  <c r="I13" i="85"/>
  <c r="I12" i="85"/>
  <c r="I11" i="85"/>
  <c r="I10" i="85"/>
  <c r="J10" i="85" s="1"/>
  <c r="I9" i="85"/>
  <c r="J9" i="85" s="1"/>
  <c r="I8" i="85"/>
  <c r="J22" i="85" s="1"/>
  <c r="I7" i="85"/>
  <c r="J21" i="85" s="1"/>
  <c r="I6" i="85"/>
  <c r="I5" i="85"/>
  <c r="J18" i="85" s="1"/>
  <c r="I4" i="85"/>
  <c r="J16" i="85" s="1"/>
  <c r="J20" i="85"/>
  <c r="J183" i="85"/>
  <c r="J181" i="85"/>
  <c r="J96" i="85"/>
  <c r="J11" i="85"/>
  <c r="I243" i="85"/>
  <c r="J92" i="85"/>
  <c r="J98" i="85"/>
  <c r="J184" i="85"/>
  <c r="J233" i="85"/>
  <c r="J97" i="85"/>
  <c r="J227" i="85"/>
  <c r="J186" i="85"/>
  <c r="J228" i="85"/>
  <c r="J90" i="85"/>
  <c r="J87" i="85"/>
  <c r="J93" i="85"/>
  <c r="J95" i="85"/>
  <c r="J229" i="85"/>
  <c r="J231" i="85"/>
  <c r="J182" i="85"/>
  <c r="J232" i="85"/>
  <c r="I199" i="84"/>
  <c r="I218" i="84"/>
  <c r="J218" i="84" s="1"/>
  <c r="G236" i="84"/>
  <c r="F236" i="84"/>
  <c r="E236" i="84"/>
  <c r="D236" i="84"/>
  <c r="C236" i="84"/>
  <c r="I234" i="84"/>
  <c r="I233" i="84"/>
  <c r="I232" i="84"/>
  <c r="I231" i="84"/>
  <c r="I230" i="84"/>
  <c r="I229" i="84"/>
  <c r="I228" i="84"/>
  <c r="I227" i="84"/>
  <c r="I226" i="84"/>
  <c r="I225" i="84"/>
  <c r="I224" i="84"/>
  <c r="I223" i="84"/>
  <c r="I222" i="84"/>
  <c r="I221" i="84"/>
  <c r="I220" i="84"/>
  <c r="I219" i="84"/>
  <c r="J219" i="84" s="1"/>
  <c r="I217" i="84"/>
  <c r="J217" i="84" s="1"/>
  <c r="I216" i="84"/>
  <c r="I215" i="84"/>
  <c r="I214" i="84"/>
  <c r="I213" i="84"/>
  <c r="I212" i="84"/>
  <c r="I211" i="84"/>
  <c r="I210" i="84"/>
  <c r="I209" i="84"/>
  <c r="J209" i="84" s="1"/>
  <c r="I208" i="84"/>
  <c r="J208" i="84" s="1"/>
  <c r="I207" i="84"/>
  <c r="J207" i="84" s="1"/>
  <c r="I206" i="84"/>
  <c r="I205" i="84"/>
  <c r="I204" i="84"/>
  <c r="I203" i="84"/>
  <c r="J202" i="84"/>
  <c r="I202" i="84"/>
  <c r="J201" i="84"/>
  <c r="I201" i="84"/>
  <c r="I200" i="84"/>
  <c r="I198" i="84"/>
  <c r="I197" i="84"/>
  <c r="I196" i="84"/>
  <c r="I195" i="84"/>
  <c r="I194" i="84"/>
  <c r="I193" i="84"/>
  <c r="I192" i="84"/>
  <c r="I191" i="84"/>
  <c r="I190" i="84"/>
  <c r="I189" i="84"/>
  <c r="I188" i="84"/>
  <c r="I187" i="84"/>
  <c r="I186" i="84"/>
  <c r="I185" i="84"/>
  <c r="I184" i="84"/>
  <c r="I183" i="84"/>
  <c r="I182" i="84"/>
  <c r="I181" i="84"/>
  <c r="I180" i="84"/>
  <c r="J180" i="84"/>
  <c r="I179" i="84"/>
  <c r="I178" i="84"/>
  <c r="I177" i="84"/>
  <c r="I176" i="84"/>
  <c r="I175" i="84"/>
  <c r="J175" i="84"/>
  <c r="I174" i="84"/>
  <c r="I173" i="84"/>
  <c r="J173" i="84" s="1"/>
  <c r="I172" i="84"/>
  <c r="J172" i="84" s="1"/>
  <c r="I171" i="84"/>
  <c r="J171" i="84" s="1"/>
  <c r="I170" i="84"/>
  <c r="J170" i="84" s="1"/>
  <c r="I169" i="84"/>
  <c r="J169" i="84" s="1"/>
  <c r="I168" i="84"/>
  <c r="J168" i="84" s="1"/>
  <c r="I167" i="84"/>
  <c r="J167" i="84" s="1"/>
  <c r="I166" i="84"/>
  <c r="J166" i="84" s="1"/>
  <c r="I165" i="84"/>
  <c r="J165" i="84" s="1"/>
  <c r="I164" i="84"/>
  <c r="J164" i="84" s="1"/>
  <c r="I163" i="84"/>
  <c r="J163" i="84" s="1"/>
  <c r="I162" i="84"/>
  <c r="J162" i="84" s="1"/>
  <c r="I161" i="84"/>
  <c r="J161" i="84" s="1"/>
  <c r="I160" i="84"/>
  <c r="J160" i="84" s="1"/>
  <c r="I159" i="84"/>
  <c r="J159" i="84" s="1"/>
  <c r="I158" i="84"/>
  <c r="J158" i="84" s="1"/>
  <c r="I157" i="84"/>
  <c r="J157" i="84" s="1"/>
  <c r="I156" i="84"/>
  <c r="J156" i="84" s="1"/>
  <c r="I155" i="84"/>
  <c r="I154" i="84"/>
  <c r="J225" i="84" s="1"/>
  <c r="I153" i="84"/>
  <c r="I152" i="84"/>
  <c r="J152" i="84"/>
  <c r="I151" i="84"/>
  <c r="I150" i="84"/>
  <c r="I149" i="84"/>
  <c r="I148" i="84"/>
  <c r="I147" i="84"/>
  <c r="I146" i="84"/>
  <c r="I145" i="84"/>
  <c r="I144" i="84"/>
  <c r="I143" i="84"/>
  <c r="I142" i="84"/>
  <c r="I141" i="84"/>
  <c r="I140" i="84"/>
  <c r="I139" i="84"/>
  <c r="I138" i="84"/>
  <c r="I137" i="84"/>
  <c r="I136" i="84"/>
  <c r="I135" i="84"/>
  <c r="I134" i="84"/>
  <c r="I133" i="84"/>
  <c r="I132" i="84"/>
  <c r="I131" i="84"/>
  <c r="I130" i="84"/>
  <c r="I129" i="84"/>
  <c r="I128" i="84"/>
  <c r="I127" i="84"/>
  <c r="I126" i="84"/>
  <c r="I125" i="84"/>
  <c r="I124" i="84"/>
  <c r="I123" i="84"/>
  <c r="I122" i="84"/>
  <c r="I121" i="84"/>
  <c r="I120" i="84"/>
  <c r="I119" i="84"/>
  <c r="I118" i="84"/>
  <c r="I117" i="84"/>
  <c r="I116" i="84"/>
  <c r="I115" i="84"/>
  <c r="I114" i="84"/>
  <c r="I113" i="84"/>
  <c r="I112" i="84"/>
  <c r="I111" i="84"/>
  <c r="I110" i="84"/>
  <c r="I109" i="84"/>
  <c r="I108" i="84"/>
  <c r="I107" i="84"/>
  <c r="I106" i="84"/>
  <c r="I105" i="84"/>
  <c r="I104" i="84"/>
  <c r="I103" i="84"/>
  <c r="I102" i="84"/>
  <c r="I101" i="84"/>
  <c r="I100" i="84"/>
  <c r="I99" i="84"/>
  <c r="I98" i="84"/>
  <c r="I97" i="84"/>
  <c r="I96" i="84"/>
  <c r="I95" i="84"/>
  <c r="I94" i="84"/>
  <c r="I93" i="84"/>
  <c r="I92" i="84"/>
  <c r="I91" i="84"/>
  <c r="I90" i="84"/>
  <c r="I89" i="84"/>
  <c r="I88" i="84"/>
  <c r="I87" i="84"/>
  <c r="I86" i="84"/>
  <c r="I85" i="84"/>
  <c r="I84" i="84"/>
  <c r="J84" i="84" s="1"/>
  <c r="J83" i="84"/>
  <c r="I83" i="84"/>
  <c r="I82" i="84"/>
  <c r="I81" i="84"/>
  <c r="J81" i="84"/>
  <c r="I80" i="84"/>
  <c r="J80" i="84"/>
  <c r="I79" i="84"/>
  <c r="I78" i="84"/>
  <c r="I77" i="84"/>
  <c r="I76" i="84"/>
  <c r="I75" i="84"/>
  <c r="I74" i="84"/>
  <c r="I73" i="84"/>
  <c r="I72" i="84"/>
  <c r="I71" i="84"/>
  <c r="I70" i="84"/>
  <c r="I69" i="84"/>
  <c r="I68" i="84"/>
  <c r="I67" i="84"/>
  <c r="I66" i="84"/>
  <c r="I65" i="84"/>
  <c r="I64" i="84"/>
  <c r="I63" i="84"/>
  <c r="I62" i="84"/>
  <c r="I61" i="84"/>
  <c r="I60" i="84"/>
  <c r="I59" i="84"/>
  <c r="I58" i="84"/>
  <c r="I57" i="84"/>
  <c r="I56" i="84"/>
  <c r="I55" i="84"/>
  <c r="I54" i="84"/>
  <c r="I53" i="84"/>
  <c r="I52" i="84"/>
  <c r="I51" i="84"/>
  <c r="I50" i="84"/>
  <c r="I49" i="84"/>
  <c r="I48" i="84"/>
  <c r="I47" i="84"/>
  <c r="I46" i="84"/>
  <c r="I45" i="84"/>
  <c r="I44" i="84"/>
  <c r="I43" i="84"/>
  <c r="I42" i="84"/>
  <c r="I41" i="84"/>
  <c r="I40" i="84"/>
  <c r="I39" i="84"/>
  <c r="I38" i="84"/>
  <c r="I37" i="84"/>
  <c r="I36" i="84"/>
  <c r="I35" i="84"/>
  <c r="I34" i="84"/>
  <c r="I33" i="84"/>
  <c r="I32" i="84"/>
  <c r="I31" i="84"/>
  <c r="I30" i="84"/>
  <c r="I29" i="84"/>
  <c r="I28" i="84"/>
  <c r="I27" i="84"/>
  <c r="I26" i="84"/>
  <c r="I25" i="84"/>
  <c r="I24" i="84"/>
  <c r="I23" i="84"/>
  <c r="I22" i="84"/>
  <c r="I21" i="84"/>
  <c r="I20" i="84"/>
  <c r="I19" i="84"/>
  <c r="I18" i="84"/>
  <c r="I17" i="84"/>
  <c r="I16" i="84"/>
  <c r="I15" i="84"/>
  <c r="J15" i="84"/>
  <c r="I14" i="84"/>
  <c r="J14" i="84"/>
  <c r="I13" i="84"/>
  <c r="I12" i="84"/>
  <c r="I11" i="84"/>
  <c r="I10" i="84"/>
  <c r="J10" i="84" s="1"/>
  <c r="I9" i="84"/>
  <c r="J9" i="84" s="1"/>
  <c r="J236" i="84" s="1"/>
  <c r="I8" i="84"/>
  <c r="I7" i="84"/>
  <c r="I6" i="84"/>
  <c r="I5" i="84"/>
  <c r="I4" i="84"/>
  <c r="J179" i="84"/>
  <c r="J176" i="84"/>
  <c r="J89" i="84"/>
  <c r="J11" i="84"/>
  <c r="J20" i="84"/>
  <c r="J224" i="84"/>
  <c r="J226" i="84"/>
  <c r="J220" i="84"/>
  <c r="J222" i="84"/>
  <c r="J177" i="84"/>
  <c r="J174" i="84"/>
  <c r="J178" i="84"/>
  <c r="J221" i="84"/>
  <c r="J223" i="84"/>
  <c r="J91" i="84"/>
  <c r="J85" i="84"/>
  <c r="J87" i="84"/>
  <c r="J88" i="84"/>
  <c r="J86" i="84"/>
  <c r="J21" i="84"/>
  <c r="J19" i="84"/>
  <c r="J22" i="84"/>
  <c r="I236" i="84"/>
  <c r="J18" i="84"/>
  <c r="J17" i="84"/>
  <c r="J90" i="84"/>
  <c r="J82" i="84"/>
  <c r="J16" i="84"/>
  <c r="I164" i="83"/>
  <c r="J164" i="83" s="1"/>
  <c r="G234" i="83"/>
  <c r="F234" i="83"/>
  <c r="E234" i="83"/>
  <c r="D234" i="83"/>
  <c r="C234" i="83"/>
  <c r="I232" i="83"/>
  <c r="I231" i="83"/>
  <c r="I230" i="83"/>
  <c r="I229" i="83"/>
  <c r="I228" i="83"/>
  <c r="I227" i="83"/>
  <c r="I226" i="83"/>
  <c r="I225" i="83"/>
  <c r="I224" i="83"/>
  <c r="I223" i="83"/>
  <c r="I222" i="83"/>
  <c r="I221" i="83"/>
  <c r="I220" i="83"/>
  <c r="I219" i="83"/>
  <c r="I218" i="83"/>
  <c r="J217" i="83"/>
  <c r="I217" i="83"/>
  <c r="I216" i="83"/>
  <c r="J216" i="83" s="1"/>
  <c r="I215" i="83"/>
  <c r="I214" i="83"/>
  <c r="I213" i="83"/>
  <c r="I212" i="83"/>
  <c r="I211" i="83"/>
  <c r="I210" i="83"/>
  <c r="I209" i="83"/>
  <c r="I208" i="83"/>
  <c r="J208" i="83"/>
  <c r="I207" i="83"/>
  <c r="J207" i="83"/>
  <c r="I206" i="83"/>
  <c r="J206" i="83"/>
  <c r="I205" i="83"/>
  <c r="I204" i="83"/>
  <c r="I203" i="83"/>
  <c r="I202" i="83"/>
  <c r="I201" i="83"/>
  <c r="J201" i="83" s="1"/>
  <c r="I200" i="83"/>
  <c r="J200" i="83"/>
  <c r="I199" i="83"/>
  <c r="I198" i="83"/>
  <c r="I197" i="83"/>
  <c r="I196" i="83"/>
  <c r="I195" i="83"/>
  <c r="I194" i="83"/>
  <c r="I193" i="83"/>
  <c r="I192" i="83"/>
  <c r="I191" i="83"/>
  <c r="I190" i="83"/>
  <c r="I189" i="83"/>
  <c r="I188" i="83"/>
  <c r="I187" i="83"/>
  <c r="I186" i="83"/>
  <c r="I185" i="83"/>
  <c r="I184" i="83"/>
  <c r="I183" i="83"/>
  <c r="I182" i="83"/>
  <c r="I181" i="83"/>
  <c r="I180" i="83"/>
  <c r="J180" i="83" s="1"/>
  <c r="I179" i="83"/>
  <c r="I178" i="83"/>
  <c r="I177" i="83"/>
  <c r="I176" i="83"/>
  <c r="I175" i="83"/>
  <c r="J175" i="83" s="1"/>
  <c r="I174" i="83"/>
  <c r="I173" i="83"/>
  <c r="J173" i="83"/>
  <c r="I172" i="83"/>
  <c r="J172" i="83" s="1"/>
  <c r="I171" i="83"/>
  <c r="J171" i="83"/>
  <c r="I170" i="83"/>
  <c r="J170" i="83"/>
  <c r="I169" i="83"/>
  <c r="J169" i="83"/>
  <c r="I168" i="83"/>
  <c r="J168" i="83"/>
  <c r="I167" i="83"/>
  <c r="J167" i="83"/>
  <c r="I166" i="83"/>
  <c r="J166" i="83"/>
  <c r="I165" i="83"/>
  <c r="J165" i="83"/>
  <c r="I163" i="83"/>
  <c r="J163" i="83" s="1"/>
  <c r="I162" i="83"/>
  <c r="J162" i="83" s="1"/>
  <c r="I161" i="83"/>
  <c r="J161" i="83"/>
  <c r="I160" i="83"/>
  <c r="J160" i="83" s="1"/>
  <c r="I159" i="83"/>
  <c r="J159" i="83" s="1"/>
  <c r="I158" i="83"/>
  <c r="J158" i="83" s="1"/>
  <c r="I157" i="83"/>
  <c r="J157" i="83"/>
  <c r="I156" i="83"/>
  <c r="J156" i="83" s="1"/>
  <c r="I155" i="83"/>
  <c r="I154" i="83"/>
  <c r="I153" i="83"/>
  <c r="J222" i="83" s="1"/>
  <c r="I152" i="83"/>
  <c r="J152" i="83"/>
  <c r="I151" i="83"/>
  <c r="I150" i="83"/>
  <c r="I149" i="83"/>
  <c r="I148" i="83"/>
  <c r="I147" i="83"/>
  <c r="I146" i="83"/>
  <c r="I145" i="83"/>
  <c r="I144" i="83"/>
  <c r="I143" i="83"/>
  <c r="I142" i="83"/>
  <c r="I141" i="83"/>
  <c r="I140" i="83"/>
  <c r="I139" i="83"/>
  <c r="I138" i="83"/>
  <c r="I137" i="83"/>
  <c r="I136" i="83"/>
  <c r="I135" i="83"/>
  <c r="I134" i="83"/>
  <c r="I133" i="83"/>
  <c r="I132" i="83"/>
  <c r="I131" i="83"/>
  <c r="I130" i="83"/>
  <c r="I129" i="83"/>
  <c r="I128" i="83"/>
  <c r="I127" i="83"/>
  <c r="I126" i="83"/>
  <c r="I125" i="83"/>
  <c r="I124" i="83"/>
  <c r="I123" i="83"/>
  <c r="I122" i="83"/>
  <c r="I121" i="83"/>
  <c r="I120" i="83"/>
  <c r="I119" i="83"/>
  <c r="I118" i="83"/>
  <c r="I117" i="83"/>
  <c r="I116" i="83"/>
  <c r="I115" i="83"/>
  <c r="I114" i="83"/>
  <c r="I113" i="83"/>
  <c r="I112" i="83"/>
  <c r="I111" i="83"/>
  <c r="I110" i="83"/>
  <c r="I109" i="83"/>
  <c r="I108" i="83"/>
  <c r="I107" i="83"/>
  <c r="I106" i="83"/>
  <c r="I105" i="83"/>
  <c r="I104" i="83"/>
  <c r="I103" i="83"/>
  <c r="I102" i="83"/>
  <c r="I101" i="83"/>
  <c r="I100" i="83"/>
  <c r="I99" i="83"/>
  <c r="I98" i="83"/>
  <c r="I97" i="83"/>
  <c r="I96" i="83"/>
  <c r="I95" i="83"/>
  <c r="I94" i="83"/>
  <c r="I93" i="83"/>
  <c r="I92" i="83"/>
  <c r="I91" i="83"/>
  <c r="I90" i="83"/>
  <c r="I89" i="83"/>
  <c r="I88" i="83"/>
  <c r="I87" i="83"/>
  <c r="I86" i="83"/>
  <c r="I85" i="83"/>
  <c r="I84" i="83"/>
  <c r="I83" i="83"/>
  <c r="I82" i="83"/>
  <c r="I81" i="83"/>
  <c r="J81" i="83" s="1"/>
  <c r="I80" i="83"/>
  <c r="J80" i="83" s="1"/>
  <c r="I79" i="83"/>
  <c r="I78" i="83"/>
  <c r="I77" i="83"/>
  <c r="I76" i="83"/>
  <c r="I75" i="83"/>
  <c r="I74" i="83"/>
  <c r="I73" i="83"/>
  <c r="I72" i="83"/>
  <c r="I71" i="83"/>
  <c r="I70" i="83"/>
  <c r="I69" i="83"/>
  <c r="I68" i="83"/>
  <c r="I67" i="83"/>
  <c r="I66" i="83"/>
  <c r="I65" i="83"/>
  <c r="I64" i="83"/>
  <c r="I63" i="83"/>
  <c r="I62" i="83"/>
  <c r="I61" i="83"/>
  <c r="I60" i="83"/>
  <c r="I59" i="83"/>
  <c r="I58" i="83"/>
  <c r="I57" i="83"/>
  <c r="I56" i="83"/>
  <c r="I55" i="83"/>
  <c r="I54" i="83"/>
  <c r="I53" i="83"/>
  <c r="I52" i="83"/>
  <c r="I51" i="83"/>
  <c r="I50" i="83"/>
  <c r="I49" i="83"/>
  <c r="I48" i="83"/>
  <c r="I47" i="83"/>
  <c r="I46" i="83"/>
  <c r="I45" i="83"/>
  <c r="I44" i="83"/>
  <c r="I43" i="83"/>
  <c r="I42" i="83"/>
  <c r="I41" i="83"/>
  <c r="I40" i="83"/>
  <c r="I39" i="83"/>
  <c r="I38" i="83"/>
  <c r="I37" i="83"/>
  <c r="I36" i="83"/>
  <c r="I35" i="83"/>
  <c r="I34" i="83"/>
  <c r="I33" i="83"/>
  <c r="I32" i="83"/>
  <c r="I31" i="83"/>
  <c r="I30" i="83"/>
  <c r="I29" i="83"/>
  <c r="I28" i="83"/>
  <c r="I27" i="83"/>
  <c r="I26" i="83"/>
  <c r="I25" i="83"/>
  <c r="I24" i="83"/>
  <c r="I23" i="83"/>
  <c r="I22" i="83"/>
  <c r="I21" i="83"/>
  <c r="I20" i="83"/>
  <c r="I19" i="83"/>
  <c r="I18" i="83"/>
  <c r="I17" i="83"/>
  <c r="I16" i="83"/>
  <c r="I15" i="83"/>
  <c r="J15" i="83" s="1"/>
  <c r="I14" i="83"/>
  <c r="J14" i="83" s="1"/>
  <c r="I13" i="83"/>
  <c r="I12" i="83"/>
  <c r="I11" i="83"/>
  <c r="J11" i="83"/>
  <c r="I10" i="83"/>
  <c r="J10" i="83" s="1"/>
  <c r="I9" i="83"/>
  <c r="J9" i="83" s="1"/>
  <c r="I8" i="83"/>
  <c r="I7" i="83"/>
  <c r="I6" i="83"/>
  <c r="I5" i="83"/>
  <c r="I4" i="83"/>
  <c r="J176" i="83"/>
  <c r="J219" i="83"/>
  <c r="J18" i="83"/>
  <c r="J223" i="83"/>
  <c r="J178" i="83"/>
  <c r="J87" i="83"/>
  <c r="J19" i="83"/>
  <c r="J221" i="83"/>
  <c r="J218" i="83"/>
  <c r="J174" i="83"/>
  <c r="J21" i="83"/>
  <c r="J17" i="83"/>
  <c r="J20" i="83"/>
  <c r="J89" i="83"/>
  <c r="J84" i="83"/>
  <c r="J88" i="83"/>
  <c r="J83" i="83"/>
  <c r="J179" i="83"/>
  <c r="J224" i="83"/>
  <c r="I234" i="83"/>
  <c r="J22" i="83"/>
  <c r="J85" i="83"/>
  <c r="J91" i="83"/>
  <c r="J82" i="83"/>
  <c r="J86" i="83"/>
  <c r="J90" i="83"/>
  <c r="J220" i="83"/>
  <c r="J177" i="83"/>
  <c r="J16" i="83"/>
  <c r="I168" i="82"/>
  <c r="J168" i="82" s="1"/>
  <c r="J159" i="82"/>
  <c r="I159" i="82"/>
  <c r="G233" i="82"/>
  <c r="F233" i="82"/>
  <c r="E233" i="82"/>
  <c r="D233" i="82"/>
  <c r="C233" i="82"/>
  <c r="I231" i="82"/>
  <c r="I230" i="82"/>
  <c r="I229" i="82"/>
  <c r="I228" i="82"/>
  <c r="I227" i="82"/>
  <c r="I226" i="82"/>
  <c r="I225" i="82"/>
  <c r="I224" i="82"/>
  <c r="I223" i="82"/>
  <c r="I222" i="82"/>
  <c r="I221" i="82"/>
  <c r="I220" i="82"/>
  <c r="I219" i="82"/>
  <c r="I218" i="82"/>
  <c r="I217" i="82"/>
  <c r="I216" i="82"/>
  <c r="J216" i="82" s="1"/>
  <c r="J215" i="82"/>
  <c r="I215" i="82"/>
  <c r="I214" i="82"/>
  <c r="I213" i="82"/>
  <c r="I212" i="82"/>
  <c r="I211" i="82"/>
  <c r="I210" i="82"/>
  <c r="I209" i="82"/>
  <c r="I208" i="82"/>
  <c r="I207" i="82"/>
  <c r="J207" i="82"/>
  <c r="I206" i="82"/>
  <c r="J206" i="82" s="1"/>
  <c r="I205" i="82"/>
  <c r="J205" i="82"/>
  <c r="I204" i="82"/>
  <c r="I203" i="82"/>
  <c r="I202" i="82"/>
  <c r="I201" i="82"/>
  <c r="I200" i="82"/>
  <c r="J200" i="82" s="1"/>
  <c r="I199" i="82"/>
  <c r="J199" i="82"/>
  <c r="I198" i="82"/>
  <c r="I197" i="82"/>
  <c r="I196" i="82"/>
  <c r="I195" i="82"/>
  <c r="I194" i="82"/>
  <c r="I193" i="82"/>
  <c r="I192" i="82"/>
  <c r="I191" i="82"/>
  <c r="I190" i="82"/>
  <c r="I189" i="82"/>
  <c r="I188" i="82"/>
  <c r="I187" i="82"/>
  <c r="I186" i="82"/>
  <c r="I185" i="82"/>
  <c r="I184" i="82"/>
  <c r="I183" i="82"/>
  <c r="I182" i="82"/>
  <c r="I181" i="82"/>
  <c r="I180" i="82"/>
  <c r="I179" i="82"/>
  <c r="J179" i="82"/>
  <c r="I178" i="82"/>
  <c r="J178" i="82"/>
  <c r="I177" i="82"/>
  <c r="I176" i="82"/>
  <c r="J176" i="82" s="1"/>
  <c r="I175" i="82"/>
  <c r="J175" i="82" s="1"/>
  <c r="I174" i="82"/>
  <c r="J174" i="82" s="1"/>
  <c r="I173" i="82"/>
  <c r="I172" i="82"/>
  <c r="J172" i="82"/>
  <c r="I171" i="82"/>
  <c r="J171" i="82"/>
  <c r="I170" i="82"/>
  <c r="J170" i="82" s="1"/>
  <c r="I169" i="82"/>
  <c r="J169" i="82"/>
  <c r="I167" i="82"/>
  <c r="J167" i="82"/>
  <c r="I166" i="82"/>
  <c r="J166" i="82"/>
  <c r="I165" i="82"/>
  <c r="J165" i="82" s="1"/>
  <c r="I164" i="82"/>
  <c r="J164" i="82"/>
  <c r="I163" i="82"/>
  <c r="J163" i="82" s="1"/>
  <c r="I162" i="82"/>
  <c r="J162" i="82" s="1"/>
  <c r="I161" i="82"/>
  <c r="J161" i="82" s="1"/>
  <c r="I160" i="82"/>
  <c r="J160" i="82" s="1"/>
  <c r="I158" i="82"/>
  <c r="J158" i="82"/>
  <c r="I157" i="82"/>
  <c r="J157" i="82" s="1"/>
  <c r="I156" i="82"/>
  <c r="J156" i="82"/>
  <c r="I155" i="82"/>
  <c r="I154" i="82"/>
  <c r="I153" i="82"/>
  <c r="I152" i="82"/>
  <c r="J152" i="82" s="1"/>
  <c r="I151" i="82"/>
  <c r="I150" i="82"/>
  <c r="I149" i="82"/>
  <c r="I148" i="82"/>
  <c r="I147" i="82"/>
  <c r="I146" i="82"/>
  <c r="I145" i="82"/>
  <c r="I144" i="82"/>
  <c r="I143" i="82"/>
  <c r="I142" i="82"/>
  <c r="I141" i="82"/>
  <c r="I140" i="82"/>
  <c r="I139" i="82"/>
  <c r="I138" i="82"/>
  <c r="I137" i="82"/>
  <c r="I136" i="82"/>
  <c r="I135" i="82"/>
  <c r="I134" i="82"/>
  <c r="I133" i="82"/>
  <c r="I132" i="82"/>
  <c r="I131" i="82"/>
  <c r="I130" i="82"/>
  <c r="I129" i="82"/>
  <c r="I128" i="82"/>
  <c r="I127" i="82"/>
  <c r="I126" i="82"/>
  <c r="I125" i="82"/>
  <c r="I124" i="82"/>
  <c r="I123" i="82"/>
  <c r="I122" i="82"/>
  <c r="I121" i="82"/>
  <c r="I120" i="82"/>
  <c r="I119" i="82"/>
  <c r="I118" i="82"/>
  <c r="I117" i="82"/>
  <c r="I116" i="82"/>
  <c r="I115" i="82"/>
  <c r="I114" i="82"/>
  <c r="I113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99" i="82"/>
  <c r="I98" i="82"/>
  <c r="I97" i="82"/>
  <c r="I96" i="82"/>
  <c r="I95" i="82"/>
  <c r="I94" i="82"/>
  <c r="I93" i="82"/>
  <c r="I92" i="82"/>
  <c r="I91" i="82"/>
  <c r="I90" i="82"/>
  <c r="I89" i="82"/>
  <c r="I88" i="82"/>
  <c r="I87" i="82"/>
  <c r="I86" i="82"/>
  <c r="I85" i="82"/>
  <c r="I84" i="82"/>
  <c r="J84" i="82" s="1"/>
  <c r="I83" i="82"/>
  <c r="J83" i="82" s="1"/>
  <c r="I82" i="82"/>
  <c r="J82" i="82" s="1"/>
  <c r="I81" i="82"/>
  <c r="J81" i="82" s="1"/>
  <c r="I80" i="82"/>
  <c r="J80" i="82" s="1"/>
  <c r="I79" i="82"/>
  <c r="I78" i="82"/>
  <c r="I77" i="82"/>
  <c r="I76" i="82"/>
  <c r="I75" i="82"/>
  <c r="I74" i="82"/>
  <c r="I73" i="82"/>
  <c r="I72" i="82"/>
  <c r="I71" i="82"/>
  <c r="I70" i="82"/>
  <c r="I69" i="82"/>
  <c r="I68" i="82"/>
  <c r="I67" i="82"/>
  <c r="I66" i="82"/>
  <c r="I65" i="82"/>
  <c r="I64" i="82"/>
  <c r="I63" i="82"/>
  <c r="I62" i="82"/>
  <c r="I61" i="82"/>
  <c r="I60" i="82"/>
  <c r="I59" i="82"/>
  <c r="I58" i="82"/>
  <c r="I57" i="82"/>
  <c r="I56" i="82"/>
  <c r="I55" i="82"/>
  <c r="I54" i="82"/>
  <c r="I53" i="82"/>
  <c r="I52" i="82"/>
  <c r="I51" i="82"/>
  <c r="I50" i="82"/>
  <c r="I49" i="82"/>
  <c r="I48" i="82"/>
  <c r="I47" i="82"/>
  <c r="I46" i="82"/>
  <c r="I45" i="82"/>
  <c r="I44" i="82"/>
  <c r="I43" i="82"/>
  <c r="I42" i="82"/>
  <c r="I41" i="82"/>
  <c r="I40" i="82"/>
  <c r="I39" i="82"/>
  <c r="I38" i="82"/>
  <c r="I37" i="82"/>
  <c r="I36" i="82"/>
  <c r="I35" i="82"/>
  <c r="I34" i="82"/>
  <c r="I33" i="82"/>
  <c r="I32" i="82"/>
  <c r="I31" i="82"/>
  <c r="I30" i="82"/>
  <c r="I29" i="82"/>
  <c r="I28" i="82"/>
  <c r="I27" i="82"/>
  <c r="I26" i="82"/>
  <c r="I25" i="82"/>
  <c r="I24" i="82"/>
  <c r="I23" i="82"/>
  <c r="I22" i="82"/>
  <c r="I21" i="82"/>
  <c r="I20" i="82"/>
  <c r="I19" i="82"/>
  <c r="I18" i="82"/>
  <c r="I17" i="82"/>
  <c r="I16" i="82"/>
  <c r="I15" i="82"/>
  <c r="J15" i="82" s="1"/>
  <c r="I14" i="82"/>
  <c r="J14" i="82" s="1"/>
  <c r="I13" i="82"/>
  <c r="I12" i="82"/>
  <c r="I11" i="82"/>
  <c r="I10" i="82"/>
  <c r="J10" i="82"/>
  <c r="I9" i="82"/>
  <c r="J9" i="82" s="1"/>
  <c r="J233" i="82" s="1"/>
  <c r="I8" i="82"/>
  <c r="I7" i="82"/>
  <c r="I6" i="82"/>
  <c r="I5" i="82"/>
  <c r="I4" i="82"/>
  <c r="J223" i="82"/>
  <c r="J173" i="82"/>
  <c r="J221" i="82"/>
  <c r="J87" i="82"/>
  <c r="J16" i="82"/>
  <c r="J11" i="82"/>
  <c r="J90" i="82"/>
  <c r="J19" i="82"/>
  <c r="J219" i="82"/>
  <c r="J177" i="82"/>
  <c r="J218" i="82"/>
  <c r="J222" i="82"/>
  <c r="J217" i="82"/>
  <c r="J220" i="82"/>
  <c r="J91" i="82"/>
  <c r="J85" i="82"/>
  <c r="J89" i="82"/>
  <c r="J88" i="82"/>
  <c r="J86" i="82"/>
  <c r="J21" i="82"/>
  <c r="J22" i="82"/>
  <c r="I233" i="82"/>
  <c r="J18" i="82"/>
  <c r="J20" i="82"/>
  <c r="J17" i="82"/>
  <c r="G231" i="81"/>
  <c r="F231" i="81"/>
  <c r="E231" i="81"/>
  <c r="D231" i="81"/>
  <c r="C231" i="81"/>
  <c r="I229" i="81"/>
  <c r="I228" i="81"/>
  <c r="I227" i="81"/>
  <c r="I226" i="81"/>
  <c r="I225" i="81"/>
  <c r="I224" i="81"/>
  <c r="I223" i="81"/>
  <c r="I222" i="81"/>
  <c r="I221" i="81"/>
  <c r="I220" i="81"/>
  <c r="I219" i="81"/>
  <c r="I218" i="81"/>
  <c r="I217" i="81"/>
  <c r="I216" i="81"/>
  <c r="I215" i="81"/>
  <c r="I214" i="81"/>
  <c r="J214" i="81" s="1"/>
  <c r="I213" i="81"/>
  <c r="J213" i="81" s="1"/>
  <c r="I212" i="81"/>
  <c r="I211" i="81"/>
  <c r="I210" i="81"/>
  <c r="I209" i="81"/>
  <c r="I208" i="81"/>
  <c r="I207" i="81"/>
  <c r="I206" i="81"/>
  <c r="I205" i="81"/>
  <c r="J205" i="81"/>
  <c r="I204" i="81"/>
  <c r="J204" i="81"/>
  <c r="I203" i="81"/>
  <c r="J203" i="81"/>
  <c r="I202" i="81"/>
  <c r="I201" i="81"/>
  <c r="I200" i="81"/>
  <c r="I199" i="81"/>
  <c r="I198" i="81"/>
  <c r="J198" i="81"/>
  <c r="I197" i="81"/>
  <c r="J197" i="81"/>
  <c r="I196" i="81"/>
  <c r="I195" i="81"/>
  <c r="I194" i="81"/>
  <c r="I193" i="81"/>
  <c r="I192" i="81"/>
  <c r="I191" i="81"/>
  <c r="I190" i="81"/>
  <c r="I189" i="81"/>
  <c r="I188" i="81"/>
  <c r="I187" i="81"/>
  <c r="I186" i="81"/>
  <c r="I185" i="81"/>
  <c r="I184" i="81"/>
  <c r="I183" i="81"/>
  <c r="I182" i="81"/>
  <c r="I181" i="81"/>
  <c r="I180" i="81"/>
  <c r="I179" i="81"/>
  <c r="I178" i="81"/>
  <c r="I177" i="81"/>
  <c r="J177" i="81" s="1"/>
  <c r="I176" i="81"/>
  <c r="I175" i="81"/>
  <c r="I174" i="81"/>
  <c r="I173" i="81"/>
  <c r="I172" i="81"/>
  <c r="I171" i="81"/>
  <c r="J170" i="81"/>
  <c r="I170" i="81"/>
  <c r="I169" i="81"/>
  <c r="J169" i="81"/>
  <c r="I168" i="81"/>
  <c r="J168" i="81" s="1"/>
  <c r="I167" i="81"/>
  <c r="J167" i="81"/>
  <c r="I166" i="81"/>
  <c r="J166" i="81" s="1"/>
  <c r="I165" i="81"/>
  <c r="J165" i="81"/>
  <c r="I164" i="81"/>
  <c r="J164" i="81" s="1"/>
  <c r="I163" i="81"/>
  <c r="J163" i="81"/>
  <c r="I162" i="81"/>
  <c r="J162" i="81" s="1"/>
  <c r="I161" i="81"/>
  <c r="J161" i="81"/>
  <c r="J160" i="81"/>
  <c r="I160" i="81"/>
  <c r="I159" i="81"/>
  <c r="J159" i="81"/>
  <c r="I158" i="81"/>
  <c r="J158" i="81" s="1"/>
  <c r="I157" i="81"/>
  <c r="J157" i="81"/>
  <c r="I156" i="81"/>
  <c r="J156" i="81" s="1"/>
  <c r="I155" i="81"/>
  <c r="I154" i="81"/>
  <c r="I153" i="81"/>
  <c r="I152" i="81"/>
  <c r="J152" i="81"/>
  <c r="I151" i="81"/>
  <c r="I150" i="81"/>
  <c r="I149" i="81"/>
  <c r="I148" i="81"/>
  <c r="I147" i="81"/>
  <c r="I146" i="81"/>
  <c r="I145" i="81"/>
  <c r="I144" i="81"/>
  <c r="I143" i="81"/>
  <c r="I142" i="81"/>
  <c r="I141" i="81"/>
  <c r="I140" i="81"/>
  <c r="I139" i="81"/>
  <c r="I138" i="81"/>
  <c r="I137" i="81"/>
  <c r="I136" i="81"/>
  <c r="I135" i="81"/>
  <c r="I134" i="81"/>
  <c r="I133" i="81"/>
  <c r="I132" i="81"/>
  <c r="I131" i="81"/>
  <c r="I130" i="81"/>
  <c r="I129" i="81"/>
  <c r="I128" i="81"/>
  <c r="I127" i="81"/>
  <c r="I126" i="81"/>
  <c r="I125" i="81"/>
  <c r="I124" i="81"/>
  <c r="I123" i="81"/>
  <c r="I122" i="81"/>
  <c r="I121" i="81"/>
  <c r="I120" i="81"/>
  <c r="I119" i="81"/>
  <c r="I118" i="81"/>
  <c r="I117" i="81"/>
  <c r="I116" i="81"/>
  <c r="I115" i="81"/>
  <c r="I114" i="81"/>
  <c r="I113" i="81"/>
  <c r="I112" i="81"/>
  <c r="I111" i="81"/>
  <c r="I110" i="81"/>
  <c r="I109" i="81"/>
  <c r="I108" i="81"/>
  <c r="I107" i="81"/>
  <c r="I106" i="81"/>
  <c r="I105" i="81"/>
  <c r="I104" i="81"/>
  <c r="I103" i="81"/>
  <c r="I102" i="81"/>
  <c r="I101" i="81"/>
  <c r="I100" i="81"/>
  <c r="I99" i="81"/>
  <c r="I98" i="81"/>
  <c r="I97" i="81"/>
  <c r="I96" i="81"/>
  <c r="I95" i="81"/>
  <c r="I94" i="81"/>
  <c r="I93" i="81"/>
  <c r="I92" i="81"/>
  <c r="I91" i="81"/>
  <c r="I90" i="81"/>
  <c r="J90" i="81" s="1"/>
  <c r="I89" i="81"/>
  <c r="I88" i="81"/>
  <c r="I87" i="81"/>
  <c r="I86" i="81"/>
  <c r="I85" i="81"/>
  <c r="I84" i="81"/>
  <c r="I83" i="81"/>
  <c r="I82" i="81"/>
  <c r="J82" i="81" s="1"/>
  <c r="I81" i="81"/>
  <c r="J81" i="81"/>
  <c r="I80" i="81"/>
  <c r="I79" i="81"/>
  <c r="I78" i="81"/>
  <c r="I77" i="81"/>
  <c r="I76" i="81"/>
  <c r="I75" i="81"/>
  <c r="I74" i="81"/>
  <c r="I73" i="81"/>
  <c r="I72" i="81"/>
  <c r="I71" i="81"/>
  <c r="I70" i="81"/>
  <c r="I69" i="81"/>
  <c r="I68" i="81"/>
  <c r="I67" i="81"/>
  <c r="I66" i="81"/>
  <c r="I65" i="81"/>
  <c r="I64" i="81"/>
  <c r="I63" i="81"/>
  <c r="I62" i="81"/>
  <c r="I61" i="81"/>
  <c r="I60" i="81"/>
  <c r="I59" i="81"/>
  <c r="I58" i="81"/>
  <c r="I57" i="81"/>
  <c r="I56" i="81"/>
  <c r="I55" i="81"/>
  <c r="I54" i="81"/>
  <c r="I53" i="81"/>
  <c r="I52" i="81"/>
  <c r="I51" i="81"/>
  <c r="I50" i="81"/>
  <c r="I49" i="81"/>
  <c r="I48" i="81"/>
  <c r="I47" i="81"/>
  <c r="I46" i="81"/>
  <c r="I45" i="81"/>
  <c r="I44" i="81"/>
  <c r="I43" i="81"/>
  <c r="I42" i="81"/>
  <c r="I41" i="81"/>
  <c r="I40" i="81"/>
  <c r="I39" i="81"/>
  <c r="I38" i="81"/>
  <c r="I37" i="81"/>
  <c r="I36" i="81"/>
  <c r="I35" i="81"/>
  <c r="I34" i="81"/>
  <c r="I33" i="81"/>
  <c r="I32" i="81"/>
  <c r="J18" i="81" s="1"/>
  <c r="I31" i="81"/>
  <c r="I30" i="81"/>
  <c r="I29" i="81"/>
  <c r="I28" i="81"/>
  <c r="I27" i="81"/>
  <c r="I26" i="81"/>
  <c r="I25" i="81"/>
  <c r="I24" i="81"/>
  <c r="I23" i="81"/>
  <c r="I22" i="81"/>
  <c r="I21" i="81"/>
  <c r="I20" i="81"/>
  <c r="I19" i="81"/>
  <c r="J19" i="81" s="1"/>
  <c r="I18" i="81"/>
  <c r="I17" i="81"/>
  <c r="I16" i="81"/>
  <c r="J16" i="81" s="1"/>
  <c r="I15" i="81"/>
  <c r="J15" i="81" s="1"/>
  <c r="I14" i="81"/>
  <c r="J14" i="81"/>
  <c r="I13" i="81"/>
  <c r="I12" i="81"/>
  <c r="I11" i="81"/>
  <c r="I10" i="81"/>
  <c r="I9" i="81"/>
  <c r="J9" i="81" s="1"/>
  <c r="I8" i="81"/>
  <c r="I7" i="81"/>
  <c r="I6" i="81"/>
  <c r="J20" i="81" s="1"/>
  <c r="I5" i="81"/>
  <c r="I4" i="81"/>
  <c r="J11" i="81"/>
  <c r="J84" i="81"/>
  <c r="J21" i="81"/>
  <c r="J173" i="81"/>
  <c r="J219" i="81"/>
  <c r="J171" i="81"/>
  <c r="J10" i="81"/>
  <c r="J172" i="81"/>
  <c r="J176" i="81"/>
  <c r="J217" i="81"/>
  <c r="J216" i="81"/>
  <c r="J221" i="81"/>
  <c r="J174" i="81"/>
  <c r="J175" i="81"/>
  <c r="J85" i="81"/>
  <c r="J215" i="81"/>
  <c r="J83" i="81"/>
  <c r="J80" i="81"/>
  <c r="J86" i="81"/>
  <c r="J88" i="81"/>
  <c r="J218" i="81"/>
  <c r="J91" i="81"/>
  <c r="J89" i="81"/>
  <c r="J87" i="81"/>
  <c r="J220" i="81"/>
  <c r="J22" i="81"/>
  <c r="J17" i="81"/>
  <c r="I231" i="81"/>
  <c r="I168" i="80"/>
  <c r="J168" i="80"/>
  <c r="I169" i="80"/>
  <c r="J169" i="80" s="1"/>
  <c r="I170" i="80"/>
  <c r="J170" i="80"/>
  <c r="G231" i="80"/>
  <c r="F231" i="80"/>
  <c r="E231" i="80"/>
  <c r="D231" i="80"/>
  <c r="C231" i="80"/>
  <c r="I229" i="80"/>
  <c r="I228" i="80"/>
  <c r="I227" i="80"/>
  <c r="I226" i="80"/>
  <c r="I225" i="80"/>
  <c r="I224" i="80"/>
  <c r="I223" i="80"/>
  <c r="I222" i="80"/>
  <c r="I221" i="80"/>
  <c r="I220" i="80"/>
  <c r="I219" i="80"/>
  <c r="I218" i="80"/>
  <c r="I217" i="80"/>
  <c r="I216" i="80"/>
  <c r="I215" i="80"/>
  <c r="I214" i="80"/>
  <c r="J214" i="80" s="1"/>
  <c r="I213" i="80"/>
  <c r="J213" i="80"/>
  <c r="I212" i="80"/>
  <c r="I211" i="80"/>
  <c r="I210" i="80"/>
  <c r="I209" i="80"/>
  <c r="I208" i="80"/>
  <c r="I207" i="80"/>
  <c r="I206" i="80"/>
  <c r="J205" i="80"/>
  <c r="I205" i="80"/>
  <c r="I204" i="80"/>
  <c r="J204" i="80"/>
  <c r="I203" i="80"/>
  <c r="J203" i="80" s="1"/>
  <c r="I202" i="80"/>
  <c r="I201" i="80"/>
  <c r="I200" i="80"/>
  <c r="I199" i="80"/>
  <c r="I198" i="80"/>
  <c r="J198" i="80"/>
  <c r="J197" i="80"/>
  <c r="I197" i="80"/>
  <c r="I196" i="80"/>
  <c r="I195" i="80"/>
  <c r="I194" i="80"/>
  <c r="I193" i="80"/>
  <c r="I192" i="80"/>
  <c r="I191" i="80"/>
  <c r="I190" i="80"/>
  <c r="I189" i="80"/>
  <c r="I188" i="80"/>
  <c r="I187" i="80"/>
  <c r="I186" i="80"/>
  <c r="I185" i="80"/>
  <c r="I184" i="80"/>
  <c r="I183" i="80"/>
  <c r="I182" i="80"/>
  <c r="I181" i="80"/>
  <c r="I180" i="80"/>
  <c r="I179" i="80"/>
  <c r="I178" i="80"/>
  <c r="I177" i="80"/>
  <c r="J177" i="80" s="1"/>
  <c r="I176" i="80"/>
  <c r="J176" i="80"/>
  <c r="I175" i="80"/>
  <c r="I174" i="80"/>
  <c r="I173" i="80"/>
  <c r="I172" i="80"/>
  <c r="J172" i="80" s="1"/>
  <c r="I171" i="80"/>
  <c r="I167" i="80"/>
  <c r="J167" i="80"/>
  <c r="I166" i="80"/>
  <c r="J166" i="80" s="1"/>
  <c r="I165" i="80"/>
  <c r="J165" i="80"/>
  <c r="I164" i="80"/>
  <c r="J164" i="80" s="1"/>
  <c r="I163" i="80"/>
  <c r="J163" i="80"/>
  <c r="I162" i="80"/>
  <c r="J162" i="80" s="1"/>
  <c r="I161" i="80"/>
  <c r="J161" i="80"/>
  <c r="I160" i="80"/>
  <c r="J160" i="80" s="1"/>
  <c r="I159" i="80"/>
  <c r="J159" i="80" s="1"/>
  <c r="I158" i="80"/>
  <c r="J158" i="80" s="1"/>
  <c r="I157" i="80"/>
  <c r="J157" i="80" s="1"/>
  <c r="I156" i="80"/>
  <c r="J156" i="80" s="1"/>
  <c r="I155" i="80"/>
  <c r="I154" i="80"/>
  <c r="I153" i="80"/>
  <c r="I152" i="80"/>
  <c r="J152" i="80"/>
  <c r="I151" i="80"/>
  <c r="I150" i="80"/>
  <c r="I149" i="80"/>
  <c r="I148" i="80"/>
  <c r="I147" i="80"/>
  <c r="I146" i="80"/>
  <c r="I145" i="80"/>
  <c r="I144" i="80"/>
  <c r="I143" i="80"/>
  <c r="I142" i="80"/>
  <c r="I141" i="80"/>
  <c r="I140" i="80"/>
  <c r="I139" i="80"/>
  <c r="I138" i="80"/>
  <c r="I137" i="80"/>
  <c r="I136" i="80"/>
  <c r="I135" i="80"/>
  <c r="I134" i="80"/>
  <c r="I133" i="80"/>
  <c r="I132" i="80"/>
  <c r="I131" i="80"/>
  <c r="I130" i="80"/>
  <c r="I129" i="80"/>
  <c r="I128" i="80"/>
  <c r="I127" i="80"/>
  <c r="I126" i="80"/>
  <c r="I125" i="80"/>
  <c r="I124" i="80"/>
  <c r="I123" i="80"/>
  <c r="I122" i="80"/>
  <c r="I121" i="80"/>
  <c r="I120" i="80"/>
  <c r="I119" i="80"/>
  <c r="I118" i="80"/>
  <c r="I117" i="80"/>
  <c r="I116" i="80"/>
  <c r="I115" i="80"/>
  <c r="I114" i="80"/>
  <c r="I113" i="80"/>
  <c r="I112" i="80"/>
  <c r="I111" i="80"/>
  <c r="I110" i="80"/>
  <c r="I109" i="80"/>
  <c r="I108" i="80"/>
  <c r="I107" i="80"/>
  <c r="I106" i="80"/>
  <c r="I105" i="80"/>
  <c r="I104" i="80"/>
  <c r="I103" i="80"/>
  <c r="I102" i="80"/>
  <c r="I101" i="80"/>
  <c r="I100" i="80"/>
  <c r="I99" i="80"/>
  <c r="J82" i="80" s="1"/>
  <c r="I98" i="80"/>
  <c r="I97" i="80"/>
  <c r="I96" i="80"/>
  <c r="I95" i="80"/>
  <c r="I94" i="80"/>
  <c r="I93" i="80"/>
  <c r="I92" i="80"/>
  <c r="I91" i="80"/>
  <c r="I90" i="80"/>
  <c r="I89" i="80"/>
  <c r="I88" i="80"/>
  <c r="I87" i="80"/>
  <c r="I86" i="80"/>
  <c r="I85" i="80"/>
  <c r="I84" i="80"/>
  <c r="J84" i="80"/>
  <c r="I83" i="80"/>
  <c r="I82" i="80"/>
  <c r="I81" i="80"/>
  <c r="J81" i="80" s="1"/>
  <c r="I80" i="80"/>
  <c r="J80" i="80"/>
  <c r="I79" i="80"/>
  <c r="J91" i="80" s="1"/>
  <c r="I78" i="80"/>
  <c r="I77" i="80"/>
  <c r="I76" i="80"/>
  <c r="I75" i="80"/>
  <c r="I74" i="80"/>
  <c r="I73" i="80"/>
  <c r="I72" i="80"/>
  <c r="I71" i="80"/>
  <c r="I70" i="80"/>
  <c r="I69" i="80"/>
  <c r="I68" i="80"/>
  <c r="I67" i="80"/>
  <c r="I66" i="80"/>
  <c r="I65" i="80"/>
  <c r="I64" i="80"/>
  <c r="I63" i="80"/>
  <c r="I62" i="80"/>
  <c r="I61" i="80"/>
  <c r="I60" i="80"/>
  <c r="I59" i="80"/>
  <c r="I58" i="80"/>
  <c r="I57" i="80"/>
  <c r="I56" i="80"/>
  <c r="I55" i="80"/>
  <c r="I54" i="80"/>
  <c r="I53" i="80"/>
  <c r="I52" i="80"/>
  <c r="I51" i="80"/>
  <c r="I50" i="80"/>
  <c r="I49" i="80"/>
  <c r="I48" i="80"/>
  <c r="I47" i="80"/>
  <c r="I46" i="80"/>
  <c r="I45" i="80"/>
  <c r="I44" i="80"/>
  <c r="I43" i="80"/>
  <c r="I42" i="80"/>
  <c r="I41" i="80"/>
  <c r="I40" i="80"/>
  <c r="I39" i="80"/>
  <c r="I38" i="80"/>
  <c r="I37" i="80"/>
  <c r="I36" i="80"/>
  <c r="I35" i="80"/>
  <c r="I34" i="80"/>
  <c r="I33" i="80"/>
  <c r="I32" i="80"/>
  <c r="J18" i="80" s="1"/>
  <c r="I31" i="80"/>
  <c r="I30" i="80"/>
  <c r="I29" i="80"/>
  <c r="I28" i="80"/>
  <c r="I27" i="80"/>
  <c r="I26" i="80"/>
  <c r="I25" i="80"/>
  <c r="I24" i="80"/>
  <c r="I23" i="80"/>
  <c r="I22" i="80"/>
  <c r="I21" i="80"/>
  <c r="I20" i="80"/>
  <c r="J20" i="80" s="1"/>
  <c r="I19" i="80"/>
  <c r="I18" i="80"/>
  <c r="I17" i="80"/>
  <c r="I16" i="80"/>
  <c r="J15" i="80"/>
  <c r="I15" i="80"/>
  <c r="I14" i="80"/>
  <c r="J14" i="80"/>
  <c r="I13" i="80"/>
  <c r="I12" i="80"/>
  <c r="J10" i="80"/>
  <c r="I11" i="80"/>
  <c r="J11" i="80" s="1"/>
  <c r="I10" i="80"/>
  <c r="I9" i="80"/>
  <c r="J9" i="80"/>
  <c r="I8" i="80"/>
  <c r="I7" i="80"/>
  <c r="J21" i="80" s="1"/>
  <c r="I6" i="80"/>
  <c r="I5" i="80"/>
  <c r="I4" i="80"/>
  <c r="J16" i="80" s="1"/>
  <c r="J220" i="80"/>
  <c r="J174" i="80"/>
  <c r="J90" i="80"/>
  <c r="J216" i="80"/>
  <c r="J171" i="80"/>
  <c r="J89" i="80"/>
  <c r="J19" i="80"/>
  <c r="J217" i="80"/>
  <c r="J215" i="80"/>
  <c r="J17" i="80"/>
  <c r="J221" i="80"/>
  <c r="J219" i="80"/>
  <c r="J218" i="80"/>
  <c r="J173" i="80"/>
  <c r="J175" i="80"/>
  <c r="J88" i="80"/>
  <c r="J86" i="80"/>
  <c r="J85" i="80"/>
  <c r="J87" i="80"/>
  <c r="J83" i="80"/>
  <c r="J22" i="80"/>
  <c r="I181" i="79"/>
  <c r="G228" i="79"/>
  <c r="F228" i="79"/>
  <c r="E228" i="79"/>
  <c r="D228" i="79"/>
  <c r="C228" i="79"/>
  <c r="I226" i="79"/>
  <c r="I225" i="79"/>
  <c r="I224" i="79"/>
  <c r="I223" i="79"/>
  <c r="I222" i="79"/>
  <c r="I221" i="79"/>
  <c r="I220" i="79"/>
  <c r="I219" i="79"/>
  <c r="I218" i="79"/>
  <c r="I217" i="79"/>
  <c r="I216" i="79"/>
  <c r="I215" i="79"/>
  <c r="I214" i="79"/>
  <c r="I213" i="79"/>
  <c r="I212" i="79"/>
  <c r="I211" i="79"/>
  <c r="J211" i="79" s="1"/>
  <c r="I210" i="79"/>
  <c r="J210" i="79"/>
  <c r="I209" i="79"/>
  <c r="I208" i="79"/>
  <c r="I207" i="79"/>
  <c r="I206" i="79"/>
  <c r="I205" i="79"/>
  <c r="I204" i="79"/>
  <c r="I203" i="79"/>
  <c r="J202" i="79"/>
  <c r="I202" i="79"/>
  <c r="I201" i="79"/>
  <c r="J201" i="79"/>
  <c r="J200" i="79"/>
  <c r="I200" i="79"/>
  <c r="I199" i="79"/>
  <c r="I198" i="79"/>
  <c r="I197" i="79"/>
  <c r="I196" i="79"/>
  <c r="I195" i="79"/>
  <c r="J195" i="79"/>
  <c r="J194" i="79"/>
  <c r="I194" i="79"/>
  <c r="I193" i="79"/>
  <c r="I192" i="79"/>
  <c r="I191" i="79"/>
  <c r="I190" i="79"/>
  <c r="I189" i="79"/>
  <c r="I188" i="79"/>
  <c r="I187" i="79"/>
  <c r="I186" i="79"/>
  <c r="I185" i="79"/>
  <c r="I184" i="79"/>
  <c r="I183" i="79"/>
  <c r="I182" i="79"/>
  <c r="I180" i="79"/>
  <c r="I179" i="79"/>
  <c r="I178" i="79"/>
  <c r="I177" i="79"/>
  <c r="I176" i="79"/>
  <c r="I175" i="79"/>
  <c r="I174" i="79"/>
  <c r="J174" i="79"/>
  <c r="I173" i="79"/>
  <c r="I172" i="79"/>
  <c r="J172" i="79" s="1"/>
  <c r="I171" i="79"/>
  <c r="I170" i="79"/>
  <c r="J170" i="79" s="1"/>
  <c r="I169" i="79"/>
  <c r="J169" i="79" s="1"/>
  <c r="I168" i="79"/>
  <c r="J168" i="79" s="1"/>
  <c r="I167" i="79"/>
  <c r="J167" i="79" s="1"/>
  <c r="I166" i="79"/>
  <c r="J166" i="79"/>
  <c r="I165" i="79"/>
  <c r="J165" i="79" s="1"/>
  <c r="I164" i="79"/>
  <c r="J164" i="79" s="1"/>
  <c r="I163" i="79"/>
  <c r="J163" i="79" s="1"/>
  <c r="I162" i="79"/>
  <c r="J162" i="79" s="1"/>
  <c r="I161" i="79"/>
  <c r="J161" i="79" s="1"/>
  <c r="I160" i="79"/>
  <c r="J160" i="79" s="1"/>
  <c r="I159" i="79"/>
  <c r="J159" i="79" s="1"/>
  <c r="I158" i="79"/>
  <c r="J158" i="79" s="1"/>
  <c r="I157" i="79"/>
  <c r="J157" i="79" s="1"/>
  <c r="I156" i="79"/>
  <c r="J156" i="79" s="1"/>
  <c r="I155" i="79"/>
  <c r="I154" i="79"/>
  <c r="I153" i="79"/>
  <c r="J216" i="79" s="1"/>
  <c r="J152" i="79"/>
  <c r="I152" i="79"/>
  <c r="I151" i="79"/>
  <c r="I150" i="79"/>
  <c r="I149" i="79"/>
  <c r="I148" i="79"/>
  <c r="I147" i="79"/>
  <c r="I146" i="79"/>
  <c r="I145" i="79"/>
  <c r="I144" i="79"/>
  <c r="I143" i="79"/>
  <c r="I142" i="79"/>
  <c r="I141" i="79"/>
  <c r="I140" i="79"/>
  <c r="I139" i="79"/>
  <c r="I138" i="79"/>
  <c r="I137" i="79"/>
  <c r="I136" i="79"/>
  <c r="I135" i="79"/>
  <c r="I134" i="79"/>
  <c r="I133" i="79"/>
  <c r="I132" i="79"/>
  <c r="I131" i="79"/>
  <c r="I130" i="79"/>
  <c r="I129" i="79"/>
  <c r="I128" i="79"/>
  <c r="I127" i="79"/>
  <c r="I126" i="79"/>
  <c r="I125" i="79"/>
  <c r="I124" i="79"/>
  <c r="I123" i="79"/>
  <c r="I122" i="79"/>
  <c r="I121" i="79"/>
  <c r="I120" i="79"/>
  <c r="I119" i="79"/>
  <c r="I118" i="79"/>
  <c r="I117" i="79"/>
  <c r="I116" i="79"/>
  <c r="I115" i="79"/>
  <c r="I114" i="79"/>
  <c r="I113" i="79"/>
  <c r="I112" i="79"/>
  <c r="I111" i="79"/>
  <c r="I110" i="79"/>
  <c r="I109" i="79"/>
  <c r="I108" i="79"/>
  <c r="I107" i="79"/>
  <c r="I106" i="79"/>
  <c r="I105" i="79"/>
  <c r="I104" i="79"/>
  <c r="I103" i="79"/>
  <c r="I102" i="79"/>
  <c r="I101" i="79"/>
  <c r="I100" i="79"/>
  <c r="I99" i="79"/>
  <c r="I98" i="79"/>
  <c r="I97" i="79"/>
  <c r="J84" i="79" s="1"/>
  <c r="I96" i="79"/>
  <c r="I95" i="79"/>
  <c r="I94" i="79"/>
  <c r="I93" i="79"/>
  <c r="I92" i="79"/>
  <c r="I91" i="79"/>
  <c r="I90" i="79"/>
  <c r="I89" i="79"/>
  <c r="I88" i="79"/>
  <c r="I87" i="79"/>
  <c r="I86" i="79"/>
  <c r="I85" i="79"/>
  <c r="I84" i="79"/>
  <c r="I83" i="79"/>
  <c r="J83" i="79"/>
  <c r="I82" i="79"/>
  <c r="J82" i="79"/>
  <c r="I81" i="79"/>
  <c r="J81" i="79"/>
  <c r="I80" i="79"/>
  <c r="J80" i="79" s="1"/>
  <c r="I79" i="79"/>
  <c r="I78" i="79"/>
  <c r="I77" i="79"/>
  <c r="I76" i="79"/>
  <c r="I75" i="79"/>
  <c r="I74" i="79"/>
  <c r="I73" i="79"/>
  <c r="I72" i="79"/>
  <c r="I71" i="79"/>
  <c r="I70" i="79"/>
  <c r="I69" i="79"/>
  <c r="I68" i="79"/>
  <c r="I67" i="79"/>
  <c r="I66" i="79"/>
  <c r="I65" i="79"/>
  <c r="I64" i="79"/>
  <c r="I63" i="79"/>
  <c r="I62" i="79"/>
  <c r="I61" i="79"/>
  <c r="I60" i="79"/>
  <c r="I59" i="79"/>
  <c r="I58" i="79"/>
  <c r="I57" i="79"/>
  <c r="I56" i="79"/>
  <c r="I55" i="79"/>
  <c r="I54" i="79"/>
  <c r="I53" i="79"/>
  <c r="I52" i="79"/>
  <c r="I51" i="79"/>
  <c r="I50" i="79"/>
  <c r="I49" i="79"/>
  <c r="I48" i="79"/>
  <c r="I47" i="79"/>
  <c r="I46" i="79"/>
  <c r="I45" i="79"/>
  <c r="I44" i="79"/>
  <c r="I43" i="79"/>
  <c r="I42" i="79"/>
  <c r="I41" i="79"/>
  <c r="I40" i="79"/>
  <c r="I39" i="79"/>
  <c r="I38" i="79"/>
  <c r="I37" i="79"/>
  <c r="I36" i="79"/>
  <c r="I35" i="79"/>
  <c r="I34" i="79"/>
  <c r="I33" i="79"/>
  <c r="I32" i="79"/>
  <c r="I31" i="79"/>
  <c r="I30" i="79"/>
  <c r="I29" i="79"/>
  <c r="I28" i="79"/>
  <c r="I27" i="79"/>
  <c r="I26" i="79"/>
  <c r="I25" i="79"/>
  <c r="I24" i="79"/>
  <c r="I23" i="79"/>
  <c r="I22" i="79"/>
  <c r="I21" i="79"/>
  <c r="I20" i="79"/>
  <c r="I19" i="79"/>
  <c r="I18" i="79"/>
  <c r="I17" i="79"/>
  <c r="I16" i="79"/>
  <c r="J16" i="79" s="1"/>
  <c r="I15" i="79"/>
  <c r="J15" i="79"/>
  <c r="I14" i="79"/>
  <c r="J14" i="79"/>
  <c r="I13" i="79"/>
  <c r="I12" i="79"/>
  <c r="I11" i="79"/>
  <c r="I10" i="79"/>
  <c r="J10" i="79" s="1"/>
  <c r="I9" i="79"/>
  <c r="J9" i="79"/>
  <c r="I8" i="79"/>
  <c r="I7" i="79"/>
  <c r="J21" i="79" s="1"/>
  <c r="I6" i="79"/>
  <c r="I5" i="79"/>
  <c r="J18" i="79" s="1"/>
  <c r="I4" i="79"/>
  <c r="J214" i="79"/>
  <c r="J215" i="79"/>
  <c r="J171" i="79"/>
  <c r="J86" i="79"/>
  <c r="J91" i="79"/>
  <c r="J22" i="79"/>
  <c r="J20" i="79"/>
  <c r="J217" i="79"/>
  <c r="J90" i="79"/>
  <c r="J11" i="79"/>
  <c r="J17" i="79"/>
  <c r="J19" i="79"/>
  <c r="J87" i="79"/>
  <c r="J88" i="79"/>
  <c r="J85" i="79"/>
  <c r="J89" i="79"/>
  <c r="J173" i="79"/>
  <c r="J212" i="79"/>
  <c r="J218" i="79"/>
  <c r="J213" i="79"/>
  <c r="J166" i="78"/>
  <c r="I166" i="78"/>
  <c r="I167" i="78"/>
  <c r="J167" i="78" s="1"/>
  <c r="I164" i="78"/>
  <c r="J164" i="78"/>
  <c r="I161" i="78"/>
  <c r="J161" i="78"/>
  <c r="G227" i="78"/>
  <c r="F227" i="78"/>
  <c r="E227" i="78"/>
  <c r="D227" i="78"/>
  <c r="C227" i="78"/>
  <c r="I225" i="78"/>
  <c r="I224" i="78"/>
  <c r="I223" i="78"/>
  <c r="I222" i="78"/>
  <c r="I221" i="78"/>
  <c r="I220" i="78"/>
  <c r="I219" i="78"/>
  <c r="I218" i="78"/>
  <c r="I217" i="78"/>
  <c r="I216" i="78"/>
  <c r="I215" i="78"/>
  <c r="I214" i="78"/>
  <c r="I213" i="78"/>
  <c r="I212" i="78"/>
  <c r="I211" i="78"/>
  <c r="I210" i="78"/>
  <c r="J210" i="78"/>
  <c r="I209" i="78"/>
  <c r="J209" i="78"/>
  <c r="I208" i="78"/>
  <c r="I207" i="78"/>
  <c r="I206" i="78"/>
  <c r="I205" i="78"/>
  <c r="I204" i="78"/>
  <c r="I203" i="78"/>
  <c r="I202" i="78"/>
  <c r="J201" i="78"/>
  <c r="I201" i="78"/>
  <c r="J200" i="78"/>
  <c r="I200" i="78"/>
  <c r="J199" i="78"/>
  <c r="I199" i="78"/>
  <c r="I198" i="78"/>
  <c r="I197" i="78"/>
  <c r="I196" i="78"/>
  <c r="I195" i="78"/>
  <c r="J194" i="78"/>
  <c r="I194" i="78"/>
  <c r="J193" i="78"/>
  <c r="I193" i="78"/>
  <c r="I192" i="78"/>
  <c r="I191" i="78"/>
  <c r="I190" i="78"/>
  <c r="I189" i="78"/>
  <c r="I188" i="78"/>
  <c r="I187" i="78"/>
  <c r="I186" i="78"/>
  <c r="I185" i="78"/>
  <c r="I184" i="78"/>
  <c r="I183" i="78"/>
  <c r="I182" i="78"/>
  <c r="I181" i="78"/>
  <c r="I180" i="78"/>
  <c r="I179" i="78"/>
  <c r="I178" i="78"/>
  <c r="I177" i="78"/>
  <c r="I176" i="78"/>
  <c r="J170" i="78"/>
  <c r="I175" i="78"/>
  <c r="I174" i="78"/>
  <c r="J174" i="78" s="1"/>
  <c r="I173" i="78"/>
  <c r="I172" i="78"/>
  <c r="I171" i="78"/>
  <c r="I170" i="78"/>
  <c r="I169" i="78"/>
  <c r="I168" i="78"/>
  <c r="J168" i="78" s="1"/>
  <c r="I165" i="78"/>
  <c r="J165" i="78" s="1"/>
  <c r="I163" i="78"/>
  <c r="J163" i="78" s="1"/>
  <c r="I162" i="78"/>
  <c r="J162" i="78" s="1"/>
  <c r="I160" i="78"/>
  <c r="J160" i="78" s="1"/>
  <c r="I159" i="78"/>
  <c r="J159" i="78" s="1"/>
  <c r="I158" i="78"/>
  <c r="J158" i="78" s="1"/>
  <c r="J157" i="78"/>
  <c r="I157" i="78"/>
  <c r="I156" i="78"/>
  <c r="J156" i="78" s="1"/>
  <c r="I155" i="78"/>
  <c r="I154" i="78"/>
  <c r="I153" i="78"/>
  <c r="I152" i="78"/>
  <c r="J152" i="78"/>
  <c r="I151" i="78"/>
  <c r="I150" i="78"/>
  <c r="I149" i="78"/>
  <c r="I148" i="78"/>
  <c r="I147" i="78"/>
  <c r="I146" i="78"/>
  <c r="I145" i="78"/>
  <c r="I144" i="78"/>
  <c r="I143" i="78"/>
  <c r="I142" i="78"/>
  <c r="I141" i="78"/>
  <c r="I140" i="78"/>
  <c r="I139" i="78"/>
  <c r="I138" i="78"/>
  <c r="I137" i="78"/>
  <c r="I136" i="78"/>
  <c r="I135" i="78"/>
  <c r="I134" i="78"/>
  <c r="I133" i="78"/>
  <c r="I132" i="78"/>
  <c r="I131" i="78"/>
  <c r="I130" i="78"/>
  <c r="I129" i="78"/>
  <c r="I128" i="78"/>
  <c r="I127" i="78"/>
  <c r="I126" i="78"/>
  <c r="I125" i="78"/>
  <c r="I124" i="78"/>
  <c r="I123" i="78"/>
  <c r="I122" i="78"/>
  <c r="I121" i="78"/>
  <c r="I120" i="78"/>
  <c r="I119" i="78"/>
  <c r="I118" i="78"/>
  <c r="I117" i="78"/>
  <c r="I116" i="78"/>
  <c r="I115" i="78"/>
  <c r="I114" i="78"/>
  <c r="I113" i="78"/>
  <c r="I112" i="78"/>
  <c r="I111" i="78"/>
  <c r="I110" i="78"/>
  <c r="I109" i="78"/>
  <c r="I108" i="78"/>
  <c r="I107" i="78"/>
  <c r="I106" i="78"/>
  <c r="I105" i="78"/>
  <c r="I104" i="78"/>
  <c r="I103" i="78"/>
  <c r="I102" i="78"/>
  <c r="I101" i="78"/>
  <c r="I100" i="78"/>
  <c r="I99" i="78"/>
  <c r="I98" i="78"/>
  <c r="I97" i="78"/>
  <c r="I96" i="78"/>
  <c r="I95" i="78"/>
  <c r="I94" i="78"/>
  <c r="I93" i="78"/>
  <c r="I92" i="78"/>
  <c r="I91" i="78"/>
  <c r="I90" i="78"/>
  <c r="I89" i="78"/>
  <c r="I88" i="78"/>
  <c r="I87" i="78"/>
  <c r="I86" i="78"/>
  <c r="I85" i="78"/>
  <c r="I84" i="78"/>
  <c r="J84" i="78" s="1"/>
  <c r="I83" i="78"/>
  <c r="I82" i="78"/>
  <c r="I81" i="78"/>
  <c r="J81" i="78" s="1"/>
  <c r="I80" i="78"/>
  <c r="J80" i="78" s="1"/>
  <c r="I79" i="78"/>
  <c r="I78" i="78"/>
  <c r="I77" i="78"/>
  <c r="I76" i="78"/>
  <c r="I75" i="78"/>
  <c r="I74" i="78"/>
  <c r="I73" i="78"/>
  <c r="I72" i="78"/>
  <c r="I71" i="78"/>
  <c r="I70" i="78"/>
  <c r="I69" i="78"/>
  <c r="I68" i="78"/>
  <c r="I67" i="78"/>
  <c r="I66" i="78"/>
  <c r="I65" i="78"/>
  <c r="I64" i="78"/>
  <c r="I63" i="78"/>
  <c r="I62" i="78"/>
  <c r="I61" i="78"/>
  <c r="I60" i="78"/>
  <c r="I59" i="78"/>
  <c r="I58" i="78"/>
  <c r="I57" i="78"/>
  <c r="I56" i="78"/>
  <c r="I55" i="78"/>
  <c r="I54" i="78"/>
  <c r="I53" i="78"/>
  <c r="I52" i="78"/>
  <c r="I51" i="78"/>
  <c r="I50" i="78"/>
  <c r="I49" i="78"/>
  <c r="I48" i="78"/>
  <c r="I47" i="78"/>
  <c r="I46" i="78"/>
  <c r="I45" i="78"/>
  <c r="I44" i="78"/>
  <c r="I43" i="78"/>
  <c r="I42" i="78"/>
  <c r="I41" i="78"/>
  <c r="I40" i="78"/>
  <c r="I39" i="78"/>
  <c r="I38" i="78"/>
  <c r="I37" i="78"/>
  <c r="I36" i="78"/>
  <c r="I35" i="78"/>
  <c r="I34" i="78"/>
  <c r="I33" i="78"/>
  <c r="I32" i="78"/>
  <c r="I31" i="78"/>
  <c r="I30" i="78"/>
  <c r="I29" i="78"/>
  <c r="I28" i="78"/>
  <c r="I27" i="78"/>
  <c r="I26" i="78"/>
  <c r="I25" i="78"/>
  <c r="I24" i="78"/>
  <c r="I23" i="78"/>
  <c r="J16" i="78" s="1"/>
  <c r="I22" i="78"/>
  <c r="I21" i="78"/>
  <c r="I20" i="78"/>
  <c r="I19" i="78"/>
  <c r="I18" i="78"/>
  <c r="I17" i="78"/>
  <c r="I16" i="78"/>
  <c r="I15" i="78"/>
  <c r="J15" i="78" s="1"/>
  <c r="I14" i="78"/>
  <c r="J14" i="78" s="1"/>
  <c r="I13" i="78"/>
  <c r="I12" i="78"/>
  <c r="I11" i="78"/>
  <c r="J11" i="78" s="1"/>
  <c r="I10" i="78"/>
  <c r="J10" i="78" s="1"/>
  <c r="I9" i="78"/>
  <c r="J9" i="78"/>
  <c r="I8" i="78"/>
  <c r="I7" i="78"/>
  <c r="J21" i="78" s="1"/>
  <c r="I6" i="78"/>
  <c r="I5" i="78"/>
  <c r="I4" i="78"/>
  <c r="J216" i="78"/>
  <c r="J82" i="78"/>
  <c r="J18" i="78"/>
  <c r="J90" i="78"/>
  <c r="J83" i="78"/>
  <c r="J214" i="78"/>
  <c r="J215" i="78"/>
  <c r="J172" i="78"/>
  <c r="J88" i="78"/>
  <c r="J87" i="78"/>
  <c r="J86" i="78"/>
  <c r="J213" i="78"/>
  <c r="J212" i="78"/>
  <c r="J217" i="78"/>
  <c r="J211" i="78"/>
  <c r="J173" i="78"/>
  <c r="J171" i="78"/>
  <c r="J169" i="78"/>
  <c r="J91" i="78"/>
  <c r="J85" i="78"/>
  <c r="J89" i="78"/>
  <c r="J17" i="78"/>
  <c r="J20" i="78"/>
  <c r="J22" i="78"/>
  <c r="J19" i="78"/>
  <c r="I227" i="78"/>
  <c r="G225" i="77"/>
  <c r="F225" i="77"/>
  <c r="E225" i="77"/>
  <c r="D225" i="77"/>
  <c r="C225" i="77"/>
  <c r="I223" i="77"/>
  <c r="I222" i="77"/>
  <c r="I221" i="77"/>
  <c r="I220" i="77"/>
  <c r="I219" i="77"/>
  <c r="I218" i="77"/>
  <c r="I217" i="77"/>
  <c r="I216" i="77"/>
  <c r="I215" i="77"/>
  <c r="I214" i="77"/>
  <c r="I213" i="77"/>
  <c r="I212" i="77"/>
  <c r="I211" i="77"/>
  <c r="I210" i="77"/>
  <c r="I209" i="77"/>
  <c r="I208" i="77"/>
  <c r="J208" i="77" s="1"/>
  <c r="I207" i="77"/>
  <c r="J207" i="77"/>
  <c r="I206" i="77"/>
  <c r="I205" i="77"/>
  <c r="I204" i="77"/>
  <c r="I203" i="77"/>
  <c r="I202" i="77"/>
  <c r="I201" i="77"/>
  <c r="I200" i="77"/>
  <c r="J199" i="77"/>
  <c r="I199" i="77"/>
  <c r="I198" i="77"/>
  <c r="J198" i="77" s="1"/>
  <c r="I197" i="77"/>
  <c r="J197" i="77" s="1"/>
  <c r="I196" i="77"/>
  <c r="I195" i="77"/>
  <c r="I194" i="77"/>
  <c r="I193" i="77"/>
  <c r="I192" i="77"/>
  <c r="J192" i="77" s="1"/>
  <c r="I191" i="77"/>
  <c r="J191" i="77" s="1"/>
  <c r="I190" i="77"/>
  <c r="I189" i="77"/>
  <c r="I188" i="77"/>
  <c r="I187" i="77"/>
  <c r="I186" i="77"/>
  <c r="I185" i="77"/>
  <c r="I184" i="77"/>
  <c r="I183" i="77"/>
  <c r="I182" i="77"/>
  <c r="I181" i="77"/>
  <c r="I180" i="77"/>
  <c r="I179" i="77"/>
  <c r="I178" i="77"/>
  <c r="I177" i="77"/>
  <c r="I176" i="77"/>
  <c r="I175" i="77"/>
  <c r="I174" i="77"/>
  <c r="I173" i="77"/>
  <c r="I172" i="77"/>
  <c r="J172" i="77" s="1"/>
  <c r="I171" i="77"/>
  <c r="I170" i="77"/>
  <c r="I169" i="77"/>
  <c r="J169" i="77"/>
  <c r="I168" i="77"/>
  <c r="J168" i="77" s="1"/>
  <c r="I167" i="77"/>
  <c r="I166" i="77"/>
  <c r="J166" i="77" s="1"/>
  <c r="I165" i="77"/>
  <c r="J165" i="77" s="1"/>
  <c r="I164" i="77"/>
  <c r="J164" i="77" s="1"/>
  <c r="I163" i="77"/>
  <c r="J163" i="77" s="1"/>
  <c r="I162" i="77"/>
  <c r="J162" i="77" s="1"/>
  <c r="I161" i="77"/>
  <c r="J161" i="77" s="1"/>
  <c r="I160" i="77"/>
  <c r="J160" i="77"/>
  <c r="I159" i="77"/>
  <c r="J159" i="77" s="1"/>
  <c r="I158" i="77"/>
  <c r="J158" i="77"/>
  <c r="I157" i="77"/>
  <c r="J215" i="77" s="1"/>
  <c r="I156" i="77"/>
  <c r="I155" i="77"/>
  <c r="J154" i="77"/>
  <c r="I154" i="77"/>
  <c r="I153" i="77"/>
  <c r="I152" i="77"/>
  <c r="J211" i="77" s="1"/>
  <c r="I151" i="77"/>
  <c r="I150" i="77"/>
  <c r="J209" i="77" s="1"/>
  <c r="I149" i="77"/>
  <c r="I148" i="77"/>
  <c r="I147" i="77"/>
  <c r="I146" i="77"/>
  <c r="I145" i="77"/>
  <c r="I144" i="77"/>
  <c r="I143" i="77"/>
  <c r="I142" i="77"/>
  <c r="I141" i="77"/>
  <c r="I140" i="77"/>
  <c r="I139" i="77"/>
  <c r="I138" i="77"/>
  <c r="I137" i="77"/>
  <c r="I136" i="77"/>
  <c r="I135" i="77"/>
  <c r="I134" i="77"/>
  <c r="I133" i="77"/>
  <c r="I132" i="77"/>
  <c r="I131" i="77"/>
  <c r="I130" i="77"/>
  <c r="I129" i="77"/>
  <c r="I128" i="77"/>
  <c r="I127" i="77"/>
  <c r="I126" i="77"/>
  <c r="I125" i="77"/>
  <c r="I124" i="77"/>
  <c r="I123" i="77"/>
  <c r="I122" i="77"/>
  <c r="I121" i="77"/>
  <c r="I120" i="77"/>
  <c r="I119" i="77"/>
  <c r="I118" i="77"/>
  <c r="I117" i="77"/>
  <c r="I116" i="77"/>
  <c r="I115" i="77"/>
  <c r="I114" i="77"/>
  <c r="I113" i="77"/>
  <c r="I112" i="77"/>
  <c r="I111" i="77"/>
  <c r="I110" i="77"/>
  <c r="I109" i="77"/>
  <c r="I108" i="77"/>
  <c r="I107" i="77"/>
  <c r="I106" i="77"/>
  <c r="I105" i="77"/>
  <c r="I104" i="77"/>
  <c r="I103" i="77"/>
  <c r="I102" i="77"/>
  <c r="I101" i="77"/>
  <c r="I100" i="77"/>
  <c r="I99" i="77"/>
  <c r="I98" i="77"/>
  <c r="I97" i="77"/>
  <c r="I96" i="77"/>
  <c r="I95" i="77"/>
  <c r="I94" i="77"/>
  <c r="I93" i="77"/>
  <c r="I92" i="77"/>
  <c r="I91" i="77"/>
  <c r="I90" i="77"/>
  <c r="I89" i="77"/>
  <c r="I88" i="77"/>
  <c r="I87" i="77"/>
  <c r="I86" i="77"/>
  <c r="J86" i="77"/>
  <c r="J85" i="77"/>
  <c r="I85" i="77"/>
  <c r="I84" i="77"/>
  <c r="I83" i="77"/>
  <c r="J83" i="77" s="1"/>
  <c r="I82" i="77"/>
  <c r="I81" i="77"/>
  <c r="I80" i="77"/>
  <c r="I79" i="77"/>
  <c r="I78" i="77"/>
  <c r="I77" i="77"/>
  <c r="I76" i="77"/>
  <c r="I75" i="77"/>
  <c r="I74" i="77"/>
  <c r="I73" i="77"/>
  <c r="I72" i="77"/>
  <c r="I71" i="77"/>
  <c r="I70" i="77"/>
  <c r="I69" i="77"/>
  <c r="I68" i="77"/>
  <c r="I67" i="77"/>
  <c r="I66" i="77"/>
  <c r="I65" i="77"/>
  <c r="I64" i="77"/>
  <c r="I63" i="77"/>
  <c r="I62" i="77"/>
  <c r="I61" i="77"/>
  <c r="I60" i="77"/>
  <c r="I59" i="77"/>
  <c r="I58" i="77"/>
  <c r="I57" i="77"/>
  <c r="I56" i="77"/>
  <c r="I55" i="77"/>
  <c r="I54" i="77"/>
  <c r="I53" i="77"/>
  <c r="I52" i="77"/>
  <c r="I51" i="77"/>
  <c r="I50" i="77"/>
  <c r="I49" i="77"/>
  <c r="I48" i="77"/>
  <c r="I47" i="77"/>
  <c r="I46" i="77"/>
  <c r="I45" i="77"/>
  <c r="I44" i="77"/>
  <c r="I43" i="77"/>
  <c r="I42" i="77"/>
  <c r="I41" i="77"/>
  <c r="I40" i="77"/>
  <c r="I39" i="77"/>
  <c r="I38" i="77"/>
  <c r="I37" i="77"/>
  <c r="I36" i="77"/>
  <c r="I35" i="77"/>
  <c r="I34" i="77"/>
  <c r="I33" i="77"/>
  <c r="I32" i="77"/>
  <c r="I31" i="77"/>
  <c r="J17" i="77" s="1"/>
  <c r="I30" i="77"/>
  <c r="I29" i="77"/>
  <c r="I28" i="77"/>
  <c r="I27" i="77"/>
  <c r="I26" i="77"/>
  <c r="I25" i="77"/>
  <c r="I24" i="77"/>
  <c r="I23" i="77"/>
  <c r="I22" i="77"/>
  <c r="I21" i="77"/>
  <c r="I20" i="77"/>
  <c r="I19" i="77"/>
  <c r="J19" i="77" s="1"/>
  <c r="I18" i="77"/>
  <c r="I17" i="77"/>
  <c r="I16" i="77"/>
  <c r="J15" i="77"/>
  <c r="I15" i="77"/>
  <c r="I14" i="77"/>
  <c r="J14" i="77"/>
  <c r="I13" i="77"/>
  <c r="J11" i="77" s="1"/>
  <c r="I12" i="77"/>
  <c r="I11" i="77"/>
  <c r="I10" i="77"/>
  <c r="J10" i="77" s="1"/>
  <c r="I9" i="77"/>
  <c r="J9" i="77" s="1"/>
  <c r="I8" i="77"/>
  <c r="I7" i="77"/>
  <c r="J21" i="77" s="1"/>
  <c r="I6" i="77"/>
  <c r="I5" i="77"/>
  <c r="J18" i="77" s="1"/>
  <c r="I4" i="77"/>
  <c r="J16" i="77" s="1"/>
  <c r="J171" i="77"/>
  <c r="J170" i="77"/>
  <c r="J89" i="77"/>
  <c r="J210" i="77"/>
  <c r="J212" i="77"/>
  <c r="J167" i="77"/>
  <c r="J213" i="77"/>
  <c r="J214" i="77"/>
  <c r="J91" i="77"/>
  <c r="J87" i="77"/>
  <c r="J88" i="77"/>
  <c r="J93" i="77"/>
  <c r="J84" i="77"/>
  <c r="J82" i="77"/>
  <c r="J90" i="77"/>
  <c r="J92" i="77"/>
  <c r="J20" i="77"/>
  <c r="J22" i="77"/>
  <c r="I225" i="77"/>
  <c r="I207" i="76"/>
  <c r="J207" i="76" s="1"/>
  <c r="I208" i="76"/>
  <c r="J208" i="76" s="1"/>
  <c r="I162" i="76"/>
  <c r="J162" i="76"/>
  <c r="I163" i="76"/>
  <c r="J163" i="76" s="1"/>
  <c r="I163" i="75"/>
  <c r="J163" i="75" s="1"/>
  <c r="G225" i="76"/>
  <c r="F225" i="76"/>
  <c r="E225" i="76"/>
  <c r="D225" i="76"/>
  <c r="C225" i="76"/>
  <c r="I223" i="76"/>
  <c r="I222" i="76"/>
  <c r="I221" i="76"/>
  <c r="I220" i="76"/>
  <c r="I219" i="76"/>
  <c r="I218" i="76"/>
  <c r="I217" i="76"/>
  <c r="I216" i="76"/>
  <c r="I215" i="76"/>
  <c r="I214" i="76"/>
  <c r="I213" i="76"/>
  <c r="I212" i="76"/>
  <c r="I211" i="76"/>
  <c r="I210" i="76"/>
  <c r="I209" i="76"/>
  <c r="I206" i="76"/>
  <c r="I205" i="76"/>
  <c r="I204" i="76"/>
  <c r="I203" i="76"/>
  <c r="I202" i="76"/>
  <c r="I201" i="76"/>
  <c r="I200" i="76"/>
  <c r="I199" i="76"/>
  <c r="J199" i="76" s="1"/>
  <c r="I198" i="76"/>
  <c r="J198" i="76" s="1"/>
  <c r="I197" i="76"/>
  <c r="J197" i="76" s="1"/>
  <c r="I196" i="76"/>
  <c r="I195" i="76"/>
  <c r="I194" i="76"/>
  <c r="I193" i="76"/>
  <c r="I192" i="76"/>
  <c r="J192" i="76" s="1"/>
  <c r="I191" i="76"/>
  <c r="J191" i="76" s="1"/>
  <c r="I190" i="76"/>
  <c r="I189" i="76"/>
  <c r="I188" i="76"/>
  <c r="I187" i="76"/>
  <c r="I186" i="76"/>
  <c r="I185" i="76"/>
  <c r="I184" i="76"/>
  <c r="I183" i="76"/>
  <c r="I182" i="76"/>
  <c r="I181" i="76"/>
  <c r="I180" i="76"/>
  <c r="I179" i="76"/>
  <c r="I178" i="76"/>
  <c r="I177" i="76"/>
  <c r="I176" i="76"/>
  <c r="I175" i="76"/>
  <c r="I174" i="76"/>
  <c r="I173" i="76"/>
  <c r="I172" i="76"/>
  <c r="J172" i="76" s="1"/>
  <c r="I171" i="76"/>
  <c r="I170" i="76"/>
  <c r="I169" i="76"/>
  <c r="J169" i="76" s="1"/>
  <c r="I168" i="76"/>
  <c r="I167" i="76"/>
  <c r="I166" i="76"/>
  <c r="I165" i="76"/>
  <c r="J165" i="76"/>
  <c r="I164" i="76"/>
  <c r="J164" i="76" s="1"/>
  <c r="I161" i="76"/>
  <c r="J161" i="76"/>
  <c r="I160" i="76"/>
  <c r="J160" i="76" s="1"/>
  <c r="I159" i="76"/>
  <c r="J159" i="76"/>
  <c r="I158" i="76"/>
  <c r="J158" i="76" s="1"/>
  <c r="I157" i="76"/>
  <c r="J215" i="76" s="1"/>
  <c r="I156" i="76"/>
  <c r="I155" i="76"/>
  <c r="I154" i="76"/>
  <c r="J154" i="76" s="1"/>
  <c r="I153" i="76"/>
  <c r="I152" i="76"/>
  <c r="I151" i="76"/>
  <c r="I150" i="76"/>
  <c r="J209" i="76" s="1"/>
  <c r="I149" i="76"/>
  <c r="I148" i="76"/>
  <c r="I147" i="76"/>
  <c r="I146" i="76"/>
  <c r="I145" i="76"/>
  <c r="I144" i="76"/>
  <c r="I143" i="76"/>
  <c r="I142" i="76"/>
  <c r="I141" i="76"/>
  <c r="I140" i="76"/>
  <c r="I139" i="76"/>
  <c r="I138" i="76"/>
  <c r="I137" i="76"/>
  <c r="I136" i="76"/>
  <c r="I135" i="76"/>
  <c r="I134" i="76"/>
  <c r="I133" i="76"/>
  <c r="I132" i="76"/>
  <c r="I131" i="76"/>
  <c r="I130" i="76"/>
  <c r="I129" i="76"/>
  <c r="I128" i="76"/>
  <c r="I127" i="76"/>
  <c r="I126" i="76"/>
  <c r="I125" i="76"/>
  <c r="I124" i="76"/>
  <c r="I123" i="76"/>
  <c r="I122" i="76"/>
  <c r="I121" i="76"/>
  <c r="I120" i="76"/>
  <c r="I119" i="76"/>
  <c r="I118" i="76"/>
  <c r="I117" i="76"/>
  <c r="I116" i="76"/>
  <c r="I115" i="76"/>
  <c r="I114" i="76"/>
  <c r="I113" i="76"/>
  <c r="I112" i="76"/>
  <c r="I111" i="76"/>
  <c r="I110" i="76"/>
  <c r="I109" i="76"/>
  <c r="I108" i="76"/>
  <c r="I107" i="76"/>
  <c r="I106" i="76"/>
  <c r="I105" i="76"/>
  <c r="I104" i="76"/>
  <c r="I103" i="76"/>
  <c r="I102" i="76"/>
  <c r="I101" i="76"/>
  <c r="I100" i="76"/>
  <c r="I99" i="76"/>
  <c r="I98" i="76"/>
  <c r="I97" i="76"/>
  <c r="I96" i="76"/>
  <c r="I95" i="76"/>
  <c r="I94" i="76"/>
  <c r="I93" i="76"/>
  <c r="I92" i="76"/>
  <c r="I91" i="76"/>
  <c r="I90" i="76"/>
  <c r="I89" i="76"/>
  <c r="I88" i="76"/>
  <c r="I87" i="76"/>
  <c r="J86" i="76"/>
  <c r="I86" i="76"/>
  <c r="J85" i="76"/>
  <c r="I85" i="76"/>
  <c r="I84" i="76"/>
  <c r="J84" i="76" s="1"/>
  <c r="I83" i="76"/>
  <c r="J83" i="76" s="1"/>
  <c r="I82" i="76"/>
  <c r="J82" i="76" s="1"/>
  <c r="J225" i="76" s="1"/>
  <c r="I81" i="76"/>
  <c r="I80" i="76"/>
  <c r="I79" i="76"/>
  <c r="I78" i="76"/>
  <c r="I77" i="76"/>
  <c r="I76" i="76"/>
  <c r="I75" i="76"/>
  <c r="I74" i="76"/>
  <c r="I73" i="76"/>
  <c r="I72" i="76"/>
  <c r="I71" i="76"/>
  <c r="I70" i="76"/>
  <c r="I69" i="76"/>
  <c r="I68" i="76"/>
  <c r="I67" i="76"/>
  <c r="I66" i="76"/>
  <c r="I65" i="76"/>
  <c r="I64" i="76"/>
  <c r="I63" i="76"/>
  <c r="I62" i="76"/>
  <c r="I61" i="76"/>
  <c r="I60" i="76"/>
  <c r="I59" i="76"/>
  <c r="I58" i="76"/>
  <c r="I57" i="76"/>
  <c r="I56" i="76"/>
  <c r="I55" i="76"/>
  <c r="I54" i="76"/>
  <c r="I53" i="76"/>
  <c r="I52" i="76"/>
  <c r="I51" i="76"/>
  <c r="I50" i="76"/>
  <c r="I49" i="76"/>
  <c r="I48" i="76"/>
  <c r="I47" i="76"/>
  <c r="I46" i="76"/>
  <c r="I45" i="76"/>
  <c r="I44" i="76"/>
  <c r="I43" i="76"/>
  <c r="I42" i="76"/>
  <c r="I41" i="76"/>
  <c r="I40" i="76"/>
  <c r="I39" i="76"/>
  <c r="I38" i="76"/>
  <c r="I37" i="76"/>
  <c r="I36" i="76"/>
  <c r="I35" i="76"/>
  <c r="I34" i="76"/>
  <c r="I33" i="76"/>
  <c r="I32" i="76"/>
  <c r="I31" i="76"/>
  <c r="I30" i="76"/>
  <c r="I29" i="76"/>
  <c r="I28" i="76"/>
  <c r="I27" i="76"/>
  <c r="I26" i="76"/>
  <c r="I25" i="76"/>
  <c r="I24" i="76"/>
  <c r="I23" i="76"/>
  <c r="I22" i="76"/>
  <c r="I21" i="76"/>
  <c r="I20" i="76"/>
  <c r="I19" i="76"/>
  <c r="I18" i="76"/>
  <c r="I17" i="76"/>
  <c r="I16" i="76"/>
  <c r="I15" i="76"/>
  <c r="J15" i="76"/>
  <c r="I14" i="76"/>
  <c r="J14" i="76"/>
  <c r="I13" i="76"/>
  <c r="I12" i="76"/>
  <c r="I11" i="76"/>
  <c r="I10" i="76"/>
  <c r="I9" i="76"/>
  <c r="J9" i="76"/>
  <c r="I8" i="76"/>
  <c r="I7" i="76"/>
  <c r="I6" i="76"/>
  <c r="I5" i="76"/>
  <c r="I4" i="76"/>
  <c r="G223" i="75"/>
  <c r="F223" i="75"/>
  <c r="E223" i="75"/>
  <c r="D223" i="75"/>
  <c r="C223" i="75"/>
  <c r="I221" i="75"/>
  <c r="I220" i="75"/>
  <c r="I219" i="75"/>
  <c r="I218" i="75"/>
  <c r="I217" i="75"/>
  <c r="I216" i="75"/>
  <c r="I215" i="75"/>
  <c r="I214" i="75"/>
  <c r="I213" i="75"/>
  <c r="I212" i="75"/>
  <c r="I211" i="75"/>
  <c r="I210" i="75"/>
  <c r="I209" i="75"/>
  <c r="I208" i="75"/>
  <c r="I207" i="75"/>
  <c r="I206" i="75"/>
  <c r="I205" i="75"/>
  <c r="I204" i="75"/>
  <c r="I203" i="75"/>
  <c r="I202" i="75"/>
  <c r="I201" i="75"/>
  <c r="I200" i="75"/>
  <c r="I199" i="75"/>
  <c r="J199" i="75" s="1"/>
  <c r="I198" i="75"/>
  <c r="J198" i="75"/>
  <c r="I197" i="75"/>
  <c r="J197" i="75" s="1"/>
  <c r="I196" i="75"/>
  <c r="I195" i="75"/>
  <c r="I194" i="75"/>
  <c r="I193" i="75"/>
  <c r="I192" i="75"/>
  <c r="J192" i="75"/>
  <c r="I191" i="75"/>
  <c r="J191" i="75" s="1"/>
  <c r="I190" i="75"/>
  <c r="I189" i="75"/>
  <c r="I188" i="75"/>
  <c r="I187" i="75"/>
  <c r="I186" i="75"/>
  <c r="I185" i="75"/>
  <c r="I184" i="75"/>
  <c r="I183" i="75"/>
  <c r="I182" i="75"/>
  <c r="I181" i="75"/>
  <c r="I180" i="75"/>
  <c r="I179" i="75"/>
  <c r="I178" i="75"/>
  <c r="I177" i="75"/>
  <c r="I176" i="75"/>
  <c r="I175" i="75"/>
  <c r="I174" i="75"/>
  <c r="I173" i="75"/>
  <c r="I172" i="75"/>
  <c r="I171" i="75"/>
  <c r="I170" i="75"/>
  <c r="I169" i="75"/>
  <c r="J169" i="75" s="1"/>
  <c r="I168" i="75"/>
  <c r="I167" i="75"/>
  <c r="I166" i="75"/>
  <c r="I165" i="75"/>
  <c r="J165" i="75"/>
  <c r="I164" i="75"/>
  <c r="J164" i="75" s="1"/>
  <c r="I161" i="75"/>
  <c r="J161" i="75"/>
  <c r="I160" i="75"/>
  <c r="J160" i="75"/>
  <c r="I159" i="75"/>
  <c r="J159" i="75"/>
  <c r="I158" i="75"/>
  <c r="J158" i="75" s="1"/>
  <c r="I157" i="75"/>
  <c r="J213" i="75"/>
  <c r="I156" i="75"/>
  <c r="I155" i="75"/>
  <c r="I154" i="75"/>
  <c r="J154" i="75"/>
  <c r="I153" i="75"/>
  <c r="I152" i="75"/>
  <c r="I151" i="75"/>
  <c r="I150" i="75"/>
  <c r="I149" i="75"/>
  <c r="I148" i="75"/>
  <c r="I147" i="75"/>
  <c r="I146" i="75"/>
  <c r="I145" i="75"/>
  <c r="I144" i="75"/>
  <c r="I143" i="75"/>
  <c r="I142" i="75"/>
  <c r="I141" i="75"/>
  <c r="I140" i="75"/>
  <c r="I139" i="75"/>
  <c r="I138" i="75"/>
  <c r="I137" i="75"/>
  <c r="I136" i="75"/>
  <c r="I135" i="75"/>
  <c r="I134" i="75"/>
  <c r="I133" i="75"/>
  <c r="I132" i="75"/>
  <c r="I131" i="75"/>
  <c r="I130" i="75"/>
  <c r="I129" i="75"/>
  <c r="I128" i="75"/>
  <c r="I127" i="75"/>
  <c r="I126" i="75"/>
  <c r="I125" i="75"/>
  <c r="I124" i="75"/>
  <c r="I123" i="75"/>
  <c r="I122" i="75"/>
  <c r="I121" i="75"/>
  <c r="I120" i="75"/>
  <c r="I119" i="75"/>
  <c r="I118" i="75"/>
  <c r="I117" i="75"/>
  <c r="I116" i="75"/>
  <c r="I115" i="75"/>
  <c r="I114" i="75"/>
  <c r="I113" i="75"/>
  <c r="I112" i="75"/>
  <c r="I111" i="75"/>
  <c r="I110" i="75"/>
  <c r="I109" i="75"/>
  <c r="I108" i="75"/>
  <c r="I107" i="75"/>
  <c r="I106" i="75"/>
  <c r="I105" i="75"/>
  <c r="I104" i="75"/>
  <c r="I103" i="75"/>
  <c r="I102" i="75"/>
  <c r="I101" i="75"/>
  <c r="I100" i="75"/>
  <c r="I99" i="75"/>
  <c r="I98" i="75"/>
  <c r="I97" i="75"/>
  <c r="I96" i="75"/>
  <c r="I95" i="75"/>
  <c r="I94" i="75"/>
  <c r="I93" i="75"/>
  <c r="I92" i="75"/>
  <c r="I91" i="75"/>
  <c r="I90" i="75"/>
  <c r="I89" i="75"/>
  <c r="I88" i="75"/>
  <c r="I87" i="75"/>
  <c r="I86" i="75"/>
  <c r="J86" i="75" s="1"/>
  <c r="I85" i="75"/>
  <c r="J85" i="75" s="1"/>
  <c r="I84" i="75"/>
  <c r="J84" i="75" s="1"/>
  <c r="I83" i="75"/>
  <c r="J83" i="75" s="1"/>
  <c r="I82" i="75"/>
  <c r="J82" i="75" s="1"/>
  <c r="I81" i="75"/>
  <c r="I80" i="75"/>
  <c r="I79" i="75"/>
  <c r="I78" i="75"/>
  <c r="I77" i="75"/>
  <c r="I76" i="75"/>
  <c r="I75" i="75"/>
  <c r="I74" i="75"/>
  <c r="I73" i="75"/>
  <c r="I72" i="75"/>
  <c r="I71" i="75"/>
  <c r="I70" i="75"/>
  <c r="I69" i="75"/>
  <c r="I68" i="75"/>
  <c r="I67" i="75"/>
  <c r="I66" i="75"/>
  <c r="I65" i="75"/>
  <c r="I64" i="75"/>
  <c r="I63" i="75"/>
  <c r="I62" i="75"/>
  <c r="I61" i="75"/>
  <c r="I60" i="75"/>
  <c r="I59" i="75"/>
  <c r="I58" i="75"/>
  <c r="I57" i="75"/>
  <c r="I56" i="75"/>
  <c r="I55" i="75"/>
  <c r="I54" i="75"/>
  <c r="I53" i="75"/>
  <c r="I52" i="75"/>
  <c r="I51" i="75"/>
  <c r="I50" i="75"/>
  <c r="I49" i="75"/>
  <c r="I48" i="75"/>
  <c r="I47" i="75"/>
  <c r="I46" i="75"/>
  <c r="I45" i="75"/>
  <c r="I44" i="75"/>
  <c r="I43" i="75"/>
  <c r="I42" i="75"/>
  <c r="I41" i="75"/>
  <c r="I40" i="75"/>
  <c r="I39" i="75"/>
  <c r="I38" i="75"/>
  <c r="I37" i="75"/>
  <c r="I36" i="75"/>
  <c r="I35" i="75"/>
  <c r="I34" i="75"/>
  <c r="I33" i="75"/>
  <c r="I32" i="75"/>
  <c r="I31" i="75"/>
  <c r="I30" i="75"/>
  <c r="I29" i="75"/>
  <c r="I28" i="75"/>
  <c r="I27" i="75"/>
  <c r="I26" i="75"/>
  <c r="I25" i="75"/>
  <c r="I24" i="75"/>
  <c r="I23" i="75"/>
  <c r="I22" i="75"/>
  <c r="I21" i="75"/>
  <c r="I20" i="75"/>
  <c r="I19" i="75"/>
  <c r="I18" i="75"/>
  <c r="I17" i="75"/>
  <c r="I16" i="75"/>
  <c r="J15" i="75"/>
  <c r="I15" i="75"/>
  <c r="I14" i="75"/>
  <c r="J14" i="75" s="1"/>
  <c r="I13" i="75"/>
  <c r="I12" i="75"/>
  <c r="I11" i="75"/>
  <c r="I10" i="75"/>
  <c r="I9" i="75"/>
  <c r="J9" i="75" s="1"/>
  <c r="I8" i="75"/>
  <c r="I7" i="75"/>
  <c r="I6" i="75"/>
  <c r="I5" i="75"/>
  <c r="I4" i="75"/>
  <c r="I63" i="74"/>
  <c r="I64" i="74"/>
  <c r="I65" i="74"/>
  <c r="I66" i="74"/>
  <c r="I67" i="74"/>
  <c r="I68" i="74"/>
  <c r="I69" i="74"/>
  <c r="I122" i="74"/>
  <c r="I123" i="74"/>
  <c r="I124" i="74"/>
  <c r="I125" i="74"/>
  <c r="I126" i="74"/>
  <c r="I127" i="74"/>
  <c r="I128" i="74"/>
  <c r="I177" i="74"/>
  <c r="I178" i="74"/>
  <c r="I179" i="74"/>
  <c r="I180" i="74"/>
  <c r="I181" i="74"/>
  <c r="I182" i="74"/>
  <c r="I183" i="74"/>
  <c r="J213" i="76"/>
  <c r="J211" i="76"/>
  <c r="J89" i="76"/>
  <c r="J214" i="76"/>
  <c r="J168" i="76"/>
  <c r="J91" i="76"/>
  <c r="J212" i="76"/>
  <c r="J10" i="76"/>
  <c r="J210" i="76"/>
  <c r="J167" i="76"/>
  <c r="J171" i="76"/>
  <c r="J170" i="76"/>
  <c r="J93" i="76"/>
  <c r="J92" i="76"/>
  <c r="J88" i="76"/>
  <c r="J19" i="76"/>
  <c r="J18" i="76"/>
  <c r="J22" i="76"/>
  <c r="J17" i="76"/>
  <c r="J21" i="76"/>
  <c r="J11" i="76"/>
  <c r="J166" i="76"/>
  <c r="J90" i="76"/>
  <c r="J87" i="76"/>
  <c r="J20" i="76"/>
  <c r="I225" i="76"/>
  <c r="J89" i="75"/>
  <c r="J20" i="75"/>
  <c r="J11" i="75"/>
  <c r="J171" i="75"/>
  <c r="J22" i="75"/>
  <c r="J18" i="75"/>
  <c r="J209" i="75"/>
  <c r="J207" i="75"/>
  <c r="J167" i="75"/>
  <c r="J92" i="75"/>
  <c r="J19" i="75"/>
  <c r="J10" i="75"/>
  <c r="J16" i="76"/>
  <c r="J211" i="75"/>
  <c r="J166" i="75"/>
  <c r="J170" i="75"/>
  <c r="J212" i="75"/>
  <c r="J168" i="75"/>
  <c r="J172" i="75"/>
  <c r="J210" i="75"/>
  <c r="J208" i="75"/>
  <c r="J87" i="75"/>
  <c r="J93" i="75"/>
  <c r="J90" i="75"/>
  <c r="J88" i="75"/>
  <c r="J91" i="75"/>
  <c r="J21" i="75"/>
  <c r="J17" i="75"/>
  <c r="J16" i="75"/>
  <c r="I223" i="75"/>
  <c r="G200" i="74"/>
  <c r="F200" i="74"/>
  <c r="E200" i="74"/>
  <c r="D200" i="74"/>
  <c r="C200" i="74"/>
  <c r="I198" i="74"/>
  <c r="I197" i="74"/>
  <c r="I196" i="74"/>
  <c r="I195" i="74"/>
  <c r="I194" i="74"/>
  <c r="I193" i="74"/>
  <c r="I192" i="74"/>
  <c r="I191" i="74"/>
  <c r="I190" i="74"/>
  <c r="I189" i="74"/>
  <c r="I188" i="74"/>
  <c r="I187" i="74"/>
  <c r="I186" i="74"/>
  <c r="I185" i="74"/>
  <c r="I184" i="74"/>
  <c r="I176" i="74"/>
  <c r="J176" i="74" s="1"/>
  <c r="I175" i="74"/>
  <c r="J175" i="74"/>
  <c r="I174" i="74"/>
  <c r="J174" i="74" s="1"/>
  <c r="I173" i="74"/>
  <c r="I172" i="74"/>
  <c r="I171" i="74"/>
  <c r="I170" i="74"/>
  <c r="I169" i="74"/>
  <c r="J169" i="74"/>
  <c r="I168" i="74"/>
  <c r="J168" i="74" s="1"/>
  <c r="I167" i="74"/>
  <c r="I166" i="74"/>
  <c r="I165" i="74"/>
  <c r="I164" i="74"/>
  <c r="I163" i="74"/>
  <c r="I162" i="74"/>
  <c r="I161" i="74"/>
  <c r="I160" i="74"/>
  <c r="I159" i="74"/>
  <c r="I158" i="74"/>
  <c r="I157" i="74"/>
  <c r="I156" i="74"/>
  <c r="I155" i="74"/>
  <c r="I154" i="74"/>
  <c r="I153" i="74"/>
  <c r="I152" i="74"/>
  <c r="I151" i="74"/>
  <c r="I150" i="74"/>
  <c r="I149" i="74"/>
  <c r="I148" i="74"/>
  <c r="I147" i="74"/>
  <c r="I146" i="74"/>
  <c r="I145" i="74"/>
  <c r="I144" i="74"/>
  <c r="I143" i="74"/>
  <c r="I142" i="74"/>
  <c r="J142" i="74" s="1"/>
  <c r="I141" i="74"/>
  <c r="J141" i="74" s="1"/>
  <c r="I140" i="74"/>
  <c r="J140" i="74" s="1"/>
  <c r="I139" i="74"/>
  <c r="J139" i="74" s="1"/>
  <c r="I138" i="74"/>
  <c r="J138" i="74" s="1"/>
  <c r="I137" i="74"/>
  <c r="J137" i="74" s="1"/>
  <c r="I136" i="74"/>
  <c r="I135" i="74"/>
  <c r="I134" i="74"/>
  <c r="I133" i="74"/>
  <c r="J133" i="74"/>
  <c r="I132" i="74"/>
  <c r="I131" i="74"/>
  <c r="I130" i="74"/>
  <c r="I129" i="74"/>
  <c r="I121" i="74"/>
  <c r="I120" i="74"/>
  <c r="I119" i="74"/>
  <c r="I118" i="74"/>
  <c r="I117" i="74"/>
  <c r="I116" i="74"/>
  <c r="I115" i="74"/>
  <c r="I114" i="74"/>
  <c r="I113" i="74"/>
  <c r="I112" i="74"/>
  <c r="I111" i="74"/>
  <c r="I110" i="74"/>
  <c r="I109" i="74"/>
  <c r="I108" i="74"/>
  <c r="I107" i="74"/>
  <c r="I106" i="74"/>
  <c r="I105" i="74"/>
  <c r="I104" i="74"/>
  <c r="I103" i="74"/>
  <c r="I102" i="74"/>
  <c r="I101" i="74"/>
  <c r="I100" i="74"/>
  <c r="I99" i="74"/>
  <c r="I98" i="74"/>
  <c r="I97" i="74"/>
  <c r="I96" i="74"/>
  <c r="I95" i="74"/>
  <c r="I94" i="74"/>
  <c r="I93" i="74"/>
  <c r="I92" i="74"/>
  <c r="I91" i="74"/>
  <c r="I90" i="74"/>
  <c r="I89" i="74"/>
  <c r="I88" i="74"/>
  <c r="I87" i="74"/>
  <c r="I86" i="74"/>
  <c r="I85" i="74"/>
  <c r="I84" i="74"/>
  <c r="I83" i="74"/>
  <c r="I82" i="74"/>
  <c r="I81" i="74"/>
  <c r="I80" i="74"/>
  <c r="I79" i="74"/>
  <c r="J79" i="74" s="1"/>
  <c r="I78" i="74"/>
  <c r="J78" i="74" s="1"/>
  <c r="I77" i="74"/>
  <c r="J77" i="74" s="1"/>
  <c r="I76" i="74"/>
  <c r="J76" i="74" s="1"/>
  <c r="I75" i="74"/>
  <c r="J75" i="74" s="1"/>
  <c r="I74" i="74"/>
  <c r="I73" i="74"/>
  <c r="I72" i="74"/>
  <c r="J84" i="74" s="1"/>
  <c r="I71" i="74"/>
  <c r="J82" i="74" s="1"/>
  <c r="I70" i="74"/>
  <c r="I62" i="74"/>
  <c r="I61" i="74"/>
  <c r="I60" i="74"/>
  <c r="I59" i="74"/>
  <c r="I58" i="74"/>
  <c r="I57" i="74"/>
  <c r="I56" i="74"/>
  <c r="I55" i="74"/>
  <c r="I54" i="74"/>
  <c r="I53" i="74"/>
  <c r="I52" i="74"/>
  <c r="I51" i="74"/>
  <c r="I50" i="74"/>
  <c r="I49" i="74"/>
  <c r="I48" i="74"/>
  <c r="I47" i="74"/>
  <c r="I46" i="74"/>
  <c r="I45" i="74"/>
  <c r="I44" i="74"/>
  <c r="I43" i="74"/>
  <c r="I42" i="74"/>
  <c r="I41" i="74"/>
  <c r="I40" i="74"/>
  <c r="I39" i="74"/>
  <c r="I38" i="74"/>
  <c r="I37" i="74"/>
  <c r="I36" i="74"/>
  <c r="I35" i="74"/>
  <c r="I34" i="74"/>
  <c r="I33" i="74"/>
  <c r="I32" i="74"/>
  <c r="I31" i="74"/>
  <c r="I30" i="74"/>
  <c r="I29" i="74"/>
  <c r="I28" i="74"/>
  <c r="I27" i="74"/>
  <c r="I26" i="74"/>
  <c r="I25" i="74"/>
  <c r="I24" i="74"/>
  <c r="I23" i="74"/>
  <c r="I22" i="74"/>
  <c r="I21" i="74"/>
  <c r="I20" i="74"/>
  <c r="I19" i="74"/>
  <c r="I18" i="74"/>
  <c r="I17" i="74"/>
  <c r="I16" i="74"/>
  <c r="I15" i="74"/>
  <c r="J15" i="74"/>
  <c r="I14" i="74"/>
  <c r="J14" i="74"/>
  <c r="I13" i="74"/>
  <c r="I12" i="74"/>
  <c r="I11" i="74"/>
  <c r="I10" i="74"/>
  <c r="I9" i="74"/>
  <c r="J9" i="74"/>
  <c r="I8" i="74"/>
  <c r="J22" i="74" s="1"/>
  <c r="I7" i="74"/>
  <c r="I6" i="74"/>
  <c r="I5" i="74"/>
  <c r="I4" i="74"/>
  <c r="J85" i="74"/>
  <c r="J80" i="74"/>
  <c r="J16" i="74"/>
  <c r="J21" i="74"/>
  <c r="J184" i="74"/>
  <c r="J20" i="74"/>
  <c r="J17" i="74"/>
  <c r="J19" i="74"/>
  <c r="J18" i="74"/>
  <c r="J189" i="74"/>
  <c r="J81" i="74"/>
  <c r="J86" i="74"/>
  <c r="J186" i="74"/>
  <c r="J83" i="74"/>
  <c r="J190" i="74"/>
  <c r="J188" i="74"/>
  <c r="J185" i="74"/>
  <c r="J187" i="74"/>
  <c r="J144" i="74"/>
  <c r="J148" i="74"/>
  <c r="J146" i="74"/>
  <c r="J11" i="74"/>
  <c r="J10" i="74"/>
  <c r="J145" i="74"/>
  <c r="J149" i="74"/>
  <c r="J143" i="74"/>
  <c r="J147" i="74"/>
  <c r="I200" i="74"/>
  <c r="G210" i="73"/>
  <c r="F210" i="73"/>
  <c r="E210" i="73"/>
  <c r="D210" i="73"/>
  <c r="C210" i="73"/>
  <c r="I208" i="73"/>
  <c r="I207" i="73"/>
  <c r="I206" i="73"/>
  <c r="I205" i="73"/>
  <c r="I204" i="73"/>
  <c r="I203" i="73"/>
  <c r="I202" i="73"/>
  <c r="I201" i="73"/>
  <c r="I200" i="73"/>
  <c r="I199" i="73"/>
  <c r="I198" i="73"/>
  <c r="I197" i="73"/>
  <c r="I196" i="73"/>
  <c r="I195" i="73"/>
  <c r="I194" i="73"/>
  <c r="I193" i="73"/>
  <c r="I192" i="73"/>
  <c r="I191" i="73"/>
  <c r="I190" i="73"/>
  <c r="I189" i="73"/>
  <c r="I188" i="73"/>
  <c r="I187" i="73"/>
  <c r="I186" i="73"/>
  <c r="J186" i="73" s="1"/>
  <c r="J185" i="73"/>
  <c r="I185" i="73"/>
  <c r="I184" i="73"/>
  <c r="J184" i="73" s="1"/>
  <c r="I183" i="73"/>
  <c r="J192" i="73" s="1"/>
  <c r="I182" i="73"/>
  <c r="I181" i="73"/>
  <c r="I180" i="73"/>
  <c r="I179" i="73"/>
  <c r="J179" i="73" s="1"/>
  <c r="J178" i="73"/>
  <c r="I178" i="73"/>
  <c r="I177" i="73"/>
  <c r="I176" i="73"/>
  <c r="I175" i="73"/>
  <c r="I174" i="73"/>
  <c r="I173" i="73"/>
  <c r="I172" i="73"/>
  <c r="I171" i="73"/>
  <c r="I170" i="73"/>
  <c r="I169" i="73"/>
  <c r="I168" i="73"/>
  <c r="I167" i="73"/>
  <c r="I166" i="73"/>
  <c r="I165" i="73"/>
  <c r="I164" i="73"/>
  <c r="I163" i="73"/>
  <c r="I162" i="73"/>
  <c r="I161" i="73"/>
  <c r="I160" i="73"/>
  <c r="I159" i="73"/>
  <c r="J159" i="73" s="1"/>
  <c r="I158" i="73"/>
  <c r="J158" i="73" s="1"/>
  <c r="I157" i="73"/>
  <c r="I156" i="73"/>
  <c r="J156" i="73" s="1"/>
  <c r="I155" i="73"/>
  <c r="I154" i="73"/>
  <c r="I153" i="73"/>
  <c r="J153" i="73" s="1"/>
  <c r="I152" i="73"/>
  <c r="J152" i="73" s="1"/>
  <c r="I151" i="73"/>
  <c r="J151" i="73" s="1"/>
  <c r="I150" i="73"/>
  <c r="J150" i="73" s="1"/>
  <c r="I149" i="73"/>
  <c r="I148" i="73"/>
  <c r="J148" i="73"/>
  <c r="I147" i="73"/>
  <c r="J147" i="73" s="1"/>
  <c r="I146" i="73"/>
  <c r="J146" i="73"/>
  <c r="I145" i="73"/>
  <c r="J145" i="73" s="1"/>
  <c r="I144" i="73"/>
  <c r="I143" i="73"/>
  <c r="I142" i="73"/>
  <c r="I141" i="73"/>
  <c r="J141" i="73" s="1"/>
  <c r="I140" i="73"/>
  <c r="I139" i="73"/>
  <c r="J189" i="73" s="1"/>
  <c r="I138" i="73"/>
  <c r="I137" i="73"/>
  <c r="I136" i="73"/>
  <c r="I135" i="73"/>
  <c r="I134" i="73"/>
  <c r="I133" i="73"/>
  <c r="I132" i="73"/>
  <c r="I131" i="73"/>
  <c r="I130" i="73"/>
  <c r="I129" i="73"/>
  <c r="I128" i="73"/>
  <c r="I127" i="73"/>
  <c r="I126" i="73"/>
  <c r="I125" i="73"/>
  <c r="I124" i="73"/>
  <c r="I123" i="73"/>
  <c r="I122" i="73"/>
  <c r="I121" i="73"/>
  <c r="I120" i="73"/>
  <c r="I119" i="73"/>
  <c r="I118" i="73"/>
  <c r="I117" i="73"/>
  <c r="I116" i="73"/>
  <c r="I115" i="73"/>
  <c r="I114" i="73"/>
  <c r="I113" i="73"/>
  <c r="I112" i="73"/>
  <c r="I111" i="73"/>
  <c r="I110" i="73"/>
  <c r="I109" i="73"/>
  <c r="I108" i="73"/>
  <c r="I107" i="73"/>
  <c r="I106" i="73"/>
  <c r="I105" i="73"/>
  <c r="I104" i="73"/>
  <c r="I103" i="73"/>
  <c r="I102" i="73"/>
  <c r="I101" i="73"/>
  <c r="I100" i="73"/>
  <c r="I99" i="73"/>
  <c r="I98" i="73"/>
  <c r="I97" i="73"/>
  <c r="I96" i="73"/>
  <c r="I95" i="73"/>
  <c r="I94" i="73"/>
  <c r="I93" i="73"/>
  <c r="I92" i="73"/>
  <c r="I91" i="73"/>
  <c r="I90" i="73"/>
  <c r="I89" i="73"/>
  <c r="I88" i="73"/>
  <c r="I87" i="73"/>
  <c r="I86" i="73"/>
  <c r="I85" i="73"/>
  <c r="I84" i="73"/>
  <c r="I83" i="73"/>
  <c r="I82" i="73"/>
  <c r="I81" i="73"/>
  <c r="I80" i="73"/>
  <c r="I79" i="73"/>
  <c r="J79" i="73" s="1"/>
  <c r="I78" i="73"/>
  <c r="J78" i="73" s="1"/>
  <c r="I77" i="73"/>
  <c r="I76" i="73"/>
  <c r="J76" i="73"/>
  <c r="I75" i="73"/>
  <c r="J75" i="73" s="1"/>
  <c r="I74" i="73"/>
  <c r="I73" i="73"/>
  <c r="I72" i="73"/>
  <c r="I71" i="73"/>
  <c r="I70" i="73"/>
  <c r="I69" i="73"/>
  <c r="I68" i="73"/>
  <c r="I67" i="73"/>
  <c r="I66" i="73"/>
  <c r="I65" i="73"/>
  <c r="I64" i="73"/>
  <c r="I63" i="73"/>
  <c r="I62" i="73"/>
  <c r="I61" i="73"/>
  <c r="I60" i="73"/>
  <c r="I59" i="73"/>
  <c r="I58" i="73"/>
  <c r="I57" i="73"/>
  <c r="I56" i="73"/>
  <c r="I55" i="73"/>
  <c r="I54" i="73"/>
  <c r="I53" i="73"/>
  <c r="I52" i="73"/>
  <c r="I51" i="73"/>
  <c r="I50" i="73"/>
  <c r="I49" i="73"/>
  <c r="I48" i="73"/>
  <c r="I47" i="73"/>
  <c r="I46" i="73"/>
  <c r="I45" i="73"/>
  <c r="I44" i="73"/>
  <c r="I43" i="73"/>
  <c r="I42" i="73"/>
  <c r="I41" i="73"/>
  <c r="I40" i="73"/>
  <c r="I39" i="73"/>
  <c r="I38" i="73"/>
  <c r="I37" i="73"/>
  <c r="I36" i="73"/>
  <c r="I35" i="73"/>
  <c r="I34" i="73"/>
  <c r="I33" i="73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I18" i="73"/>
  <c r="I17" i="73"/>
  <c r="I16" i="73"/>
  <c r="I15" i="73"/>
  <c r="J15" i="73" s="1"/>
  <c r="I14" i="73"/>
  <c r="J14" i="73" s="1"/>
  <c r="I13" i="73"/>
  <c r="I12" i="73"/>
  <c r="I11" i="73"/>
  <c r="I10" i="73"/>
  <c r="I9" i="73"/>
  <c r="J9" i="73" s="1"/>
  <c r="I8" i="73"/>
  <c r="I7" i="73"/>
  <c r="I6" i="73"/>
  <c r="I5" i="73"/>
  <c r="J18" i="73" s="1"/>
  <c r="I4" i="73"/>
  <c r="J16" i="73" s="1"/>
  <c r="J188" i="73"/>
  <c r="J11" i="73"/>
  <c r="J190" i="73"/>
  <c r="J157" i="73"/>
  <c r="J84" i="73"/>
  <c r="J21" i="73"/>
  <c r="J193" i="73"/>
  <c r="J191" i="73"/>
  <c r="J187" i="73"/>
  <c r="J155" i="73"/>
  <c r="J82" i="73"/>
  <c r="J22" i="73"/>
  <c r="J10" i="73"/>
  <c r="I210" i="73"/>
  <c r="J19" i="73"/>
  <c r="J80" i="73"/>
  <c r="J86" i="73"/>
  <c r="J154" i="73"/>
  <c r="J17" i="73"/>
  <c r="J20" i="73"/>
  <c r="J85" i="73"/>
  <c r="J77" i="73"/>
  <c r="J81" i="73"/>
  <c r="J83" i="73"/>
  <c r="I123" i="72"/>
  <c r="I124" i="72"/>
  <c r="I125" i="72"/>
  <c r="I126" i="72"/>
  <c r="I127" i="72"/>
  <c r="I128" i="72"/>
  <c r="I129" i="72"/>
  <c r="I116" i="72"/>
  <c r="I117" i="72"/>
  <c r="I118" i="72"/>
  <c r="I119" i="72"/>
  <c r="I120" i="72"/>
  <c r="I121" i="72"/>
  <c r="I122" i="72"/>
  <c r="I130" i="72"/>
  <c r="I177" i="72"/>
  <c r="I176" i="72"/>
  <c r="I175" i="72"/>
  <c r="G210" i="72"/>
  <c r="F210" i="72"/>
  <c r="E210" i="72"/>
  <c r="D210" i="72"/>
  <c r="C210" i="72"/>
  <c r="I208" i="72"/>
  <c r="I207" i="72"/>
  <c r="I206" i="72"/>
  <c r="I205" i="72"/>
  <c r="I204" i="72"/>
  <c r="I203" i="72"/>
  <c r="I202" i="72"/>
  <c r="I201" i="72"/>
  <c r="I200" i="72"/>
  <c r="I199" i="72"/>
  <c r="I198" i="72"/>
  <c r="I197" i="72"/>
  <c r="I196" i="72"/>
  <c r="I195" i="72"/>
  <c r="I194" i="72"/>
  <c r="I193" i="72"/>
  <c r="I192" i="72"/>
  <c r="I191" i="72"/>
  <c r="I190" i="72"/>
  <c r="I189" i="72"/>
  <c r="I188" i="72"/>
  <c r="I187" i="72"/>
  <c r="I186" i="72"/>
  <c r="J186" i="72"/>
  <c r="I185" i="72"/>
  <c r="J185" i="72" s="1"/>
  <c r="I184" i="72"/>
  <c r="J184" i="72"/>
  <c r="I183" i="72"/>
  <c r="J192" i="72" s="1"/>
  <c r="I182" i="72"/>
  <c r="I181" i="72"/>
  <c r="I180" i="72"/>
  <c r="I179" i="72"/>
  <c r="J179" i="72" s="1"/>
  <c r="I178" i="72"/>
  <c r="J178" i="72" s="1"/>
  <c r="I174" i="72"/>
  <c r="I173" i="72"/>
  <c r="I172" i="72"/>
  <c r="I171" i="72"/>
  <c r="I170" i="72"/>
  <c r="I169" i="72"/>
  <c r="I168" i="72"/>
  <c r="I167" i="72"/>
  <c r="I166" i="72"/>
  <c r="I165" i="72"/>
  <c r="I164" i="72"/>
  <c r="I163" i="72"/>
  <c r="J158" i="72"/>
  <c r="I162" i="72"/>
  <c r="I161" i="72"/>
  <c r="I160" i="72"/>
  <c r="I159" i="72"/>
  <c r="J159" i="72" s="1"/>
  <c r="I158" i="72"/>
  <c r="I157" i="72"/>
  <c r="J157" i="72" s="1"/>
  <c r="I156" i="72"/>
  <c r="J156" i="72" s="1"/>
  <c r="I155" i="72"/>
  <c r="J155" i="72" s="1"/>
  <c r="I154" i="72"/>
  <c r="J154" i="72" s="1"/>
  <c r="I153" i="72"/>
  <c r="I152" i="72"/>
  <c r="J152" i="72" s="1"/>
  <c r="I151" i="72"/>
  <c r="J151" i="72" s="1"/>
  <c r="I150" i="72"/>
  <c r="J150" i="72" s="1"/>
  <c r="I149" i="72"/>
  <c r="I148" i="72"/>
  <c r="J148" i="72"/>
  <c r="I147" i="72"/>
  <c r="J147" i="72" s="1"/>
  <c r="I146" i="72"/>
  <c r="J146" i="72"/>
  <c r="I145" i="72"/>
  <c r="J145" i="72" s="1"/>
  <c r="I144" i="72"/>
  <c r="I143" i="72"/>
  <c r="I142" i="72"/>
  <c r="I141" i="72"/>
  <c r="J141" i="72"/>
  <c r="I140" i="72"/>
  <c r="I139" i="72"/>
  <c r="J189" i="72" s="1"/>
  <c r="I138" i="72"/>
  <c r="I137" i="72"/>
  <c r="I136" i="72"/>
  <c r="I135" i="72"/>
  <c r="I134" i="72"/>
  <c r="I133" i="72"/>
  <c r="I132" i="72"/>
  <c r="I131" i="72"/>
  <c r="I115" i="72"/>
  <c r="I114" i="72"/>
  <c r="I113" i="72"/>
  <c r="I112" i="72"/>
  <c r="I111" i="72"/>
  <c r="I110" i="72"/>
  <c r="I109" i="72"/>
  <c r="I108" i="72"/>
  <c r="I107" i="72"/>
  <c r="I106" i="72"/>
  <c r="I105" i="72"/>
  <c r="I104" i="72"/>
  <c r="I103" i="72"/>
  <c r="I102" i="72"/>
  <c r="I101" i="72"/>
  <c r="I100" i="72"/>
  <c r="I99" i="72"/>
  <c r="I98" i="72"/>
  <c r="I97" i="72"/>
  <c r="I96" i="72"/>
  <c r="I95" i="72"/>
  <c r="I94" i="72"/>
  <c r="I93" i="72"/>
  <c r="I92" i="72"/>
  <c r="I91" i="72"/>
  <c r="I90" i="72"/>
  <c r="I89" i="72"/>
  <c r="I88" i="72"/>
  <c r="I87" i="72"/>
  <c r="I86" i="72"/>
  <c r="I85" i="72"/>
  <c r="I84" i="72"/>
  <c r="I83" i="72"/>
  <c r="J83" i="72" s="1"/>
  <c r="I82" i="72"/>
  <c r="I81" i="72"/>
  <c r="J81" i="72" s="1"/>
  <c r="I80" i="72"/>
  <c r="I79" i="72"/>
  <c r="J79" i="72"/>
  <c r="J78" i="72"/>
  <c r="I78" i="72"/>
  <c r="I77" i="72"/>
  <c r="J77" i="72"/>
  <c r="J76" i="72"/>
  <c r="I76" i="72"/>
  <c r="I75" i="72"/>
  <c r="J75" i="72"/>
  <c r="I74" i="72"/>
  <c r="J86" i="72" s="1"/>
  <c r="I73" i="72"/>
  <c r="J85" i="72" s="1"/>
  <c r="I72" i="72"/>
  <c r="J84" i="72" s="1"/>
  <c r="I71" i="72"/>
  <c r="J82" i="72" s="1"/>
  <c r="I70" i="72"/>
  <c r="J80" i="72" s="1"/>
  <c r="I69" i="72"/>
  <c r="I68" i="72"/>
  <c r="I67" i="72"/>
  <c r="I66" i="72"/>
  <c r="I65" i="72"/>
  <c r="I64" i="72"/>
  <c r="I63" i="72"/>
  <c r="I62" i="72"/>
  <c r="I61" i="72"/>
  <c r="I60" i="72"/>
  <c r="I59" i="72"/>
  <c r="I58" i="72"/>
  <c r="I57" i="72"/>
  <c r="I56" i="72"/>
  <c r="I55" i="72"/>
  <c r="I54" i="72"/>
  <c r="I53" i="72"/>
  <c r="I52" i="72"/>
  <c r="I51" i="72"/>
  <c r="I50" i="72"/>
  <c r="I49" i="72"/>
  <c r="I48" i="72"/>
  <c r="I47" i="72"/>
  <c r="I46" i="72"/>
  <c r="I45" i="72"/>
  <c r="I44" i="72"/>
  <c r="I43" i="72"/>
  <c r="I42" i="72"/>
  <c r="I41" i="72"/>
  <c r="I40" i="72"/>
  <c r="I39" i="72"/>
  <c r="I38" i="72"/>
  <c r="I37" i="72"/>
  <c r="I36" i="72"/>
  <c r="I35" i="72"/>
  <c r="I34" i="72"/>
  <c r="I33" i="72"/>
  <c r="I32" i="72"/>
  <c r="I31" i="72"/>
  <c r="I30" i="72"/>
  <c r="I29" i="72"/>
  <c r="I28" i="72"/>
  <c r="I27" i="72"/>
  <c r="I26" i="72"/>
  <c r="I25" i="72"/>
  <c r="I24" i="72"/>
  <c r="I23" i="72"/>
  <c r="I22" i="72"/>
  <c r="I21" i="72"/>
  <c r="I20" i="72"/>
  <c r="I19" i="72"/>
  <c r="I18" i="72"/>
  <c r="I17" i="72"/>
  <c r="I16" i="72"/>
  <c r="I15" i="72"/>
  <c r="J15" i="72" s="1"/>
  <c r="I14" i="72"/>
  <c r="J14" i="72" s="1"/>
  <c r="I13" i="72"/>
  <c r="I12" i="72"/>
  <c r="I11" i="72"/>
  <c r="I10" i="72"/>
  <c r="I9" i="72"/>
  <c r="J9" i="72" s="1"/>
  <c r="I8" i="72"/>
  <c r="I7" i="72"/>
  <c r="I6" i="72"/>
  <c r="I5" i="72"/>
  <c r="J18" i="72" s="1"/>
  <c r="I4" i="72"/>
  <c r="J11" i="72"/>
  <c r="J187" i="72"/>
  <c r="J19" i="72"/>
  <c r="J10" i="72"/>
  <c r="J191" i="72"/>
  <c r="J153" i="72"/>
  <c r="J188" i="72"/>
  <c r="J190" i="72"/>
  <c r="J193" i="72"/>
  <c r="J20" i="72"/>
  <c r="J21" i="72"/>
  <c r="J17" i="72"/>
  <c r="J22" i="72"/>
  <c r="I210" i="72"/>
  <c r="J16" i="72"/>
  <c r="I59" i="71"/>
  <c r="I60" i="71"/>
  <c r="I61" i="71"/>
  <c r="I62" i="71"/>
  <c r="G193" i="71"/>
  <c r="F193" i="71"/>
  <c r="E193" i="71"/>
  <c r="D193" i="71"/>
  <c r="C193" i="71"/>
  <c r="I191" i="71"/>
  <c r="I190" i="71"/>
  <c r="I189" i="71"/>
  <c r="I188" i="71"/>
  <c r="I187" i="71"/>
  <c r="I186" i="71"/>
  <c r="I185" i="71"/>
  <c r="I184" i="71"/>
  <c r="I183" i="71"/>
  <c r="I182" i="71"/>
  <c r="I181" i="71"/>
  <c r="I180" i="71"/>
  <c r="I179" i="71"/>
  <c r="I178" i="71"/>
  <c r="I177" i="71"/>
  <c r="I176" i="71"/>
  <c r="I175" i="71"/>
  <c r="I174" i="71"/>
  <c r="I173" i="71"/>
  <c r="I172" i="71"/>
  <c r="I171" i="71"/>
  <c r="I170" i="71"/>
  <c r="I169" i="71"/>
  <c r="J169" i="71"/>
  <c r="I168" i="71"/>
  <c r="J168" i="71" s="1"/>
  <c r="I167" i="71"/>
  <c r="J167" i="71"/>
  <c r="I166" i="71"/>
  <c r="I165" i="71"/>
  <c r="I164" i="71"/>
  <c r="I163" i="71"/>
  <c r="I162" i="71"/>
  <c r="J162" i="71" s="1"/>
  <c r="I161" i="71"/>
  <c r="J161" i="71"/>
  <c r="I160" i="71"/>
  <c r="I159" i="71"/>
  <c r="I158" i="71"/>
  <c r="I157" i="71"/>
  <c r="I156" i="71"/>
  <c r="I155" i="71"/>
  <c r="I154" i="71"/>
  <c r="I153" i="71"/>
  <c r="I152" i="71"/>
  <c r="I151" i="71"/>
  <c r="I150" i="71"/>
  <c r="I149" i="71"/>
  <c r="I148" i="71"/>
  <c r="I147" i="71"/>
  <c r="I146" i="71"/>
  <c r="I145" i="71"/>
  <c r="J145" i="71" s="1"/>
  <c r="I144" i="71"/>
  <c r="I143" i="71"/>
  <c r="I142" i="71"/>
  <c r="I141" i="71"/>
  <c r="I140" i="71"/>
  <c r="I139" i="71"/>
  <c r="I138" i="71"/>
  <c r="J138" i="71" s="1"/>
  <c r="I137" i="71"/>
  <c r="J137" i="71" s="1"/>
  <c r="J136" i="71"/>
  <c r="I136" i="71"/>
  <c r="I135" i="71"/>
  <c r="I134" i="71"/>
  <c r="J134" i="71" s="1"/>
  <c r="I133" i="71"/>
  <c r="J133" i="71" s="1"/>
  <c r="I132" i="71"/>
  <c r="J132" i="71"/>
  <c r="I131" i="71"/>
  <c r="J131" i="71" s="1"/>
  <c r="I130" i="71"/>
  <c r="I129" i="71"/>
  <c r="I128" i="71"/>
  <c r="I127" i="71"/>
  <c r="J127" i="71" s="1"/>
  <c r="I126" i="71"/>
  <c r="I125" i="71"/>
  <c r="I124" i="71"/>
  <c r="I123" i="71"/>
  <c r="I122" i="71"/>
  <c r="I121" i="71"/>
  <c r="I120" i="71"/>
  <c r="I119" i="71"/>
  <c r="I118" i="71"/>
  <c r="I117" i="71"/>
  <c r="I116" i="71"/>
  <c r="I115" i="71"/>
  <c r="I114" i="71"/>
  <c r="I113" i="71"/>
  <c r="I112" i="71"/>
  <c r="I111" i="71"/>
  <c r="I110" i="71"/>
  <c r="I109" i="71"/>
  <c r="I108" i="71"/>
  <c r="I107" i="71"/>
  <c r="I106" i="71"/>
  <c r="I105" i="71"/>
  <c r="I104" i="71"/>
  <c r="I103" i="71"/>
  <c r="I102" i="71"/>
  <c r="I101" i="71"/>
  <c r="I100" i="71"/>
  <c r="I99" i="71"/>
  <c r="I98" i="71"/>
  <c r="I97" i="71"/>
  <c r="I96" i="71"/>
  <c r="I95" i="71"/>
  <c r="I94" i="71"/>
  <c r="I93" i="71"/>
  <c r="I92" i="71"/>
  <c r="I91" i="71"/>
  <c r="I90" i="71"/>
  <c r="I89" i="71"/>
  <c r="I88" i="71"/>
  <c r="I87" i="71"/>
  <c r="I86" i="71"/>
  <c r="I85" i="71"/>
  <c r="I84" i="71"/>
  <c r="I83" i="71"/>
  <c r="J83" i="71"/>
  <c r="I82" i="71"/>
  <c r="I81" i="71"/>
  <c r="I80" i="71"/>
  <c r="I79" i="71"/>
  <c r="J79" i="71" s="1"/>
  <c r="I78" i="71"/>
  <c r="I77" i="71"/>
  <c r="J77" i="71"/>
  <c r="I76" i="71"/>
  <c r="J76" i="71" s="1"/>
  <c r="I75" i="71"/>
  <c r="J75" i="71"/>
  <c r="I74" i="71"/>
  <c r="I73" i="71"/>
  <c r="I72" i="71"/>
  <c r="I71" i="71"/>
  <c r="I70" i="71"/>
  <c r="I69" i="71"/>
  <c r="I68" i="71"/>
  <c r="I67" i="71"/>
  <c r="I66" i="71"/>
  <c r="I65" i="71"/>
  <c r="I64" i="71"/>
  <c r="I63" i="71"/>
  <c r="I58" i="71"/>
  <c r="I57" i="71"/>
  <c r="I56" i="71"/>
  <c r="I55" i="71"/>
  <c r="I54" i="71"/>
  <c r="I53" i="71"/>
  <c r="I52" i="71"/>
  <c r="I51" i="71"/>
  <c r="I50" i="71"/>
  <c r="I49" i="71"/>
  <c r="I48" i="71"/>
  <c r="I47" i="71"/>
  <c r="I46" i="71"/>
  <c r="I45" i="71"/>
  <c r="I44" i="71"/>
  <c r="I43" i="71"/>
  <c r="I42" i="71"/>
  <c r="I41" i="71"/>
  <c r="I40" i="71"/>
  <c r="I39" i="71"/>
  <c r="I38" i="71"/>
  <c r="I37" i="71"/>
  <c r="I36" i="71"/>
  <c r="I35" i="71"/>
  <c r="I34" i="71"/>
  <c r="I33" i="71"/>
  <c r="I32" i="71"/>
  <c r="I31" i="71"/>
  <c r="I30" i="71"/>
  <c r="I29" i="71"/>
  <c r="I28" i="71"/>
  <c r="I27" i="71"/>
  <c r="I26" i="71"/>
  <c r="I25" i="71"/>
  <c r="I24" i="71"/>
  <c r="I23" i="71"/>
  <c r="I22" i="71"/>
  <c r="I21" i="71"/>
  <c r="I20" i="71"/>
  <c r="I19" i="71"/>
  <c r="I18" i="71"/>
  <c r="I17" i="71"/>
  <c r="J17" i="71" s="1"/>
  <c r="I16" i="71"/>
  <c r="I15" i="71"/>
  <c r="J15" i="71" s="1"/>
  <c r="I14" i="71"/>
  <c r="J14" i="71" s="1"/>
  <c r="I13" i="71"/>
  <c r="J11" i="71" s="1"/>
  <c r="I12" i="71"/>
  <c r="I11" i="71"/>
  <c r="I10" i="71"/>
  <c r="I9" i="71"/>
  <c r="J9" i="71" s="1"/>
  <c r="I8" i="71"/>
  <c r="J22" i="71" s="1"/>
  <c r="I7" i="71"/>
  <c r="J21" i="71" s="1"/>
  <c r="I6" i="71"/>
  <c r="I5" i="71"/>
  <c r="J18" i="71" s="1"/>
  <c r="I4" i="71"/>
  <c r="J16" i="71" s="1"/>
  <c r="J139" i="71"/>
  <c r="J81" i="71"/>
  <c r="J170" i="71"/>
  <c r="J171" i="71"/>
  <c r="J82" i="71"/>
  <c r="J19" i="71"/>
  <c r="J174" i="71"/>
  <c r="J176" i="71"/>
  <c r="J172" i="71"/>
  <c r="J143" i="71"/>
  <c r="J140" i="71"/>
  <c r="J141" i="71"/>
  <c r="J144" i="71"/>
  <c r="J142" i="71"/>
  <c r="J175" i="71"/>
  <c r="J173" i="71"/>
  <c r="J80" i="71"/>
  <c r="J86" i="71"/>
  <c r="J84" i="71"/>
  <c r="J78" i="71"/>
  <c r="J85" i="71"/>
  <c r="J20" i="71"/>
  <c r="I193" i="71"/>
  <c r="J10" i="71"/>
  <c r="G189" i="70"/>
  <c r="F189" i="70"/>
  <c r="E189" i="70"/>
  <c r="D189" i="70"/>
  <c r="C189" i="70"/>
  <c r="I187" i="70"/>
  <c r="I186" i="70"/>
  <c r="I185" i="70"/>
  <c r="I184" i="70"/>
  <c r="I183" i="70"/>
  <c r="I182" i="70"/>
  <c r="I181" i="70"/>
  <c r="I180" i="70"/>
  <c r="I179" i="70"/>
  <c r="I178" i="70"/>
  <c r="I177" i="70"/>
  <c r="I176" i="70"/>
  <c r="I175" i="70"/>
  <c r="I174" i="70"/>
  <c r="I173" i="70"/>
  <c r="I172" i="70"/>
  <c r="I171" i="70"/>
  <c r="I170" i="70"/>
  <c r="I169" i="70"/>
  <c r="I168" i="70"/>
  <c r="I167" i="70"/>
  <c r="I166" i="70"/>
  <c r="I165" i="70"/>
  <c r="J165" i="70"/>
  <c r="I164" i="70"/>
  <c r="J164" i="70" s="1"/>
  <c r="I163" i="70"/>
  <c r="J163" i="70"/>
  <c r="I162" i="70"/>
  <c r="I161" i="70"/>
  <c r="I160" i="70"/>
  <c r="I159" i="70"/>
  <c r="I158" i="70"/>
  <c r="J158" i="70" s="1"/>
  <c r="I157" i="70"/>
  <c r="J157" i="70"/>
  <c r="I156" i="70"/>
  <c r="I155" i="70"/>
  <c r="I154" i="70"/>
  <c r="I153" i="70"/>
  <c r="I152" i="70"/>
  <c r="I151" i="70"/>
  <c r="I150" i="70"/>
  <c r="I149" i="70"/>
  <c r="I148" i="70"/>
  <c r="I147" i="70"/>
  <c r="I146" i="70"/>
  <c r="I145" i="70"/>
  <c r="I144" i="70"/>
  <c r="I143" i="70"/>
  <c r="I142" i="70"/>
  <c r="I141" i="70"/>
  <c r="I140" i="70"/>
  <c r="I139" i="70"/>
  <c r="I138" i="70"/>
  <c r="I137" i="70"/>
  <c r="I136" i="70"/>
  <c r="I135" i="70"/>
  <c r="I134" i="70"/>
  <c r="J134" i="70"/>
  <c r="I133" i="70"/>
  <c r="J133" i="70" s="1"/>
  <c r="I132" i="70"/>
  <c r="J132" i="70"/>
  <c r="I131" i="70"/>
  <c r="I130" i="70"/>
  <c r="J130" i="70" s="1"/>
  <c r="I129" i="70"/>
  <c r="J129" i="70" s="1"/>
  <c r="I128" i="70"/>
  <c r="J128" i="70" s="1"/>
  <c r="I127" i="70"/>
  <c r="J127" i="70" s="1"/>
  <c r="I126" i="70"/>
  <c r="I125" i="70"/>
  <c r="I124" i="70"/>
  <c r="I123" i="70"/>
  <c r="J123" i="70" s="1"/>
  <c r="I122" i="70"/>
  <c r="I121" i="70"/>
  <c r="I120" i="70"/>
  <c r="I119" i="70"/>
  <c r="I118" i="70"/>
  <c r="I117" i="70"/>
  <c r="I116" i="70"/>
  <c r="I115" i="70"/>
  <c r="I114" i="70"/>
  <c r="I113" i="70"/>
  <c r="I112" i="70"/>
  <c r="I111" i="70"/>
  <c r="I110" i="70"/>
  <c r="I109" i="70"/>
  <c r="I108" i="70"/>
  <c r="I107" i="70"/>
  <c r="I106" i="70"/>
  <c r="I105" i="70"/>
  <c r="I104" i="70"/>
  <c r="I103" i="70"/>
  <c r="I102" i="70"/>
  <c r="I101" i="70"/>
  <c r="I100" i="70"/>
  <c r="I99" i="70"/>
  <c r="I98" i="70"/>
  <c r="I97" i="70"/>
  <c r="I96" i="70"/>
  <c r="I95" i="70"/>
  <c r="I94" i="70"/>
  <c r="I93" i="70"/>
  <c r="I92" i="70"/>
  <c r="I91" i="70"/>
  <c r="I90" i="70"/>
  <c r="I89" i="70"/>
  <c r="I88" i="70"/>
  <c r="I87" i="70"/>
  <c r="I86" i="70"/>
  <c r="I85" i="70"/>
  <c r="I84" i="70"/>
  <c r="I83" i="70"/>
  <c r="I82" i="70"/>
  <c r="I81" i="70"/>
  <c r="I80" i="70"/>
  <c r="I79" i="70"/>
  <c r="I78" i="70"/>
  <c r="I77" i="70"/>
  <c r="I76" i="70"/>
  <c r="I75" i="70"/>
  <c r="J75" i="70"/>
  <c r="J74" i="70"/>
  <c r="I74" i="70"/>
  <c r="I73" i="70"/>
  <c r="J73" i="70"/>
  <c r="I72" i="70"/>
  <c r="J72" i="70" s="1"/>
  <c r="I71" i="70"/>
  <c r="J71" i="70"/>
  <c r="I70" i="70"/>
  <c r="I69" i="70"/>
  <c r="I68" i="70"/>
  <c r="J80" i="70" s="1"/>
  <c r="I67" i="70"/>
  <c r="I66" i="70"/>
  <c r="I65" i="70"/>
  <c r="I64" i="70"/>
  <c r="I63" i="70"/>
  <c r="I62" i="70"/>
  <c r="I61" i="70"/>
  <c r="I60" i="70"/>
  <c r="I59" i="70"/>
  <c r="I58" i="70"/>
  <c r="I57" i="70"/>
  <c r="I56" i="70"/>
  <c r="I55" i="70"/>
  <c r="I54" i="70"/>
  <c r="I53" i="70"/>
  <c r="I52" i="70"/>
  <c r="I51" i="70"/>
  <c r="I50" i="70"/>
  <c r="I49" i="70"/>
  <c r="I48" i="70"/>
  <c r="I47" i="70"/>
  <c r="I46" i="70"/>
  <c r="I45" i="70"/>
  <c r="I44" i="70"/>
  <c r="I43" i="70"/>
  <c r="I42" i="70"/>
  <c r="I41" i="70"/>
  <c r="I40" i="70"/>
  <c r="I39" i="70"/>
  <c r="I38" i="70"/>
  <c r="I37" i="70"/>
  <c r="I36" i="70"/>
  <c r="I35" i="70"/>
  <c r="I34" i="70"/>
  <c r="I33" i="70"/>
  <c r="I32" i="70"/>
  <c r="I31" i="70"/>
  <c r="I30" i="70"/>
  <c r="I29" i="70"/>
  <c r="I28" i="70"/>
  <c r="I27" i="70"/>
  <c r="I26" i="70"/>
  <c r="I25" i="70"/>
  <c r="I24" i="70"/>
  <c r="I23" i="70"/>
  <c r="I22" i="70"/>
  <c r="I21" i="70"/>
  <c r="I20" i="70"/>
  <c r="I19" i="70"/>
  <c r="I18" i="70"/>
  <c r="I17" i="70"/>
  <c r="I16" i="70"/>
  <c r="I15" i="70"/>
  <c r="J15" i="70" s="1"/>
  <c r="I14" i="70"/>
  <c r="J14" i="70" s="1"/>
  <c r="I13" i="70"/>
  <c r="I12" i="70"/>
  <c r="I11" i="70"/>
  <c r="J11" i="70" s="1"/>
  <c r="I10" i="70"/>
  <c r="J9" i="70"/>
  <c r="I9" i="70"/>
  <c r="I8" i="70"/>
  <c r="J22" i="70" s="1"/>
  <c r="I7" i="70"/>
  <c r="I6" i="70"/>
  <c r="I5" i="70"/>
  <c r="I4" i="70"/>
  <c r="J16" i="70" s="1"/>
  <c r="J137" i="70"/>
  <c r="J141" i="70"/>
  <c r="J136" i="70"/>
  <c r="J81" i="70"/>
  <c r="J21" i="70"/>
  <c r="J170" i="70"/>
  <c r="J78" i="70"/>
  <c r="J79" i="70"/>
  <c r="J77" i="70"/>
  <c r="J19" i="70"/>
  <c r="J76" i="70"/>
  <c r="J166" i="70"/>
  <c r="J139" i="70"/>
  <c r="J138" i="70"/>
  <c r="J140" i="70"/>
  <c r="J135" i="70"/>
  <c r="J169" i="70"/>
  <c r="J171" i="70"/>
  <c r="J167" i="70"/>
  <c r="J168" i="70"/>
  <c r="J172" i="70"/>
  <c r="J82" i="70"/>
  <c r="J20" i="70"/>
  <c r="J17" i="70"/>
  <c r="J18" i="70"/>
  <c r="J10" i="70"/>
  <c r="I189" i="70"/>
  <c r="I178" i="69"/>
  <c r="I179" i="69"/>
  <c r="I105" i="69"/>
  <c r="I106" i="69"/>
  <c r="I107" i="69"/>
  <c r="I108" i="69"/>
  <c r="I109" i="69"/>
  <c r="I110" i="69"/>
  <c r="I111" i="69"/>
  <c r="G189" i="69"/>
  <c r="F189" i="69"/>
  <c r="E189" i="69"/>
  <c r="D189" i="69"/>
  <c r="C189" i="69"/>
  <c r="I187" i="69"/>
  <c r="I186" i="69"/>
  <c r="I185" i="69"/>
  <c r="I184" i="69"/>
  <c r="I183" i="69"/>
  <c r="I182" i="69"/>
  <c r="I181" i="69"/>
  <c r="I180" i="69"/>
  <c r="I177" i="69"/>
  <c r="I176" i="69"/>
  <c r="I175" i="69"/>
  <c r="I174" i="69"/>
  <c r="I173" i="69"/>
  <c r="I172" i="69"/>
  <c r="J172" i="69" s="1"/>
  <c r="I171" i="69"/>
  <c r="I170" i="69"/>
  <c r="I169" i="69"/>
  <c r="I168" i="69"/>
  <c r="I167" i="69"/>
  <c r="I166" i="69"/>
  <c r="I165" i="69"/>
  <c r="J165" i="69" s="1"/>
  <c r="I164" i="69"/>
  <c r="J164" i="69"/>
  <c r="I163" i="69"/>
  <c r="J163" i="69" s="1"/>
  <c r="I162" i="69"/>
  <c r="J171" i="69" s="1"/>
  <c r="I161" i="69"/>
  <c r="I160" i="69"/>
  <c r="I159" i="69"/>
  <c r="I158" i="69"/>
  <c r="J158" i="69"/>
  <c r="I157" i="69"/>
  <c r="J157" i="69" s="1"/>
  <c r="I156" i="69"/>
  <c r="I155" i="69"/>
  <c r="I154" i="69"/>
  <c r="I153" i="69"/>
  <c r="I152" i="69"/>
  <c r="I151" i="69"/>
  <c r="I150" i="69"/>
  <c r="I149" i="69"/>
  <c r="I148" i="69"/>
  <c r="I147" i="69"/>
  <c r="I146" i="69"/>
  <c r="I145" i="69"/>
  <c r="I144" i="69"/>
  <c r="I143" i="69"/>
  <c r="I142" i="69"/>
  <c r="I141" i="69"/>
  <c r="J141" i="69" s="1"/>
  <c r="I140" i="69"/>
  <c r="I139" i="69"/>
  <c r="I138" i="69"/>
  <c r="J138" i="69" s="1"/>
  <c r="I137" i="69"/>
  <c r="I136" i="69"/>
  <c r="I135" i="69"/>
  <c r="I134" i="69"/>
  <c r="J134" i="69"/>
  <c r="I133" i="69"/>
  <c r="J133" i="69" s="1"/>
  <c r="I132" i="69"/>
  <c r="J132" i="69"/>
  <c r="I131" i="69"/>
  <c r="I130" i="69"/>
  <c r="J130" i="69" s="1"/>
  <c r="I129" i="69"/>
  <c r="J129" i="69" s="1"/>
  <c r="I128" i="69"/>
  <c r="J128" i="69" s="1"/>
  <c r="I127" i="69"/>
  <c r="J127" i="69" s="1"/>
  <c r="I126" i="69"/>
  <c r="I125" i="69"/>
  <c r="I124" i="69"/>
  <c r="I123" i="69"/>
  <c r="J123" i="69" s="1"/>
  <c r="I122" i="69"/>
  <c r="I121" i="69"/>
  <c r="I120" i="69"/>
  <c r="I119" i="69"/>
  <c r="I118" i="69"/>
  <c r="I117" i="69"/>
  <c r="I116" i="69"/>
  <c r="I115" i="69"/>
  <c r="I114" i="69"/>
  <c r="I113" i="69"/>
  <c r="I112" i="69"/>
  <c r="I104" i="69"/>
  <c r="I103" i="69"/>
  <c r="I102" i="69"/>
  <c r="I101" i="69"/>
  <c r="I100" i="69"/>
  <c r="I99" i="69"/>
  <c r="I98" i="69"/>
  <c r="I97" i="69"/>
  <c r="I96" i="69"/>
  <c r="I95" i="69"/>
  <c r="I94" i="69"/>
  <c r="I93" i="69"/>
  <c r="I92" i="69"/>
  <c r="I91" i="69"/>
  <c r="I90" i="69"/>
  <c r="I89" i="69"/>
  <c r="I88" i="69"/>
  <c r="I87" i="69"/>
  <c r="I86" i="69"/>
  <c r="I85" i="69"/>
  <c r="I84" i="69"/>
  <c r="I83" i="69"/>
  <c r="I82" i="69"/>
  <c r="I81" i="69"/>
  <c r="I80" i="69"/>
  <c r="I79" i="69"/>
  <c r="I78" i="69"/>
  <c r="I77" i="69"/>
  <c r="J77" i="69" s="1"/>
  <c r="I76" i="69"/>
  <c r="I75" i="69"/>
  <c r="J75" i="69" s="1"/>
  <c r="I74" i="69"/>
  <c r="J74" i="69" s="1"/>
  <c r="I73" i="69"/>
  <c r="J73" i="69" s="1"/>
  <c r="I72" i="69"/>
  <c r="J72" i="69" s="1"/>
  <c r="I71" i="69"/>
  <c r="J71" i="69" s="1"/>
  <c r="I70" i="69"/>
  <c r="J82" i="69" s="1"/>
  <c r="I69" i="69"/>
  <c r="I68" i="69"/>
  <c r="J80" i="69" s="1"/>
  <c r="I67" i="69"/>
  <c r="J78" i="69" s="1"/>
  <c r="I66" i="69"/>
  <c r="J76" i="69" s="1"/>
  <c r="I65" i="69"/>
  <c r="I64" i="69"/>
  <c r="I63" i="69"/>
  <c r="I62" i="69"/>
  <c r="I61" i="69"/>
  <c r="I60" i="69"/>
  <c r="I59" i="69"/>
  <c r="I58" i="69"/>
  <c r="I57" i="69"/>
  <c r="I56" i="69"/>
  <c r="I55" i="69"/>
  <c r="I54" i="69"/>
  <c r="I53" i="69"/>
  <c r="I52" i="69"/>
  <c r="I51" i="69"/>
  <c r="I50" i="69"/>
  <c r="I49" i="69"/>
  <c r="I48" i="69"/>
  <c r="I47" i="69"/>
  <c r="I46" i="69"/>
  <c r="I45" i="69"/>
  <c r="I44" i="69"/>
  <c r="I43" i="69"/>
  <c r="I42" i="69"/>
  <c r="I41" i="69"/>
  <c r="I40" i="69"/>
  <c r="I39" i="69"/>
  <c r="I38" i="69"/>
  <c r="I37" i="69"/>
  <c r="I36" i="69"/>
  <c r="I35" i="69"/>
  <c r="I34" i="69"/>
  <c r="I33" i="69"/>
  <c r="I32" i="69"/>
  <c r="I31" i="69"/>
  <c r="I30" i="69"/>
  <c r="I29" i="69"/>
  <c r="I28" i="69"/>
  <c r="I27" i="69"/>
  <c r="I26" i="69"/>
  <c r="I25" i="69"/>
  <c r="I24" i="69"/>
  <c r="I23" i="69"/>
  <c r="I22" i="69"/>
  <c r="I21" i="69"/>
  <c r="I20" i="69"/>
  <c r="I19" i="69"/>
  <c r="I18" i="69"/>
  <c r="I17" i="69"/>
  <c r="I16" i="69"/>
  <c r="I15" i="69"/>
  <c r="J15" i="69" s="1"/>
  <c r="I14" i="69"/>
  <c r="J14" i="69"/>
  <c r="I13" i="69"/>
  <c r="I12" i="69"/>
  <c r="I11" i="69"/>
  <c r="I10" i="69"/>
  <c r="I9" i="69"/>
  <c r="J9" i="69" s="1"/>
  <c r="J189" i="69" s="1"/>
  <c r="I8" i="69"/>
  <c r="I7" i="69"/>
  <c r="I6" i="69"/>
  <c r="I5" i="69"/>
  <c r="I4" i="69"/>
  <c r="J139" i="69"/>
  <c r="J81" i="69"/>
  <c r="J137" i="69"/>
  <c r="J79" i="69"/>
  <c r="J166" i="69"/>
  <c r="J136" i="69"/>
  <c r="J167" i="69"/>
  <c r="J22" i="69"/>
  <c r="J11" i="69"/>
  <c r="J10" i="69"/>
  <c r="J168" i="69"/>
  <c r="J170" i="69"/>
  <c r="J135" i="69"/>
  <c r="J20" i="69"/>
  <c r="J16" i="69"/>
  <c r="J169" i="69"/>
  <c r="J140" i="69"/>
  <c r="J21" i="69"/>
  <c r="J17" i="69"/>
  <c r="J19" i="69"/>
  <c r="I189" i="69"/>
  <c r="J18" i="69"/>
  <c r="G180" i="57"/>
  <c r="F180" i="57"/>
  <c r="E180" i="57"/>
  <c r="D180" i="57"/>
  <c r="C180" i="57"/>
  <c r="I178" i="57"/>
  <c r="I177" i="57"/>
  <c r="I176" i="57"/>
  <c r="I175" i="57"/>
  <c r="I174" i="57"/>
  <c r="I173" i="57"/>
  <c r="I172" i="57"/>
  <c r="I171" i="57"/>
  <c r="I170" i="57"/>
  <c r="I169" i="57"/>
  <c r="I168" i="57"/>
  <c r="I167" i="57"/>
  <c r="I166" i="57"/>
  <c r="I165" i="57"/>
  <c r="I164" i="57"/>
  <c r="I163" i="57"/>
  <c r="I162" i="57"/>
  <c r="I161" i="57"/>
  <c r="I160" i="57"/>
  <c r="I159" i="57"/>
  <c r="I158" i="57"/>
  <c r="J158" i="57"/>
  <c r="I157" i="57"/>
  <c r="J157" i="57"/>
  <c r="I156" i="57"/>
  <c r="J156" i="57"/>
  <c r="I155" i="57"/>
  <c r="I154" i="57"/>
  <c r="I153" i="57"/>
  <c r="I152" i="57"/>
  <c r="I151" i="57"/>
  <c r="J151" i="57"/>
  <c r="I150" i="57"/>
  <c r="J150" i="57" s="1"/>
  <c r="I149" i="57"/>
  <c r="I148" i="57"/>
  <c r="I147" i="57"/>
  <c r="I146" i="57"/>
  <c r="I145" i="57"/>
  <c r="I144" i="57"/>
  <c r="I143" i="57"/>
  <c r="I142" i="57"/>
  <c r="I141" i="57"/>
  <c r="I140" i="57"/>
  <c r="I139" i="57"/>
  <c r="I138" i="57"/>
  <c r="I137" i="57"/>
  <c r="I136" i="57"/>
  <c r="I135" i="57"/>
  <c r="I134" i="57"/>
  <c r="J134" i="57" s="1"/>
  <c r="I133" i="57"/>
  <c r="I132" i="57"/>
  <c r="I131" i="57"/>
  <c r="I130" i="57"/>
  <c r="I129" i="57"/>
  <c r="I128" i="57"/>
  <c r="I127" i="57"/>
  <c r="J127" i="57" s="1"/>
  <c r="I126" i="57"/>
  <c r="J126" i="57" s="1"/>
  <c r="I125" i="57"/>
  <c r="J125" i="57" s="1"/>
  <c r="I124" i="57"/>
  <c r="I123" i="57"/>
  <c r="J123" i="57" s="1"/>
  <c r="I122" i="57"/>
  <c r="J122" i="57"/>
  <c r="I121" i="57"/>
  <c r="J121" i="57" s="1"/>
  <c r="I120" i="57"/>
  <c r="J120" i="57"/>
  <c r="I119" i="57"/>
  <c r="J165" i="57" s="1"/>
  <c r="I118" i="57"/>
  <c r="I117" i="57"/>
  <c r="I116" i="57"/>
  <c r="J116" i="57" s="1"/>
  <c r="I115" i="57"/>
  <c r="I114" i="57"/>
  <c r="I113" i="57"/>
  <c r="I112" i="57"/>
  <c r="J159" i="57" s="1"/>
  <c r="I111" i="57"/>
  <c r="I110" i="57"/>
  <c r="I109" i="57"/>
  <c r="I108" i="57"/>
  <c r="I107" i="57"/>
  <c r="I106" i="57"/>
  <c r="I105" i="57"/>
  <c r="I104" i="57"/>
  <c r="I103" i="57"/>
  <c r="I102" i="57"/>
  <c r="I101" i="57"/>
  <c r="I100" i="57"/>
  <c r="I99" i="57"/>
  <c r="I98" i="57"/>
  <c r="I97" i="57"/>
  <c r="I96" i="57"/>
  <c r="I95" i="57"/>
  <c r="I94" i="57"/>
  <c r="I93" i="57"/>
  <c r="I92" i="57"/>
  <c r="I91" i="57"/>
  <c r="I90" i="57"/>
  <c r="I89" i="57"/>
  <c r="I88" i="57"/>
  <c r="I87" i="57"/>
  <c r="I86" i="57"/>
  <c r="I85" i="57"/>
  <c r="I84" i="57"/>
  <c r="I83" i="57"/>
  <c r="I82" i="57"/>
  <c r="I81" i="57"/>
  <c r="I80" i="57"/>
  <c r="I79" i="57"/>
  <c r="I78" i="57"/>
  <c r="I77" i="57"/>
  <c r="J77" i="57" s="1"/>
  <c r="I76" i="57"/>
  <c r="I75" i="57"/>
  <c r="J75" i="57" s="1"/>
  <c r="I74" i="57"/>
  <c r="J74" i="57"/>
  <c r="I73" i="57"/>
  <c r="J73" i="57" s="1"/>
  <c r="I72" i="57"/>
  <c r="J72" i="57"/>
  <c r="I71" i="57"/>
  <c r="J71" i="57" s="1"/>
  <c r="I70" i="57"/>
  <c r="I69" i="57"/>
  <c r="I68" i="57"/>
  <c r="I67" i="57"/>
  <c r="I66" i="57"/>
  <c r="J76" i="57"/>
  <c r="I65" i="57"/>
  <c r="I64" i="57"/>
  <c r="I63" i="57"/>
  <c r="I62" i="57"/>
  <c r="I61" i="57"/>
  <c r="I60" i="57"/>
  <c r="I59" i="57"/>
  <c r="I58" i="57"/>
  <c r="I57" i="57"/>
  <c r="I56" i="57"/>
  <c r="I55" i="57"/>
  <c r="I54" i="57"/>
  <c r="I53" i="57"/>
  <c r="I52" i="57"/>
  <c r="I51" i="57"/>
  <c r="I50" i="57"/>
  <c r="I49" i="57"/>
  <c r="I48" i="57"/>
  <c r="I47" i="57"/>
  <c r="I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J15" i="57" s="1"/>
  <c r="I14" i="57"/>
  <c r="J14" i="57" s="1"/>
  <c r="I13" i="57"/>
  <c r="J11" i="57" s="1"/>
  <c r="I12" i="57"/>
  <c r="I11" i="57"/>
  <c r="I10" i="57"/>
  <c r="J10" i="57" s="1"/>
  <c r="I9" i="57"/>
  <c r="J9" i="57" s="1"/>
  <c r="I8" i="57"/>
  <c r="I7" i="57"/>
  <c r="I180" i="57" s="1"/>
  <c r="I6" i="57"/>
  <c r="I5" i="57"/>
  <c r="I4" i="57"/>
  <c r="J130" i="57"/>
  <c r="J17" i="57"/>
  <c r="J129" i="57"/>
  <c r="J79" i="57"/>
  <c r="J19" i="57"/>
  <c r="J160" i="57"/>
  <c r="J128" i="57"/>
  <c r="J82" i="57"/>
  <c r="J81" i="57"/>
  <c r="J78" i="57"/>
  <c r="J161" i="57"/>
  <c r="J131" i="57"/>
  <c r="J132" i="57"/>
  <c r="J163" i="57"/>
  <c r="J133" i="57"/>
  <c r="J164" i="57"/>
  <c r="J162" i="57"/>
  <c r="J80" i="57"/>
  <c r="J22" i="57"/>
  <c r="J20" i="57"/>
  <c r="J18" i="57"/>
  <c r="J21" i="57"/>
  <c r="J16" i="57"/>
  <c r="I13" i="68"/>
  <c r="I12" i="68"/>
  <c r="I52" i="68"/>
  <c r="I53" i="68"/>
  <c r="I54" i="68"/>
  <c r="I55" i="68"/>
  <c r="I56" i="68"/>
  <c r="I57" i="68"/>
  <c r="I118" i="68"/>
  <c r="I119" i="68"/>
  <c r="I44" i="68"/>
  <c r="I45" i="68"/>
  <c r="G180" i="68"/>
  <c r="F180" i="68"/>
  <c r="E180" i="68"/>
  <c r="D180" i="68"/>
  <c r="C180" i="68"/>
  <c r="I178" i="68"/>
  <c r="I177" i="68"/>
  <c r="I176" i="68"/>
  <c r="I175" i="68"/>
  <c r="I174" i="68"/>
  <c r="I173" i="68"/>
  <c r="I172" i="68"/>
  <c r="I171" i="68"/>
  <c r="I170" i="68"/>
  <c r="I169" i="68"/>
  <c r="I168" i="68"/>
  <c r="I167" i="68"/>
  <c r="I166" i="68"/>
  <c r="I165" i="68"/>
  <c r="J165" i="68"/>
  <c r="I164" i="68"/>
  <c r="I163" i="68"/>
  <c r="I162" i="68"/>
  <c r="I161" i="68"/>
  <c r="I160" i="68"/>
  <c r="I159" i="68"/>
  <c r="I158" i="68"/>
  <c r="J158" i="68" s="1"/>
  <c r="I157" i="68"/>
  <c r="J157" i="68"/>
  <c r="I156" i="68"/>
  <c r="J156" i="68" s="1"/>
  <c r="I155" i="68"/>
  <c r="J164" i="68" s="1"/>
  <c r="I154" i="68"/>
  <c r="I153" i="68"/>
  <c r="I152" i="68"/>
  <c r="I151" i="68"/>
  <c r="J151" i="68" s="1"/>
  <c r="I150" i="68"/>
  <c r="J150" i="68" s="1"/>
  <c r="I149" i="68"/>
  <c r="I148" i="68"/>
  <c r="I147" i="68"/>
  <c r="I146" i="68"/>
  <c r="I145" i="68"/>
  <c r="I144" i="68"/>
  <c r="I143" i="68"/>
  <c r="I142" i="68"/>
  <c r="I141" i="68"/>
  <c r="I140" i="68"/>
  <c r="I139" i="68"/>
  <c r="I138" i="68"/>
  <c r="I137" i="68"/>
  <c r="I136" i="68"/>
  <c r="I135" i="68"/>
  <c r="I134" i="68"/>
  <c r="I133" i="68"/>
  <c r="I132" i="68"/>
  <c r="I131" i="68"/>
  <c r="I130" i="68"/>
  <c r="I129" i="68"/>
  <c r="I128" i="68"/>
  <c r="I127" i="68"/>
  <c r="J127" i="68" s="1"/>
  <c r="I126" i="68"/>
  <c r="J126" i="68" s="1"/>
  <c r="I125" i="68"/>
  <c r="J125" i="68" s="1"/>
  <c r="I124" i="68"/>
  <c r="I123" i="68"/>
  <c r="J123" i="68"/>
  <c r="I122" i="68"/>
  <c r="J122" i="68" s="1"/>
  <c r="I121" i="68"/>
  <c r="J121" i="68"/>
  <c r="I120" i="68"/>
  <c r="J120" i="68" s="1"/>
  <c r="I117" i="68"/>
  <c r="I116" i="68"/>
  <c r="J116" i="68" s="1"/>
  <c r="I115" i="68"/>
  <c r="I114" i="68"/>
  <c r="I113" i="68"/>
  <c r="I112" i="68"/>
  <c r="I111" i="68"/>
  <c r="I110" i="68"/>
  <c r="I109" i="68"/>
  <c r="I108" i="68"/>
  <c r="I107" i="68"/>
  <c r="I106" i="68"/>
  <c r="I105" i="68"/>
  <c r="I104" i="68"/>
  <c r="I103" i="68"/>
  <c r="I102" i="68"/>
  <c r="I101" i="68"/>
  <c r="I100" i="68"/>
  <c r="I99" i="68"/>
  <c r="I98" i="68"/>
  <c r="I97" i="68"/>
  <c r="I96" i="68"/>
  <c r="I95" i="68"/>
  <c r="I94" i="68"/>
  <c r="I93" i="68"/>
  <c r="I92" i="68"/>
  <c r="I91" i="68"/>
  <c r="I90" i="68"/>
  <c r="I89" i="68"/>
  <c r="I88" i="68"/>
  <c r="I87" i="68"/>
  <c r="I86" i="68"/>
  <c r="I85" i="68"/>
  <c r="I84" i="68"/>
  <c r="I83" i="68"/>
  <c r="I82" i="68"/>
  <c r="I81" i="68"/>
  <c r="I80" i="68"/>
  <c r="I79" i="68"/>
  <c r="I78" i="68"/>
  <c r="I77" i="68"/>
  <c r="I76" i="68"/>
  <c r="I75" i="68"/>
  <c r="I74" i="68"/>
  <c r="J74" i="68"/>
  <c r="I73" i="68"/>
  <c r="I72" i="68"/>
  <c r="J72" i="68" s="1"/>
  <c r="I71" i="68"/>
  <c r="J71" i="68" s="1"/>
  <c r="I70" i="68"/>
  <c r="I69" i="68"/>
  <c r="I68" i="68"/>
  <c r="I67" i="68"/>
  <c r="I66" i="68"/>
  <c r="I65" i="68"/>
  <c r="I64" i="68"/>
  <c r="I63" i="68"/>
  <c r="I62" i="68"/>
  <c r="I61" i="68"/>
  <c r="I60" i="68"/>
  <c r="I59" i="68"/>
  <c r="I58" i="68"/>
  <c r="I51" i="68"/>
  <c r="I50" i="68"/>
  <c r="I49" i="68"/>
  <c r="I48" i="68"/>
  <c r="I47" i="68"/>
  <c r="I46" i="68"/>
  <c r="I43" i="68"/>
  <c r="I42" i="68"/>
  <c r="I41" i="68"/>
  <c r="I40" i="68"/>
  <c r="I39" i="68"/>
  <c r="I38" i="68"/>
  <c r="I37" i="68"/>
  <c r="I36" i="68"/>
  <c r="I35" i="68"/>
  <c r="I34" i="68"/>
  <c r="I33" i="68"/>
  <c r="I32" i="68"/>
  <c r="I31" i="68"/>
  <c r="I30" i="68"/>
  <c r="I29" i="68"/>
  <c r="I28" i="68"/>
  <c r="I27" i="68"/>
  <c r="I26" i="68"/>
  <c r="I25" i="68"/>
  <c r="I24" i="68"/>
  <c r="I23" i="68"/>
  <c r="I22" i="68"/>
  <c r="I21" i="68"/>
  <c r="I20" i="68"/>
  <c r="I19" i="68"/>
  <c r="I18" i="68"/>
  <c r="I17" i="68"/>
  <c r="I16" i="68"/>
  <c r="I15" i="68"/>
  <c r="J15" i="68" s="1"/>
  <c r="I14" i="68"/>
  <c r="J14" i="68"/>
  <c r="I11" i="68"/>
  <c r="J11" i="68" s="1"/>
  <c r="I10" i="68"/>
  <c r="J10" i="68" s="1"/>
  <c r="I9" i="68"/>
  <c r="J9" i="68"/>
  <c r="I8" i="68"/>
  <c r="I7" i="68"/>
  <c r="I6" i="68"/>
  <c r="I5" i="68"/>
  <c r="J18" i="68" s="1"/>
  <c r="I4" i="68"/>
  <c r="J134" i="68"/>
  <c r="J73" i="68"/>
  <c r="J77" i="68"/>
  <c r="J81" i="68"/>
  <c r="J20" i="68"/>
  <c r="J17" i="68"/>
  <c r="J21" i="68"/>
  <c r="J19" i="68"/>
  <c r="J159" i="68"/>
  <c r="J130" i="68"/>
  <c r="J22" i="68"/>
  <c r="J160" i="68"/>
  <c r="J75" i="68"/>
  <c r="J79" i="68"/>
  <c r="J16" i="68"/>
  <c r="J128" i="68"/>
  <c r="J162" i="68"/>
  <c r="J163" i="68"/>
  <c r="J161" i="68"/>
  <c r="J129" i="68"/>
  <c r="J133" i="68"/>
  <c r="J131" i="68"/>
  <c r="J132" i="68"/>
  <c r="J80" i="68"/>
  <c r="J82" i="68"/>
  <c r="J78" i="68"/>
  <c r="J76" i="68"/>
  <c r="I180" i="68"/>
  <c r="I27" i="67"/>
  <c r="I26" i="67"/>
  <c r="I159" i="67"/>
  <c r="I158" i="67"/>
  <c r="I157" i="67"/>
  <c r="I156" i="67"/>
  <c r="I155" i="67"/>
  <c r="G169" i="67"/>
  <c r="F169" i="67"/>
  <c r="E169" i="67"/>
  <c r="D169" i="67"/>
  <c r="C169" i="67"/>
  <c r="I167" i="67"/>
  <c r="I166" i="67"/>
  <c r="I165" i="67"/>
  <c r="I164" i="67"/>
  <c r="I163" i="67"/>
  <c r="I162" i="67"/>
  <c r="I161" i="67"/>
  <c r="I160" i="67"/>
  <c r="I154" i="67"/>
  <c r="J154" i="67" s="1"/>
  <c r="I153" i="67"/>
  <c r="I152" i="67"/>
  <c r="I151" i="67"/>
  <c r="I150" i="67"/>
  <c r="I149" i="67"/>
  <c r="I148" i="67"/>
  <c r="I147" i="67"/>
  <c r="J147" i="67"/>
  <c r="I146" i="67"/>
  <c r="J146" i="67" s="1"/>
  <c r="I145" i="67"/>
  <c r="J145" i="67" s="1"/>
  <c r="I144" i="67"/>
  <c r="I143" i="67"/>
  <c r="I142" i="67"/>
  <c r="I141" i="67"/>
  <c r="I140" i="67"/>
  <c r="J140" i="67" s="1"/>
  <c r="I139" i="67"/>
  <c r="J139" i="67" s="1"/>
  <c r="I138" i="67"/>
  <c r="I137" i="67"/>
  <c r="I136" i="67"/>
  <c r="I135" i="67"/>
  <c r="I134" i="67"/>
  <c r="I133" i="67"/>
  <c r="I132" i="67"/>
  <c r="I131" i="67"/>
  <c r="I130" i="67"/>
  <c r="I129" i="67"/>
  <c r="I128" i="67"/>
  <c r="I127" i="67"/>
  <c r="I126" i="67"/>
  <c r="I125" i="67"/>
  <c r="I124" i="67"/>
  <c r="I123" i="67"/>
  <c r="I122" i="67"/>
  <c r="I121" i="67"/>
  <c r="I120" i="67"/>
  <c r="I119" i="67"/>
  <c r="I118" i="67"/>
  <c r="I117" i="67"/>
  <c r="I116" i="67"/>
  <c r="J116" i="67" s="1"/>
  <c r="I115" i="67"/>
  <c r="J115" i="67" s="1"/>
  <c r="I114" i="67"/>
  <c r="J114" i="67" s="1"/>
  <c r="I113" i="67"/>
  <c r="I112" i="67"/>
  <c r="J112" i="67" s="1"/>
  <c r="I111" i="67"/>
  <c r="J111" i="67"/>
  <c r="I110" i="67"/>
  <c r="J110" i="67" s="1"/>
  <c r="I109" i="67"/>
  <c r="J109" i="67"/>
  <c r="I108" i="67"/>
  <c r="J152" i="67" s="1"/>
  <c r="I107" i="67"/>
  <c r="J107" i="67" s="1"/>
  <c r="I106" i="67"/>
  <c r="I105" i="67"/>
  <c r="J150" i="67" s="1"/>
  <c r="I104" i="67"/>
  <c r="I103" i="67"/>
  <c r="I102" i="67"/>
  <c r="I101" i="67"/>
  <c r="I100" i="67"/>
  <c r="I99" i="67"/>
  <c r="I98" i="67"/>
  <c r="I97" i="67"/>
  <c r="I96" i="67"/>
  <c r="I95" i="67"/>
  <c r="I94" i="67"/>
  <c r="I93" i="67"/>
  <c r="I92" i="67"/>
  <c r="I91" i="67"/>
  <c r="I90" i="67"/>
  <c r="I89" i="67"/>
  <c r="I88" i="67"/>
  <c r="I87" i="67"/>
  <c r="I86" i="67"/>
  <c r="I85" i="67"/>
  <c r="I84" i="67"/>
  <c r="I83" i="67"/>
  <c r="I82" i="67"/>
  <c r="I81" i="67"/>
  <c r="I80" i="67"/>
  <c r="I79" i="67"/>
  <c r="I78" i="67"/>
  <c r="I77" i="67"/>
  <c r="I76" i="67"/>
  <c r="I75" i="67"/>
  <c r="I74" i="67"/>
  <c r="I73" i="67"/>
  <c r="I72" i="67"/>
  <c r="I71" i="67"/>
  <c r="I70" i="67"/>
  <c r="I69" i="67"/>
  <c r="I68" i="67"/>
  <c r="I67" i="67"/>
  <c r="I66" i="67"/>
  <c r="I65" i="67"/>
  <c r="J65" i="67" s="1"/>
  <c r="I64" i="67"/>
  <c r="I63" i="67"/>
  <c r="J63" i="67" s="1"/>
  <c r="I62" i="67"/>
  <c r="I61" i="67"/>
  <c r="I60" i="67"/>
  <c r="I59" i="67"/>
  <c r="I58" i="67"/>
  <c r="I57" i="67"/>
  <c r="I56" i="67"/>
  <c r="I55" i="67"/>
  <c r="I54" i="67"/>
  <c r="I53" i="67"/>
  <c r="I52" i="67"/>
  <c r="I51" i="67"/>
  <c r="I50" i="67"/>
  <c r="I49" i="67"/>
  <c r="I48" i="67"/>
  <c r="I47" i="67"/>
  <c r="I46" i="67"/>
  <c r="I45" i="67"/>
  <c r="I44" i="67"/>
  <c r="I43" i="67"/>
  <c r="I42" i="67"/>
  <c r="I41" i="67"/>
  <c r="I40" i="67"/>
  <c r="I39" i="67"/>
  <c r="I38" i="67"/>
  <c r="I37" i="67"/>
  <c r="I36" i="67"/>
  <c r="I35" i="67"/>
  <c r="I34" i="67"/>
  <c r="I33" i="67"/>
  <c r="I32" i="67"/>
  <c r="I31" i="67"/>
  <c r="I30" i="67"/>
  <c r="I29" i="67"/>
  <c r="I28" i="67"/>
  <c r="I25" i="67"/>
  <c r="I24" i="67"/>
  <c r="I23" i="67"/>
  <c r="I22" i="67"/>
  <c r="I21" i="67"/>
  <c r="I20" i="67"/>
  <c r="I19" i="67"/>
  <c r="I18" i="67"/>
  <c r="I17" i="67"/>
  <c r="I16" i="67"/>
  <c r="I15" i="67"/>
  <c r="I14" i="67"/>
  <c r="I13" i="67"/>
  <c r="J13" i="67" s="1"/>
  <c r="I12" i="67"/>
  <c r="J12" i="67"/>
  <c r="I11" i="67"/>
  <c r="J11" i="67" s="1"/>
  <c r="I10" i="67"/>
  <c r="J10" i="67"/>
  <c r="I9" i="67"/>
  <c r="J9" i="67" s="1"/>
  <c r="I8" i="67"/>
  <c r="J20" i="67" s="1"/>
  <c r="I7" i="67"/>
  <c r="J19" i="67" s="1"/>
  <c r="I6" i="67"/>
  <c r="I5" i="67"/>
  <c r="I4" i="67"/>
  <c r="J123" i="67"/>
  <c r="J151" i="67"/>
  <c r="J149" i="67"/>
  <c r="J119" i="67"/>
  <c r="J148" i="67"/>
  <c r="J122" i="67"/>
  <c r="J14" i="67"/>
  <c r="J16" i="67"/>
  <c r="J62" i="67"/>
  <c r="J117" i="67"/>
  <c r="J121" i="67"/>
  <c r="J71" i="67"/>
  <c r="J68" i="67"/>
  <c r="J120" i="67"/>
  <c r="J69" i="67"/>
  <c r="J153" i="67"/>
  <c r="J118" i="67"/>
  <c r="J17" i="67"/>
  <c r="J18" i="67"/>
  <c r="J72" i="67"/>
  <c r="J66" i="67"/>
  <c r="J15" i="67"/>
  <c r="J67" i="67"/>
  <c r="J73" i="67"/>
  <c r="J64" i="67"/>
  <c r="J70" i="67"/>
  <c r="I169" i="67"/>
  <c r="G162" i="66"/>
  <c r="F162" i="66"/>
  <c r="E162" i="66"/>
  <c r="D162" i="66"/>
  <c r="C162" i="66"/>
  <c r="I160" i="66"/>
  <c r="I159" i="66"/>
  <c r="I158" i="66"/>
  <c r="I157" i="66"/>
  <c r="I156" i="66"/>
  <c r="I155" i="66"/>
  <c r="I154" i="66"/>
  <c r="I153" i="66"/>
  <c r="I152" i="66"/>
  <c r="J152" i="66" s="1"/>
  <c r="I151" i="66"/>
  <c r="I150" i="66"/>
  <c r="I149" i="66"/>
  <c r="I148" i="66"/>
  <c r="I147" i="66"/>
  <c r="I146" i="66"/>
  <c r="I145" i="66"/>
  <c r="J145" i="66" s="1"/>
  <c r="I144" i="66"/>
  <c r="J144" i="66"/>
  <c r="I143" i="66"/>
  <c r="J143" i="66" s="1"/>
  <c r="I142" i="66"/>
  <c r="I141" i="66"/>
  <c r="I140" i="66"/>
  <c r="I139" i="66"/>
  <c r="I138" i="66"/>
  <c r="J138" i="66"/>
  <c r="I137" i="66"/>
  <c r="J137" i="66" s="1"/>
  <c r="I136" i="66"/>
  <c r="I135" i="66"/>
  <c r="I134" i="66"/>
  <c r="I133" i="66"/>
  <c r="I132" i="66"/>
  <c r="I131" i="66"/>
  <c r="I130" i="66"/>
  <c r="I129" i="66"/>
  <c r="I128" i="66"/>
  <c r="I127" i="66"/>
  <c r="I126" i="66"/>
  <c r="I125" i="66"/>
  <c r="I124" i="66"/>
  <c r="I123" i="66"/>
  <c r="I122" i="66"/>
  <c r="I121" i="66"/>
  <c r="I120" i="66"/>
  <c r="I119" i="66"/>
  <c r="I118" i="66"/>
  <c r="I117" i="66"/>
  <c r="I116" i="66"/>
  <c r="I115" i="66"/>
  <c r="I114" i="66"/>
  <c r="J114" i="66" s="1"/>
  <c r="I113" i="66"/>
  <c r="J113" i="66"/>
  <c r="I112" i="66"/>
  <c r="J112" i="66" s="1"/>
  <c r="I111" i="66"/>
  <c r="I110" i="66"/>
  <c r="J110" i="66" s="1"/>
  <c r="I109" i="66"/>
  <c r="J109" i="66"/>
  <c r="I108" i="66"/>
  <c r="J108" i="66" s="1"/>
  <c r="I107" i="66"/>
  <c r="J107" i="66"/>
  <c r="I106" i="66"/>
  <c r="I105" i="66"/>
  <c r="J105" i="66" s="1"/>
  <c r="I104" i="66"/>
  <c r="I103" i="66"/>
  <c r="I102" i="66"/>
  <c r="I101" i="66"/>
  <c r="I100" i="66"/>
  <c r="I99" i="66"/>
  <c r="I98" i="66"/>
  <c r="I97" i="66"/>
  <c r="I96" i="66"/>
  <c r="I95" i="66"/>
  <c r="I94" i="66"/>
  <c r="I93" i="66"/>
  <c r="I92" i="66"/>
  <c r="I91" i="66"/>
  <c r="I90" i="66"/>
  <c r="I89" i="66"/>
  <c r="I88" i="66"/>
  <c r="I87" i="66"/>
  <c r="I86" i="66"/>
  <c r="I85" i="66"/>
  <c r="I84" i="66"/>
  <c r="I83" i="66"/>
  <c r="I82" i="66"/>
  <c r="I81" i="66"/>
  <c r="I80" i="66"/>
  <c r="I79" i="66"/>
  <c r="I78" i="66"/>
  <c r="I77" i="66"/>
  <c r="I76" i="66"/>
  <c r="I75" i="66"/>
  <c r="I74" i="66"/>
  <c r="I73" i="66"/>
  <c r="I72" i="66"/>
  <c r="I71" i="66"/>
  <c r="I70" i="66"/>
  <c r="I69" i="66"/>
  <c r="I68" i="66"/>
  <c r="I67" i="66"/>
  <c r="I66" i="66"/>
  <c r="I65" i="66"/>
  <c r="I64" i="66"/>
  <c r="I63" i="66"/>
  <c r="J63" i="66" s="1"/>
  <c r="I62" i="66"/>
  <c r="I61" i="66"/>
  <c r="J61" i="66"/>
  <c r="I60" i="66"/>
  <c r="I59" i="66"/>
  <c r="I58" i="66"/>
  <c r="I57" i="66"/>
  <c r="I56" i="66"/>
  <c r="I55" i="66"/>
  <c r="I54" i="66"/>
  <c r="I53" i="66"/>
  <c r="I52" i="66"/>
  <c r="I51" i="66"/>
  <c r="I50" i="66"/>
  <c r="I49" i="66"/>
  <c r="I48" i="66"/>
  <c r="I47" i="66"/>
  <c r="I46" i="66"/>
  <c r="I45" i="66"/>
  <c r="I44" i="66"/>
  <c r="I43" i="66"/>
  <c r="I42" i="66"/>
  <c r="I41" i="66"/>
  <c r="I40" i="66"/>
  <c r="I39" i="66"/>
  <c r="I38" i="66"/>
  <c r="I37" i="66"/>
  <c r="I36" i="66"/>
  <c r="I35" i="66"/>
  <c r="I34" i="66"/>
  <c r="I33" i="66"/>
  <c r="I32" i="66"/>
  <c r="I31" i="66"/>
  <c r="I30" i="66"/>
  <c r="I29" i="66"/>
  <c r="I28" i="66"/>
  <c r="I27" i="66"/>
  <c r="I26" i="66"/>
  <c r="I25" i="66"/>
  <c r="I24" i="66"/>
  <c r="I23" i="66"/>
  <c r="I22" i="66"/>
  <c r="I21" i="66"/>
  <c r="I20" i="66"/>
  <c r="I19" i="66"/>
  <c r="I18" i="66"/>
  <c r="I17" i="66"/>
  <c r="I16" i="66"/>
  <c r="I15" i="66"/>
  <c r="J15" i="66"/>
  <c r="I14" i="66"/>
  <c r="I13" i="66"/>
  <c r="J13" i="66" s="1"/>
  <c r="I12" i="66"/>
  <c r="J12" i="66"/>
  <c r="I11" i="66"/>
  <c r="J11" i="66" s="1"/>
  <c r="I10" i="66"/>
  <c r="J10" i="66"/>
  <c r="I9" i="66"/>
  <c r="J9" i="66" s="1"/>
  <c r="I8" i="66"/>
  <c r="I7" i="66"/>
  <c r="I6" i="66"/>
  <c r="I5" i="66"/>
  <c r="I4" i="66"/>
  <c r="J150" i="66"/>
  <c r="J119" i="66"/>
  <c r="J116" i="66"/>
  <c r="J115" i="66"/>
  <c r="J121" i="66"/>
  <c r="J60" i="66"/>
  <c r="J148" i="66"/>
  <c r="J69" i="66"/>
  <c r="J120" i="66"/>
  <c r="J149" i="66"/>
  <c r="J146" i="66"/>
  <c r="J118" i="66"/>
  <c r="J71" i="66"/>
  <c r="J16" i="66"/>
  <c r="J20" i="66"/>
  <c r="J17" i="66"/>
  <c r="J19" i="66"/>
  <c r="I162" i="66"/>
  <c r="J67" i="66"/>
  <c r="J64" i="66"/>
  <c r="J68" i="66"/>
  <c r="J151" i="66"/>
  <c r="J18" i="66"/>
  <c r="J70" i="66"/>
  <c r="J62" i="66"/>
  <c r="J66" i="66"/>
  <c r="J147" i="66"/>
  <c r="J117" i="66"/>
  <c r="J65" i="66"/>
  <c r="J14" i="66"/>
  <c r="I134" i="65"/>
  <c r="G162" i="65"/>
  <c r="F162" i="65"/>
  <c r="E162" i="65"/>
  <c r="D162" i="65"/>
  <c r="C162" i="65"/>
  <c r="I160" i="65"/>
  <c r="I159" i="65"/>
  <c r="I158" i="65"/>
  <c r="I157" i="65"/>
  <c r="I156" i="65"/>
  <c r="I155" i="65"/>
  <c r="I154" i="65"/>
  <c r="I153" i="65"/>
  <c r="I152" i="65"/>
  <c r="J152" i="65" s="1"/>
  <c r="I151" i="65"/>
  <c r="I150" i="65"/>
  <c r="I149" i="65"/>
  <c r="I148" i="65"/>
  <c r="I147" i="65"/>
  <c r="I146" i="65"/>
  <c r="I145" i="65"/>
  <c r="J145" i="65"/>
  <c r="I144" i="65"/>
  <c r="J144" i="65" s="1"/>
  <c r="I143" i="65"/>
  <c r="J143" i="65"/>
  <c r="I142" i="65"/>
  <c r="I141" i="65"/>
  <c r="I140" i="65"/>
  <c r="I139" i="65"/>
  <c r="J138" i="65"/>
  <c r="I138" i="65"/>
  <c r="I137" i="65"/>
  <c r="J137" i="65"/>
  <c r="I136" i="65"/>
  <c r="I135" i="65"/>
  <c r="I133" i="65"/>
  <c r="I132" i="65"/>
  <c r="I131" i="65"/>
  <c r="I130" i="65"/>
  <c r="I129" i="65"/>
  <c r="I128" i="65"/>
  <c r="I127" i="65"/>
  <c r="I126" i="65"/>
  <c r="I125" i="65"/>
  <c r="I124" i="65"/>
  <c r="I123" i="65"/>
  <c r="I122" i="65"/>
  <c r="I121" i="65"/>
  <c r="I120" i="65"/>
  <c r="J120" i="65" s="1"/>
  <c r="I119" i="65"/>
  <c r="J119" i="65" s="1"/>
  <c r="I118" i="65"/>
  <c r="I117" i="65"/>
  <c r="J117" i="65" s="1"/>
  <c r="I116" i="65"/>
  <c r="I115" i="65"/>
  <c r="I114" i="65"/>
  <c r="J114" i="65" s="1"/>
  <c r="I113" i="65"/>
  <c r="J113" i="65"/>
  <c r="I112" i="65"/>
  <c r="J112" i="65" s="1"/>
  <c r="I111" i="65"/>
  <c r="I110" i="65"/>
  <c r="J110" i="65" s="1"/>
  <c r="I109" i="65"/>
  <c r="J109" i="65"/>
  <c r="I108" i="65"/>
  <c r="J108" i="65" s="1"/>
  <c r="I107" i="65"/>
  <c r="J107" i="65" s="1"/>
  <c r="I106" i="65"/>
  <c r="I105" i="65"/>
  <c r="J105" i="65" s="1"/>
  <c r="I104" i="65"/>
  <c r="I103" i="65"/>
  <c r="J148" i="65" s="1"/>
  <c r="I102" i="65"/>
  <c r="I101" i="65"/>
  <c r="I100" i="65"/>
  <c r="I99" i="65"/>
  <c r="I98" i="65"/>
  <c r="I97" i="65"/>
  <c r="I96" i="65"/>
  <c r="I95" i="65"/>
  <c r="I94" i="65"/>
  <c r="I93" i="65"/>
  <c r="I92" i="65"/>
  <c r="I91" i="65"/>
  <c r="I90" i="65"/>
  <c r="I89" i="65"/>
  <c r="I88" i="65"/>
  <c r="I87" i="65"/>
  <c r="I86" i="65"/>
  <c r="I85" i="65"/>
  <c r="I84" i="65"/>
  <c r="I83" i="65"/>
  <c r="I82" i="65"/>
  <c r="I81" i="65"/>
  <c r="I80" i="65"/>
  <c r="I79" i="65"/>
  <c r="I78" i="65"/>
  <c r="I77" i="65"/>
  <c r="I76" i="65"/>
  <c r="I75" i="65"/>
  <c r="I74" i="65"/>
  <c r="I73" i="65"/>
  <c r="I72" i="65"/>
  <c r="I71" i="65"/>
  <c r="I70" i="65"/>
  <c r="I69" i="65"/>
  <c r="I68" i="65"/>
  <c r="I67" i="65"/>
  <c r="I66" i="65"/>
  <c r="J66" i="65" s="1"/>
  <c r="I65" i="65"/>
  <c r="I64" i="65"/>
  <c r="J64" i="65" s="1"/>
  <c r="I63" i="65"/>
  <c r="J63" i="65" s="1"/>
  <c r="I62" i="65"/>
  <c r="J62" i="65" s="1"/>
  <c r="I61" i="65"/>
  <c r="J61" i="65" s="1"/>
  <c r="I60" i="65"/>
  <c r="J60" i="65" s="1"/>
  <c r="I59" i="65"/>
  <c r="I58" i="65"/>
  <c r="I57" i="65"/>
  <c r="I56" i="65"/>
  <c r="I55" i="65"/>
  <c r="I54" i="65"/>
  <c r="I53" i="65"/>
  <c r="I52" i="65"/>
  <c r="I51" i="65"/>
  <c r="I50" i="65"/>
  <c r="I49" i="65"/>
  <c r="I48" i="65"/>
  <c r="I47" i="65"/>
  <c r="I46" i="65"/>
  <c r="I45" i="65"/>
  <c r="I44" i="65"/>
  <c r="I43" i="65"/>
  <c r="I42" i="65"/>
  <c r="I41" i="65"/>
  <c r="I40" i="65"/>
  <c r="I39" i="65"/>
  <c r="I38" i="65"/>
  <c r="I37" i="65"/>
  <c r="I36" i="65"/>
  <c r="I35" i="65"/>
  <c r="I34" i="65"/>
  <c r="I33" i="65"/>
  <c r="I32" i="65"/>
  <c r="I31" i="65"/>
  <c r="I30" i="65"/>
  <c r="I29" i="65"/>
  <c r="I28" i="65"/>
  <c r="I27" i="65"/>
  <c r="I26" i="65"/>
  <c r="I25" i="65"/>
  <c r="I24" i="65"/>
  <c r="I23" i="65"/>
  <c r="I22" i="65"/>
  <c r="I21" i="65"/>
  <c r="J14" i="65" s="1"/>
  <c r="I20" i="65"/>
  <c r="I19" i="65"/>
  <c r="I18" i="65"/>
  <c r="I17" i="65"/>
  <c r="J17" i="65" s="1"/>
  <c r="I16" i="65"/>
  <c r="I15" i="65"/>
  <c r="I14" i="65"/>
  <c r="I13" i="65"/>
  <c r="J13" i="65" s="1"/>
  <c r="I12" i="65"/>
  <c r="J12" i="65" s="1"/>
  <c r="I11" i="65"/>
  <c r="J11" i="65" s="1"/>
  <c r="I10" i="65"/>
  <c r="J10" i="65" s="1"/>
  <c r="J9" i="65"/>
  <c r="J162" i="65" s="1"/>
  <c r="I9" i="65"/>
  <c r="I8" i="65"/>
  <c r="I7" i="65"/>
  <c r="I6" i="65"/>
  <c r="I5" i="65"/>
  <c r="J16" i="65" s="1"/>
  <c r="I4" i="65"/>
  <c r="J162" i="66"/>
  <c r="J116" i="65"/>
  <c r="J150" i="65"/>
  <c r="J146" i="65"/>
  <c r="J118" i="65"/>
  <c r="J70" i="65"/>
  <c r="J20" i="65"/>
  <c r="J15" i="65"/>
  <c r="J115" i="65"/>
  <c r="J149" i="65"/>
  <c r="J71" i="65"/>
  <c r="J121" i="65"/>
  <c r="J147" i="65"/>
  <c r="J68" i="65"/>
  <c r="J151" i="65"/>
  <c r="J69" i="65"/>
  <c r="J19" i="65"/>
  <c r="J65" i="65"/>
  <c r="J67" i="65"/>
  <c r="I162" i="65"/>
  <c r="J18" i="65"/>
  <c r="I21" i="64"/>
  <c r="I22" i="64"/>
  <c r="I23" i="64"/>
  <c r="I24" i="64"/>
  <c r="I25" i="64"/>
  <c r="G161" i="64"/>
  <c r="F161" i="64"/>
  <c r="E161" i="64"/>
  <c r="D161" i="64"/>
  <c r="C161" i="64"/>
  <c r="I159" i="64"/>
  <c r="I158" i="64"/>
  <c r="I157" i="64"/>
  <c r="I156" i="64"/>
  <c r="I155" i="64"/>
  <c r="I154" i="64"/>
  <c r="I153" i="64"/>
  <c r="I152" i="64"/>
  <c r="I151" i="64"/>
  <c r="J151" i="64" s="1"/>
  <c r="I150" i="64"/>
  <c r="I149" i="64"/>
  <c r="I148" i="64"/>
  <c r="I147" i="64"/>
  <c r="I146" i="64"/>
  <c r="I145" i="64"/>
  <c r="I144" i="64"/>
  <c r="J144" i="64" s="1"/>
  <c r="I143" i="64"/>
  <c r="J143" i="64"/>
  <c r="I142" i="64"/>
  <c r="J142" i="64" s="1"/>
  <c r="I141" i="64"/>
  <c r="I140" i="64"/>
  <c r="I139" i="64"/>
  <c r="I138" i="64"/>
  <c r="I137" i="64"/>
  <c r="J137" i="64"/>
  <c r="I136" i="64"/>
  <c r="J136" i="64" s="1"/>
  <c r="I135" i="64"/>
  <c r="I134" i="64"/>
  <c r="I133" i="64"/>
  <c r="I132" i="64"/>
  <c r="I131" i="64"/>
  <c r="I130" i="64"/>
  <c r="I129" i="64"/>
  <c r="I128" i="64"/>
  <c r="I127" i="64"/>
  <c r="I126" i="64"/>
  <c r="I125" i="64"/>
  <c r="I124" i="64"/>
  <c r="I123" i="64"/>
  <c r="I122" i="64"/>
  <c r="J115" i="64" s="1"/>
  <c r="I121" i="64"/>
  <c r="J121" i="64" s="1"/>
  <c r="I120" i="64"/>
  <c r="I119" i="64"/>
  <c r="I118" i="64"/>
  <c r="I117" i="64"/>
  <c r="J117" i="64"/>
  <c r="I116" i="64"/>
  <c r="J116" i="64" s="1"/>
  <c r="I115" i="64"/>
  <c r="I114" i="64"/>
  <c r="J114" i="64" s="1"/>
  <c r="I113" i="64"/>
  <c r="J113" i="64"/>
  <c r="I112" i="64"/>
  <c r="J112" i="64" s="1"/>
  <c r="I111" i="64"/>
  <c r="I110" i="64"/>
  <c r="J110" i="64"/>
  <c r="J109" i="64"/>
  <c r="I109" i="64"/>
  <c r="I108" i="64"/>
  <c r="J108" i="64"/>
  <c r="I107" i="64"/>
  <c r="J107" i="64" s="1"/>
  <c r="I106" i="64"/>
  <c r="I105" i="64"/>
  <c r="J105" i="64" s="1"/>
  <c r="I104" i="64"/>
  <c r="I103" i="64"/>
  <c r="I102" i="64"/>
  <c r="I101" i="64"/>
  <c r="I100" i="64"/>
  <c r="I99" i="64"/>
  <c r="I98" i="64"/>
  <c r="I97" i="64"/>
  <c r="I96" i="64"/>
  <c r="I95" i="64"/>
  <c r="I94" i="64"/>
  <c r="I93" i="64"/>
  <c r="I92" i="64"/>
  <c r="I91" i="64"/>
  <c r="I90" i="64"/>
  <c r="I89" i="64"/>
  <c r="I88" i="64"/>
  <c r="I87" i="64"/>
  <c r="I86" i="64"/>
  <c r="I85" i="64"/>
  <c r="I84" i="64"/>
  <c r="I83" i="64"/>
  <c r="I82" i="64"/>
  <c r="I81" i="64"/>
  <c r="I80" i="64"/>
  <c r="I79" i="64"/>
  <c r="I78" i="64"/>
  <c r="I77" i="64"/>
  <c r="I76" i="64"/>
  <c r="I75" i="64"/>
  <c r="I74" i="64"/>
  <c r="I73" i="64"/>
  <c r="I72" i="64"/>
  <c r="I71" i="64"/>
  <c r="I70" i="64"/>
  <c r="I69" i="64"/>
  <c r="I68" i="64"/>
  <c r="J68" i="64" s="1"/>
  <c r="I67" i="64"/>
  <c r="I66" i="64"/>
  <c r="I65" i="64"/>
  <c r="I64" i="64"/>
  <c r="J64" i="64"/>
  <c r="I63" i="64"/>
  <c r="J63" i="64" s="1"/>
  <c r="I62" i="64"/>
  <c r="J62" i="64"/>
  <c r="J61" i="64"/>
  <c r="I61" i="64"/>
  <c r="I60" i="64"/>
  <c r="J60" i="64"/>
  <c r="I59" i="64"/>
  <c r="I58" i="64"/>
  <c r="I57" i="64"/>
  <c r="I56" i="64"/>
  <c r="I55" i="64"/>
  <c r="I54" i="64"/>
  <c r="I53" i="64"/>
  <c r="I52" i="64"/>
  <c r="I51" i="64"/>
  <c r="I50" i="64"/>
  <c r="I49" i="64"/>
  <c r="I48" i="64"/>
  <c r="I47" i="64"/>
  <c r="I46" i="64"/>
  <c r="I45" i="64"/>
  <c r="I44" i="64"/>
  <c r="I43" i="64"/>
  <c r="I42" i="64"/>
  <c r="I41" i="64"/>
  <c r="I40" i="64"/>
  <c r="I39" i="64"/>
  <c r="I38" i="64"/>
  <c r="I37" i="64"/>
  <c r="J18" i="64" s="1"/>
  <c r="I36" i="64"/>
  <c r="I35" i="64"/>
  <c r="I34" i="64"/>
  <c r="I33" i="64"/>
  <c r="I32" i="64"/>
  <c r="I31" i="64"/>
  <c r="I30" i="64"/>
  <c r="I29" i="64"/>
  <c r="I28" i="64"/>
  <c r="I27" i="64"/>
  <c r="I26" i="64"/>
  <c r="I20" i="64"/>
  <c r="I19" i="64"/>
  <c r="I18" i="64"/>
  <c r="I17" i="64"/>
  <c r="J17" i="64" s="1"/>
  <c r="I16" i="64"/>
  <c r="I15" i="64"/>
  <c r="J15" i="64" s="1"/>
  <c r="I14" i="64"/>
  <c r="I13" i="64"/>
  <c r="J13" i="64"/>
  <c r="I12" i="64"/>
  <c r="J12" i="64" s="1"/>
  <c r="I11" i="64"/>
  <c r="J11" i="64"/>
  <c r="I10" i="64"/>
  <c r="J10" i="64" s="1"/>
  <c r="I9" i="64"/>
  <c r="J9" i="64"/>
  <c r="I8" i="64"/>
  <c r="J20" i="64" s="1"/>
  <c r="I7" i="64"/>
  <c r="I6" i="64"/>
  <c r="I5" i="64"/>
  <c r="J16" i="64" s="1"/>
  <c r="I4" i="64"/>
  <c r="I161" i="64" s="1"/>
  <c r="J119" i="64"/>
  <c r="J66" i="64"/>
  <c r="J150" i="64"/>
  <c r="J147" i="64"/>
  <c r="J71" i="64"/>
  <c r="J149" i="64"/>
  <c r="J67" i="64"/>
  <c r="J145" i="64"/>
  <c r="J118" i="64"/>
  <c r="J120" i="64"/>
  <c r="J146" i="64"/>
  <c r="J148" i="64"/>
  <c r="J65" i="64"/>
  <c r="J69" i="64"/>
  <c r="J70" i="64"/>
  <c r="J19" i="64"/>
  <c r="G156" i="63"/>
  <c r="F156" i="63"/>
  <c r="E156" i="63"/>
  <c r="D156" i="63"/>
  <c r="C156" i="63"/>
  <c r="I154" i="63"/>
  <c r="I153" i="63"/>
  <c r="I152" i="63"/>
  <c r="I151" i="63"/>
  <c r="I150" i="63"/>
  <c r="I149" i="63"/>
  <c r="I148" i="63"/>
  <c r="I147" i="63"/>
  <c r="I146" i="63"/>
  <c r="J146" i="63" s="1"/>
  <c r="I145" i="63"/>
  <c r="I144" i="63"/>
  <c r="I143" i="63"/>
  <c r="I142" i="63"/>
  <c r="I141" i="63"/>
  <c r="I140" i="63"/>
  <c r="I139" i="63"/>
  <c r="J139" i="63" s="1"/>
  <c r="I138" i="63"/>
  <c r="J138" i="63"/>
  <c r="J137" i="63"/>
  <c r="I137" i="63"/>
  <c r="I136" i="63"/>
  <c r="I135" i="63"/>
  <c r="I134" i="63"/>
  <c r="I133" i="63"/>
  <c r="I132" i="63"/>
  <c r="J132" i="63"/>
  <c r="I131" i="63"/>
  <c r="J131" i="63" s="1"/>
  <c r="I130" i="63"/>
  <c r="I129" i="63"/>
  <c r="I128" i="63"/>
  <c r="J113" i="63" s="1"/>
  <c r="I127" i="63"/>
  <c r="I126" i="63"/>
  <c r="I125" i="63"/>
  <c r="I124" i="63"/>
  <c r="I123" i="63"/>
  <c r="I122" i="63"/>
  <c r="I121" i="63"/>
  <c r="I120" i="63"/>
  <c r="I119" i="63"/>
  <c r="I118" i="63"/>
  <c r="I117" i="63"/>
  <c r="I116" i="63"/>
  <c r="J116" i="63" s="1"/>
  <c r="I115" i="63"/>
  <c r="J115" i="63"/>
  <c r="I114" i="63"/>
  <c r="I113" i="63"/>
  <c r="I112" i="63"/>
  <c r="J112" i="63" s="1"/>
  <c r="I111" i="63"/>
  <c r="J111" i="63"/>
  <c r="I110" i="63"/>
  <c r="I109" i="63"/>
  <c r="J109" i="63" s="1"/>
  <c r="I108" i="63"/>
  <c r="J108" i="63" s="1"/>
  <c r="I107" i="63"/>
  <c r="J107" i="63" s="1"/>
  <c r="I106" i="63"/>
  <c r="I105" i="63"/>
  <c r="J105" i="63" s="1"/>
  <c r="I104" i="63"/>
  <c r="J104" i="63" s="1"/>
  <c r="I103" i="63"/>
  <c r="J103" i="63" s="1"/>
  <c r="I102" i="63"/>
  <c r="J102" i="63" s="1"/>
  <c r="I101" i="63"/>
  <c r="I100" i="63"/>
  <c r="J100" i="63" s="1"/>
  <c r="I99" i="63"/>
  <c r="I98" i="63"/>
  <c r="I97" i="63"/>
  <c r="I96" i="63"/>
  <c r="I95" i="63"/>
  <c r="I94" i="63"/>
  <c r="I93" i="63"/>
  <c r="I92" i="63"/>
  <c r="I91" i="63"/>
  <c r="I90" i="63"/>
  <c r="J61" i="63" s="1"/>
  <c r="I89" i="63"/>
  <c r="I88" i="63"/>
  <c r="I87" i="63"/>
  <c r="I86" i="63"/>
  <c r="I85" i="63"/>
  <c r="I84" i="63"/>
  <c r="I83" i="63"/>
  <c r="I82" i="63"/>
  <c r="I81" i="63"/>
  <c r="I80" i="63"/>
  <c r="I79" i="63"/>
  <c r="I78" i="63"/>
  <c r="I77" i="63"/>
  <c r="I76" i="63"/>
  <c r="I75" i="63"/>
  <c r="J58" i="63" s="1"/>
  <c r="I74" i="63"/>
  <c r="I73" i="63"/>
  <c r="I72" i="63"/>
  <c r="I71" i="63"/>
  <c r="I70" i="63"/>
  <c r="I69" i="63"/>
  <c r="I68" i="63"/>
  <c r="I67" i="63"/>
  <c r="I66" i="63"/>
  <c r="I65" i="63"/>
  <c r="I64" i="63"/>
  <c r="I63" i="63"/>
  <c r="I62" i="63"/>
  <c r="I61" i="63"/>
  <c r="I60" i="63"/>
  <c r="I59" i="63"/>
  <c r="J59" i="63" s="1"/>
  <c r="I58" i="63"/>
  <c r="I57" i="63"/>
  <c r="J57" i="63" s="1"/>
  <c r="I56" i="63"/>
  <c r="J56" i="63"/>
  <c r="I55" i="63"/>
  <c r="J55" i="63" s="1"/>
  <c r="I54" i="63"/>
  <c r="I53" i="63"/>
  <c r="J65" i="63"/>
  <c r="I52" i="63"/>
  <c r="I51" i="63"/>
  <c r="I50" i="63"/>
  <c r="I49" i="63"/>
  <c r="I48" i="63"/>
  <c r="I47" i="63"/>
  <c r="I46" i="63"/>
  <c r="I45" i="63"/>
  <c r="I44" i="63"/>
  <c r="I43" i="63"/>
  <c r="I42" i="63"/>
  <c r="I41" i="63"/>
  <c r="I40" i="63"/>
  <c r="I39" i="63"/>
  <c r="I38" i="63"/>
  <c r="I37" i="63"/>
  <c r="I36" i="63"/>
  <c r="I35" i="63"/>
  <c r="I34" i="63"/>
  <c r="I33" i="63"/>
  <c r="I32" i="63"/>
  <c r="I31" i="63"/>
  <c r="I30" i="63"/>
  <c r="I29" i="63"/>
  <c r="I28" i="63"/>
  <c r="I27" i="63"/>
  <c r="I26" i="63"/>
  <c r="I25" i="63"/>
  <c r="I24" i="63"/>
  <c r="I23" i="63"/>
  <c r="I22" i="63"/>
  <c r="J15" i="63" s="1"/>
  <c r="I21" i="63"/>
  <c r="I20" i="63"/>
  <c r="I19" i="63"/>
  <c r="I18" i="63"/>
  <c r="I17" i="63"/>
  <c r="I16" i="63"/>
  <c r="I15" i="63"/>
  <c r="I14" i="63"/>
  <c r="I13" i="63"/>
  <c r="J13" i="63" s="1"/>
  <c r="I12" i="63"/>
  <c r="J12" i="63"/>
  <c r="I11" i="63"/>
  <c r="J11" i="63" s="1"/>
  <c r="I10" i="63"/>
  <c r="J10" i="63"/>
  <c r="I9" i="63"/>
  <c r="J9" i="63" s="1"/>
  <c r="I8" i="63"/>
  <c r="I7" i="63"/>
  <c r="I6" i="63"/>
  <c r="I156" i="63" s="1"/>
  <c r="I5" i="63"/>
  <c r="J16" i="63" s="1"/>
  <c r="I4" i="63"/>
  <c r="J18" i="63"/>
  <c r="J143" i="63"/>
  <c r="J62" i="63"/>
  <c r="J19" i="63"/>
  <c r="J141" i="63"/>
  <c r="J114" i="63"/>
  <c r="J63" i="63"/>
  <c r="J20" i="63"/>
  <c r="J17" i="63"/>
  <c r="J64" i="63"/>
  <c r="J140" i="63"/>
  <c r="J145" i="63"/>
  <c r="J144" i="63"/>
  <c r="J110" i="63"/>
  <c r="J60" i="63"/>
  <c r="J66" i="63"/>
  <c r="J142" i="63"/>
  <c r="J14" i="63"/>
  <c r="G156" i="62"/>
  <c r="F156" i="62"/>
  <c r="E156" i="62"/>
  <c r="D156" i="62"/>
  <c r="C156" i="62"/>
  <c r="I154" i="62"/>
  <c r="I153" i="62"/>
  <c r="I152" i="62"/>
  <c r="I151" i="62"/>
  <c r="I150" i="62"/>
  <c r="I149" i="62"/>
  <c r="I148" i="62"/>
  <c r="I147" i="62"/>
  <c r="I146" i="62"/>
  <c r="J146" i="62" s="1"/>
  <c r="I145" i="62"/>
  <c r="I144" i="62"/>
  <c r="I143" i="62"/>
  <c r="I142" i="62"/>
  <c r="I141" i="62"/>
  <c r="I140" i="62"/>
  <c r="I139" i="62"/>
  <c r="J139" i="62" s="1"/>
  <c r="I138" i="62"/>
  <c r="J138" i="62" s="1"/>
  <c r="I137" i="62"/>
  <c r="J137" i="62" s="1"/>
  <c r="I136" i="62"/>
  <c r="I135" i="62"/>
  <c r="I134" i="62"/>
  <c r="I133" i="62"/>
  <c r="I132" i="62"/>
  <c r="J132" i="62" s="1"/>
  <c r="I131" i="62"/>
  <c r="J131" i="62" s="1"/>
  <c r="I130" i="62"/>
  <c r="I129" i="62"/>
  <c r="I128" i="62"/>
  <c r="I127" i="62"/>
  <c r="I126" i="62"/>
  <c r="I125" i="62"/>
  <c r="I124" i="62"/>
  <c r="I123" i="62"/>
  <c r="I122" i="62"/>
  <c r="I121" i="62"/>
  <c r="I120" i="62"/>
  <c r="I119" i="62"/>
  <c r="I118" i="62"/>
  <c r="I117" i="62"/>
  <c r="I116" i="62"/>
  <c r="I115" i="62"/>
  <c r="J115" i="62"/>
  <c r="I114" i="62"/>
  <c r="J114" i="62" s="1"/>
  <c r="I113" i="62"/>
  <c r="I112" i="62"/>
  <c r="I111" i="62"/>
  <c r="J111" i="62" s="1"/>
  <c r="I110" i="62"/>
  <c r="I109" i="62"/>
  <c r="J109" i="62" s="1"/>
  <c r="I108" i="62"/>
  <c r="J108" i="62" s="1"/>
  <c r="I107" i="62"/>
  <c r="J107" i="62"/>
  <c r="I106" i="62"/>
  <c r="I105" i="62"/>
  <c r="J105" i="62"/>
  <c r="I104" i="62"/>
  <c r="J104" i="62" s="1"/>
  <c r="I103" i="62"/>
  <c r="J103" i="62"/>
  <c r="J102" i="62"/>
  <c r="I102" i="62"/>
  <c r="I101" i="62"/>
  <c r="I100" i="62"/>
  <c r="J100" i="62"/>
  <c r="I99" i="62"/>
  <c r="I98" i="62"/>
  <c r="I97" i="62"/>
  <c r="I96" i="62"/>
  <c r="I95" i="62"/>
  <c r="I94" i="62"/>
  <c r="I93" i="62"/>
  <c r="I92" i="62"/>
  <c r="I91" i="62"/>
  <c r="I90" i="62"/>
  <c r="I89" i="62"/>
  <c r="I88" i="62"/>
  <c r="I87" i="62"/>
  <c r="I86" i="62"/>
  <c r="I85" i="62"/>
  <c r="I84" i="62"/>
  <c r="I83" i="62"/>
  <c r="I82" i="62"/>
  <c r="I81" i="62"/>
  <c r="I80" i="62"/>
  <c r="I79" i="62"/>
  <c r="I78" i="62"/>
  <c r="I77" i="62"/>
  <c r="I76" i="62"/>
  <c r="I75" i="62"/>
  <c r="I74" i="62"/>
  <c r="I73" i="62"/>
  <c r="I72" i="62"/>
  <c r="I71" i="62"/>
  <c r="I70" i="62"/>
  <c r="I69" i="62"/>
  <c r="I68" i="62"/>
  <c r="I67" i="62"/>
  <c r="I66" i="62"/>
  <c r="I65" i="62"/>
  <c r="I64" i="62"/>
  <c r="I63" i="62"/>
  <c r="I62" i="62"/>
  <c r="I61" i="62"/>
  <c r="I60" i="62"/>
  <c r="I59" i="62"/>
  <c r="J59" i="62" s="1"/>
  <c r="I58" i="62"/>
  <c r="J58" i="62"/>
  <c r="J57" i="62"/>
  <c r="I57" i="62"/>
  <c r="I56" i="62"/>
  <c r="J56" i="62"/>
  <c r="I55" i="62"/>
  <c r="I54" i="62"/>
  <c r="J66" i="62" s="1"/>
  <c r="I53" i="62"/>
  <c r="J65" i="62" s="1"/>
  <c r="I52" i="62"/>
  <c r="I51" i="62"/>
  <c r="J62" i="62" s="1"/>
  <c r="I50" i="62"/>
  <c r="I49" i="62"/>
  <c r="I48" i="62"/>
  <c r="I47" i="62"/>
  <c r="I46" i="62"/>
  <c r="I45" i="62"/>
  <c r="I44" i="62"/>
  <c r="I43" i="62"/>
  <c r="I42" i="62"/>
  <c r="I41" i="62"/>
  <c r="I40" i="62"/>
  <c r="I39" i="62"/>
  <c r="I38" i="62"/>
  <c r="I37" i="62"/>
  <c r="I36" i="62"/>
  <c r="I35" i="62"/>
  <c r="I34" i="62"/>
  <c r="I33" i="62"/>
  <c r="I32" i="62"/>
  <c r="I31" i="62"/>
  <c r="I30" i="62"/>
  <c r="I29" i="62"/>
  <c r="I28" i="62"/>
  <c r="I27" i="62"/>
  <c r="I26" i="62"/>
  <c r="I25" i="62"/>
  <c r="I24" i="62"/>
  <c r="I23" i="62"/>
  <c r="I22" i="62"/>
  <c r="I21" i="62"/>
  <c r="I20" i="62"/>
  <c r="I19" i="62"/>
  <c r="I18" i="62"/>
  <c r="I17" i="62"/>
  <c r="I16" i="62"/>
  <c r="I15" i="62"/>
  <c r="J15" i="62" s="1"/>
  <c r="I14" i="62"/>
  <c r="I13" i="62"/>
  <c r="J13" i="62"/>
  <c r="I12" i="62"/>
  <c r="J12" i="62" s="1"/>
  <c r="I11" i="62"/>
  <c r="J11" i="62"/>
  <c r="I10" i="62"/>
  <c r="J10" i="62" s="1"/>
  <c r="I9" i="62"/>
  <c r="J9" i="62"/>
  <c r="I8" i="62"/>
  <c r="J20" i="62" s="1"/>
  <c r="I7" i="62"/>
  <c r="I6" i="62"/>
  <c r="I5" i="62"/>
  <c r="J16" i="62" s="1"/>
  <c r="I4" i="62"/>
  <c r="J112" i="62"/>
  <c r="J61" i="62"/>
  <c r="J63" i="62"/>
  <c r="J60" i="62"/>
  <c r="J64" i="62"/>
  <c r="J142" i="62"/>
  <c r="J113" i="62"/>
  <c r="J110" i="62"/>
  <c r="J144" i="62"/>
  <c r="J140" i="62"/>
  <c r="J14" i="62"/>
  <c r="J19" i="62"/>
  <c r="J143" i="62"/>
  <c r="J116" i="62"/>
  <c r="J141" i="62"/>
  <c r="J17" i="62"/>
  <c r="J18" i="62"/>
  <c r="J55" i="62"/>
  <c r="J145" i="62"/>
  <c r="I156" i="62"/>
  <c r="I81" i="61"/>
  <c r="I82" i="61"/>
  <c r="I83" i="61"/>
  <c r="I84" i="61"/>
  <c r="I85" i="61"/>
  <c r="I86" i="61"/>
  <c r="I87" i="61"/>
  <c r="I125" i="61"/>
  <c r="I126" i="61"/>
  <c r="I127" i="61"/>
  <c r="I128" i="61"/>
  <c r="I129" i="61"/>
  <c r="I130" i="61"/>
  <c r="I43" i="61"/>
  <c r="I44" i="61"/>
  <c r="I45" i="61"/>
  <c r="I46" i="61"/>
  <c r="I47" i="61"/>
  <c r="I48" i="61"/>
  <c r="I49" i="61"/>
  <c r="G156" i="61"/>
  <c r="F156" i="61"/>
  <c r="E156" i="61"/>
  <c r="D156" i="61"/>
  <c r="C156" i="61"/>
  <c r="I154" i="61"/>
  <c r="I153" i="61"/>
  <c r="I152" i="61"/>
  <c r="I151" i="61"/>
  <c r="I150" i="61"/>
  <c r="I149" i="61"/>
  <c r="I148" i="61"/>
  <c r="I147" i="61"/>
  <c r="I146" i="61"/>
  <c r="J146" i="61"/>
  <c r="I145" i="61"/>
  <c r="I144" i="61"/>
  <c r="I143" i="61"/>
  <c r="I142" i="61"/>
  <c r="I141" i="61"/>
  <c r="I140" i="61"/>
  <c r="I139" i="61"/>
  <c r="J139" i="61"/>
  <c r="I138" i="61"/>
  <c r="J138" i="61" s="1"/>
  <c r="I137" i="61"/>
  <c r="J137" i="61"/>
  <c r="I136" i="61"/>
  <c r="I135" i="61"/>
  <c r="I134" i="61"/>
  <c r="I133" i="61"/>
  <c r="I132" i="61"/>
  <c r="J132" i="61" s="1"/>
  <c r="I131" i="61"/>
  <c r="J131" i="61"/>
  <c r="I124" i="61"/>
  <c r="I123" i="61"/>
  <c r="I122" i="61"/>
  <c r="I121" i="61"/>
  <c r="I120" i="61"/>
  <c r="I119" i="61"/>
  <c r="I118" i="61"/>
  <c r="I117" i="61"/>
  <c r="I116" i="61"/>
  <c r="J116" i="61" s="1"/>
  <c r="I115" i="61"/>
  <c r="I114" i="61"/>
  <c r="J114" i="61" s="1"/>
  <c r="I113" i="61"/>
  <c r="J113" i="61"/>
  <c r="I112" i="61"/>
  <c r="I111" i="61"/>
  <c r="J111" i="61" s="1"/>
  <c r="I110" i="61"/>
  <c r="J110" i="61"/>
  <c r="I109" i="61"/>
  <c r="J109" i="61" s="1"/>
  <c r="I108" i="61"/>
  <c r="J108" i="61"/>
  <c r="I107" i="61"/>
  <c r="J107" i="61" s="1"/>
  <c r="I106" i="61"/>
  <c r="I105" i="61"/>
  <c r="J105" i="61" s="1"/>
  <c r="I104" i="61"/>
  <c r="J104" i="61"/>
  <c r="I103" i="61"/>
  <c r="J103" i="61" s="1"/>
  <c r="I102" i="61"/>
  <c r="J102" i="61"/>
  <c r="I101" i="61"/>
  <c r="J144" i="61" s="1"/>
  <c r="I100" i="61"/>
  <c r="J100" i="61" s="1"/>
  <c r="I99" i="61"/>
  <c r="I98" i="61"/>
  <c r="I97" i="61"/>
  <c r="I96" i="61"/>
  <c r="I95" i="61"/>
  <c r="I94" i="61"/>
  <c r="I93" i="61"/>
  <c r="I92" i="61"/>
  <c r="I91" i="61"/>
  <c r="I90" i="61"/>
  <c r="I89" i="61"/>
  <c r="I88" i="61"/>
  <c r="I80" i="61"/>
  <c r="I79" i="61"/>
  <c r="I78" i="61"/>
  <c r="I77" i="61"/>
  <c r="I76" i="61"/>
  <c r="I75" i="61"/>
  <c r="I74" i="61"/>
  <c r="I73" i="61"/>
  <c r="I72" i="61"/>
  <c r="I71" i="61"/>
  <c r="I70" i="61"/>
  <c r="I69" i="61"/>
  <c r="I68" i="61"/>
  <c r="I67" i="61"/>
  <c r="I66" i="61"/>
  <c r="I65" i="61"/>
  <c r="I64" i="61"/>
  <c r="I63" i="61"/>
  <c r="J63" i="61" s="1"/>
  <c r="I62" i="61"/>
  <c r="I61" i="61"/>
  <c r="I60" i="61"/>
  <c r="I59" i="61"/>
  <c r="J59" i="61" s="1"/>
  <c r="I58" i="61"/>
  <c r="I57" i="61"/>
  <c r="I56" i="61"/>
  <c r="J56" i="61" s="1"/>
  <c r="I55" i="61"/>
  <c r="J55" i="61"/>
  <c r="I54" i="61"/>
  <c r="I53" i="61"/>
  <c r="I52" i="61"/>
  <c r="J64" i="61" s="1"/>
  <c r="I51" i="61"/>
  <c r="I50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I17" i="61"/>
  <c r="J17" i="61" s="1"/>
  <c r="I16" i="61"/>
  <c r="I15" i="61"/>
  <c r="J15" i="61" s="1"/>
  <c r="I14" i="61"/>
  <c r="I13" i="61"/>
  <c r="J13" i="61" s="1"/>
  <c r="I12" i="61"/>
  <c r="J12" i="61" s="1"/>
  <c r="I11" i="61"/>
  <c r="J11" i="61" s="1"/>
  <c r="I10" i="61"/>
  <c r="J10" i="61" s="1"/>
  <c r="I9" i="61"/>
  <c r="J9" i="61" s="1"/>
  <c r="I8" i="61"/>
  <c r="J20" i="61" s="1"/>
  <c r="I7" i="61"/>
  <c r="J19" i="61" s="1"/>
  <c r="I6" i="61"/>
  <c r="J18" i="61" s="1"/>
  <c r="I5" i="61"/>
  <c r="J16" i="61" s="1"/>
  <c r="I4" i="61"/>
  <c r="J14" i="61" s="1"/>
  <c r="J112" i="61"/>
  <c r="J142" i="61"/>
  <c r="J115" i="61"/>
  <c r="J66" i="61"/>
  <c r="J62" i="61"/>
  <c r="J141" i="61"/>
  <c r="J145" i="61"/>
  <c r="J65" i="61"/>
  <c r="J61" i="61"/>
  <c r="J140" i="61"/>
  <c r="J57" i="61"/>
  <c r="J60" i="61"/>
  <c r="J58" i="61"/>
  <c r="J143" i="61"/>
  <c r="I80" i="60"/>
  <c r="I81" i="60"/>
  <c r="I76" i="60"/>
  <c r="I78" i="60"/>
  <c r="I49" i="60"/>
  <c r="J49" i="60" s="1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G136" i="60"/>
  <c r="F136" i="60"/>
  <c r="E136" i="60"/>
  <c r="D136" i="60"/>
  <c r="C136" i="60"/>
  <c r="I134" i="60"/>
  <c r="I133" i="60"/>
  <c r="I132" i="60"/>
  <c r="I131" i="60"/>
  <c r="I130" i="60"/>
  <c r="I129" i="60"/>
  <c r="I128" i="60"/>
  <c r="I127" i="60"/>
  <c r="I126" i="60"/>
  <c r="J126" i="60"/>
  <c r="I125" i="60"/>
  <c r="I124" i="60"/>
  <c r="I123" i="60"/>
  <c r="I122" i="60"/>
  <c r="I121" i="60"/>
  <c r="I120" i="60"/>
  <c r="I87" i="60"/>
  <c r="J124" i="60" s="1"/>
  <c r="I86" i="60"/>
  <c r="J86" i="60" s="1"/>
  <c r="I85" i="60"/>
  <c r="I84" i="60"/>
  <c r="J122" i="60" s="1"/>
  <c r="I83" i="60"/>
  <c r="I82" i="60"/>
  <c r="J120" i="60" s="1"/>
  <c r="I119" i="60"/>
  <c r="J119" i="60" s="1"/>
  <c r="I118" i="60"/>
  <c r="J118" i="60" s="1"/>
  <c r="I117" i="60"/>
  <c r="J117" i="60" s="1"/>
  <c r="I116" i="60"/>
  <c r="J125" i="60" s="1"/>
  <c r="I115" i="60"/>
  <c r="I114" i="60"/>
  <c r="I113" i="60"/>
  <c r="I112" i="60"/>
  <c r="J112" i="60" s="1"/>
  <c r="I111" i="60"/>
  <c r="J111" i="60" s="1"/>
  <c r="I110" i="60"/>
  <c r="I109" i="60"/>
  <c r="I108" i="60"/>
  <c r="I107" i="60"/>
  <c r="I106" i="60"/>
  <c r="I105" i="60"/>
  <c r="I104" i="60"/>
  <c r="I103" i="60"/>
  <c r="I102" i="60"/>
  <c r="J102" i="60" s="1"/>
  <c r="I101" i="60"/>
  <c r="J101" i="60" s="1"/>
  <c r="I100" i="60"/>
  <c r="J100" i="60"/>
  <c r="I99" i="60"/>
  <c r="J99" i="60"/>
  <c r="I98" i="60"/>
  <c r="J98" i="60" s="1"/>
  <c r="I97" i="60"/>
  <c r="J97" i="60" s="1"/>
  <c r="I96" i="60"/>
  <c r="J96" i="60" s="1"/>
  <c r="I95" i="60"/>
  <c r="J95" i="60" s="1"/>
  <c r="I94" i="60"/>
  <c r="J94" i="60" s="1"/>
  <c r="I93" i="60"/>
  <c r="J93" i="60"/>
  <c r="I92" i="60"/>
  <c r="I91" i="60"/>
  <c r="J91" i="60"/>
  <c r="I90" i="60"/>
  <c r="J90" i="60"/>
  <c r="I89" i="60"/>
  <c r="J89" i="60"/>
  <c r="I88" i="60"/>
  <c r="J88" i="60" s="1"/>
  <c r="I79" i="60"/>
  <c r="I77" i="60"/>
  <c r="I75" i="60"/>
  <c r="I74" i="60"/>
  <c r="I73" i="60"/>
  <c r="I72" i="60"/>
  <c r="I71" i="60"/>
  <c r="I70" i="60"/>
  <c r="I69" i="60"/>
  <c r="I68" i="60"/>
  <c r="I67" i="60"/>
  <c r="I66" i="60"/>
  <c r="I65" i="60"/>
  <c r="I64" i="60"/>
  <c r="I63" i="60"/>
  <c r="I62" i="60"/>
  <c r="I61" i="60"/>
  <c r="I60" i="60"/>
  <c r="I59" i="60"/>
  <c r="I58" i="60"/>
  <c r="I57" i="60"/>
  <c r="I56" i="60"/>
  <c r="J56" i="60" s="1"/>
  <c r="I55" i="60"/>
  <c r="I54" i="60"/>
  <c r="J54" i="60"/>
  <c r="I53" i="60"/>
  <c r="I52" i="60"/>
  <c r="I51" i="60"/>
  <c r="I50" i="60"/>
  <c r="I48" i="60"/>
  <c r="I47" i="60"/>
  <c r="J59" i="60" s="1"/>
  <c r="I46" i="60"/>
  <c r="J58" i="60" s="1"/>
  <c r="I45" i="60"/>
  <c r="J57" i="60" s="1"/>
  <c r="I44" i="60"/>
  <c r="J55" i="60" s="1"/>
  <c r="I43" i="60"/>
  <c r="J53" i="60" s="1"/>
  <c r="I42" i="60"/>
  <c r="I41" i="60"/>
  <c r="I40" i="60"/>
  <c r="I39" i="60"/>
  <c r="I38" i="60"/>
  <c r="I37" i="60"/>
  <c r="I36" i="60"/>
  <c r="I20" i="60"/>
  <c r="I19" i="60"/>
  <c r="I18" i="60"/>
  <c r="I17" i="60"/>
  <c r="J17" i="60" s="1"/>
  <c r="I16" i="60"/>
  <c r="I15" i="60"/>
  <c r="I14" i="60"/>
  <c r="I13" i="60"/>
  <c r="J13" i="60"/>
  <c r="I12" i="60"/>
  <c r="J12" i="60" s="1"/>
  <c r="I11" i="60"/>
  <c r="J11" i="60"/>
  <c r="I10" i="60"/>
  <c r="J10" i="60" s="1"/>
  <c r="I9" i="60"/>
  <c r="J9" i="60"/>
  <c r="I8" i="60"/>
  <c r="J20" i="60" s="1"/>
  <c r="I7" i="60"/>
  <c r="J19" i="60" s="1"/>
  <c r="I6" i="60"/>
  <c r="J18" i="60" s="1"/>
  <c r="I5" i="60"/>
  <c r="J16" i="60" s="1"/>
  <c r="I4" i="60"/>
  <c r="J15" i="60"/>
  <c r="J14" i="60"/>
  <c r="J123" i="60"/>
  <c r="J52" i="60"/>
  <c r="J51" i="60"/>
  <c r="J50" i="60"/>
  <c r="I136" i="60"/>
  <c r="J121" i="60"/>
  <c r="J48" i="60"/>
  <c r="I27" i="59"/>
  <c r="I28" i="59"/>
  <c r="G117" i="59"/>
  <c r="F117" i="59"/>
  <c r="E117" i="59"/>
  <c r="D117" i="59"/>
  <c r="C117" i="59"/>
  <c r="I115" i="59"/>
  <c r="I114" i="59"/>
  <c r="I113" i="59"/>
  <c r="I112" i="59"/>
  <c r="I111" i="59"/>
  <c r="I110" i="59"/>
  <c r="I109" i="59"/>
  <c r="I108" i="59"/>
  <c r="I107" i="59"/>
  <c r="I106" i="59"/>
  <c r="I105" i="59"/>
  <c r="I104" i="59"/>
  <c r="I103" i="59"/>
  <c r="I102" i="59"/>
  <c r="I101" i="59"/>
  <c r="I100" i="59"/>
  <c r="I99" i="59"/>
  <c r="I98" i="59"/>
  <c r="I97" i="59"/>
  <c r="I96" i="59"/>
  <c r="I95" i="59"/>
  <c r="I94" i="59"/>
  <c r="I93" i="59"/>
  <c r="I92" i="59"/>
  <c r="I91" i="59"/>
  <c r="I90" i="59"/>
  <c r="I89" i="59"/>
  <c r="I88" i="59"/>
  <c r="I87" i="59"/>
  <c r="J87" i="59" s="1"/>
  <c r="I86" i="59"/>
  <c r="J86" i="59" s="1"/>
  <c r="I85" i="59"/>
  <c r="I84" i="59"/>
  <c r="I83" i="59"/>
  <c r="I82" i="59"/>
  <c r="I81" i="59"/>
  <c r="I80" i="59"/>
  <c r="I79" i="59"/>
  <c r="J79" i="59" s="1"/>
  <c r="I78" i="59"/>
  <c r="I77" i="59"/>
  <c r="J77" i="59" s="1"/>
  <c r="I76" i="59"/>
  <c r="J81" i="59"/>
  <c r="I75" i="59"/>
  <c r="J80" i="59" s="1"/>
  <c r="I74" i="59"/>
  <c r="J74" i="59"/>
  <c r="I73" i="59"/>
  <c r="I72" i="59"/>
  <c r="J72" i="59" s="1"/>
  <c r="I71" i="59"/>
  <c r="I70" i="59"/>
  <c r="J70" i="59" s="1"/>
  <c r="I69" i="59"/>
  <c r="J69" i="59" s="1"/>
  <c r="I68" i="59"/>
  <c r="J68" i="59"/>
  <c r="I67" i="59"/>
  <c r="I66" i="59"/>
  <c r="J66" i="59" s="1"/>
  <c r="I65" i="59"/>
  <c r="J65" i="59"/>
  <c r="I64" i="59"/>
  <c r="J64" i="59" s="1"/>
  <c r="I63" i="59"/>
  <c r="J63" i="59"/>
  <c r="I62" i="59"/>
  <c r="I61" i="59"/>
  <c r="I60" i="59"/>
  <c r="I59" i="59"/>
  <c r="J59" i="59" s="1"/>
  <c r="I58" i="59"/>
  <c r="I57" i="59"/>
  <c r="I56" i="59"/>
  <c r="I55" i="59"/>
  <c r="I54" i="59"/>
  <c r="I53" i="59"/>
  <c r="I52" i="59"/>
  <c r="I51" i="59"/>
  <c r="I50" i="59"/>
  <c r="I49" i="59"/>
  <c r="I48" i="59"/>
  <c r="I47" i="59"/>
  <c r="I46" i="59"/>
  <c r="I45" i="59"/>
  <c r="I44" i="59"/>
  <c r="I43" i="59"/>
  <c r="I42" i="59"/>
  <c r="I41" i="59"/>
  <c r="J41" i="59" s="1"/>
  <c r="I40" i="59"/>
  <c r="I39" i="59"/>
  <c r="J39" i="59"/>
  <c r="I38" i="59"/>
  <c r="I37" i="59"/>
  <c r="I36" i="59"/>
  <c r="I35" i="59"/>
  <c r="J35" i="59" s="1"/>
  <c r="I34" i="59"/>
  <c r="J34" i="59" s="1"/>
  <c r="I33" i="59"/>
  <c r="I32" i="59"/>
  <c r="I31" i="59"/>
  <c r="I30" i="59"/>
  <c r="I29" i="59"/>
  <c r="I26" i="59"/>
  <c r="I25" i="59"/>
  <c r="I24" i="59"/>
  <c r="I23" i="59"/>
  <c r="I22" i="59"/>
  <c r="I21" i="59"/>
  <c r="I20" i="59"/>
  <c r="I19" i="59"/>
  <c r="I18" i="59"/>
  <c r="I17" i="59"/>
  <c r="J17" i="59"/>
  <c r="I16" i="59"/>
  <c r="I15" i="59"/>
  <c r="J15" i="59" s="1"/>
  <c r="I14" i="59"/>
  <c r="I13" i="59"/>
  <c r="J13" i="59" s="1"/>
  <c r="I12" i="59"/>
  <c r="J12" i="59"/>
  <c r="I11" i="59"/>
  <c r="J11" i="59" s="1"/>
  <c r="I10" i="59"/>
  <c r="J10" i="59" s="1"/>
  <c r="I9" i="59"/>
  <c r="J9" i="59" s="1"/>
  <c r="I8" i="59"/>
  <c r="I7" i="59"/>
  <c r="J7" i="59" s="1"/>
  <c r="I6" i="59"/>
  <c r="I5" i="59"/>
  <c r="I4" i="59"/>
  <c r="J36" i="59"/>
  <c r="J5" i="59"/>
  <c r="J4" i="59"/>
  <c r="J78" i="59"/>
  <c r="J32" i="59"/>
  <c r="J112" i="59"/>
  <c r="J114" i="59"/>
  <c r="J102" i="59"/>
  <c r="J33" i="59"/>
  <c r="J29" i="59"/>
  <c r="J8" i="59"/>
  <c r="J111" i="59"/>
  <c r="J115" i="59"/>
  <c r="J113" i="59"/>
  <c r="J104" i="59"/>
  <c r="J37" i="59"/>
  <c r="J31" i="59"/>
  <c r="J30" i="59"/>
  <c r="I117" i="59"/>
  <c r="J6" i="59"/>
  <c r="I12" i="58"/>
  <c r="J12" i="58"/>
  <c r="I13" i="58"/>
  <c r="J13" i="58" s="1"/>
  <c r="I105" i="58"/>
  <c r="I63" i="58"/>
  <c r="J63" i="58" s="1"/>
  <c r="I64" i="58"/>
  <c r="J64" i="58" s="1"/>
  <c r="I67" i="58"/>
  <c r="J67" i="58" s="1"/>
  <c r="I68" i="58"/>
  <c r="J68" i="58" s="1"/>
  <c r="I93" i="58"/>
  <c r="I94" i="58"/>
  <c r="I95" i="58"/>
  <c r="I96" i="58"/>
  <c r="I97" i="58"/>
  <c r="I98" i="58"/>
  <c r="G115" i="58"/>
  <c r="F115" i="58"/>
  <c r="E115" i="58"/>
  <c r="D115" i="58"/>
  <c r="C115" i="58"/>
  <c r="I113" i="58"/>
  <c r="J113" i="58" s="1"/>
  <c r="I112" i="58"/>
  <c r="I111" i="58"/>
  <c r="I110" i="58"/>
  <c r="I109" i="58"/>
  <c r="I108" i="58"/>
  <c r="I107" i="58"/>
  <c r="I106" i="58"/>
  <c r="I104" i="58"/>
  <c r="I103" i="58"/>
  <c r="J111" i="58"/>
  <c r="I102" i="58"/>
  <c r="J102" i="58" s="1"/>
  <c r="I101" i="58"/>
  <c r="I100" i="58"/>
  <c r="I99" i="58"/>
  <c r="I92" i="58"/>
  <c r="I91" i="58"/>
  <c r="I90" i="58"/>
  <c r="I89" i="58"/>
  <c r="J112" i="58" s="1"/>
  <c r="I88" i="58"/>
  <c r="I87" i="58"/>
  <c r="I86" i="58"/>
  <c r="J109" i="58" s="1"/>
  <c r="I85" i="58"/>
  <c r="J85" i="58" s="1"/>
  <c r="I84" i="58"/>
  <c r="J84" i="58" s="1"/>
  <c r="I83" i="58"/>
  <c r="I82" i="58"/>
  <c r="I81" i="58"/>
  <c r="I80" i="58"/>
  <c r="I79" i="58"/>
  <c r="I78" i="58"/>
  <c r="I77" i="58"/>
  <c r="I76" i="58"/>
  <c r="I75" i="58"/>
  <c r="J75" i="58" s="1"/>
  <c r="I74" i="58"/>
  <c r="I73" i="58"/>
  <c r="I72" i="58"/>
  <c r="J72" i="58" s="1"/>
  <c r="I71" i="58"/>
  <c r="I70" i="58"/>
  <c r="J70" i="58" s="1"/>
  <c r="I69" i="58"/>
  <c r="I66" i="58"/>
  <c r="J66" i="58" s="1"/>
  <c r="I65" i="58"/>
  <c r="I62" i="58"/>
  <c r="J62" i="58" s="1"/>
  <c r="I61" i="58"/>
  <c r="J61" i="58" s="1"/>
  <c r="I60" i="58"/>
  <c r="I59" i="58"/>
  <c r="I58" i="58"/>
  <c r="J57" i="58"/>
  <c r="I57" i="58"/>
  <c r="I56" i="58"/>
  <c r="I55" i="58"/>
  <c r="I54" i="58"/>
  <c r="I53" i="58"/>
  <c r="I52" i="58"/>
  <c r="I51" i="58"/>
  <c r="I50" i="58"/>
  <c r="I49" i="58"/>
  <c r="I48" i="58"/>
  <c r="I47" i="58"/>
  <c r="I46" i="58"/>
  <c r="I45" i="58"/>
  <c r="I44" i="58"/>
  <c r="I43" i="58"/>
  <c r="I42" i="58"/>
  <c r="I41" i="58"/>
  <c r="I40" i="58"/>
  <c r="I39" i="58"/>
  <c r="J39" i="58" s="1"/>
  <c r="I38" i="58"/>
  <c r="I37" i="58"/>
  <c r="J37" i="58"/>
  <c r="I36" i="58"/>
  <c r="I35" i="58"/>
  <c r="J35" i="58" s="1"/>
  <c r="I34" i="58"/>
  <c r="I33" i="58"/>
  <c r="I32" i="58"/>
  <c r="J32" i="58" s="1"/>
  <c r="I31" i="58"/>
  <c r="I30" i="58"/>
  <c r="I29" i="58"/>
  <c r="I28" i="58"/>
  <c r="I27" i="58"/>
  <c r="I26" i="58"/>
  <c r="I25" i="58"/>
  <c r="I24" i="58"/>
  <c r="I23" i="58"/>
  <c r="I22" i="58"/>
  <c r="I21" i="58"/>
  <c r="I20" i="58"/>
  <c r="I19" i="58"/>
  <c r="I18" i="58"/>
  <c r="I17" i="58"/>
  <c r="J17" i="58" s="1"/>
  <c r="I16" i="58"/>
  <c r="I15" i="58"/>
  <c r="J15" i="58" s="1"/>
  <c r="I14" i="58"/>
  <c r="I11" i="58"/>
  <c r="J11" i="58" s="1"/>
  <c r="I10" i="58"/>
  <c r="J10" i="58" s="1"/>
  <c r="I9" i="58"/>
  <c r="J9" i="58" s="1"/>
  <c r="I8" i="58"/>
  <c r="I7" i="58"/>
  <c r="J7" i="58" s="1"/>
  <c r="I6" i="58"/>
  <c r="I5" i="58"/>
  <c r="I115" i="58" s="1"/>
  <c r="I4" i="58"/>
  <c r="J100" i="58"/>
  <c r="J110" i="58"/>
  <c r="J28" i="58"/>
  <c r="J77" i="58"/>
  <c r="J31" i="58"/>
  <c r="J8" i="58"/>
  <c r="J5" i="58"/>
  <c r="J78" i="58"/>
  <c r="J79" i="58"/>
  <c r="J76" i="58"/>
  <c r="J29" i="58"/>
  <c r="J33" i="58"/>
  <c r="J30" i="58"/>
  <c r="J34" i="58"/>
  <c r="J27" i="58"/>
  <c r="J4" i="58"/>
  <c r="J6" i="58"/>
  <c r="I47" i="56"/>
  <c r="I48" i="56"/>
  <c r="I49" i="56"/>
  <c r="I50" i="56"/>
  <c r="G102" i="56"/>
  <c r="F102" i="56"/>
  <c r="E102" i="56"/>
  <c r="D102" i="56"/>
  <c r="C102" i="56"/>
  <c r="I100" i="56"/>
  <c r="J100" i="56" s="1"/>
  <c r="I99" i="56"/>
  <c r="J99" i="56" s="1"/>
  <c r="I98" i="56"/>
  <c r="I97" i="56"/>
  <c r="I96" i="56"/>
  <c r="I95" i="56"/>
  <c r="I94" i="56"/>
  <c r="I93" i="56"/>
  <c r="I92" i="56"/>
  <c r="I91" i="56"/>
  <c r="I90" i="56"/>
  <c r="J90" i="56" s="1"/>
  <c r="I89" i="56"/>
  <c r="I88" i="56"/>
  <c r="J88" i="56" s="1"/>
  <c r="I87" i="56"/>
  <c r="I86" i="56"/>
  <c r="I85" i="56"/>
  <c r="I84" i="56"/>
  <c r="I83" i="56"/>
  <c r="I82" i="56"/>
  <c r="I81" i="56"/>
  <c r="I80" i="56"/>
  <c r="I79" i="56"/>
  <c r="J79" i="56" s="1"/>
  <c r="I78" i="56"/>
  <c r="J78" i="56" s="1"/>
  <c r="I77" i="56"/>
  <c r="I76" i="56"/>
  <c r="I75" i="56"/>
  <c r="I74" i="56"/>
  <c r="I73" i="56"/>
  <c r="I72" i="56"/>
  <c r="I71" i="56"/>
  <c r="I70" i="56"/>
  <c r="J69" i="56"/>
  <c r="I69" i="56"/>
  <c r="I68" i="56"/>
  <c r="I67" i="56"/>
  <c r="I66" i="56"/>
  <c r="J66" i="56" s="1"/>
  <c r="I65" i="56"/>
  <c r="I64" i="56"/>
  <c r="J64" i="56" s="1"/>
  <c r="I63" i="56"/>
  <c r="I62" i="56"/>
  <c r="J62" i="56" s="1"/>
  <c r="I61" i="56"/>
  <c r="I60" i="56"/>
  <c r="I59" i="56"/>
  <c r="J59" i="56" s="1"/>
  <c r="I58" i="56"/>
  <c r="I57" i="56"/>
  <c r="I56" i="56"/>
  <c r="I55" i="56"/>
  <c r="J55" i="56" s="1"/>
  <c r="I54" i="56"/>
  <c r="I53" i="56"/>
  <c r="I52" i="56"/>
  <c r="I51" i="56"/>
  <c r="I46" i="56"/>
  <c r="I45" i="56"/>
  <c r="I44" i="56"/>
  <c r="I43" i="56"/>
  <c r="I42" i="56"/>
  <c r="I41" i="56"/>
  <c r="I40" i="56"/>
  <c r="I39" i="56"/>
  <c r="I38" i="56"/>
  <c r="I37" i="56"/>
  <c r="J37" i="56" s="1"/>
  <c r="I36" i="56"/>
  <c r="I35" i="56"/>
  <c r="J35" i="56"/>
  <c r="I34" i="56"/>
  <c r="I33" i="56"/>
  <c r="J33" i="56" s="1"/>
  <c r="I32" i="56"/>
  <c r="I31" i="56"/>
  <c r="J31" i="56" s="1"/>
  <c r="I30" i="56"/>
  <c r="J30" i="56" s="1"/>
  <c r="I29" i="56"/>
  <c r="J29" i="56" s="1"/>
  <c r="I28" i="56"/>
  <c r="I27" i="56"/>
  <c r="I26" i="56"/>
  <c r="I25" i="56"/>
  <c r="I24" i="56"/>
  <c r="I23" i="56"/>
  <c r="I22" i="56"/>
  <c r="I21" i="56"/>
  <c r="I20" i="56"/>
  <c r="I19" i="56"/>
  <c r="I18" i="56"/>
  <c r="I17" i="56"/>
  <c r="I16" i="56"/>
  <c r="I15" i="56"/>
  <c r="J15" i="56"/>
  <c r="I14" i="56"/>
  <c r="I13" i="56"/>
  <c r="J13" i="56" s="1"/>
  <c r="I12" i="56"/>
  <c r="I11" i="56"/>
  <c r="J11" i="56" s="1"/>
  <c r="I10" i="56"/>
  <c r="J10" i="56" s="1"/>
  <c r="I9" i="56"/>
  <c r="J9" i="56"/>
  <c r="I8" i="56"/>
  <c r="J8" i="56" s="1"/>
  <c r="I7" i="56"/>
  <c r="I6" i="56"/>
  <c r="J6" i="56" s="1"/>
  <c r="I5" i="56"/>
  <c r="I4" i="56"/>
  <c r="J32" i="56"/>
  <c r="J70" i="56"/>
  <c r="J4" i="56"/>
  <c r="J96" i="56"/>
  <c r="J71" i="56"/>
  <c r="J26" i="56"/>
  <c r="J25" i="56"/>
  <c r="J5" i="56"/>
  <c r="J98" i="56"/>
  <c r="I102" i="56"/>
  <c r="J27" i="56"/>
  <c r="J73" i="56"/>
  <c r="J97" i="56"/>
  <c r="J7" i="56"/>
  <c r="J28" i="56"/>
  <c r="J72" i="56"/>
  <c r="I84" i="55"/>
  <c r="J84" i="55"/>
  <c r="I85" i="55"/>
  <c r="I86" i="55"/>
  <c r="J86" i="55"/>
  <c r="I60" i="55"/>
  <c r="J60" i="55" s="1"/>
  <c r="I37" i="55"/>
  <c r="J37" i="55"/>
  <c r="I35" i="55"/>
  <c r="J35" i="55" s="1"/>
  <c r="I15" i="55"/>
  <c r="J15" i="55"/>
  <c r="I13" i="55"/>
  <c r="J13" i="55" s="1"/>
  <c r="I62" i="55"/>
  <c r="J62" i="55"/>
  <c r="I32" i="55"/>
  <c r="J32" i="55" s="1"/>
  <c r="I18" i="55"/>
  <c r="I19" i="55"/>
  <c r="I10" i="55"/>
  <c r="J10" i="55" s="1"/>
  <c r="G98" i="55"/>
  <c r="F98" i="55"/>
  <c r="E98" i="55"/>
  <c r="D98" i="55"/>
  <c r="C98" i="55"/>
  <c r="I96" i="55"/>
  <c r="I95" i="55"/>
  <c r="J95" i="55" s="1"/>
  <c r="I94" i="55"/>
  <c r="I93" i="55"/>
  <c r="I92" i="55"/>
  <c r="I91" i="55"/>
  <c r="I90" i="55"/>
  <c r="I89" i="55"/>
  <c r="I88" i="55"/>
  <c r="I87" i="55"/>
  <c r="I83" i="55"/>
  <c r="I82" i="55"/>
  <c r="I81" i="55"/>
  <c r="I80" i="55"/>
  <c r="I79" i="55"/>
  <c r="I78" i="55"/>
  <c r="I77" i="55"/>
  <c r="I76" i="55"/>
  <c r="I75" i="55"/>
  <c r="J75" i="55" s="1"/>
  <c r="I74" i="55"/>
  <c r="J74" i="55" s="1"/>
  <c r="I73" i="55"/>
  <c r="I72" i="55"/>
  <c r="I71" i="55"/>
  <c r="I70" i="55"/>
  <c r="I69" i="55"/>
  <c r="I68" i="55"/>
  <c r="I67" i="55"/>
  <c r="I66" i="55"/>
  <c r="I65" i="55"/>
  <c r="J65" i="55" s="1"/>
  <c r="I64" i="55"/>
  <c r="I63" i="55"/>
  <c r="I61" i="55"/>
  <c r="I59" i="55"/>
  <c r="I58" i="55"/>
  <c r="J58" i="55" s="1"/>
  <c r="I57" i="55"/>
  <c r="I56" i="55"/>
  <c r="I55" i="55"/>
  <c r="J55" i="55" s="1"/>
  <c r="I54" i="55"/>
  <c r="I53" i="55"/>
  <c r="I52" i="55"/>
  <c r="I51" i="55"/>
  <c r="J51" i="55"/>
  <c r="I50" i="55"/>
  <c r="I49" i="55"/>
  <c r="I48" i="55"/>
  <c r="I47" i="55"/>
  <c r="I46" i="55"/>
  <c r="I45" i="55"/>
  <c r="I44" i="55"/>
  <c r="I43" i="55"/>
  <c r="I42" i="55"/>
  <c r="I41" i="55"/>
  <c r="I40" i="55"/>
  <c r="I39" i="55"/>
  <c r="I38" i="55"/>
  <c r="I36" i="55"/>
  <c r="I34" i="55"/>
  <c r="I33" i="55"/>
  <c r="I31" i="55"/>
  <c r="J31" i="55"/>
  <c r="I30" i="55"/>
  <c r="J30" i="55"/>
  <c r="I29" i="55"/>
  <c r="J29" i="55"/>
  <c r="I28" i="55"/>
  <c r="I27" i="55"/>
  <c r="I26" i="55"/>
  <c r="I25" i="55"/>
  <c r="I24" i="55"/>
  <c r="I23" i="55"/>
  <c r="I22" i="55"/>
  <c r="I21" i="55"/>
  <c r="I20" i="55"/>
  <c r="I17" i="55"/>
  <c r="I16" i="55"/>
  <c r="I14" i="55"/>
  <c r="I12" i="55"/>
  <c r="I11" i="55"/>
  <c r="J11" i="55" s="1"/>
  <c r="I9" i="55"/>
  <c r="J9" i="55" s="1"/>
  <c r="I8" i="55"/>
  <c r="J8" i="55" s="1"/>
  <c r="I7" i="55"/>
  <c r="I6" i="55"/>
  <c r="I5" i="55"/>
  <c r="I4" i="55"/>
  <c r="J68" i="55"/>
  <c r="J26" i="55"/>
  <c r="J28" i="55"/>
  <c r="J33" i="55"/>
  <c r="J5" i="55"/>
  <c r="J96" i="55"/>
  <c r="J7" i="55"/>
  <c r="J6" i="55"/>
  <c r="J25" i="55"/>
  <c r="J92" i="55"/>
  <c r="J93" i="55"/>
  <c r="J94" i="55"/>
  <c r="J67" i="55"/>
  <c r="J69" i="55"/>
  <c r="J66" i="55"/>
  <c r="J27" i="55"/>
  <c r="I98" i="55"/>
  <c r="J4" i="55"/>
  <c r="I56" i="54"/>
  <c r="J56" i="54" s="1"/>
  <c r="I71" i="54"/>
  <c r="I72" i="54"/>
  <c r="I73" i="54"/>
  <c r="G87" i="54"/>
  <c r="F87" i="54"/>
  <c r="E87" i="54"/>
  <c r="D87" i="54"/>
  <c r="C87" i="54"/>
  <c r="I85" i="54"/>
  <c r="I84" i="54"/>
  <c r="I83" i="54"/>
  <c r="I82" i="54"/>
  <c r="I81" i="54"/>
  <c r="I80" i="54"/>
  <c r="I79" i="54"/>
  <c r="I78" i="54"/>
  <c r="I77" i="54"/>
  <c r="I76" i="54"/>
  <c r="I75" i="54"/>
  <c r="I74" i="54"/>
  <c r="I70" i="54"/>
  <c r="I69" i="54"/>
  <c r="J83" i="54" s="1"/>
  <c r="I68" i="54"/>
  <c r="J82" i="54" s="1"/>
  <c r="I67" i="54"/>
  <c r="I66" i="54"/>
  <c r="J66" i="54" s="1"/>
  <c r="I65" i="54"/>
  <c r="J65" i="54" s="1"/>
  <c r="I64" i="54"/>
  <c r="I63" i="54"/>
  <c r="I62" i="54"/>
  <c r="I61" i="54"/>
  <c r="I60" i="54"/>
  <c r="I59" i="54"/>
  <c r="I58" i="54"/>
  <c r="I57" i="54"/>
  <c r="I55" i="54"/>
  <c r="J60" i="54"/>
  <c r="I54" i="54"/>
  <c r="I53" i="54"/>
  <c r="I52" i="54"/>
  <c r="I51" i="54"/>
  <c r="J51" i="54" s="1"/>
  <c r="I50" i="54"/>
  <c r="I49" i="54"/>
  <c r="I48" i="54"/>
  <c r="J48" i="54" s="1"/>
  <c r="I47" i="54"/>
  <c r="I46" i="54"/>
  <c r="I45" i="54"/>
  <c r="I44" i="54"/>
  <c r="J44" i="54" s="1"/>
  <c r="I43" i="54"/>
  <c r="I42" i="54"/>
  <c r="I41" i="54"/>
  <c r="I40" i="54"/>
  <c r="I39" i="54"/>
  <c r="I38" i="54"/>
  <c r="I37" i="54"/>
  <c r="I36" i="54"/>
  <c r="I35" i="54"/>
  <c r="I34" i="54"/>
  <c r="I33" i="54"/>
  <c r="I32" i="54"/>
  <c r="I31" i="54"/>
  <c r="I30" i="54"/>
  <c r="I29" i="54"/>
  <c r="I28" i="54"/>
  <c r="J28" i="54" s="1"/>
  <c r="I27" i="54"/>
  <c r="J27" i="54" s="1"/>
  <c r="I26" i="54"/>
  <c r="J26" i="54" s="1"/>
  <c r="I25" i="54"/>
  <c r="J25" i="54" s="1"/>
  <c r="I24" i="54"/>
  <c r="I23" i="54"/>
  <c r="J23" i="54" s="1"/>
  <c r="I22" i="54"/>
  <c r="I21" i="54"/>
  <c r="I20" i="54"/>
  <c r="I19" i="54"/>
  <c r="I18" i="54"/>
  <c r="I17" i="54"/>
  <c r="I16" i="54"/>
  <c r="I15" i="54"/>
  <c r="I14" i="54"/>
  <c r="I13" i="54"/>
  <c r="I12" i="54"/>
  <c r="I11" i="54"/>
  <c r="I10" i="54"/>
  <c r="J10" i="54"/>
  <c r="I9" i="54"/>
  <c r="J9" i="54"/>
  <c r="I8" i="54"/>
  <c r="J8" i="54"/>
  <c r="I7" i="54"/>
  <c r="I6" i="54"/>
  <c r="J6" i="54" s="1"/>
  <c r="I5" i="54"/>
  <c r="I4" i="54"/>
  <c r="J59" i="54"/>
  <c r="J81" i="54"/>
  <c r="J7" i="54"/>
  <c r="J58" i="54"/>
  <c r="J21" i="54"/>
  <c r="J4" i="54"/>
  <c r="J5" i="54"/>
  <c r="J24" i="54"/>
  <c r="J84" i="54"/>
  <c r="J22" i="54"/>
  <c r="J57" i="54"/>
  <c r="J85" i="54"/>
  <c r="I73" i="53"/>
  <c r="I33" i="53"/>
  <c r="G83" i="53"/>
  <c r="F83" i="53"/>
  <c r="E83" i="53"/>
  <c r="D83" i="53"/>
  <c r="C83" i="53"/>
  <c r="I81" i="53"/>
  <c r="J81" i="53" s="1"/>
  <c r="I80" i="53"/>
  <c r="I79" i="53"/>
  <c r="I78" i="53"/>
  <c r="I77" i="53"/>
  <c r="I76" i="53"/>
  <c r="I75" i="53"/>
  <c r="I74" i="53"/>
  <c r="I72" i="53"/>
  <c r="I71" i="53"/>
  <c r="I70" i="53"/>
  <c r="I69" i="53"/>
  <c r="I68" i="53"/>
  <c r="I67" i="53"/>
  <c r="I66" i="53"/>
  <c r="I65" i="53"/>
  <c r="J65" i="53" s="1"/>
  <c r="I64" i="53"/>
  <c r="J64" i="53" s="1"/>
  <c r="I63" i="53"/>
  <c r="I62" i="53"/>
  <c r="I61" i="53"/>
  <c r="I60" i="53"/>
  <c r="I59" i="53"/>
  <c r="I58" i="53"/>
  <c r="I57" i="53"/>
  <c r="I56" i="53"/>
  <c r="I55" i="53"/>
  <c r="I54" i="53"/>
  <c r="J58" i="53"/>
  <c r="I53" i="53"/>
  <c r="I52" i="53"/>
  <c r="I51" i="53"/>
  <c r="J51" i="53"/>
  <c r="I50" i="53"/>
  <c r="I49" i="53"/>
  <c r="I48" i="53"/>
  <c r="J48" i="53" s="1"/>
  <c r="I47" i="53"/>
  <c r="I46" i="53"/>
  <c r="I45" i="53"/>
  <c r="I44" i="53"/>
  <c r="J44" i="53" s="1"/>
  <c r="I43" i="53"/>
  <c r="I42" i="53"/>
  <c r="I41" i="53"/>
  <c r="I40" i="53"/>
  <c r="I39" i="53"/>
  <c r="I38" i="53"/>
  <c r="I37" i="53"/>
  <c r="I36" i="53"/>
  <c r="I35" i="53"/>
  <c r="I34" i="53"/>
  <c r="I32" i="53"/>
  <c r="I31" i="53"/>
  <c r="I30" i="53"/>
  <c r="I29" i="53"/>
  <c r="I28" i="53"/>
  <c r="J28" i="53"/>
  <c r="I27" i="53"/>
  <c r="I26" i="53"/>
  <c r="J26" i="53" s="1"/>
  <c r="I25" i="53"/>
  <c r="J25" i="53" s="1"/>
  <c r="I24" i="53"/>
  <c r="I23" i="53"/>
  <c r="I22" i="53"/>
  <c r="I21" i="53"/>
  <c r="I20" i="53"/>
  <c r="I19" i="53"/>
  <c r="I18" i="53"/>
  <c r="I17" i="53"/>
  <c r="I16" i="53"/>
  <c r="I15" i="53"/>
  <c r="I14" i="53"/>
  <c r="I13" i="53"/>
  <c r="I12" i="53"/>
  <c r="I11" i="53"/>
  <c r="I10" i="53"/>
  <c r="J10" i="53" s="1"/>
  <c r="I9" i="53"/>
  <c r="J9" i="53" s="1"/>
  <c r="I8" i="53"/>
  <c r="J8" i="53" s="1"/>
  <c r="I7" i="53"/>
  <c r="I6" i="53"/>
  <c r="I5" i="53"/>
  <c r="I4" i="53"/>
  <c r="J21" i="53"/>
  <c r="J23" i="53"/>
  <c r="J24" i="53"/>
  <c r="J22" i="53"/>
  <c r="J7" i="53"/>
  <c r="J79" i="53"/>
  <c r="J59" i="53"/>
  <c r="J56" i="53"/>
  <c r="J6" i="53"/>
  <c r="J5" i="53"/>
  <c r="I83" i="53"/>
  <c r="J27" i="53"/>
  <c r="J57" i="53"/>
  <c r="J77" i="53"/>
  <c r="J78" i="53"/>
  <c r="J80" i="53"/>
  <c r="J4" i="53"/>
  <c r="M19" i="48"/>
  <c r="Q17" i="48"/>
  <c r="Q18" i="48"/>
  <c r="Q19" i="48"/>
  <c r="Q20" i="48"/>
  <c r="Q21" i="48"/>
  <c r="Q22" i="48"/>
  <c r="Q23" i="48"/>
  <c r="Q24" i="48"/>
  <c r="Q25" i="48"/>
  <c r="Q26" i="48"/>
  <c r="Q27" i="48"/>
  <c r="Q6" i="48"/>
  <c r="Q7" i="48"/>
  <c r="Q8" i="48"/>
  <c r="Q9" i="48"/>
  <c r="Q10" i="48"/>
  <c r="Q11" i="48"/>
  <c r="Q12" i="48"/>
  <c r="Q13" i="48"/>
  <c r="Q14" i="48"/>
  <c r="Q15" i="48"/>
  <c r="Q16" i="48"/>
  <c r="Q5" i="48"/>
  <c r="Q4" i="48"/>
  <c r="N16" i="48"/>
  <c r="O16" i="48"/>
  <c r="N5" i="48"/>
  <c r="O5" i="48"/>
  <c r="N6" i="48"/>
  <c r="O6" i="48" s="1"/>
  <c r="N7" i="48"/>
  <c r="O7" i="48" s="1"/>
  <c r="N8" i="48"/>
  <c r="O8" i="48" s="1"/>
  <c r="N9" i="48"/>
  <c r="O9" i="48" s="1"/>
  <c r="N10" i="48"/>
  <c r="O10" i="48"/>
  <c r="N13" i="48"/>
  <c r="O13" i="48" s="1"/>
  <c r="N14" i="48"/>
  <c r="O14" i="48" s="1"/>
  <c r="N15" i="48"/>
  <c r="O15" i="48" s="1"/>
  <c r="N17" i="48"/>
  <c r="O17" i="48" s="1"/>
  <c r="N18" i="48"/>
  <c r="O18" i="48" s="1"/>
  <c r="N19" i="48"/>
  <c r="O19" i="48" s="1"/>
  <c r="N20" i="48"/>
  <c r="O20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4" i="48"/>
  <c r="O4" i="48" s="1"/>
  <c r="M29" i="48"/>
  <c r="L29" i="48"/>
  <c r="I63" i="52"/>
  <c r="J63" i="52" s="1"/>
  <c r="I64" i="52"/>
  <c r="J64" i="52" s="1"/>
  <c r="I26" i="52"/>
  <c r="J26" i="52"/>
  <c r="G81" i="52"/>
  <c r="F81" i="52"/>
  <c r="E81" i="52"/>
  <c r="D81" i="52"/>
  <c r="C81" i="52"/>
  <c r="I79" i="52"/>
  <c r="J79" i="52" s="1"/>
  <c r="I78" i="52"/>
  <c r="J78" i="52" s="1"/>
  <c r="I77" i="52"/>
  <c r="I76" i="52"/>
  <c r="I75" i="52"/>
  <c r="I74" i="52"/>
  <c r="I73" i="52"/>
  <c r="J76" i="52" s="1"/>
  <c r="I72" i="52"/>
  <c r="I71" i="52"/>
  <c r="I70" i="52"/>
  <c r="I69" i="52"/>
  <c r="I68" i="52"/>
  <c r="I67" i="52"/>
  <c r="I66" i="52"/>
  <c r="I65" i="52"/>
  <c r="I62" i="52"/>
  <c r="I61" i="52"/>
  <c r="I60" i="52"/>
  <c r="I59" i="52"/>
  <c r="I58" i="52"/>
  <c r="I57" i="52"/>
  <c r="I56" i="52"/>
  <c r="I55" i="52"/>
  <c r="J55" i="52" s="1"/>
  <c r="I54" i="52"/>
  <c r="I53" i="52"/>
  <c r="I52" i="52"/>
  <c r="I51" i="52"/>
  <c r="I50" i="52"/>
  <c r="J50" i="52"/>
  <c r="I49" i="52"/>
  <c r="I48" i="52"/>
  <c r="I47" i="52"/>
  <c r="J47" i="52"/>
  <c r="I46" i="52"/>
  <c r="I45" i="52"/>
  <c r="I44" i="52"/>
  <c r="I43" i="52"/>
  <c r="J43" i="52" s="1"/>
  <c r="I42" i="52"/>
  <c r="I41" i="52"/>
  <c r="I40" i="52"/>
  <c r="I39" i="52"/>
  <c r="I38" i="52"/>
  <c r="I37" i="52"/>
  <c r="I36" i="52"/>
  <c r="I35" i="52"/>
  <c r="I34" i="52"/>
  <c r="I33" i="52"/>
  <c r="I32" i="52"/>
  <c r="I31" i="52"/>
  <c r="I30" i="52"/>
  <c r="I29" i="52"/>
  <c r="I28" i="52"/>
  <c r="J28" i="52" s="1"/>
  <c r="I27" i="52"/>
  <c r="J27" i="52" s="1"/>
  <c r="I25" i="52"/>
  <c r="J25" i="52" s="1"/>
  <c r="I24" i="52"/>
  <c r="I23" i="52"/>
  <c r="I22" i="52"/>
  <c r="J22" i="52" s="1"/>
  <c r="I21" i="52"/>
  <c r="I20" i="52"/>
  <c r="I19" i="52"/>
  <c r="I18" i="52"/>
  <c r="I17" i="52"/>
  <c r="I16" i="52"/>
  <c r="I15" i="52"/>
  <c r="I14" i="52"/>
  <c r="I13" i="52"/>
  <c r="I12" i="52"/>
  <c r="I11" i="52"/>
  <c r="J4" i="52" s="1"/>
  <c r="I10" i="52"/>
  <c r="J10" i="52" s="1"/>
  <c r="I9" i="52"/>
  <c r="J9" i="52" s="1"/>
  <c r="I8" i="52"/>
  <c r="J8" i="52" s="1"/>
  <c r="I7" i="52"/>
  <c r="J7" i="52" s="1"/>
  <c r="I6" i="52"/>
  <c r="I5" i="52"/>
  <c r="J5" i="52" s="1"/>
  <c r="I4" i="52"/>
  <c r="J57" i="52"/>
  <c r="J21" i="52"/>
  <c r="J75" i="52"/>
  <c r="J6" i="52"/>
  <c r="J77" i="52"/>
  <c r="J23" i="52"/>
  <c r="J58" i="52"/>
  <c r="J56" i="52"/>
  <c r="J24" i="52"/>
  <c r="I31" i="51"/>
  <c r="I49" i="51"/>
  <c r="J49" i="51" s="1"/>
  <c r="I19" i="51"/>
  <c r="I20" i="51"/>
  <c r="Q29" i="48"/>
  <c r="K29" i="48"/>
  <c r="J29" i="48"/>
  <c r="G78" i="51"/>
  <c r="F78" i="51"/>
  <c r="E78" i="51"/>
  <c r="D78" i="51"/>
  <c r="C78" i="51"/>
  <c r="I76" i="51"/>
  <c r="J76" i="51"/>
  <c r="I75" i="51"/>
  <c r="I74" i="51"/>
  <c r="I73" i="51"/>
  <c r="I72" i="51"/>
  <c r="J72" i="51" s="1"/>
  <c r="I71" i="51"/>
  <c r="I70" i="51"/>
  <c r="I69" i="51"/>
  <c r="I68" i="51"/>
  <c r="I67" i="51"/>
  <c r="I66" i="51"/>
  <c r="I65" i="51"/>
  <c r="I64" i="51"/>
  <c r="J74" i="51" s="1"/>
  <c r="I63" i="51"/>
  <c r="I62" i="51"/>
  <c r="I61" i="51"/>
  <c r="I60" i="51"/>
  <c r="I59" i="51"/>
  <c r="I58" i="51"/>
  <c r="I57" i="51"/>
  <c r="I56" i="51"/>
  <c r="J56" i="51" s="1"/>
  <c r="I55" i="51"/>
  <c r="I54" i="51"/>
  <c r="I53" i="51"/>
  <c r="I52" i="51"/>
  <c r="I51" i="51"/>
  <c r="I50" i="51"/>
  <c r="I48" i="51"/>
  <c r="I47" i="51"/>
  <c r="I46" i="51"/>
  <c r="J46" i="51"/>
  <c r="I45" i="51"/>
  <c r="I44" i="51"/>
  <c r="I43" i="51"/>
  <c r="I42" i="51"/>
  <c r="J42" i="51" s="1"/>
  <c r="I41" i="51"/>
  <c r="I40" i="51"/>
  <c r="J23" i="51" s="1"/>
  <c r="I39" i="51"/>
  <c r="I38" i="51"/>
  <c r="I37" i="51"/>
  <c r="J27" i="51" s="1"/>
  <c r="I36" i="51"/>
  <c r="I35" i="51"/>
  <c r="I34" i="51"/>
  <c r="I33" i="51"/>
  <c r="I32" i="51"/>
  <c r="I30" i="51"/>
  <c r="I29" i="51"/>
  <c r="I28" i="51"/>
  <c r="J21" i="51" s="1"/>
  <c r="I27" i="51"/>
  <c r="I26" i="51"/>
  <c r="J26" i="51" s="1"/>
  <c r="I25" i="51"/>
  <c r="J25" i="51" s="1"/>
  <c r="I24" i="51"/>
  <c r="J24" i="51" s="1"/>
  <c r="I23" i="51"/>
  <c r="I22" i="51"/>
  <c r="J22" i="51" s="1"/>
  <c r="I21" i="51"/>
  <c r="I18" i="51"/>
  <c r="I17" i="51"/>
  <c r="I16" i="51"/>
  <c r="I15" i="51"/>
  <c r="I14" i="51"/>
  <c r="I13" i="51"/>
  <c r="I12" i="51"/>
  <c r="I11" i="51"/>
  <c r="I10" i="51"/>
  <c r="J10" i="51" s="1"/>
  <c r="I9" i="51"/>
  <c r="J9" i="51" s="1"/>
  <c r="I8" i="51"/>
  <c r="J8" i="51" s="1"/>
  <c r="I7" i="51"/>
  <c r="I6" i="51"/>
  <c r="I5" i="51"/>
  <c r="J5" i="51" s="1"/>
  <c r="I4" i="51"/>
  <c r="J4" i="51"/>
  <c r="J78" i="51" s="1"/>
  <c r="J54" i="51"/>
  <c r="J75" i="51"/>
  <c r="J55" i="51"/>
  <c r="J73" i="51"/>
  <c r="J6" i="51"/>
  <c r="J7" i="51"/>
  <c r="J57" i="51"/>
  <c r="I78" i="51"/>
  <c r="I63" i="50"/>
  <c r="I64" i="50"/>
  <c r="I65" i="50"/>
  <c r="I55" i="50"/>
  <c r="I56" i="50"/>
  <c r="I57" i="50"/>
  <c r="I58" i="50"/>
  <c r="I28" i="50"/>
  <c r="G75" i="50"/>
  <c r="F75" i="50"/>
  <c r="E75" i="50"/>
  <c r="D75" i="50"/>
  <c r="C75" i="50"/>
  <c r="I73" i="50"/>
  <c r="J73" i="50" s="1"/>
  <c r="I72" i="50"/>
  <c r="I71" i="50"/>
  <c r="I70" i="50"/>
  <c r="I69" i="50"/>
  <c r="I68" i="50"/>
  <c r="I67" i="50"/>
  <c r="J70" i="50"/>
  <c r="I66" i="50"/>
  <c r="I62" i="50"/>
  <c r="I61" i="50"/>
  <c r="J71" i="50" s="1"/>
  <c r="I60" i="50"/>
  <c r="I59" i="50"/>
  <c r="J69" i="50" s="1"/>
  <c r="I54" i="50"/>
  <c r="I53" i="50"/>
  <c r="J53" i="50" s="1"/>
  <c r="I52" i="50"/>
  <c r="I51" i="50"/>
  <c r="J51" i="50" s="1"/>
  <c r="I50" i="50"/>
  <c r="I49" i="50"/>
  <c r="J54" i="50" s="1"/>
  <c r="I48" i="50"/>
  <c r="I47" i="50"/>
  <c r="I46" i="50"/>
  <c r="I45" i="50"/>
  <c r="I44" i="50"/>
  <c r="I43" i="50"/>
  <c r="I42" i="50"/>
  <c r="I41" i="50"/>
  <c r="I40" i="50"/>
  <c r="I39" i="50"/>
  <c r="J39" i="50"/>
  <c r="I38" i="50"/>
  <c r="I37" i="50"/>
  <c r="I36" i="50"/>
  <c r="I35" i="50"/>
  <c r="I34" i="50"/>
  <c r="I33" i="50"/>
  <c r="I32" i="50"/>
  <c r="I31" i="50"/>
  <c r="I30" i="50"/>
  <c r="I29" i="50"/>
  <c r="I27" i="50"/>
  <c r="I26" i="50"/>
  <c r="I25" i="50"/>
  <c r="J25" i="50"/>
  <c r="I24" i="50"/>
  <c r="I23" i="50"/>
  <c r="J23" i="50" s="1"/>
  <c r="I22" i="50"/>
  <c r="J22" i="50" s="1"/>
  <c r="I21" i="50"/>
  <c r="J21" i="50" s="1"/>
  <c r="I20" i="50"/>
  <c r="J20" i="50" s="1"/>
  <c r="I19" i="50"/>
  <c r="I18" i="50"/>
  <c r="I17" i="50"/>
  <c r="I16" i="50"/>
  <c r="I15" i="50"/>
  <c r="I14" i="50"/>
  <c r="I13" i="50"/>
  <c r="J6" i="50" s="1"/>
  <c r="I12" i="50"/>
  <c r="I11" i="50"/>
  <c r="I10" i="50"/>
  <c r="J10" i="50" s="1"/>
  <c r="I9" i="50"/>
  <c r="J9" i="50" s="1"/>
  <c r="I8" i="50"/>
  <c r="J8" i="50" s="1"/>
  <c r="I7" i="50"/>
  <c r="J7" i="50" s="1"/>
  <c r="I6" i="50"/>
  <c r="I5" i="50"/>
  <c r="I75" i="50" s="1"/>
  <c r="I4" i="50"/>
  <c r="J52" i="50"/>
  <c r="J24" i="50"/>
  <c r="J19" i="50"/>
  <c r="J72" i="50"/>
  <c r="J5" i="50"/>
  <c r="J4" i="50"/>
  <c r="O20" i="47"/>
  <c r="O21" i="47"/>
  <c r="Q21" i="47" s="1"/>
  <c r="O22" i="47"/>
  <c r="O19" i="47"/>
  <c r="Q19" i="47" s="1"/>
  <c r="I14" i="47"/>
  <c r="G67" i="47"/>
  <c r="F67" i="47"/>
  <c r="E67" i="47"/>
  <c r="D67" i="47"/>
  <c r="C67" i="47"/>
  <c r="I65" i="47"/>
  <c r="J65" i="47"/>
  <c r="I64" i="47"/>
  <c r="I63" i="47"/>
  <c r="I62" i="47"/>
  <c r="I61" i="47"/>
  <c r="I60" i="47"/>
  <c r="I59" i="47"/>
  <c r="I58" i="47"/>
  <c r="I57" i="47"/>
  <c r="J64" i="47" s="1"/>
  <c r="I56" i="47"/>
  <c r="I55" i="47"/>
  <c r="J62" i="47" s="1"/>
  <c r="I54" i="47"/>
  <c r="I53" i="47"/>
  <c r="I52" i="47"/>
  <c r="I51" i="47"/>
  <c r="I50" i="47"/>
  <c r="I49" i="47"/>
  <c r="I48" i="47"/>
  <c r="J53" i="47"/>
  <c r="I47" i="47"/>
  <c r="J52" i="47"/>
  <c r="I46" i="47"/>
  <c r="I45" i="47"/>
  <c r="J50" i="47" s="1"/>
  <c r="I44" i="47"/>
  <c r="I43" i="47"/>
  <c r="I42" i="47"/>
  <c r="I41" i="47"/>
  <c r="I40" i="47"/>
  <c r="I39" i="47"/>
  <c r="I38" i="47"/>
  <c r="J38" i="47" s="1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J25" i="47" s="1"/>
  <c r="I24" i="47"/>
  <c r="J24" i="47" s="1"/>
  <c r="I23" i="47"/>
  <c r="J23" i="47" s="1"/>
  <c r="I22" i="47"/>
  <c r="J22" i="47" s="1"/>
  <c r="I21" i="47"/>
  <c r="I20" i="47"/>
  <c r="J20" i="47" s="1"/>
  <c r="I19" i="47"/>
  <c r="I18" i="47"/>
  <c r="J7" i="47" s="1"/>
  <c r="I17" i="47"/>
  <c r="I16" i="47"/>
  <c r="I15" i="47"/>
  <c r="I13" i="47"/>
  <c r="J6" i="47" s="1"/>
  <c r="I12" i="47"/>
  <c r="I11" i="47"/>
  <c r="I10" i="47"/>
  <c r="J10" i="47"/>
  <c r="I9" i="47"/>
  <c r="J9" i="47"/>
  <c r="I8" i="47"/>
  <c r="J8" i="47"/>
  <c r="I7" i="47"/>
  <c r="I6" i="47"/>
  <c r="I5" i="47"/>
  <c r="J5" i="47" s="1"/>
  <c r="I4" i="47"/>
  <c r="J4" i="47"/>
  <c r="J63" i="47"/>
  <c r="J51" i="47"/>
  <c r="J61" i="47"/>
  <c r="J21" i="47"/>
  <c r="J19" i="47"/>
  <c r="H29" i="48"/>
  <c r="G29" i="48"/>
  <c r="I17" i="48"/>
  <c r="I29" i="48"/>
  <c r="E17" i="48"/>
  <c r="F12" i="48"/>
  <c r="N12" i="48" s="1"/>
  <c r="O12" i="48" s="1"/>
  <c r="E12" i="48"/>
  <c r="D12" i="48"/>
  <c r="F11" i="48"/>
  <c r="E11" i="48"/>
  <c r="E29" i="48" s="1"/>
  <c r="D11" i="48"/>
  <c r="N11" i="48" s="1"/>
  <c r="O11" i="48" s="1"/>
  <c r="D29" i="48"/>
  <c r="F29" i="48"/>
  <c r="J22" i="46"/>
  <c r="I38" i="46"/>
  <c r="I39" i="46"/>
  <c r="I40" i="46"/>
  <c r="I57" i="46"/>
  <c r="I58" i="46"/>
  <c r="I59" i="46"/>
  <c r="G66" i="46"/>
  <c r="F66" i="46"/>
  <c r="E66" i="46"/>
  <c r="D66" i="46"/>
  <c r="C66" i="46"/>
  <c r="I64" i="46"/>
  <c r="J64" i="46"/>
  <c r="I63" i="46"/>
  <c r="I62" i="46"/>
  <c r="J62" i="46" s="1"/>
  <c r="I61" i="46"/>
  <c r="J61" i="46" s="1"/>
  <c r="I60" i="46"/>
  <c r="I56" i="46"/>
  <c r="I55" i="46"/>
  <c r="I54" i="46"/>
  <c r="I53" i="46"/>
  <c r="I52" i="46"/>
  <c r="I51" i="46"/>
  <c r="I50" i="46"/>
  <c r="J50" i="46" s="1"/>
  <c r="I49" i="46"/>
  <c r="I48" i="46"/>
  <c r="I47" i="46"/>
  <c r="I46" i="46"/>
  <c r="J51" i="46" s="1"/>
  <c r="I45" i="46"/>
  <c r="I44" i="46"/>
  <c r="I43" i="46"/>
  <c r="I42" i="46"/>
  <c r="I41" i="46"/>
  <c r="I37" i="46"/>
  <c r="J37" i="46" s="1"/>
  <c r="I36" i="46"/>
  <c r="I35" i="46"/>
  <c r="I34" i="46"/>
  <c r="I33" i="46"/>
  <c r="I32" i="46"/>
  <c r="I31" i="46"/>
  <c r="I30" i="46"/>
  <c r="I29" i="46"/>
  <c r="I28" i="46"/>
  <c r="I27" i="46"/>
  <c r="I26" i="46"/>
  <c r="I25" i="46"/>
  <c r="I24" i="46"/>
  <c r="J24" i="46" s="1"/>
  <c r="I23" i="46"/>
  <c r="J23" i="46" s="1"/>
  <c r="I22" i="46"/>
  <c r="I21" i="46"/>
  <c r="J21" i="46" s="1"/>
  <c r="I20" i="46"/>
  <c r="J20" i="46" s="1"/>
  <c r="I19" i="46"/>
  <c r="J19" i="46" s="1"/>
  <c r="I18" i="46"/>
  <c r="J18" i="46" s="1"/>
  <c r="I17" i="46"/>
  <c r="J7" i="46" s="1"/>
  <c r="I16" i="46"/>
  <c r="I15" i="46"/>
  <c r="I14" i="46"/>
  <c r="I13" i="46"/>
  <c r="I12" i="46"/>
  <c r="I11" i="46"/>
  <c r="I10" i="46"/>
  <c r="J10" i="46"/>
  <c r="I9" i="46"/>
  <c r="J9" i="46"/>
  <c r="I8" i="46"/>
  <c r="J8" i="46"/>
  <c r="I7" i="46"/>
  <c r="I6" i="46"/>
  <c r="I5" i="46"/>
  <c r="I4" i="46"/>
  <c r="J4" i="46" s="1"/>
  <c r="J60" i="46"/>
  <c r="J63" i="46"/>
  <c r="J52" i="46"/>
  <c r="J5" i="46"/>
  <c r="J6" i="46"/>
  <c r="I66" i="46"/>
  <c r="J49" i="46"/>
  <c r="J20" i="45"/>
  <c r="J46" i="45"/>
  <c r="I33" i="45"/>
  <c r="I34" i="45"/>
  <c r="I35" i="45"/>
  <c r="I36" i="45"/>
  <c r="G60" i="45"/>
  <c r="F60" i="45"/>
  <c r="E60" i="45"/>
  <c r="D60" i="45"/>
  <c r="C60" i="45"/>
  <c r="I58" i="45"/>
  <c r="I57" i="45"/>
  <c r="I56" i="45"/>
  <c r="I55" i="45"/>
  <c r="I54" i="45"/>
  <c r="I53" i="45"/>
  <c r="J57" i="45"/>
  <c r="I52" i="45"/>
  <c r="I51" i="45"/>
  <c r="J55" i="45" s="1"/>
  <c r="I50" i="45"/>
  <c r="I49" i="45"/>
  <c r="J49" i="45" s="1"/>
  <c r="I48" i="45"/>
  <c r="I47" i="45"/>
  <c r="J47" i="45" s="1"/>
  <c r="I46" i="45"/>
  <c r="I45" i="45"/>
  <c r="I44" i="45"/>
  <c r="I43" i="45"/>
  <c r="J48" i="45" s="1"/>
  <c r="I42" i="45"/>
  <c r="I41" i="45"/>
  <c r="I40" i="45"/>
  <c r="I39" i="45"/>
  <c r="I38" i="45"/>
  <c r="I37" i="45"/>
  <c r="I32" i="45"/>
  <c r="I31" i="45"/>
  <c r="I30" i="45"/>
  <c r="I29" i="45"/>
  <c r="I28" i="45"/>
  <c r="I27" i="45"/>
  <c r="I26" i="45"/>
  <c r="I25" i="45"/>
  <c r="I24" i="45"/>
  <c r="I23" i="45"/>
  <c r="J23" i="45" s="1"/>
  <c r="I22" i="45"/>
  <c r="I21" i="45"/>
  <c r="J21" i="45" s="1"/>
  <c r="I20" i="45"/>
  <c r="I19" i="45"/>
  <c r="J19" i="45" s="1"/>
  <c r="I18" i="45"/>
  <c r="J18" i="45" s="1"/>
  <c r="I17" i="45"/>
  <c r="I16" i="45"/>
  <c r="I15" i="45"/>
  <c r="I14" i="45"/>
  <c r="I13" i="45"/>
  <c r="J6" i="45" s="1"/>
  <c r="I12" i="45"/>
  <c r="I11" i="45"/>
  <c r="J4" i="45" s="1"/>
  <c r="I10" i="45"/>
  <c r="J10" i="45"/>
  <c r="I9" i="45"/>
  <c r="J9" i="45"/>
  <c r="I8" i="45"/>
  <c r="I7" i="45"/>
  <c r="I6" i="45"/>
  <c r="I5" i="45"/>
  <c r="J5" i="45" s="1"/>
  <c r="I4" i="45"/>
  <c r="J24" i="45"/>
  <c r="J56" i="45"/>
  <c r="J54" i="45"/>
  <c r="J7" i="45"/>
  <c r="J45" i="44"/>
  <c r="J5" i="44"/>
  <c r="I46" i="44"/>
  <c r="I47" i="44"/>
  <c r="I48" i="44"/>
  <c r="I49" i="44"/>
  <c r="I27" i="44"/>
  <c r="I28" i="44"/>
  <c r="I29" i="44"/>
  <c r="I30" i="44"/>
  <c r="I31" i="44"/>
  <c r="I32" i="44"/>
  <c r="I11" i="44"/>
  <c r="I12" i="44"/>
  <c r="I13" i="44"/>
  <c r="I14" i="44"/>
  <c r="I15" i="44"/>
  <c r="I16" i="44"/>
  <c r="I17" i="44"/>
  <c r="G56" i="44"/>
  <c r="F56" i="44"/>
  <c r="E56" i="44"/>
  <c r="D56" i="44"/>
  <c r="C56" i="44"/>
  <c r="I54" i="44"/>
  <c r="I53" i="44"/>
  <c r="J53" i="44" s="1"/>
  <c r="I52" i="44"/>
  <c r="J52" i="44" s="1"/>
  <c r="I51" i="44"/>
  <c r="J51" i="44" s="1"/>
  <c r="I50" i="44"/>
  <c r="J50" i="44" s="1"/>
  <c r="I45" i="44"/>
  <c r="I44" i="44"/>
  <c r="J44" i="44" s="1"/>
  <c r="I43" i="44"/>
  <c r="J43" i="44" s="1"/>
  <c r="I42" i="44"/>
  <c r="J42" i="44" s="1"/>
  <c r="I41" i="44"/>
  <c r="I40" i="44"/>
  <c r="I39" i="44"/>
  <c r="I38" i="44"/>
  <c r="I37" i="44"/>
  <c r="I36" i="44"/>
  <c r="I35" i="44"/>
  <c r="I34" i="44"/>
  <c r="I33" i="44"/>
  <c r="I26" i="44"/>
  <c r="I25" i="44"/>
  <c r="I24" i="44"/>
  <c r="J24" i="44" s="1"/>
  <c r="I23" i="44"/>
  <c r="J23" i="44" s="1"/>
  <c r="I22" i="44"/>
  <c r="I21" i="44"/>
  <c r="J21" i="44" s="1"/>
  <c r="I20" i="44"/>
  <c r="J20" i="44" s="1"/>
  <c r="I19" i="44"/>
  <c r="J19" i="44" s="1"/>
  <c r="I18" i="44"/>
  <c r="J18" i="44" s="1"/>
  <c r="I10" i="44"/>
  <c r="J10" i="44" s="1"/>
  <c r="I9" i="44"/>
  <c r="J9" i="44" s="1"/>
  <c r="I8" i="44"/>
  <c r="I7" i="44"/>
  <c r="J7" i="44" s="1"/>
  <c r="I6" i="44"/>
  <c r="J6" i="44" s="1"/>
  <c r="I5" i="44"/>
  <c r="I4" i="44"/>
  <c r="I56" i="44" s="1"/>
  <c r="G39" i="43"/>
  <c r="F39" i="43"/>
  <c r="E39" i="43"/>
  <c r="D39" i="43"/>
  <c r="C39" i="43"/>
  <c r="I37" i="43"/>
  <c r="I36" i="43"/>
  <c r="I35" i="43"/>
  <c r="I34" i="43"/>
  <c r="I33" i="43"/>
  <c r="I32" i="43"/>
  <c r="I31" i="43"/>
  <c r="I30" i="43"/>
  <c r="I29" i="43"/>
  <c r="I28" i="43"/>
  <c r="I27" i="43"/>
  <c r="I26" i="43"/>
  <c r="I25" i="43"/>
  <c r="I24" i="43"/>
  <c r="I23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I6" i="43"/>
  <c r="I5" i="43"/>
  <c r="I4" i="43"/>
  <c r="I39" i="43" s="1"/>
  <c r="G39" i="42"/>
  <c r="F39" i="42"/>
  <c r="E39" i="42"/>
  <c r="D39" i="42"/>
  <c r="C39" i="42"/>
  <c r="I37" i="42"/>
  <c r="I36" i="42"/>
  <c r="I35" i="42"/>
  <c r="I34" i="42"/>
  <c r="I33" i="42"/>
  <c r="I32" i="42"/>
  <c r="I31" i="42"/>
  <c r="I30" i="42"/>
  <c r="I29" i="42"/>
  <c r="I28" i="42"/>
  <c r="I27" i="42"/>
  <c r="I26" i="42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I6" i="42"/>
  <c r="I5" i="42"/>
  <c r="I4" i="42"/>
  <c r="I39" i="42" s="1"/>
  <c r="G39" i="41"/>
  <c r="F39" i="41"/>
  <c r="E39" i="41"/>
  <c r="D39" i="41"/>
  <c r="C39" i="41"/>
  <c r="I37" i="41"/>
  <c r="I36" i="41"/>
  <c r="I35" i="41"/>
  <c r="I34" i="41"/>
  <c r="I33" i="41"/>
  <c r="I32" i="41"/>
  <c r="I31" i="41"/>
  <c r="I30" i="41"/>
  <c r="I29" i="41"/>
  <c r="I28" i="41"/>
  <c r="I27" i="41"/>
  <c r="I26" i="41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11" i="41"/>
  <c r="I10" i="41"/>
  <c r="I9" i="41"/>
  <c r="I8" i="41"/>
  <c r="I7" i="41"/>
  <c r="I6" i="41"/>
  <c r="I5" i="41"/>
  <c r="I4" i="41"/>
  <c r="I39" i="41" s="1"/>
  <c r="K27" i="39"/>
  <c r="G73" i="40"/>
  <c r="E73" i="40"/>
  <c r="D73" i="40"/>
  <c r="C73" i="40"/>
  <c r="I71" i="40"/>
  <c r="I70" i="40"/>
  <c r="I69" i="40"/>
  <c r="I68" i="40"/>
  <c r="I67" i="40"/>
  <c r="I66" i="40"/>
  <c r="I65" i="40"/>
  <c r="I64" i="40"/>
  <c r="I63" i="40"/>
  <c r="I62" i="40"/>
  <c r="I61" i="40"/>
  <c r="I60" i="40"/>
  <c r="I59" i="40"/>
  <c r="I58" i="40"/>
  <c r="I57" i="40"/>
  <c r="I56" i="40"/>
  <c r="I55" i="40"/>
  <c r="I54" i="40"/>
  <c r="I53" i="40"/>
  <c r="I52" i="40"/>
  <c r="I51" i="40"/>
  <c r="I50" i="40"/>
  <c r="I49" i="40"/>
  <c r="I48" i="40"/>
  <c r="I47" i="40"/>
  <c r="I46" i="40"/>
  <c r="I45" i="40"/>
  <c r="I44" i="40"/>
  <c r="I43" i="40"/>
  <c r="I42" i="40"/>
  <c r="I41" i="40"/>
  <c r="I40" i="40"/>
  <c r="I39" i="40"/>
  <c r="I38" i="40"/>
  <c r="I37" i="40"/>
  <c r="I36" i="40"/>
  <c r="I35" i="40"/>
  <c r="I34" i="40"/>
  <c r="I33" i="40"/>
  <c r="I32" i="40"/>
  <c r="I31" i="40"/>
  <c r="I30" i="40"/>
  <c r="I29" i="40"/>
  <c r="I28" i="40"/>
  <c r="I27" i="40"/>
  <c r="K27" i="40" s="1"/>
  <c r="I26" i="40"/>
  <c r="K26" i="40" s="1"/>
  <c r="I25" i="40"/>
  <c r="K25" i="40" s="1"/>
  <c r="I24" i="40"/>
  <c r="K24" i="40" s="1"/>
  <c r="F73" i="40"/>
  <c r="I23" i="40"/>
  <c r="I22" i="40"/>
  <c r="I21" i="40"/>
  <c r="I20" i="40"/>
  <c r="I19" i="40"/>
  <c r="I18" i="40"/>
  <c r="I17" i="40"/>
  <c r="I16" i="40"/>
  <c r="I15" i="40"/>
  <c r="I14" i="40"/>
  <c r="I13" i="40"/>
  <c r="I12" i="40"/>
  <c r="I11" i="40"/>
  <c r="I10" i="40"/>
  <c r="I9" i="40"/>
  <c r="I8" i="40"/>
  <c r="I7" i="40"/>
  <c r="I6" i="40"/>
  <c r="I5" i="40"/>
  <c r="I4" i="40"/>
  <c r="I73" i="40" s="1"/>
  <c r="I29" i="39"/>
  <c r="I30" i="39"/>
  <c r="I31" i="39"/>
  <c r="I32" i="39"/>
  <c r="G73" i="39"/>
  <c r="F24" i="39"/>
  <c r="L77" i="39"/>
  <c r="F73" i="39"/>
  <c r="E73" i="39"/>
  <c r="D73" i="39"/>
  <c r="C73" i="39"/>
  <c r="I71" i="39"/>
  <c r="I70" i="39"/>
  <c r="I69" i="39"/>
  <c r="I68" i="39"/>
  <c r="I67" i="39"/>
  <c r="I66" i="39"/>
  <c r="I65" i="39"/>
  <c r="I64" i="39"/>
  <c r="I63" i="39"/>
  <c r="I62" i="39"/>
  <c r="I61" i="39"/>
  <c r="I60" i="39"/>
  <c r="I59" i="39"/>
  <c r="I58" i="39"/>
  <c r="I57" i="39"/>
  <c r="I56" i="39"/>
  <c r="I55" i="39"/>
  <c r="I54" i="39"/>
  <c r="I53" i="39"/>
  <c r="I52" i="39"/>
  <c r="I51" i="39"/>
  <c r="I50" i="39"/>
  <c r="I49" i="39"/>
  <c r="I48" i="39"/>
  <c r="I47" i="39"/>
  <c r="I46" i="39"/>
  <c r="I45" i="39"/>
  <c r="I44" i="39"/>
  <c r="I43" i="39"/>
  <c r="I42" i="39"/>
  <c r="I41" i="39"/>
  <c r="I40" i="39"/>
  <c r="I39" i="39"/>
  <c r="I38" i="39"/>
  <c r="I37" i="39"/>
  <c r="I36" i="39"/>
  <c r="I35" i="39"/>
  <c r="I34" i="39"/>
  <c r="I33" i="39"/>
  <c r="I28" i="39"/>
  <c r="I27" i="39"/>
  <c r="I26" i="39"/>
  <c r="K26" i="39" s="1"/>
  <c r="I25" i="39"/>
  <c r="K25" i="39" s="1"/>
  <c r="I24" i="39"/>
  <c r="K24" i="39" s="1"/>
  <c r="I23" i="39"/>
  <c r="I22" i="39"/>
  <c r="I21" i="39"/>
  <c r="I20" i="39"/>
  <c r="I19" i="39"/>
  <c r="I18" i="39"/>
  <c r="I17" i="39"/>
  <c r="I16" i="39"/>
  <c r="I15" i="39"/>
  <c r="I14" i="39"/>
  <c r="I13" i="39"/>
  <c r="I12" i="39"/>
  <c r="I11" i="39"/>
  <c r="I10" i="39"/>
  <c r="I9" i="39"/>
  <c r="I8" i="39"/>
  <c r="I7" i="39"/>
  <c r="I6" i="39"/>
  <c r="I5" i="39"/>
  <c r="I4" i="39"/>
  <c r="I73" i="39" s="1"/>
  <c r="K73" i="39" s="1"/>
  <c r="L73" i="38"/>
  <c r="G69" i="38"/>
  <c r="F69" i="38"/>
  <c r="E69" i="38"/>
  <c r="D69" i="38"/>
  <c r="C69" i="38"/>
  <c r="I67" i="38"/>
  <c r="I66" i="38"/>
  <c r="I65" i="38"/>
  <c r="I64" i="38"/>
  <c r="I63" i="38"/>
  <c r="I62" i="38"/>
  <c r="I61" i="38"/>
  <c r="I60" i="38"/>
  <c r="I59" i="38"/>
  <c r="I58" i="38"/>
  <c r="I57" i="38"/>
  <c r="I56" i="38"/>
  <c r="I55" i="38"/>
  <c r="I54" i="38"/>
  <c r="I53" i="38"/>
  <c r="I52" i="38"/>
  <c r="I51" i="38"/>
  <c r="I50" i="38"/>
  <c r="I49" i="38"/>
  <c r="I48" i="38"/>
  <c r="I47" i="38"/>
  <c r="I46" i="38"/>
  <c r="I45" i="38"/>
  <c r="I44" i="38"/>
  <c r="I43" i="38"/>
  <c r="I42" i="38"/>
  <c r="I41" i="38"/>
  <c r="I40" i="38"/>
  <c r="I39" i="38"/>
  <c r="I38" i="38"/>
  <c r="I37" i="38"/>
  <c r="I36" i="38"/>
  <c r="I35" i="38"/>
  <c r="I34" i="38"/>
  <c r="I33" i="38"/>
  <c r="I32" i="38"/>
  <c r="I31" i="38"/>
  <c r="I30" i="38"/>
  <c r="I29" i="38"/>
  <c r="I28" i="38"/>
  <c r="I27" i="38"/>
  <c r="I26" i="38"/>
  <c r="I25" i="38"/>
  <c r="I24" i="38"/>
  <c r="I23" i="38"/>
  <c r="I22" i="38"/>
  <c r="I21" i="38"/>
  <c r="I20" i="38"/>
  <c r="I19" i="38"/>
  <c r="I18" i="38"/>
  <c r="I17" i="38"/>
  <c r="I16" i="38"/>
  <c r="I15" i="38"/>
  <c r="I14" i="38"/>
  <c r="I13" i="38"/>
  <c r="I12" i="38"/>
  <c r="I11" i="38"/>
  <c r="I10" i="38"/>
  <c r="I9" i="38"/>
  <c r="I8" i="38"/>
  <c r="I7" i="38"/>
  <c r="I6" i="38"/>
  <c r="I5" i="38"/>
  <c r="I69" i="38" s="1"/>
  <c r="K69" i="38" s="1"/>
  <c r="I4" i="38"/>
  <c r="N30" i="37"/>
  <c r="N34" i="37"/>
  <c r="N39" i="37"/>
  <c r="N22" i="37"/>
  <c r="N25" i="37"/>
  <c r="N26" i="37"/>
  <c r="N27" i="37"/>
  <c r="N28" i="37"/>
  <c r="N29" i="37"/>
  <c r="N5" i="37"/>
  <c r="N6" i="37"/>
  <c r="N7" i="37"/>
  <c r="N8" i="37"/>
  <c r="N12" i="37"/>
  <c r="N16" i="37"/>
  <c r="N20" i="37"/>
  <c r="N4" i="37"/>
  <c r="L40" i="37"/>
  <c r="M40" i="37" s="1"/>
  <c r="N40" i="37" s="1"/>
  <c r="L13" i="37"/>
  <c r="L14" i="37"/>
  <c r="M14" i="37" s="1"/>
  <c r="N14" i="37" s="1"/>
  <c r="L15" i="37"/>
  <c r="M15" i="37"/>
  <c r="N15" i="37" s="1"/>
  <c r="L16" i="37"/>
  <c r="L17" i="37"/>
  <c r="M17" i="37"/>
  <c r="N17" i="37" s="1"/>
  <c r="L18" i="37"/>
  <c r="L19" i="37"/>
  <c r="M19" i="37"/>
  <c r="N19" i="37" s="1"/>
  <c r="L20" i="37"/>
  <c r="L21" i="37"/>
  <c r="M21" i="37"/>
  <c r="N21" i="37" s="1"/>
  <c r="L22" i="37"/>
  <c r="L23" i="37"/>
  <c r="M23" i="37"/>
  <c r="N23" i="37" s="1"/>
  <c r="L24" i="37"/>
  <c r="M24" i="37" s="1"/>
  <c r="N24" i="37" s="1"/>
  <c r="L25" i="37"/>
  <c r="L26" i="37"/>
  <c r="L27" i="37"/>
  <c r="L28" i="37"/>
  <c r="L29" i="37"/>
  <c r="L30" i="37"/>
  <c r="L31" i="37"/>
  <c r="M31" i="37"/>
  <c r="N31" i="37" s="1"/>
  <c r="L32" i="37"/>
  <c r="M32" i="37" s="1"/>
  <c r="N32" i="37" s="1"/>
  <c r="L33" i="37"/>
  <c r="M33" i="37"/>
  <c r="N33" i="37" s="1"/>
  <c r="L34" i="37"/>
  <c r="M35" i="37" s="1"/>
  <c r="N35" i="37" s="1"/>
  <c r="L35" i="37"/>
  <c r="L36" i="37"/>
  <c r="M36" i="37" s="1"/>
  <c r="N36" i="37" s="1"/>
  <c r="L37" i="37"/>
  <c r="M37" i="37"/>
  <c r="N37" i="37" s="1"/>
  <c r="L38" i="37"/>
  <c r="M38" i="37" s="1"/>
  <c r="N38" i="37" s="1"/>
  <c r="L39" i="37"/>
  <c r="L5" i="37"/>
  <c r="L6" i="37"/>
  <c r="L7" i="37"/>
  <c r="L42" i="37" s="1"/>
  <c r="L8" i="37"/>
  <c r="L9" i="37"/>
  <c r="M9" i="37" s="1"/>
  <c r="L10" i="37"/>
  <c r="M10" i="37" s="1"/>
  <c r="N10" i="37" s="1"/>
  <c r="L11" i="37"/>
  <c r="L12" i="37"/>
  <c r="M13" i="37" s="1"/>
  <c r="N13" i="37" s="1"/>
  <c r="L4" i="37"/>
  <c r="M18" i="37"/>
  <c r="N18" i="37" s="1"/>
  <c r="J42" i="37"/>
  <c r="I42" i="37"/>
  <c r="H42" i="37"/>
  <c r="G42" i="37"/>
  <c r="F42" i="37"/>
  <c r="E42" i="37"/>
  <c r="D42" i="37"/>
  <c r="C42" i="37"/>
  <c r="I19" i="31"/>
  <c r="I20" i="31"/>
  <c r="I21" i="31"/>
  <c r="I18" i="30"/>
  <c r="I19" i="30"/>
  <c r="I20" i="30"/>
  <c r="I18" i="29"/>
  <c r="I19" i="29"/>
  <c r="I20" i="29"/>
  <c r="I21" i="29"/>
  <c r="I22" i="29"/>
  <c r="I23" i="29"/>
  <c r="I18" i="28"/>
  <c r="I19" i="28"/>
  <c r="I20" i="28"/>
  <c r="I21" i="28"/>
  <c r="I22" i="28"/>
  <c r="P22" i="28"/>
  <c r="I23" i="28"/>
  <c r="I4" i="32"/>
  <c r="I5" i="32"/>
  <c r="I6" i="32"/>
  <c r="I7" i="32"/>
  <c r="I19" i="36"/>
  <c r="I20" i="36"/>
  <c r="I21" i="36"/>
  <c r="G70" i="36"/>
  <c r="F70" i="36"/>
  <c r="E70" i="36"/>
  <c r="D70" i="36"/>
  <c r="C70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I5" i="36"/>
  <c r="I4" i="36"/>
  <c r="G67" i="35"/>
  <c r="F67" i="35"/>
  <c r="E67" i="35"/>
  <c r="D67" i="35"/>
  <c r="C67" i="35"/>
  <c r="I65" i="35"/>
  <c r="I64" i="35"/>
  <c r="I63" i="35"/>
  <c r="I62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7" i="35" s="1"/>
  <c r="I6" i="35"/>
  <c r="I5" i="35"/>
  <c r="I4" i="35"/>
  <c r="I70" i="36"/>
  <c r="I30" i="34"/>
  <c r="I25" i="34"/>
  <c r="I14" i="34"/>
  <c r="I7" i="34"/>
  <c r="G67" i="34"/>
  <c r="F67" i="34"/>
  <c r="E67" i="34"/>
  <c r="D67" i="34"/>
  <c r="C67" i="34"/>
  <c r="I65" i="34"/>
  <c r="I64" i="34"/>
  <c r="I63" i="34"/>
  <c r="I62" i="34"/>
  <c r="I61" i="34"/>
  <c r="I60" i="34"/>
  <c r="I59" i="34"/>
  <c r="I58" i="34"/>
  <c r="I57" i="34"/>
  <c r="I56" i="34"/>
  <c r="I55" i="34"/>
  <c r="I54" i="34"/>
  <c r="I53" i="34"/>
  <c r="I52" i="34"/>
  <c r="I51" i="34"/>
  <c r="I50" i="34"/>
  <c r="I49" i="34"/>
  <c r="I48" i="34"/>
  <c r="I47" i="34"/>
  <c r="I46" i="34"/>
  <c r="I45" i="34"/>
  <c r="I44" i="34"/>
  <c r="I43" i="34"/>
  <c r="I42" i="34"/>
  <c r="I41" i="34"/>
  <c r="I40" i="34"/>
  <c r="I39" i="34"/>
  <c r="I38" i="34"/>
  <c r="I37" i="34"/>
  <c r="I36" i="34"/>
  <c r="I35" i="34"/>
  <c r="I34" i="34"/>
  <c r="I33" i="34"/>
  <c r="I32" i="34"/>
  <c r="I31" i="34"/>
  <c r="I29" i="34"/>
  <c r="I28" i="34"/>
  <c r="I27" i="34"/>
  <c r="I26" i="34"/>
  <c r="I24" i="34"/>
  <c r="I23" i="34"/>
  <c r="I22" i="34"/>
  <c r="I21" i="34"/>
  <c r="I20" i="34"/>
  <c r="I19" i="34"/>
  <c r="I18" i="34"/>
  <c r="I17" i="34"/>
  <c r="I16" i="34"/>
  <c r="I15" i="34"/>
  <c r="I13" i="34"/>
  <c r="I12" i="34"/>
  <c r="I11" i="34"/>
  <c r="I10" i="34"/>
  <c r="I9" i="34"/>
  <c r="I8" i="34"/>
  <c r="I6" i="34"/>
  <c r="I5" i="34"/>
  <c r="I4" i="34"/>
  <c r="I67" i="34" s="1"/>
  <c r="G63" i="33"/>
  <c r="F63" i="33"/>
  <c r="E63" i="33"/>
  <c r="D63" i="33"/>
  <c r="C63" i="33"/>
  <c r="I61" i="33"/>
  <c r="I60" i="33"/>
  <c r="I59" i="33"/>
  <c r="I58" i="33"/>
  <c r="I57" i="33"/>
  <c r="I56" i="33"/>
  <c r="I55" i="33"/>
  <c r="I54" i="33"/>
  <c r="I53" i="33"/>
  <c r="I52" i="33"/>
  <c r="I51" i="33"/>
  <c r="I50" i="33"/>
  <c r="I49" i="33"/>
  <c r="I48" i="33"/>
  <c r="I47" i="33"/>
  <c r="I46" i="33"/>
  <c r="I45" i="33"/>
  <c r="I44" i="33"/>
  <c r="I43" i="33"/>
  <c r="I42" i="33"/>
  <c r="I41" i="33"/>
  <c r="I40" i="33"/>
  <c r="I39" i="33"/>
  <c r="I38" i="33"/>
  <c r="I37" i="33"/>
  <c r="I36" i="33"/>
  <c r="I35" i="33"/>
  <c r="I34" i="33"/>
  <c r="I33" i="33"/>
  <c r="I32" i="33"/>
  <c r="I31" i="33"/>
  <c r="I30" i="33"/>
  <c r="I29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63" i="33" s="1"/>
  <c r="G88" i="32"/>
  <c r="F88" i="32"/>
  <c r="E88" i="32"/>
  <c r="D88" i="32"/>
  <c r="C88" i="32"/>
  <c r="I86" i="32"/>
  <c r="I85" i="32"/>
  <c r="I84" i="32"/>
  <c r="I83" i="32"/>
  <c r="I82" i="32"/>
  <c r="I81" i="32"/>
  <c r="I80" i="32"/>
  <c r="I79" i="32"/>
  <c r="I78" i="32"/>
  <c r="I77" i="32"/>
  <c r="I76" i="32"/>
  <c r="I75" i="32"/>
  <c r="I74" i="32"/>
  <c r="I73" i="32"/>
  <c r="I72" i="32"/>
  <c r="I71" i="32"/>
  <c r="I70" i="32"/>
  <c r="I69" i="32"/>
  <c r="I68" i="32"/>
  <c r="I67" i="32"/>
  <c r="I66" i="32"/>
  <c r="I65" i="32"/>
  <c r="I64" i="32"/>
  <c r="I63" i="32"/>
  <c r="I62" i="32"/>
  <c r="I61" i="32"/>
  <c r="I60" i="32"/>
  <c r="I59" i="32"/>
  <c r="I58" i="32"/>
  <c r="I57" i="32"/>
  <c r="I56" i="32"/>
  <c r="I55" i="32"/>
  <c r="I54" i="32"/>
  <c r="I53" i="32"/>
  <c r="I52" i="32"/>
  <c r="I51" i="32"/>
  <c r="I50" i="32"/>
  <c r="I49" i="32"/>
  <c r="I48" i="32"/>
  <c r="I47" i="32"/>
  <c r="I46" i="32"/>
  <c r="I45" i="32"/>
  <c r="I44" i="32"/>
  <c r="I43" i="32"/>
  <c r="I42" i="32"/>
  <c r="I41" i="32"/>
  <c r="I40" i="32"/>
  <c r="I39" i="32"/>
  <c r="I38" i="32"/>
  <c r="I37" i="32"/>
  <c r="I36" i="32"/>
  <c r="I35" i="32"/>
  <c r="I34" i="32"/>
  <c r="I33" i="32"/>
  <c r="I32" i="32"/>
  <c r="I31" i="32"/>
  <c r="I30" i="32"/>
  <c r="I29" i="32"/>
  <c r="I28" i="32"/>
  <c r="I27" i="32"/>
  <c r="I26" i="32"/>
  <c r="I25" i="32"/>
  <c r="I24" i="32"/>
  <c r="I23" i="32"/>
  <c r="I22" i="32"/>
  <c r="I21" i="32"/>
  <c r="I20" i="32"/>
  <c r="I19" i="32"/>
  <c r="I18" i="32"/>
  <c r="I17" i="32"/>
  <c r="I16" i="32"/>
  <c r="I15" i="32"/>
  <c r="I14" i="32"/>
  <c r="I13" i="32"/>
  <c r="I12" i="32"/>
  <c r="I11" i="32"/>
  <c r="I10" i="32"/>
  <c r="I9" i="32"/>
  <c r="I8" i="32"/>
  <c r="G88" i="31"/>
  <c r="F88" i="31"/>
  <c r="E88" i="31"/>
  <c r="D88" i="31"/>
  <c r="C88" i="31"/>
  <c r="I86" i="31"/>
  <c r="I85" i="31"/>
  <c r="I84" i="31"/>
  <c r="I83" i="31"/>
  <c r="I82" i="31"/>
  <c r="I81" i="31"/>
  <c r="I80" i="31"/>
  <c r="I79" i="31"/>
  <c r="I78" i="31"/>
  <c r="I77" i="31"/>
  <c r="I76" i="31"/>
  <c r="I75" i="31"/>
  <c r="I74" i="31"/>
  <c r="I73" i="31"/>
  <c r="I72" i="31"/>
  <c r="I71" i="31"/>
  <c r="I70" i="31"/>
  <c r="I69" i="31"/>
  <c r="I68" i="31"/>
  <c r="I67" i="31"/>
  <c r="I66" i="31"/>
  <c r="I65" i="31"/>
  <c r="I64" i="31"/>
  <c r="I63" i="31"/>
  <c r="I62" i="31"/>
  <c r="I61" i="31"/>
  <c r="I60" i="31"/>
  <c r="I59" i="31"/>
  <c r="I58" i="31"/>
  <c r="I57" i="31"/>
  <c r="I56" i="31"/>
  <c r="I55" i="31"/>
  <c r="I54" i="31"/>
  <c r="I53" i="31"/>
  <c r="I52" i="31"/>
  <c r="I51" i="31"/>
  <c r="I50" i="31"/>
  <c r="I49" i="31"/>
  <c r="I48" i="31"/>
  <c r="I47" i="31"/>
  <c r="I46" i="31"/>
  <c r="I45" i="31"/>
  <c r="I44" i="31"/>
  <c r="I43" i="31"/>
  <c r="I42" i="31"/>
  <c r="I41" i="31"/>
  <c r="I40" i="31"/>
  <c r="I39" i="31"/>
  <c r="I38" i="31"/>
  <c r="I37" i="31"/>
  <c r="I36" i="31"/>
  <c r="I35" i="31"/>
  <c r="I34" i="31"/>
  <c r="I33" i="31"/>
  <c r="I32" i="31"/>
  <c r="I31" i="31"/>
  <c r="I30" i="31"/>
  <c r="I29" i="31"/>
  <c r="I28" i="31"/>
  <c r="I27" i="31"/>
  <c r="I26" i="31"/>
  <c r="I25" i="31"/>
  <c r="I24" i="31"/>
  <c r="I23" i="31"/>
  <c r="I22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I88" i="31"/>
  <c r="P52" i="28"/>
  <c r="P51" i="28"/>
  <c r="P50" i="28"/>
  <c r="P49" i="28"/>
  <c r="P39" i="28"/>
  <c r="P40" i="28"/>
  <c r="P41" i="28"/>
  <c r="P38" i="28"/>
  <c r="P25" i="28"/>
  <c r="P26" i="28"/>
  <c r="P27" i="28"/>
  <c r="P28" i="28"/>
  <c r="P29" i="28"/>
  <c r="P30" i="28"/>
  <c r="P24" i="28"/>
  <c r="P13" i="28"/>
  <c r="P12" i="28"/>
  <c r="P11" i="28"/>
  <c r="P10" i="28"/>
  <c r="P9" i="28"/>
  <c r="P8" i="28"/>
  <c r="P7" i="28"/>
  <c r="P6" i="28"/>
  <c r="P5" i="28"/>
  <c r="P4" i="28"/>
  <c r="P14" i="28"/>
  <c r="P15" i="28"/>
  <c r="P16" i="28"/>
  <c r="P17" i="28"/>
  <c r="N88" i="28"/>
  <c r="M88" i="28"/>
  <c r="L88" i="28"/>
  <c r="G88" i="30"/>
  <c r="E88" i="30"/>
  <c r="D88" i="30"/>
  <c r="C88" i="30"/>
  <c r="I86" i="30"/>
  <c r="I85" i="30"/>
  <c r="I84" i="30"/>
  <c r="I83" i="30"/>
  <c r="I82" i="30"/>
  <c r="I81" i="30"/>
  <c r="I80" i="30"/>
  <c r="I79" i="30"/>
  <c r="I78" i="30"/>
  <c r="I77" i="30"/>
  <c r="I76" i="30"/>
  <c r="I75" i="30"/>
  <c r="I74" i="30"/>
  <c r="I73" i="30"/>
  <c r="I72" i="30"/>
  <c r="I71" i="30"/>
  <c r="I70" i="30"/>
  <c r="I69" i="30"/>
  <c r="I68" i="30"/>
  <c r="I67" i="30"/>
  <c r="I66" i="30"/>
  <c r="I65" i="30"/>
  <c r="I64" i="30"/>
  <c r="I63" i="30"/>
  <c r="I62" i="30"/>
  <c r="I61" i="30"/>
  <c r="I60" i="30"/>
  <c r="I59" i="30"/>
  <c r="I58" i="30"/>
  <c r="I57" i="30"/>
  <c r="I56" i="30"/>
  <c r="I55" i="30"/>
  <c r="I54" i="30"/>
  <c r="I53" i="30"/>
  <c r="I52" i="30"/>
  <c r="I51" i="30"/>
  <c r="I50" i="30"/>
  <c r="I49" i="30"/>
  <c r="I48" i="30"/>
  <c r="I47" i="30"/>
  <c r="I46" i="30"/>
  <c r="I45" i="30"/>
  <c r="I44" i="30"/>
  <c r="I43" i="30"/>
  <c r="I42" i="30"/>
  <c r="I41" i="30"/>
  <c r="I40" i="30"/>
  <c r="I39" i="30"/>
  <c r="F88" i="30"/>
  <c r="I38" i="30"/>
  <c r="I37" i="30"/>
  <c r="I36" i="30"/>
  <c r="I35" i="30"/>
  <c r="I34" i="30"/>
  <c r="I33" i="30"/>
  <c r="I32" i="30"/>
  <c r="I31" i="30"/>
  <c r="I30" i="30"/>
  <c r="I29" i="30"/>
  <c r="I28" i="30"/>
  <c r="I27" i="30"/>
  <c r="I26" i="30"/>
  <c r="I25" i="30"/>
  <c r="I24" i="30"/>
  <c r="I23" i="30"/>
  <c r="I22" i="30"/>
  <c r="I21" i="30"/>
  <c r="I17" i="30"/>
  <c r="I16" i="30"/>
  <c r="I15" i="30"/>
  <c r="I14" i="30"/>
  <c r="I13" i="30"/>
  <c r="I12" i="30"/>
  <c r="I11" i="30"/>
  <c r="I10" i="30"/>
  <c r="I9" i="30"/>
  <c r="I8" i="30"/>
  <c r="I7" i="30"/>
  <c r="I6" i="30"/>
  <c r="I5" i="30"/>
  <c r="I4" i="30"/>
  <c r="F39" i="29"/>
  <c r="G88" i="29"/>
  <c r="E88" i="29"/>
  <c r="D88" i="29"/>
  <c r="C88" i="29"/>
  <c r="I86" i="29"/>
  <c r="I85" i="29"/>
  <c r="I84" i="29"/>
  <c r="I83" i="29"/>
  <c r="I82" i="29"/>
  <c r="I81" i="29"/>
  <c r="I80" i="29"/>
  <c r="I79" i="29"/>
  <c r="I78" i="29"/>
  <c r="I77" i="29"/>
  <c r="I76" i="29"/>
  <c r="I75" i="29"/>
  <c r="I74" i="29"/>
  <c r="I73" i="29"/>
  <c r="I72" i="29"/>
  <c r="I71" i="29"/>
  <c r="I70" i="29"/>
  <c r="I69" i="29"/>
  <c r="I68" i="29"/>
  <c r="I67" i="29"/>
  <c r="I66" i="29"/>
  <c r="I65" i="29"/>
  <c r="I64" i="29"/>
  <c r="I63" i="29"/>
  <c r="I62" i="29"/>
  <c r="I61" i="29"/>
  <c r="I60" i="29"/>
  <c r="I59" i="29"/>
  <c r="I58" i="29"/>
  <c r="I57" i="29"/>
  <c r="I56" i="29"/>
  <c r="I55" i="29"/>
  <c r="I54" i="29"/>
  <c r="I53" i="29"/>
  <c r="I52" i="29"/>
  <c r="I51" i="29"/>
  <c r="I50" i="29"/>
  <c r="I49" i="29"/>
  <c r="I48" i="29"/>
  <c r="I47" i="29"/>
  <c r="I46" i="29"/>
  <c r="I45" i="29"/>
  <c r="I44" i="29"/>
  <c r="I43" i="29"/>
  <c r="I42" i="29"/>
  <c r="I41" i="29"/>
  <c r="I40" i="29"/>
  <c r="I38" i="29"/>
  <c r="I37" i="29"/>
  <c r="I36" i="29"/>
  <c r="I35" i="29"/>
  <c r="I34" i="29"/>
  <c r="I33" i="29"/>
  <c r="I32" i="29"/>
  <c r="I31" i="29"/>
  <c r="I30" i="29"/>
  <c r="I29" i="29"/>
  <c r="I28" i="29"/>
  <c r="I27" i="29"/>
  <c r="I26" i="29"/>
  <c r="I25" i="29"/>
  <c r="I24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I4" i="29"/>
  <c r="G88" i="28"/>
  <c r="F88" i="28"/>
  <c r="E88" i="28"/>
  <c r="D88" i="28"/>
  <c r="C88" i="28"/>
  <c r="I86" i="28"/>
  <c r="I85" i="28"/>
  <c r="I84" i="28"/>
  <c r="I83" i="28"/>
  <c r="I82" i="28"/>
  <c r="I81" i="28"/>
  <c r="I80" i="28"/>
  <c r="I79" i="28"/>
  <c r="I78" i="28"/>
  <c r="I77" i="28"/>
  <c r="I76" i="28"/>
  <c r="I75" i="28"/>
  <c r="I74" i="28"/>
  <c r="I73" i="28"/>
  <c r="I72" i="28"/>
  <c r="I71" i="28"/>
  <c r="I70" i="28"/>
  <c r="I69" i="28"/>
  <c r="I68" i="28"/>
  <c r="I67" i="28"/>
  <c r="I66" i="28"/>
  <c r="I65" i="28"/>
  <c r="I64" i="28"/>
  <c r="I63" i="28"/>
  <c r="I62" i="28"/>
  <c r="I61" i="28"/>
  <c r="I60" i="28"/>
  <c r="I59" i="28"/>
  <c r="I58" i="28"/>
  <c r="I57" i="28"/>
  <c r="I56" i="28"/>
  <c r="I55" i="28"/>
  <c r="I54" i="28"/>
  <c r="I53" i="28"/>
  <c r="I52" i="28"/>
  <c r="I51" i="28"/>
  <c r="I50" i="28"/>
  <c r="I49" i="28"/>
  <c r="I48" i="28"/>
  <c r="I47" i="28"/>
  <c r="I46" i="28"/>
  <c r="I45" i="28"/>
  <c r="I44" i="28"/>
  <c r="I43" i="28"/>
  <c r="I42" i="28"/>
  <c r="I41" i="28"/>
  <c r="I40" i="28"/>
  <c r="I39" i="28"/>
  <c r="I38" i="28"/>
  <c r="I37" i="28"/>
  <c r="I36" i="28"/>
  <c r="I35" i="28"/>
  <c r="I34" i="28"/>
  <c r="I33" i="28"/>
  <c r="I32" i="28"/>
  <c r="I31" i="28"/>
  <c r="I30" i="28"/>
  <c r="I29" i="28"/>
  <c r="I28" i="28"/>
  <c r="I27" i="28"/>
  <c r="I26" i="28"/>
  <c r="I25" i="28"/>
  <c r="I24" i="28"/>
  <c r="I17" i="28"/>
  <c r="I16" i="28"/>
  <c r="I15" i="28"/>
  <c r="I14" i="28"/>
  <c r="I13" i="28"/>
  <c r="I12" i="28"/>
  <c r="I11" i="28"/>
  <c r="I10" i="28"/>
  <c r="I9" i="28"/>
  <c r="I8" i="28"/>
  <c r="I7" i="28"/>
  <c r="I6" i="28"/>
  <c r="I5" i="28"/>
  <c r="I4" i="28"/>
  <c r="J22" i="27"/>
  <c r="L22" i="27"/>
  <c r="J23" i="27"/>
  <c r="L23" i="27" s="1"/>
  <c r="J24" i="27"/>
  <c r="L24" i="27"/>
  <c r="J25" i="27"/>
  <c r="L25" i="27" s="1"/>
  <c r="J26" i="27"/>
  <c r="L26" i="27"/>
  <c r="J27" i="27"/>
  <c r="L27" i="27" s="1"/>
  <c r="J28" i="27"/>
  <c r="L28" i="27"/>
  <c r="J5" i="27"/>
  <c r="L5" i="27" s="1"/>
  <c r="N9" i="27" s="1"/>
  <c r="J6" i="27"/>
  <c r="L6" i="27"/>
  <c r="J7" i="27"/>
  <c r="L7" i="27" s="1"/>
  <c r="J8" i="27"/>
  <c r="L8" i="27"/>
  <c r="J9" i="27"/>
  <c r="L9" i="27" s="1"/>
  <c r="J11" i="27"/>
  <c r="L11" i="27"/>
  <c r="N11" i="27" s="1"/>
  <c r="J12" i="27"/>
  <c r="L12" i="27" s="1"/>
  <c r="J13" i="27"/>
  <c r="L13" i="27"/>
  <c r="J14" i="27"/>
  <c r="L14" i="27" s="1"/>
  <c r="J15" i="27"/>
  <c r="L15" i="27"/>
  <c r="J16" i="27"/>
  <c r="L16" i="27" s="1"/>
  <c r="J17" i="27"/>
  <c r="L17" i="27"/>
  <c r="J18" i="27"/>
  <c r="L18" i="27" s="1"/>
  <c r="J19" i="27"/>
  <c r="L19" i="27"/>
  <c r="J20" i="27"/>
  <c r="L20" i="27" s="1"/>
  <c r="J21" i="27"/>
  <c r="L21" i="27"/>
  <c r="J4" i="27"/>
  <c r="L4" i="27" s="1"/>
  <c r="I30" i="27"/>
  <c r="H30" i="27"/>
  <c r="G30" i="27"/>
  <c r="F30" i="27"/>
  <c r="E10" i="27"/>
  <c r="J10" i="27" s="1"/>
  <c r="L10" i="27" s="1"/>
  <c r="N10" i="27" s="1"/>
  <c r="D30" i="27"/>
  <c r="G88" i="26"/>
  <c r="F88" i="26"/>
  <c r="E88" i="26"/>
  <c r="D88" i="26"/>
  <c r="C88" i="26"/>
  <c r="I86" i="26"/>
  <c r="I85" i="26"/>
  <c r="I84" i="26"/>
  <c r="I83" i="26"/>
  <c r="I82" i="26"/>
  <c r="I81" i="26"/>
  <c r="I80" i="26"/>
  <c r="I79" i="26"/>
  <c r="I78" i="26"/>
  <c r="I77" i="26"/>
  <c r="I76" i="26"/>
  <c r="I75" i="26"/>
  <c r="I74" i="26"/>
  <c r="I73" i="26"/>
  <c r="I72" i="26"/>
  <c r="I71" i="26"/>
  <c r="I70" i="26"/>
  <c r="I69" i="26"/>
  <c r="I68" i="26"/>
  <c r="I67" i="26"/>
  <c r="I66" i="26"/>
  <c r="I65" i="26"/>
  <c r="I64" i="26"/>
  <c r="I63" i="26"/>
  <c r="I62" i="26"/>
  <c r="I61" i="26"/>
  <c r="I60" i="26"/>
  <c r="I59" i="26"/>
  <c r="I58" i="26"/>
  <c r="I57" i="26"/>
  <c r="I56" i="26"/>
  <c r="I55" i="26"/>
  <c r="I54" i="26"/>
  <c r="I53" i="26"/>
  <c r="I52" i="26"/>
  <c r="I51" i="26"/>
  <c r="I50" i="26"/>
  <c r="I49" i="26"/>
  <c r="I48" i="26"/>
  <c r="I47" i="26"/>
  <c r="I46" i="26"/>
  <c r="I45" i="26"/>
  <c r="I44" i="26"/>
  <c r="I43" i="26"/>
  <c r="I42" i="26"/>
  <c r="I41" i="26"/>
  <c r="I40" i="26"/>
  <c r="I39" i="26"/>
  <c r="I38" i="26"/>
  <c r="I37" i="26"/>
  <c r="I36" i="26"/>
  <c r="I35" i="26"/>
  <c r="I34" i="26"/>
  <c r="I33" i="26"/>
  <c r="I32" i="26"/>
  <c r="I31" i="26"/>
  <c r="I30" i="26"/>
  <c r="I29" i="26"/>
  <c r="I28" i="26"/>
  <c r="I27" i="26"/>
  <c r="I26" i="26"/>
  <c r="I25" i="26"/>
  <c r="I24" i="26"/>
  <c r="I23" i="26"/>
  <c r="I22" i="26"/>
  <c r="I21" i="26"/>
  <c r="I20" i="26"/>
  <c r="I19" i="26"/>
  <c r="I18" i="26"/>
  <c r="I17" i="26"/>
  <c r="I16" i="26"/>
  <c r="I15" i="26"/>
  <c r="I14" i="26"/>
  <c r="I13" i="26"/>
  <c r="I12" i="26"/>
  <c r="I11" i="26"/>
  <c r="I10" i="26"/>
  <c r="I9" i="26"/>
  <c r="I8" i="26"/>
  <c r="I7" i="26"/>
  <c r="I6" i="26"/>
  <c r="I5" i="26"/>
  <c r="I4" i="26"/>
  <c r="I88" i="26"/>
  <c r="I15" i="25"/>
  <c r="G88" i="25"/>
  <c r="F88" i="25"/>
  <c r="E88" i="25"/>
  <c r="D88" i="25"/>
  <c r="C88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4" i="25"/>
  <c r="I33" i="25"/>
  <c r="I32" i="25"/>
  <c r="I31" i="25"/>
  <c r="I30" i="25"/>
  <c r="I29" i="25"/>
  <c r="I28" i="25"/>
  <c r="I27" i="25"/>
  <c r="I26" i="25"/>
  <c r="I25" i="25"/>
  <c r="I24" i="25"/>
  <c r="I23" i="25"/>
  <c r="I22" i="25"/>
  <c r="I21" i="25"/>
  <c r="I20" i="25"/>
  <c r="I19" i="25"/>
  <c r="I18" i="25"/>
  <c r="I17" i="25"/>
  <c r="I16" i="25"/>
  <c r="I14" i="25"/>
  <c r="I13" i="25"/>
  <c r="I12" i="25"/>
  <c r="I11" i="25"/>
  <c r="I10" i="25"/>
  <c r="I9" i="25"/>
  <c r="I8" i="25"/>
  <c r="I7" i="25"/>
  <c r="I6" i="25"/>
  <c r="I5" i="25"/>
  <c r="I4" i="25"/>
  <c r="I88" i="25" s="1"/>
  <c r="G87" i="24"/>
  <c r="F87" i="24"/>
  <c r="E87" i="24"/>
  <c r="D87" i="24"/>
  <c r="C87" i="24"/>
  <c r="I85" i="24"/>
  <c r="I84" i="24"/>
  <c r="I83" i="24"/>
  <c r="I82" i="24"/>
  <c r="I81" i="24"/>
  <c r="I80" i="24"/>
  <c r="I79" i="24"/>
  <c r="I78" i="24"/>
  <c r="I77" i="24"/>
  <c r="I76" i="24"/>
  <c r="I75" i="24"/>
  <c r="I74" i="24"/>
  <c r="I73" i="24"/>
  <c r="I72" i="24"/>
  <c r="I71" i="24"/>
  <c r="I70" i="24"/>
  <c r="I69" i="24"/>
  <c r="I68" i="24"/>
  <c r="I67" i="24"/>
  <c r="I66" i="24"/>
  <c r="I65" i="24"/>
  <c r="I64" i="24"/>
  <c r="I63" i="24"/>
  <c r="I62" i="24"/>
  <c r="I61" i="24"/>
  <c r="I60" i="24"/>
  <c r="I59" i="24"/>
  <c r="I58" i="24"/>
  <c r="I57" i="24"/>
  <c r="I56" i="24"/>
  <c r="I55" i="24"/>
  <c r="I54" i="24"/>
  <c r="I53" i="24"/>
  <c r="I52" i="24"/>
  <c r="I51" i="24"/>
  <c r="I50" i="24"/>
  <c r="I49" i="24"/>
  <c r="I48" i="24"/>
  <c r="I47" i="24"/>
  <c r="I46" i="24"/>
  <c r="I45" i="24"/>
  <c r="I44" i="24"/>
  <c r="I43" i="24"/>
  <c r="I42" i="24"/>
  <c r="I41" i="24"/>
  <c r="I40" i="24"/>
  <c r="I39" i="24"/>
  <c r="I38" i="24"/>
  <c r="I37" i="24"/>
  <c r="I36" i="24"/>
  <c r="I35" i="24"/>
  <c r="I34" i="24"/>
  <c r="I33" i="24"/>
  <c r="I32" i="24"/>
  <c r="I31" i="24"/>
  <c r="I30" i="24"/>
  <c r="I29" i="24"/>
  <c r="I28" i="24"/>
  <c r="I27" i="24"/>
  <c r="I26" i="24"/>
  <c r="I25" i="24"/>
  <c r="K25" i="24" s="1"/>
  <c r="I24" i="24"/>
  <c r="I23" i="24"/>
  <c r="I22" i="24"/>
  <c r="I21" i="24"/>
  <c r="I20" i="24"/>
  <c r="I19" i="24"/>
  <c r="I18" i="24"/>
  <c r="I17" i="24"/>
  <c r="I16" i="24"/>
  <c r="I15" i="24"/>
  <c r="I14" i="24"/>
  <c r="I13" i="24"/>
  <c r="I12" i="24"/>
  <c r="K12" i="24" s="1"/>
  <c r="I11" i="24"/>
  <c r="I10" i="24"/>
  <c r="I9" i="24"/>
  <c r="I8" i="24"/>
  <c r="I7" i="24"/>
  <c r="I6" i="24"/>
  <c r="I5" i="24"/>
  <c r="I4" i="24"/>
  <c r="I87" i="24" s="1"/>
  <c r="G90" i="23"/>
  <c r="F90" i="23"/>
  <c r="E90" i="23"/>
  <c r="D90" i="23"/>
  <c r="C90" i="23"/>
  <c r="I88" i="23"/>
  <c r="I87" i="23"/>
  <c r="I86" i="23"/>
  <c r="I85" i="23"/>
  <c r="I84" i="23"/>
  <c r="I83" i="23"/>
  <c r="I82" i="23"/>
  <c r="I81" i="23"/>
  <c r="I80" i="23"/>
  <c r="I79" i="23"/>
  <c r="I78" i="23"/>
  <c r="I77" i="23"/>
  <c r="I76" i="23"/>
  <c r="I75" i="23"/>
  <c r="I74" i="23"/>
  <c r="I73" i="23"/>
  <c r="I72" i="23"/>
  <c r="I71" i="23"/>
  <c r="I70" i="23"/>
  <c r="I69" i="23"/>
  <c r="I68" i="23"/>
  <c r="I67" i="23"/>
  <c r="I66" i="23"/>
  <c r="I65" i="23"/>
  <c r="I64" i="23"/>
  <c r="I63" i="23"/>
  <c r="I62" i="23"/>
  <c r="I61" i="23"/>
  <c r="I60" i="23"/>
  <c r="I59" i="23"/>
  <c r="I58" i="23"/>
  <c r="I57" i="23"/>
  <c r="I56" i="23"/>
  <c r="I55" i="23"/>
  <c r="I54" i="23"/>
  <c r="I53" i="23"/>
  <c r="K53" i="23" s="1"/>
  <c r="I52" i="23"/>
  <c r="I51" i="23"/>
  <c r="K51" i="23" s="1"/>
  <c r="I50" i="23"/>
  <c r="I49" i="23"/>
  <c r="I48" i="23"/>
  <c r="I47" i="23"/>
  <c r="I46" i="23"/>
  <c r="I45" i="23"/>
  <c r="I44" i="23"/>
  <c r="I43" i="23"/>
  <c r="I42" i="23"/>
  <c r="I41" i="23"/>
  <c r="I40" i="23"/>
  <c r="I39" i="23"/>
  <c r="I38" i="23"/>
  <c r="I37" i="23"/>
  <c r="I36" i="23"/>
  <c r="I35" i="23"/>
  <c r="I34" i="23"/>
  <c r="I33" i="23"/>
  <c r="I32" i="23"/>
  <c r="I31" i="23"/>
  <c r="I30" i="23"/>
  <c r="I29" i="23"/>
  <c r="I28" i="23"/>
  <c r="I27" i="23"/>
  <c r="I26" i="23"/>
  <c r="I25" i="23"/>
  <c r="I24" i="23"/>
  <c r="I23" i="23"/>
  <c r="I22" i="23"/>
  <c r="I21" i="23"/>
  <c r="I20" i="23"/>
  <c r="I19" i="23"/>
  <c r="I18" i="23"/>
  <c r="I17" i="23"/>
  <c r="I16" i="23"/>
  <c r="I15" i="23"/>
  <c r="I14" i="23"/>
  <c r="K14" i="23" s="1"/>
  <c r="I13" i="23"/>
  <c r="I12" i="23"/>
  <c r="K12" i="23" s="1"/>
  <c r="I11" i="23"/>
  <c r="I10" i="23"/>
  <c r="I9" i="23"/>
  <c r="I8" i="23"/>
  <c r="I7" i="23"/>
  <c r="I6" i="23"/>
  <c r="I5" i="23"/>
  <c r="I4" i="23"/>
  <c r="I90" i="23"/>
  <c r="G106" i="22"/>
  <c r="F106" i="22"/>
  <c r="E106" i="22"/>
  <c r="D106" i="22"/>
  <c r="C106" i="22"/>
  <c r="I104" i="22"/>
  <c r="I103" i="22"/>
  <c r="I102" i="22"/>
  <c r="I101" i="22"/>
  <c r="I100" i="22"/>
  <c r="I99" i="22"/>
  <c r="I98" i="22"/>
  <c r="I97" i="22"/>
  <c r="I96" i="22"/>
  <c r="I95" i="22"/>
  <c r="I94" i="22"/>
  <c r="I93" i="22"/>
  <c r="I92" i="22"/>
  <c r="I91" i="22"/>
  <c r="I90" i="22"/>
  <c r="I89" i="22"/>
  <c r="I88" i="22"/>
  <c r="I87" i="22"/>
  <c r="I86" i="22"/>
  <c r="I85" i="22"/>
  <c r="I84" i="22"/>
  <c r="I83" i="22"/>
  <c r="I82" i="22"/>
  <c r="I81" i="22"/>
  <c r="I80" i="22"/>
  <c r="I79" i="22"/>
  <c r="I78" i="22"/>
  <c r="I77" i="22"/>
  <c r="I76" i="22"/>
  <c r="I75" i="22"/>
  <c r="I74" i="22"/>
  <c r="I73" i="22"/>
  <c r="I72" i="22"/>
  <c r="I71" i="22"/>
  <c r="I70" i="22"/>
  <c r="I69" i="22"/>
  <c r="I68" i="22"/>
  <c r="I67" i="22"/>
  <c r="I66" i="22"/>
  <c r="I65" i="22"/>
  <c r="I64" i="22"/>
  <c r="I63" i="22"/>
  <c r="I62" i="22"/>
  <c r="I61" i="22"/>
  <c r="I60" i="22"/>
  <c r="I59" i="22"/>
  <c r="I58" i="22"/>
  <c r="I57" i="22"/>
  <c r="I56" i="22"/>
  <c r="I55" i="22"/>
  <c r="I54" i="22"/>
  <c r="I53" i="22"/>
  <c r="I52" i="22"/>
  <c r="I51" i="22"/>
  <c r="I50" i="22"/>
  <c r="I49" i="22"/>
  <c r="I48" i="22"/>
  <c r="I47" i="22"/>
  <c r="I46" i="22"/>
  <c r="I45" i="22"/>
  <c r="I44" i="22"/>
  <c r="I43" i="22"/>
  <c r="I42" i="22"/>
  <c r="I41" i="22"/>
  <c r="I40" i="22"/>
  <c r="I39" i="22"/>
  <c r="I38" i="22"/>
  <c r="I37" i="22"/>
  <c r="I36" i="22"/>
  <c r="I35" i="22"/>
  <c r="I34" i="22"/>
  <c r="I33" i="22"/>
  <c r="I32" i="22"/>
  <c r="I31" i="22"/>
  <c r="I30" i="22"/>
  <c r="I29" i="22"/>
  <c r="I28" i="22"/>
  <c r="I27" i="22"/>
  <c r="K27" i="22" s="1"/>
  <c r="I26" i="22"/>
  <c r="K26" i="22" s="1"/>
  <c r="I25" i="22"/>
  <c r="K25" i="22" s="1"/>
  <c r="I24" i="22"/>
  <c r="I23" i="22"/>
  <c r="I22" i="22"/>
  <c r="I21" i="22"/>
  <c r="I20" i="22"/>
  <c r="I19" i="22"/>
  <c r="I18" i="22"/>
  <c r="I17" i="22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106" i="22" s="1"/>
  <c r="G106" i="21"/>
  <c r="F106" i="21"/>
  <c r="E106" i="21"/>
  <c r="D106" i="21"/>
  <c r="C106" i="21"/>
  <c r="I104" i="21"/>
  <c r="I103" i="21"/>
  <c r="I102" i="21"/>
  <c r="I101" i="21"/>
  <c r="I100" i="21"/>
  <c r="I99" i="21"/>
  <c r="I98" i="21"/>
  <c r="I97" i="21"/>
  <c r="I96" i="21"/>
  <c r="I95" i="21"/>
  <c r="I94" i="21"/>
  <c r="I93" i="21"/>
  <c r="I92" i="21"/>
  <c r="I91" i="21"/>
  <c r="I90" i="21"/>
  <c r="I89" i="21"/>
  <c r="I88" i="21"/>
  <c r="I87" i="21"/>
  <c r="I86" i="21"/>
  <c r="I85" i="21"/>
  <c r="I84" i="21"/>
  <c r="I83" i="21"/>
  <c r="I82" i="21"/>
  <c r="I81" i="21"/>
  <c r="I80" i="21"/>
  <c r="I79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K39" i="21" s="1"/>
  <c r="I38" i="21"/>
  <c r="I37" i="21"/>
  <c r="I36" i="21"/>
  <c r="I35" i="21"/>
  <c r="I34" i="21"/>
  <c r="I33" i="21"/>
  <c r="I32" i="21"/>
  <c r="I31" i="21"/>
  <c r="I30" i="21"/>
  <c r="I29" i="21"/>
  <c r="I28" i="21"/>
  <c r="I27" i="21"/>
  <c r="K27" i="21" s="1"/>
  <c r="I26" i="21"/>
  <c r="K26" i="21" s="1"/>
  <c r="I25" i="21"/>
  <c r="K25" i="21" s="1"/>
  <c r="I24" i="21"/>
  <c r="I23" i="21"/>
  <c r="K23" i="21" s="1"/>
  <c r="I22" i="21"/>
  <c r="I21" i="21"/>
  <c r="K21" i="21" s="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106" i="21" s="1"/>
  <c r="G106" i="20"/>
  <c r="F106" i="20"/>
  <c r="E106" i="20"/>
  <c r="D106" i="20"/>
  <c r="C106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106" i="20" s="1"/>
  <c r="I79" i="19"/>
  <c r="I80" i="19"/>
  <c r="I93" i="19"/>
  <c r="I91" i="19"/>
  <c r="I83" i="19"/>
  <c r="I84" i="19"/>
  <c r="I32" i="19"/>
  <c r="I33" i="19"/>
  <c r="I34" i="19"/>
  <c r="I35" i="19"/>
  <c r="I36" i="19"/>
  <c r="I37" i="19"/>
  <c r="I38" i="19"/>
  <c r="I39" i="19"/>
  <c r="Q40" i="18"/>
  <c r="R40" i="18" s="1"/>
  <c r="Q41" i="18"/>
  <c r="R41" i="18" s="1"/>
  <c r="Q42" i="18"/>
  <c r="R42" i="18" s="1"/>
  <c r="Q49" i="18"/>
  <c r="R49" i="18" s="1"/>
  <c r="Q48" i="18"/>
  <c r="R48" i="18" s="1"/>
  <c r="Q47" i="18"/>
  <c r="R47" i="18" s="1"/>
  <c r="Q39" i="18"/>
  <c r="R39" i="18" s="1"/>
  <c r="Q38" i="18"/>
  <c r="R38" i="18" s="1"/>
  <c r="Q34" i="18"/>
  <c r="R34" i="18" s="1"/>
  <c r="Q35" i="18"/>
  <c r="R35" i="18" s="1"/>
  <c r="Q33" i="18"/>
  <c r="R33" i="18" s="1"/>
  <c r="Q24" i="18"/>
  <c r="R24" i="18" s="1"/>
  <c r="Q27" i="18"/>
  <c r="R27" i="18" s="1"/>
  <c r="Q28" i="18"/>
  <c r="R28" i="18" s="1"/>
  <c r="Q29" i="18"/>
  <c r="R29" i="18" s="1"/>
  <c r="G106" i="19"/>
  <c r="F106" i="19"/>
  <c r="E106" i="19"/>
  <c r="D106" i="19"/>
  <c r="C106" i="19"/>
  <c r="I104" i="19"/>
  <c r="I103" i="19"/>
  <c r="I102" i="19"/>
  <c r="I101" i="19"/>
  <c r="I100" i="19"/>
  <c r="I99" i="19"/>
  <c r="I98" i="19"/>
  <c r="I97" i="19"/>
  <c r="I96" i="19"/>
  <c r="I95" i="19"/>
  <c r="I94" i="19"/>
  <c r="I92" i="19"/>
  <c r="I90" i="19"/>
  <c r="I89" i="19"/>
  <c r="I88" i="19"/>
  <c r="I87" i="19"/>
  <c r="I86" i="19"/>
  <c r="I85" i="19"/>
  <c r="I82" i="19"/>
  <c r="I81" i="19"/>
  <c r="I78" i="19"/>
  <c r="I77" i="19"/>
  <c r="I76" i="19"/>
  <c r="I75" i="19"/>
  <c r="I74" i="19"/>
  <c r="I73" i="19"/>
  <c r="I72" i="19"/>
  <c r="I71" i="19"/>
  <c r="I70" i="19"/>
  <c r="I69" i="19"/>
  <c r="I68" i="19"/>
  <c r="I67" i="19"/>
  <c r="I66" i="19"/>
  <c r="I65" i="19"/>
  <c r="I64" i="19"/>
  <c r="I63" i="19"/>
  <c r="I62" i="19"/>
  <c r="I61" i="19"/>
  <c r="I60" i="19"/>
  <c r="I59" i="19"/>
  <c r="I58" i="19"/>
  <c r="I57" i="19"/>
  <c r="I56" i="19"/>
  <c r="I55" i="19"/>
  <c r="I54" i="19"/>
  <c r="I53" i="19"/>
  <c r="I52" i="19"/>
  <c r="I51" i="19"/>
  <c r="I50" i="19"/>
  <c r="I49" i="19"/>
  <c r="I48" i="19"/>
  <c r="I47" i="19"/>
  <c r="I46" i="19"/>
  <c r="I45" i="19"/>
  <c r="I44" i="19"/>
  <c r="I43" i="19"/>
  <c r="I42" i="19"/>
  <c r="I41" i="19"/>
  <c r="I40" i="19"/>
  <c r="I31" i="19"/>
  <c r="I30" i="19"/>
  <c r="I29" i="19"/>
  <c r="I28" i="19"/>
  <c r="I27" i="19"/>
  <c r="I26" i="19"/>
  <c r="I25" i="19"/>
  <c r="I24" i="19"/>
  <c r="I23" i="19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4" i="19"/>
  <c r="I106" i="19"/>
  <c r="Q50" i="18"/>
  <c r="R50" i="18"/>
  <c r="Q37" i="18"/>
  <c r="R37" i="18"/>
  <c r="Q36" i="18"/>
  <c r="R36" i="18" s="1"/>
  <c r="N22" i="18"/>
  <c r="M21" i="18"/>
  <c r="Q21" i="18" s="1"/>
  <c r="R21" i="18" s="1"/>
  <c r="M23" i="18"/>
  <c r="Q23" i="18" s="1"/>
  <c r="R23" i="18" s="1"/>
  <c r="M22" i="18"/>
  <c r="Q22" i="18" s="1"/>
  <c r="R22" i="18" s="1"/>
  <c r="L26" i="18"/>
  <c r="Q26" i="18" s="1"/>
  <c r="R26" i="18" s="1"/>
  <c r="L25" i="18"/>
  <c r="Q25" i="18" s="1"/>
  <c r="R25" i="18" s="1"/>
  <c r="N21" i="18"/>
  <c r="D94" i="18"/>
  <c r="C94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G94" i="18"/>
  <c r="F94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I94" i="18" s="1"/>
  <c r="E94" i="18"/>
  <c r="G22" i="17"/>
  <c r="F22" i="17"/>
  <c r="F94" i="17" s="1"/>
  <c r="E22" i="17"/>
  <c r="E21" i="17"/>
  <c r="E94" i="17" s="1"/>
  <c r="I64" i="17"/>
  <c r="I50" i="17"/>
  <c r="I36" i="17"/>
  <c r="G94" i="17"/>
  <c r="D94" i="17"/>
  <c r="C94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94" i="17" s="1"/>
  <c r="I24" i="16"/>
  <c r="I15" i="16"/>
  <c r="I16" i="16"/>
  <c r="I17" i="16"/>
  <c r="G91" i="16"/>
  <c r="F91" i="16"/>
  <c r="E91" i="16"/>
  <c r="D91" i="16"/>
  <c r="C91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3" i="16"/>
  <c r="I22" i="16"/>
  <c r="I21" i="16"/>
  <c r="I20" i="16"/>
  <c r="I19" i="16"/>
  <c r="I18" i="16"/>
  <c r="I14" i="16"/>
  <c r="I13" i="16"/>
  <c r="I12" i="16"/>
  <c r="I11" i="16"/>
  <c r="I10" i="16"/>
  <c r="I9" i="16"/>
  <c r="I8" i="16"/>
  <c r="I7" i="16"/>
  <c r="I6" i="16"/>
  <c r="I5" i="16"/>
  <c r="I4" i="16"/>
  <c r="I91" i="16" s="1"/>
  <c r="G88" i="15"/>
  <c r="F88" i="15"/>
  <c r="E88" i="15"/>
  <c r="D88" i="15"/>
  <c r="C88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88" i="15"/>
  <c r="I32" i="14"/>
  <c r="G88" i="14"/>
  <c r="F88" i="14"/>
  <c r="E88" i="14"/>
  <c r="D88" i="14"/>
  <c r="C88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88" i="14" s="1"/>
  <c r="I15" i="13"/>
  <c r="I16" i="13"/>
  <c r="G88" i="13"/>
  <c r="F88" i="13"/>
  <c r="E88" i="13"/>
  <c r="D88" i="13"/>
  <c r="C88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4" i="13"/>
  <c r="I13" i="13"/>
  <c r="I12" i="13"/>
  <c r="I11" i="13"/>
  <c r="I10" i="13"/>
  <c r="I9" i="13"/>
  <c r="I8" i="13"/>
  <c r="I7" i="13"/>
  <c r="I6" i="13"/>
  <c r="I5" i="13"/>
  <c r="I88" i="13" s="1"/>
  <c r="I4" i="13"/>
  <c r="I25" i="12"/>
  <c r="I26" i="12"/>
  <c r="I27" i="12"/>
  <c r="I28" i="12"/>
  <c r="I29" i="12"/>
  <c r="I78" i="11"/>
  <c r="I61" i="11"/>
  <c r="I60" i="11"/>
  <c r="I58" i="11"/>
  <c r="I80" i="11"/>
  <c r="I82" i="11"/>
  <c r="I65" i="11"/>
  <c r="I72" i="11"/>
  <c r="I59" i="11"/>
  <c r="I64" i="11"/>
  <c r="I79" i="11"/>
  <c r="G86" i="12"/>
  <c r="F86" i="12"/>
  <c r="E86" i="12"/>
  <c r="D86" i="12"/>
  <c r="C86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86" i="12" s="1"/>
  <c r="G86" i="11"/>
  <c r="F86" i="11"/>
  <c r="E86" i="11"/>
  <c r="I84" i="11"/>
  <c r="I83" i="11"/>
  <c r="I81" i="11"/>
  <c r="I77" i="11"/>
  <c r="I76" i="11"/>
  <c r="I75" i="11"/>
  <c r="I74" i="11"/>
  <c r="I73" i="11"/>
  <c r="I71" i="11"/>
  <c r="I70" i="11"/>
  <c r="C86" i="11"/>
  <c r="I68" i="11"/>
  <c r="I67" i="11"/>
  <c r="I66" i="11"/>
  <c r="I63" i="11"/>
  <c r="I62" i="11"/>
  <c r="D86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86" i="11" s="1"/>
  <c r="I69" i="11"/>
  <c r="I57" i="11"/>
  <c r="I59" i="10"/>
  <c r="I62" i="10"/>
  <c r="I63" i="10"/>
  <c r="I64" i="10"/>
  <c r="I65" i="10"/>
  <c r="I69" i="10"/>
  <c r="I70" i="10"/>
  <c r="I71" i="10"/>
  <c r="I74" i="10"/>
  <c r="I76" i="10"/>
  <c r="I77" i="10"/>
  <c r="I78" i="10"/>
  <c r="I79" i="10"/>
  <c r="I82" i="10"/>
  <c r="I83" i="10"/>
  <c r="I84" i="10"/>
  <c r="C81" i="10"/>
  <c r="I81" i="10" s="1"/>
  <c r="C80" i="10"/>
  <c r="I80" i="10" s="1"/>
  <c r="C73" i="10"/>
  <c r="I73" i="10" s="1"/>
  <c r="C72" i="10"/>
  <c r="I72" i="10" s="1"/>
  <c r="C75" i="10"/>
  <c r="I75" i="10" s="1"/>
  <c r="C68" i="10"/>
  <c r="I68" i="10" s="1"/>
  <c r="C67" i="10"/>
  <c r="I67" i="10" s="1"/>
  <c r="C66" i="10"/>
  <c r="I66" i="10" s="1"/>
  <c r="D61" i="10"/>
  <c r="I61" i="10" s="1"/>
  <c r="D60" i="10"/>
  <c r="I60" i="10" s="1"/>
  <c r="D58" i="10"/>
  <c r="I58" i="10" s="1"/>
  <c r="D57" i="10"/>
  <c r="I57" i="10" s="1"/>
  <c r="G86" i="10"/>
  <c r="F86" i="10"/>
  <c r="E86" i="10"/>
  <c r="D86" i="10"/>
  <c r="C86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86" i="10" s="1"/>
  <c r="I63" i="9"/>
  <c r="I62" i="9"/>
  <c r="I61" i="9"/>
  <c r="I57" i="9"/>
  <c r="I58" i="9"/>
  <c r="I59" i="9"/>
  <c r="I60" i="9"/>
  <c r="G65" i="9"/>
  <c r="F65" i="9"/>
  <c r="E65" i="9"/>
  <c r="D65" i="9"/>
  <c r="C65" i="9"/>
  <c r="I34" i="9"/>
  <c r="I35" i="9"/>
  <c r="I36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65" i="9" s="1"/>
  <c r="G56" i="8"/>
  <c r="F56" i="8"/>
  <c r="E56" i="8"/>
  <c r="D56" i="8"/>
  <c r="C56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56" i="8" s="1"/>
  <c r="G56" i="7"/>
  <c r="F56" i="7"/>
  <c r="E56" i="7"/>
  <c r="D56" i="7"/>
  <c r="C56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56" i="7"/>
  <c r="I49" i="6"/>
  <c r="I50" i="6"/>
  <c r="I51" i="6"/>
  <c r="G56" i="6"/>
  <c r="F56" i="6"/>
  <c r="E56" i="6"/>
  <c r="D56" i="6"/>
  <c r="C56" i="6"/>
  <c r="I54" i="6"/>
  <c r="I53" i="6"/>
  <c r="I52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56" i="6" s="1"/>
  <c r="G53" i="5"/>
  <c r="F53" i="5"/>
  <c r="E53" i="5"/>
  <c r="D53" i="5"/>
  <c r="C53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53" i="5" s="1"/>
  <c r="G53" i="4"/>
  <c r="F53" i="4"/>
  <c r="E53" i="4"/>
  <c r="D53" i="4"/>
  <c r="C53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53" i="4" s="1"/>
  <c r="I48" i="3"/>
  <c r="I49" i="3"/>
  <c r="G54" i="3"/>
  <c r="F54" i="3"/>
  <c r="E54" i="3"/>
  <c r="D54" i="3"/>
  <c r="C54" i="3"/>
  <c r="I52" i="3"/>
  <c r="I51" i="3"/>
  <c r="I50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54" i="3"/>
  <c r="K13" i="23" l="1"/>
  <c r="K14" i="24"/>
  <c r="K50" i="24"/>
  <c r="N8" i="27"/>
  <c r="I88" i="30"/>
  <c r="J60" i="45"/>
  <c r="J67" i="47"/>
  <c r="K40" i="21"/>
  <c r="K41" i="22"/>
  <c r="L30" i="27"/>
  <c r="I88" i="28"/>
  <c r="P88" i="28"/>
  <c r="Q20" i="47"/>
  <c r="K8" i="24"/>
  <c r="J81" i="52"/>
  <c r="O29" i="48"/>
  <c r="K22" i="21"/>
  <c r="K23" i="22"/>
  <c r="K52" i="23"/>
  <c r="K49" i="24"/>
  <c r="E30" i="27"/>
  <c r="I39" i="29"/>
  <c r="I88" i="29" s="1"/>
  <c r="F88" i="29"/>
  <c r="I88" i="32"/>
  <c r="N9" i="37"/>
  <c r="J66" i="46"/>
  <c r="Q22" i="47"/>
  <c r="J75" i="50"/>
  <c r="M11" i="37"/>
  <c r="N11" i="37" s="1"/>
  <c r="I60" i="45"/>
  <c r="I67" i="47"/>
  <c r="J87" i="54"/>
  <c r="J102" i="56"/>
  <c r="J115" i="58"/>
  <c r="J156" i="61"/>
  <c r="J156" i="62"/>
  <c r="M156" i="62" s="1"/>
  <c r="J156" i="63"/>
  <c r="J4" i="44"/>
  <c r="J56" i="44" s="1"/>
  <c r="J136" i="60"/>
  <c r="N136" i="60" s="1"/>
  <c r="D67" i="48"/>
  <c r="I81" i="52"/>
  <c r="J83" i="53"/>
  <c r="J98" i="55"/>
  <c r="J117" i="59"/>
  <c r="J200" i="74"/>
  <c r="I87" i="54"/>
  <c r="J14" i="64"/>
  <c r="J161" i="64" s="1"/>
  <c r="J189" i="70"/>
  <c r="J193" i="71"/>
  <c r="J210" i="72"/>
  <c r="I156" i="61"/>
  <c r="J169" i="67"/>
  <c r="J180" i="68"/>
  <c r="J180" i="57"/>
  <c r="J210" i="73"/>
  <c r="J227" i="78"/>
  <c r="J223" i="75"/>
  <c r="J225" i="77"/>
  <c r="J231" i="80"/>
  <c r="J243" i="85"/>
  <c r="J234" i="83"/>
  <c r="J246" i="86"/>
  <c r="J228" i="79"/>
  <c r="J231" i="81"/>
  <c r="I231" i="80"/>
  <c r="I228" i="79"/>
  <c r="J16" i="87"/>
  <c r="J19" i="87"/>
  <c r="J256" i="88"/>
  <c r="J18" i="87"/>
  <c r="J21" i="87"/>
  <c r="I256" i="87"/>
  <c r="J22" i="87"/>
  <c r="J256" i="87" s="1"/>
  <c r="N42" i="37" l="1"/>
  <c r="M42" i="37"/>
  <c r="M156" i="61"/>
  <c r="J261" i="89"/>
</calcChain>
</file>

<file path=xl/sharedStrings.xml><?xml version="1.0" encoding="utf-8"?>
<sst xmlns="http://schemas.openxmlformats.org/spreadsheetml/2006/main" count="39205" uniqueCount="493">
  <si>
    <t>-----------</t>
  </si>
  <si>
    <t>========</t>
  </si>
  <si>
    <t>WK 1</t>
  </si>
  <si>
    <t>WK 2</t>
  </si>
  <si>
    <t>WK 3</t>
  </si>
  <si>
    <t>WK 4</t>
  </si>
  <si>
    <t>WK 5</t>
  </si>
  <si>
    <t>TTL</t>
  </si>
  <si>
    <t>2000/112</t>
  </si>
  <si>
    <t>HIPACK</t>
  </si>
  <si>
    <t>2100/112</t>
  </si>
  <si>
    <t>2200/112</t>
  </si>
  <si>
    <t>2200/115</t>
  </si>
  <si>
    <t>SIAM-FLUTE</t>
  </si>
  <si>
    <t>2100/115</t>
  </si>
  <si>
    <t>2000/115</t>
  </si>
  <si>
    <t>ELITE-FLUTE</t>
  </si>
  <si>
    <t>2100/125</t>
  </si>
  <si>
    <t>2000/125</t>
  </si>
  <si>
    <t>2200/105</t>
  </si>
  <si>
    <t>2100/105</t>
  </si>
  <si>
    <t>2000/105</t>
  </si>
  <si>
    <t>2100/110</t>
  </si>
  <si>
    <t>SIAM-SUPER FLUTE</t>
  </si>
  <si>
    <t>2000/110</t>
  </si>
  <si>
    <t>2200/150</t>
  </si>
  <si>
    <t>IK-TEST  LE</t>
  </si>
  <si>
    <t>2100/150</t>
  </si>
  <si>
    <t>2000/150</t>
  </si>
  <si>
    <t>2200/125</t>
  </si>
  <si>
    <t>SAIM-TEST(KT)</t>
  </si>
  <si>
    <t>2000/140</t>
  </si>
  <si>
    <t>SAPPI</t>
  </si>
  <si>
    <t>2100/140</t>
  </si>
  <si>
    <t>2100/175</t>
  </si>
  <si>
    <t>2200/250</t>
  </si>
  <si>
    <t>2100/250</t>
  </si>
  <si>
    <t>2200/140</t>
  </si>
  <si>
    <t>SAPPI Tugela</t>
  </si>
  <si>
    <t>2350/140</t>
  </si>
  <si>
    <t>IK-WHITE</t>
  </si>
  <si>
    <t>Mondi-WHITE</t>
  </si>
  <si>
    <t>2200/135</t>
  </si>
  <si>
    <t>MPACK</t>
  </si>
  <si>
    <t>2100/135</t>
  </si>
  <si>
    <t>KP</t>
  </si>
  <si>
    <t>CONSUMPTION FOR MONTH OF JANUARY 16</t>
  </si>
  <si>
    <t>01-02</t>
  </si>
  <si>
    <t>04-08</t>
  </si>
  <si>
    <t>11-16</t>
  </si>
  <si>
    <t>18-22</t>
  </si>
  <si>
    <t>25-29</t>
  </si>
  <si>
    <t>Lee&amp;Man White</t>
  </si>
  <si>
    <t>2200/130</t>
  </si>
  <si>
    <t>2100/130</t>
  </si>
  <si>
    <t>CONSUMPTION FOR MONTH OF FEBRUARY 16</t>
  </si>
  <si>
    <t>02-05</t>
  </si>
  <si>
    <t>09-12</t>
  </si>
  <si>
    <t>15-19</t>
  </si>
  <si>
    <t>22-26</t>
  </si>
  <si>
    <t>29</t>
  </si>
  <si>
    <t>CONSUMPTION FOR MONTH OF MARCH 16</t>
  </si>
  <si>
    <t>01-04</t>
  </si>
  <si>
    <t>08-11</t>
  </si>
  <si>
    <t>14-18</t>
  </si>
  <si>
    <t>21-26</t>
  </si>
  <si>
    <t>28-31</t>
  </si>
  <si>
    <t>CONSUMPTION FOR MONTH OF APRIL 16</t>
  </si>
  <si>
    <t>01</t>
  </si>
  <si>
    <t>11-15</t>
  </si>
  <si>
    <t>Visy</t>
  </si>
  <si>
    <t>2000/135</t>
  </si>
  <si>
    <t>02-06</t>
  </si>
  <si>
    <t>09-13</t>
  </si>
  <si>
    <t>16-20</t>
  </si>
  <si>
    <t>23-27</t>
  </si>
  <si>
    <t>30-31</t>
  </si>
  <si>
    <t>06-10</t>
  </si>
  <si>
    <t>13-17</t>
  </si>
  <si>
    <t>20-24</t>
  </si>
  <si>
    <t>27-30</t>
  </si>
  <si>
    <t>1350/120</t>
  </si>
  <si>
    <t>Rahul</t>
  </si>
  <si>
    <t>900/112</t>
  </si>
  <si>
    <t>1200/112</t>
  </si>
  <si>
    <t>900/150</t>
  </si>
  <si>
    <t>1200/150</t>
  </si>
  <si>
    <t>950/140</t>
  </si>
  <si>
    <t>Semi Chemical flute</t>
  </si>
  <si>
    <t>1200/140</t>
  </si>
  <si>
    <t>01-05</t>
  </si>
  <si>
    <t>08-12</t>
  </si>
  <si>
    <t>29-31</t>
  </si>
  <si>
    <t>1050/140</t>
  </si>
  <si>
    <t>1000/112</t>
  </si>
  <si>
    <t>1000/125</t>
  </si>
  <si>
    <t>HYFL (sappi)</t>
  </si>
  <si>
    <t>1200/250</t>
  </si>
  <si>
    <t>950/250</t>
  </si>
  <si>
    <t>950/150</t>
  </si>
  <si>
    <t>1400/150</t>
  </si>
  <si>
    <t>1400/112</t>
  </si>
  <si>
    <t>1400/125</t>
  </si>
  <si>
    <t>850/140</t>
  </si>
  <si>
    <t>850/112</t>
  </si>
  <si>
    <t>850/150</t>
  </si>
  <si>
    <t>1050/112</t>
  </si>
  <si>
    <t>1150/140</t>
  </si>
  <si>
    <t>1250/140</t>
  </si>
  <si>
    <t>1250/112</t>
  </si>
  <si>
    <t>1350/250</t>
  </si>
  <si>
    <t>1350/150</t>
  </si>
  <si>
    <t>1350/140</t>
  </si>
  <si>
    <t>SCF</t>
  </si>
  <si>
    <t>950/112</t>
  </si>
  <si>
    <t>05-09</t>
  </si>
  <si>
    <t>12-16</t>
  </si>
  <si>
    <t>19-23</t>
  </si>
  <si>
    <t>26-30</t>
  </si>
  <si>
    <t>03-07</t>
  </si>
  <si>
    <t>10-14</t>
  </si>
  <si>
    <t>17-21</t>
  </si>
  <si>
    <t>24-28</t>
  </si>
  <si>
    <t>31</t>
  </si>
  <si>
    <t>Dakri</t>
  </si>
  <si>
    <t>1310/112</t>
  </si>
  <si>
    <t>1050/125</t>
  </si>
  <si>
    <t>1400/105</t>
  </si>
  <si>
    <t>1000/150</t>
  </si>
  <si>
    <t>1200/125</t>
  </si>
  <si>
    <t>950/125</t>
  </si>
  <si>
    <t>1310/150</t>
  </si>
  <si>
    <t>1310/125</t>
  </si>
  <si>
    <t>1050/150</t>
  </si>
  <si>
    <t>07-11</t>
  </si>
  <si>
    <t>14-184</t>
  </si>
  <si>
    <t>21-25</t>
  </si>
  <si>
    <t>28-30</t>
  </si>
  <si>
    <t>MPACT</t>
  </si>
  <si>
    <t>2100/100</t>
  </si>
  <si>
    <t>CONSUMPTION FOR MONTH OF MAY 16</t>
  </si>
  <si>
    <t>CONSUMPTION FOR MONTH OF JUNE 16</t>
  </si>
  <si>
    <t>CONSUMPTION FOR MONTH OF JULY 16</t>
  </si>
  <si>
    <t>CONSUMPTION FOR MONTH OF AUGUST 16</t>
  </si>
  <si>
    <t>CONSUMPTION FOR MONTH OF SEPTEMBER 16</t>
  </si>
  <si>
    <t>CONSUMPTION FOR MONTH OF OCTOBER 16</t>
  </si>
  <si>
    <t>CONSUMPTION FOR MONTH OF NOVEMBER 16</t>
  </si>
  <si>
    <t>CONSUMPTION FOR MONTH OF DECEMBER 16</t>
  </si>
  <si>
    <t>CONSUMPTION FOR MONTH OF JANUARY 17</t>
  </si>
  <si>
    <t>02-07</t>
  </si>
  <si>
    <t>09-14</t>
  </si>
  <si>
    <t>16-21</t>
  </si>
  <si>
    <t>23-28</t>
  </si>
  <si>
    <t>KS-WHITE</t>
  </si>
  <si>
    <t>CONSUMPTION FOR MONTH OF FEBRUARY 17</t>
  </si>
  <si>
    <t>01-03</t>
  </si>
  <si>
    <t>27-28</t>
  </si>
  <si>
    <t>2200/100</t>
  </si>
  <si>
    <t>1700/112</t>
  </si>
  <si>
    <t>CONSUMPTION FOR MONTH OF MARCH 17</t>
  </si>
  <si>
    <t>1700/150</t>
  </si>
  <si>
    <t>1700/140</t>
  </si>
  <si>
    <t>1700/125</t>
  </si>
  <si>
    <t>27-31</t>
  </si>
  <si>
    <t>CONSUMPTION FOR MONTH OF APRIL 17</t>
  </si>
  <si>
    <t>AV</t>
  </si>
  <si>
    <t>AP</t>
  </si>
  <si>
    <t>MR</t>
  </si>
  <si>
    <t>FE</t>
  </si>
  <si>
    <t>JA</t>
  </si>
  <si>
    <t>CONSUMPTION FOR MONTH OF MAY 17</t>
  </si>
  <si>
    <t>MAY</t>
  </si>
  <si>
    <t>2200/110</t>
  </si>
  <si>
    <t>ENSTRA</t>
  </si>
  <si>
    <t>2000/100</t>
  </si>
  <si>
    <t>2200/120</t>
  </si>
  <si>
    <t>2100/120</t>
  </si>
  <si>
    <t>2000/120</t>
  </si>
  <si>
    <t>810/112</t>
  </si>
  <si>
    <t>810/125</t>
  </si>
  <si>
    <t>ULFL (sappi)</t>
  </si>
  <si>
    <t>Sappi</t>
  </si>
  <si>
    <t>1250/150</t>
  </si>
  <si>
    <t>1250/125</t>
  </si>
  <si>
    <t>SIAM-TEST(KT)</t>
  </si>
  <si>
    <t>CONSUMPTION FOR MONTH OF JUNE 17</t>
  </si>
  <si>
    <t>CONSUMPTION FOR MONTH OF JULY 17</t>
  </si>
  <si>
    <t>CONSUMPTION FOR MONTH OF AUGUST 17</t>
  </si>
  <si>
    <t>04-09</t>
  </si>
  <si>
    <t>18-23</t>
  </si>
  <si>
    <t>25-30</t>
  </si>
  <si>
    <t>CONSUMPTION FOR MONTH OF SEPTEMBER 17</t>
  </si>
  <si>
    <t>CONSUMPTION FOR MONTH OF OCTOBER 17</t>
  </si>
  <si>
    <t>CONSUMPTION FOR MONTH OF NOVEMBER 17</t>
  </si>
  <si>
    <t>06-11</t>
  </si>
  <si>
    <t>13-18</t>
  </si>
  <si>
    <t>19-25</t>
  </si>
  <si>
    <t>1700/105</t>
  </si>
  <si>
    <t>CONSUMPTION FOR MONTH OF DECEMBER 17</t>
  </si>
  <si>
    <t>26-29</t>
  </si>
  <si>
    <t>dec</t>
  </si>
  <si>
    <t>nov</t>
  </si>
  <si>
    <t>oct</t>
  </si>
  <si>
    <t>sep</t>
  </si>
  <si>
    <t>aug</t>
  </si>
  <si>
    <t>jul</t>
  </si>
  <si>
    <t>average monthly paper conso for 2017</t>
  </si>
  <si>
    <t>------------</t>
  </si>
  <si>
    <t>average</t>
  </si>
  <si>
    <t>total</t>
  </si>
  <si>
    <t>1350/112</t>
  </si>
  <si>
    <t>1100/112</t>
  </si>
  <si>
    <t>750/112</t>
  </si>
  <si>
    <t>750/150</t>
  </si>
  <si>
    <t>810/150</t>
  </si>
  <si>
    <t>1100/150</t>
  </si>
  <si>
    <t>750/125</t>
  </si>
  <si>
    <t>1100/125</t>
  </si>
  <si>
    <t>1350/125</t>
  </si>
  <si>
    <t>closing stock</t>
  </si>
  <si>
    <t>to receive</t>
  </si>
  <si>
    <t>KS- WHITE</t>
  </si>
  <si>
    <t>750/140</t>
  </si>
  <si>
    <t>1400/140</t>
  </si>
  <si>
    <t>CONSUMPTION FOR MONTH OF JANUARY 18</t>
  </si>
  <si>
    <t>CONSUMPTION FOR MONTH OF FEBRUARY 18</t>
  </si>
  <si>
    <t>05-10</t>
  </si>
  <si>
    <t>12-17</t>
  </si>
  <si>
    <t>19-24</t>
  </si>
  <si>
    <t>26-28</t>
  </si>
  <si>
    <t>CONSUMPTION FOR MONTH OF MARCH 18</t>
  </si>
  <si>
    <t>26-31</t>
  </si>
  <si>
    <t>Jan</t>
  </si>
  <si>
    <t>Feb</t>
  </si>
  <si>
    <t>CONSUMPTION FOR MONTH OF APRIL 18</t>
  </si>
  <si>
    <t>01-07</t>
  </si>
  <si>
    <t>30</t>
  </si>
  <si>
    <t>CONSUMPTION FOR MONTH OF MAY 18</t>
  </si>
  <si>
    <t>07-12</t>
  </si>
  <si>
    <t>14-19</t>
  </si>
  <si>
    <t>02-02</t>
  </si>
  <si>
    <t>CONSUMPTION FOR MONTH OF JUNE 18</t>
  </si>
  <si>
    <t>CONSUMPTION FOR MONTH OF JULY 18</t>
  </si>
  <si>
    <t>1750/105</t>
  </si>
  <si>
    <t>1750/125</t>
  </si>
  <si>
    <t>1750/140</t>
  </si>
  <si>
    <t>1750/150</t>
  </si>
  <si>
    <t>CONSUMPTION FOR MONTH OF AUGUST 18</t>
  </si>
  <si>
    <t>CONSUMPTION FOR MONTH OF SEPTEMBER 18</t>
  </si>
  <si>
    <t>20-25</t>
  </si>
  <si>
    <t>03-08</t>
  </si>
  <si>
    <t>10-15</t>
  </si>
  <si>
    <t>17-22</t>
  </si>
  <si>
    <t>24-29</t>
  </si>
  <si>
    <t>UNION TEST</t>
  </si>
  <si>
    <t>JAN</t>
  </si>
  <si>
    <t>FEB</t>
  </si>
  <si>
    <t>MAR</t>
  </si>
  <si>
    <t>APR</t>
  </si>
  <si>
    <t>JUL</t>
  </si>
  <si>
    <t>JUN</t>
  </si>
  <si>
    <t>AUG</t>
  </si>
  <si>
    <t>Average</t>
  </si>
  <si>
    <t>Net Total</t>
  </si>
  <si>
    <t>phased out replaced by 105 gsm</t>
  </si>
  <si>
    <t>phasing out being replaced by 1750 mm</t>
  </si>
  <si>
    <t>AVERAGE CONSUMPTION FOR 2018 (FEB TO AUG)</t>
  </si>
  <si>
    <t>CONSUMPTION FOR MONTH OF OCTOBER 18</t>
  </si>
  <si>
    <t>01-06</t>
  </si>
  <si>
    <t>08-13</t>
  </si>
  <si>
    <t>15-20</t>
  </si>
  <si>
    <t>22-27</t>
  </si>
  <si>
    <t>sept</t>
  </si>
  <si>
    <t>used</t>
  </si>
  <si>
    <t>order</t>
  </si>
  <si>
    <t>july</t>
  </si>
  <si>
    <t>CONSUMPTION FOR MONTH OF NOVEMBER 18</t>
  </si>
  <si>
    <t>IKPP-WHITE</t>
  </si>
  <si>
    <t>CONSUMPTION FOR MONTH OF DECEMBER 18</t>
  </si>
  <si>
    <t>CONSUMPTION FOR MONTH OF JANUARY 19</t>
  </si>
  <si>
    <t>03-04</t>
  </si>
  <si>
    <t>22-25</t>
  </si>
  <si>
    <t>CONSUMPTION FOR MONTH OF FEBRUARY 19</t>
  </si>
  <si>
    <t>25-28</t>
  </si>
  <si>
    <t>CONSUMPTION FOR MONTH OF MARCH 19</t>
  </si>
  <si>
    <t>CONSUMPTION FOR MONTH OF APRIL 19</t>
  </si>
  <si>
    <t>29-30</t>
  </si>
  <si>
    <t>MAFTA FLUTING</t>
  </si>
  <si>
    <t>MEPCO FLUTING</t>
  </si>
  <si>
    <t>MEPCO TEST</t>
  </si>
  <si>
    <t>MEPCO LINER</t>
  </si>
  <si>
    <t>CONSUMPTION FOR MONTH OF MAY 19</t>
  </si>
  <si>
    <t>MAFTA TEST</t>
  </si>
  <si>
    <t>L&amp;M-WHITE</t>
  </si>
  <si>
    <t>CONSUMPTION FOR MONTH OF JUNE 19</t>
  </si>
  <si>
    <t>x</t>
  </si>
  <si>
    <t>VISY LINER</t>
  </si>
  <si>
    <t>Mpact test</t>
  </si>
  <si>
    <t>jan</t>
  </si>
  <si>
    <t>feb</t>
  </si>
  <si>
    <t>mar</t>
  </si>
  <si>
    <t>apr</t>
  </si>
  <si>
    <t xml:space="preserve">may </t>
  </si>
  <si>
    <t>jun</t>
  </si>
  <si>
    <t>Average conso</t>
  </si>
  <si>
    <t>per month</t>
  </si>
  <si>
    <t>CONSUMPTION FOR MONTH OF JULY 19</t>
  </si>
  <si>
    <t>1750/100</t>
  </si>
  <si>
    <t>CONSUMPTION FOR MONTH OF AUGUST 19</t>
  </si>
  <si>
    <t>02-03</t>
  </si>
  <si>
    <t>HI PACK LINER</t>
  </si>
  <si>
    <t>2000/130</t>
  </si>
  <si>
    <t>CONSUMPTION FOR MONTH OF SEPTEMBER 19</t>
  </si>
  <si>
    <t>max conso av</t>
  </si>
  <si>
    <t>CONSUMPTION FOR 2019</t>
  </si>
  <si>
    <t>BAYFLUTE</t>
  </si>
  <si>
    <t>Sappi Ultraflute</t>
  </si>
  <si>
    <t>CONSUMPTION FOR MONTH OF OCTOBER 19</t>
  </si>
  <si>
    <t>Norpac-WHITE</t>
  </si>
  <si>
    <t>CONSUMPTION FOR MONTH OF NOVEMBER 19</t>
  </si>
  <si>
    <t>1750/130</t>
  </si>
  <si>
    <t>CONSUMPTION FOR MONTH OF DECEMBER 19</t>
  </si>
  <si>
    <t>CONSUMPTION FOR MONTH OF JANUARY 20</t>
  </si>
  <si>
    <t>2050/110</t>
  </si>
  <si>
    <t>1700/100</t>
  </si>
  <si>
    <t>2050/150</t>
  </si>
  <si>
    <t>2050/140</t>
  </si>
  <si>
    <t>L &amp;M-WHITE</t>
  </si>
  <si>
    <t>2150/100</t>
  </si>
  <si>
    <t>2050/100</t>
  </si>
  <si>
    <t>2150/125</t>
  </si>
  <si>
    <t>2050/125</t>
  </si>
  <si>
    <t>2150/140</t>
  </si>
  <si>
    <t>2150/130</t>
  </si>
  <si>
    <t>2050/130</t>
  </si>
  <si>
    <t>CONSUMPTION FOR MONTH OF FEBRUARY 20</t>
  </si>
  <si>
    <t>SAPPI Kraftpride</t>
  </si>
  <si>
    <t>1700/130</t>
  </si>
  <si>
    <t>CONSUMPTION FOR MONTH OF MARCH 20</t>
  </si>
  <si>
    <t>1950/140</t>
  </si>
  <si>
    <t>2150/220</t>
  </si>
  <si>
    <t>1950/220</t>
  </si>
  <si>
    <t>CONSUMPTION FOR MONTH OF APRIL 20</t>
  </si>
  <si>
    <t>CONSUMPTION FOR MONTH OF MAY 20</t>
  </si>
  <si>
    <t>17-23</t>
  </si>
  <si>
    <t>UNION FLUTING</t>
  </si>
  <si>
    <t>2150/112</t>
  </si>
  <si>
    <t>2050/112</t>
  </si>
  <si>
    <t>1750/112</t>
  </si>
  <si>
    <t>2150/150</t>
  </si>
  <si>
    <t>CONSUMPTION FOR MONTH OF JUNE 20</t>
  </si>
  <si>
    <t>BURGO FLUTING</t>
  </si>
  <si>
    <t>2150/110</t>
  </si>
  <si>
    <t>1750/110</t>
  </si>
  <si>
    <t>1700/110</t>
  </si>
  <si>
    <t>Mondi - WHITE</t>
  </si>
  <si>
    <t>2150/135</t>
  </si>
  <si>
    <t>2050/135</t>
  </si>
  <si>
    <t>1750/135</t>
  </si>
  <si>
    <t>1700/135</t>
  </si>
  <si>
    <t>BURGO TEST</t>
  </si>
  <si>
    <t>2150/120</t>
  </si>
  <si>
    <t>2050/120</t>
  </si>
  <si>
    <t>1750/120</t>
  </si>
  <si>
    <t>1700/120</t>
  </si>
  <si>
    <t>CONSUMPTION FOR MONTH OF JULY 20</t>
  </si>
  <si>
    <t>CONSUMPTION FOR MONTH OF AUGUST 20</t>
  </si>
  <si>
    <t>CONSUMPTION FOR MONTH OF SEPTEMBER 20</t>
  </si>
  <si>
    <t>CONSUMPTION FOR MONTH OF OCTOBER 20</t>
  </si>
  <si>
    <t>CONSUMPTION FOR MONTH OF NOVEMBER 20</t>
  </si>
  <si>
    <t>CONSUMPTION FOR MONTH OF DECEMBER 20</t>
  </si>
  <si>
    <t>CONSUMPTION FOR MONTH OF JANUARY 21</t>
  </si>
  <si>
    <t>GODAVARI FLUTING</t>
  </si>
  <si>
    <t>CONSUMPTION FOR MONTH OF FEBRUARY 21</t>
  </si>
  <si>
    <t>CONSUMPTION FOR MONTH OF MARCH 21</t>
  </si>
  <si>
    <t>Interpac test</t>
  </si>
  <si>
    <t>CONSUMPTION FOR MONTH OF APRIL 21</t>
  </si>
  <si>
    <t>05-130</t>
  </si>
  <si>
    <t>CONSUMPTION FOR MONTH OF MAY 21</t>
  </si>
  <si>
    <t>PATSON FLUTING</t>
  </si>
  <si>
    <t>CONSUMPTION FOR MONTH OF JUNE 21</t>
  </si>
  <si>
    <t>Mepco -WHITE</t>
  </si>
  <si>
    <t>Waraq test</t>
  </si>
  <si>
    <t>CONSUMPTION FOR MONTH OF JULY 21</t>
  </si>
  <si>
    <t>CONSUMPTION FOR MONTH OF AUGUST 21</t>
  </si>
  <si>
    <t>NATURKRAFT LINER</t>
  </si>
  <si>
    <t>Waraq fluting</t>
  </si>
  <si>
    <t>CONSUMPTION FOR MONTH OF SEPTEMBER 21</t>
  </si>
  <si>
    <t>CONSUMPTION FOR MONTH OF OCTOBER 21</t>
  </si>
  <si>
    <t>2150/250</t>
  </si>
  <si>
    <t>ARYAN LINER</t>
  </si>
  <si>
    <t>1950/250</t>
  </si>
  <si>
    <t>2150/180</t>
  </si>
  <si>
    <t>1950/180</t>
  </si>
  <si>
    <t>CONSUMPTION FOR MONTH OF NOVEMBER 21</t>
  </si>
  <si>
    <t>CONSUMPTION FOR MONTH OF DECEMBER 21</t>
  </si>
  <si>
    <t>2050/250</t>
  </si>
  <si>
    <t>Waraq flute</t>
  </si>
  <si>
    <t>1950/150</t>
  </si>
  <si>
    <t>CONSUMPTION FOR MONTH OF JANUARY 22</t>
  </si>
  <si>
    <t>CONSUMPTION FOR MONTH OF FEBRUARY 22</t>
  </si>
  <si>
    <t>Egypt flute</t>
  </si>
  <si>
    <t>CONSUMPTION FOR MONTH OF MARCH 22</t>
  </si>
  <si>
    <t>14-20</t>
  </si>
  <si>
    <t>CONSUMPTION FOR MONTH OF APRIL 22</t>
  </si>
  <si>
    <t>2050/220</t>
  </si>
  <si>
    <t>CONSUMPTION FOR MONTH OF MAY 22</t>
  </si>
  <si>
    <t>UMA FLUTING</t>
  </si>
  <si>
    <t>1700/250</t>
  </si>
  <si>
    <t>CONSUMPTION FOR MONTH OF JUNE 22</t>
  </si>
  <si>
    <t>KIPAS FLUTING</t>
  </si>
  <si>
    <t>2050/180</t>
  </si>
  <si>
    <t>CONSUMPTION FOR MONTH OF JULY 22</t>
  </si>
  <si>
    <t>BALTICS FLUTING</t>
  </si>
  <si>
    <t>CONSUMPTION FOR MONTH OF AUGUST 22</t>
  </si>
  <si>
    <t>1950/125</t>
  </si>
  <si>
    <t>1950/135</t>
  </si>
  <si>
    <t>CONSUMPTION FOR MONTH OF SEPTEMBER 22</t>
  </si>
  <si>
    <t>CONSUMPTION FOR MONTH OF OCTOBER 22</t>
  </si>
  <si>
    <t>CONSUMPTION FOR MONTH OF NOVEMBER 22</t>
  </si>
  <si>
    <t>Keryas test 125</t>
  </si>
  <si>
    <t>2150/105</t>
  </si>
  <si>
    <t>2050/105</t>
  </si>
  <si>
    <t>1950/105</t>
  </si>
  <si>
    <t>CONSUMPTION FOR MONTH OF DECEMBER 22</t>
  </si>
  <si>
    <t>CONSUMPTION FOR MONTH OF JANUARY 23</t>
  </si>
  <si>
    <t>02-08</t>
  </si>
  <si>
    <t>09-15</t>
  </si>
  <si>
    <t>16-22</t>
  </si>
  <si>
    <t>23-29</t>
  </si>
  <si>
    <t>KIPAS test</t>
  </si>
  <si>
    <t>CONSUMPTION FOR MONTH OF FEBRUARY 23</t>
  </si>
  <si>
    <t>02-04</t>
  </si>
  <si>
    <t>PROVANTAGE</t>
  </si>
  <si>
    <t>CONSUMPTION FOR MONTH OF MARCH 23</t>
  </si>
  <si>
    <t>CONSUMPTION FOR MONTH OF APRIL 23</t>
  </si>
  <si>
    <t>1950/110</t>
  </si>
  <si>
    <t>CONSUMPTION FOR MONTH OF JULY 23</t>
  </si>
  <si>
    <t>CONSUMPTION FOR MONTH OF JUNE 23</t>
  </si>
  <si>
    <t>CONSUMPTION FOR MONTH OF MAY 23</t>
  </si>
  <si>
    <t>2110/135</t>
  </si>
  <si>
    <t>2200/220</t>
  </si>
  <si>
    <t>CONSUMPTION FOR MONTH OF AUGUST 23</t>
  </si>
  <si>
    <t>CONSUMPTION FOR MONTH OF SEPTEMBER 23</t>
  </si>
  <si>
    <t>CONSUMPTION FOR MONTH OF OCTOBER 23</t>
  </si>
  <si>
    <t>CONSUMPTION FOR MONTH OF NOVEMBER 23</t>
  </si>
  <si>
    <t>CONSUMPTION FOR MONTH OF DECEMBER 23</t>
  </si>
  <si>
    <t>1700/220</t>
  </si>
  <si>
    <t>1950/100</t>
  </si>
  <si>
    <t>1950/120</t>
  </si>
  <si>
    <t>CONSUMPTION FOR MONTH OF JANUARY 24</t>
  </si>
  <si>
    <t>CONSUMPTION FOR MONTH OF FEBRUARY 24</t>
  </si>
  <si>
    <t>CONSUMPTION FOR MONTH OF  MARCH 24</t>
  </si>
  <si>
    <t>CONSUMPTION FOR MONTH OF  APRIL 24</t>
  </si>
  <si>
    <t>CONSUMPTION FOR MONTH OF  MAY 24</t>
  </si>
  <si>
    <t>CONSUMPTION FOR MONTH OF  JUNE 24</t>
  </si>
  <si>
    <t>01-01</t>
  </si>
  <si>
    <t>1800/135</t>
  </si>
  <si>
    <t>1800/150</t>
  </si>
  <si>
    <t>CONSUMPTION FOR MONTH OF  JULY 24</t>
  </si>
  <si>
    <t>1800/220</t>
  </si>
  <si>
    <t>1800/140</t>
  </si>
  <si>
    <t>1800/250</t>
  </si>
  <si>
    <t>CONSUMPTION FOR MONTH OF  AUGUST 24</t>
  </si>
  <si>
    <t>22-31</t>
  </si>
  <si>
    <t>CONSUMPTION FOR MONTH OF  SEPTEMBER 24</t>
  </si>
  <si>
    <t>1950/112</t>
  </si>
  <si>
    <t>1800/112</t>
  </si>
  <si>
    <t>1800/100</t>
  </si>
  <si>
    <t>WECYCLE FLUTING</t>
  </si>
  <si>
    <t>CONSUMPTION FOR MONTH OF  OCTOBER 24</t>
  </si>
  <si>
    <t>CONSUMPTION FOR MONTH OF  NOVEMBER 24</t>
  </si>
  <si>
    <t>WECYCLE TEST</t>
  </si>
  <si>
    <t>CONSUMPTION FOR MONTH OF  DECEMBER 24</t>
  </si>
  <si>
    <t>CONSUMPTION FOR MONTH OF  JANUARY 25</t>
  </si>
  <si>
    <t>CONSUMPTION FOR MONTH OF  FEBRUARY 25</t>
  </si>
  <si>
    <t>01-</t>
  </si>
  <si>
    <t>CONSUMPTION FOR MONTH OF  MARCH 25</t>
  </si>
  <si>
    <t>WK 6</t>
  </si>
  <si>
    <t>CONSUMPTION FOR MONTH OF  APRIL 25</t>
  </si>
  <si>
    <t>HIPACK LINER</t>
  </si>
  <si>
    <t>2200/235</t>
  </si>
  <si>
    <t>2150/235</t>
  </si>
  <si>
    <t>2050/235</t>
  </si>
  <si>
    <t>1950/235</t>
  </si>
  <si>
    <t>1700/235</t>
  </si>
  <si>
    <t>BAYPLEX FLUTE</t>
  </si>
  <si>
    <t>CONSUMPTION FOR MONTH OF  MAY 25</t>
  </si>
  <si>
    <t>CONSUMPTION FOR MONTH OF  JUNE 25</t>
  </si>
  <si>
    <t>PROPACK-WHITE</t>
  </si>
  <si>
    <t>CONSUMPTION FOR MONTH OF  JULY 25</t>
  </si>
  <si>
    <t>CONSUMPTION FOR MONTH OF   25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</si>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</sst>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(* #,##0.00_);_(* \(#,##0.00\);_(* &quot;-&quot;??_);_(@_)"/>
    <numFmt numFmtId="165" formatCode="&quot; &quot;#,##0.0&quot; &quot;;&quot;-&quot;#,##0.0&quot; &quot;;&quot; -&quot;00&quot; &quot;;&quot; &quot;@&quot; &quot;"/>
    <numFmt numFmtId="166" formatCode="&quot; &quot;#,##0&quot; &quot;;&quot; (&quot;#,##0&quot;)&quot;;&quot; -&quot;00&quot; &quot;;&quot; &quot;@&quot; &quot;"/>
    <numFmt numFmtId="167" formatCode="_(* #,##0_);_(* \(#,##0\);_(* &quot;-&quot;??_);_(@_)"/>
    <numFmt numFmtId="168" formatCode="#,##0.0"/>
    <numFmt numFmtId="169" formatCode="_-* #,##0_-;\-* #,##0_-;_-* &quot;-&quot;??_-;_-@_-"/>
    <numFmt numFmtId="170" formatCode="&quot; &quot;#,##0&quot; &quot;;&quot;-&quot;#,##0&quot; &quot;;&quot; -&quot;00&quot; &quot;;&quot; &quot;@&quot; &quot;"/>
    <numFmt numFmtId="171" formatCode="&quot; &quot;#,##0.0&quot; &quot;;&quot; (&quot;#,##0.0&quot;)&quot;;&quot; -&quot;00.0&quot; &quot;;&quot; &quot;@&quot; &quot;"/>
    <numFmt numFmtId="172" formatCode="&quot; &quot;#,##0.00&quot; &quot;;&quot;-&quot;#,##0.00&quot; &quot;;&quot; -&quot;00.0&quot; &quot;;&quot; &quot;@&quot; &quot;"/>
    <numFmt numFmtId="173" formatCode="&quot; &quot;#,##0.00&quot; &quot;;&quot; (&quot;#,##0.00&quot;)&quot;;&quot; -&quot;00.00&quot; &quot;;&quot; &quot;@&quot; &quot;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</font>
    <font>
      <sz val="11"/>
      <color rgb="FF00B0F0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99CC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9999"/>
      <name val="Calibri"/>
      <family val="2"/>
    </font>
    <font>
      <sz val="11"/>
      <color rgb="FF009999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theme="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16" fontId="0" fillId="0" borderId="0" xfId="0" quotePrefix="1" applyNumberFormat="1"/>
    <xf numFmtId="0" fontId="0" fillId="0" borderId="0" xfId="0" quotePrefix="1"/>
    <xf numFmtId="164" fontId="1" fillId="0" borderId="0" xfId="1"/>
    <xf numFmtId="164" fontId="3" fillId="0" borderId="0" xfId="1" applyFont="1"/>
    <xf numFmtId="0" fontId="0" fillId="2" borderId="0" xfId="0" applyFill="1"/>
    <xf numFmtId="166" fontId="4" fillId="0" borderId="0" xfId="0" applyNumberFormat="1" applyFont="1"/>
    <xf numFmtId="166" fontId="0" fillId="0" borderId="0" xfId="0" applyNumberFormat="1"/>
    <xf numFmtId="164" fontId="5" fillId="0" borderId="0" xfId="1" applyFont="1"/>
    <xf numFmtId="165" fontId="6" fillId="0" borderId="0" xfId="1" applyNumberFormat="1" applyFont="1"/>
    <xf numFmtId="165" fontId="3" fillId="0" borderId="0" xfId="1" applyNumberFormat="1" applyFont="1"/>
    <xf numFmtId="165" fontId="2" fillId="0" borderId="0" xfId="1" applyNumberFormat="1" applyFont="1"/>
    <xf numFmtId="165" fontId="7" fillId="0" borderId="0" xfId="1" applyNumberFormat="1" applyFont="1"/>
    <xf numFmtId="165" fontId="8" fillId="0" borderId="0" xfId="1" applyNumberFormat="1" applyFont="1"/>
    <xf numFmtId="165" fontId="5" fillId="0" borderId="0" xfId="1" applyNumberFormat="1" applyFont="1"/>
    <xf numFmtId="164" fontId="2" fillId="0" borderId="0" xfId="1" applyFont="1"/>
    <xf numFmtId="164" fontId="9" fillId="0" borderId="0" xfId="1" applyFont="1"/>
    <xf numFmtId="164" fontId="10" fillId="0" borderId="0" xfId="1" applyFont="1"/>
    <xf numFmtId="165" fontId="4" fillId="0" borderId="0" xfId="1" applyNumberFormat="1" applyFont="1"/>
    <xf numFmtId="166" fontId="11" fillId="3" borderId="0" xfId="0" applyNumberFormat="1" applyFont="1" applyFill="1"/>
    <xf numFmtId="1" fontId="0" fillId="0" borderId="0" xfId="0" applyNumberFormat="1"/>
    <xf numFmtId="167" fontId="0" fillId="0" borderId="0" xfId="1" applyNumberFormat="1" applyFont="1"/>
    <xf numFmtId="167" fontId="0" fillId="0" borderId="0" xfId="1" quotePrefix="1" applyNumberFormat="1" applyFont="1" applyAlignment="1">
      <alignment horizontal="right"/>
    </xf>
    <xf numFmtId="168" fontId="0" fillId="0" borderId="0" xfId="0" applyNumberFormat="1"/>
    <xf numFmtId="167" fontId="0" fillId="0" borderId="0" xfId="0" applyNumberFormat="1"/>
    <xf numFmtId="169" fontId="0" fillId="0" borderId="0" xfId="0" applyNumberFormat="1"/>
    <xf numFmtId="168" fontId="6" fillId="0" borderId="0" xfId="0" applyNumberFormat="1" applyFont="1"/>
    <xf numFmtId="167" fontId="0" fillId="4" borderId="0" xfId="1" applyNumberFormat="1" applyFont="1" applyFill="1"/>
    <xf numFmtId="167" fontId="0" fillId="4" borderId="0" xfId="1" quotePrefix="1" applyNumberFormat="1" applyFont="1" applyFill="1" applyAlignment="1">
      <alignment horizontal="right"/>
    </xf>
    <xf numFmtId="167" fontId="2" fillId="0" borderId="0" xfId="1" applyNumberFormat="1" applyFont="1"/>
    <xf numFmtId="16" fontId="0" fillId="0" borderId="0" xfId="0" applyNumberFormat="1"/>
    <xf numFmtId="167" fontId="6" fillId="0" borderId="0" xfId="0" applyNumberFormat="1" applyFont="1"/>
    <xf numFmtId="167" fontId="12" fillId="0" borderId="0" xfId="0" applyNumberFormat="1" applyFont="1"/>
    <xf numFmtId="170" fontId="2" fillId="0" borderId="0" xfId="1" applyNumberFormat="1" applyFont="1"/>
    <xf numFmtId="170" fontId="0" fillId="0" borderId="0" xfId="0" applyNumberFormat="1"/>
    <xf numFmtId="170" fontId="1" fillId="0" borderId="0" xfId="1" applyNumberFormat="1"/>
    <xf numFmtId="170" fontId="5" fillId="0" borderId="0" xfId="1" applyNumberFormat="1" applyFont="1"/>
    <xf numFmtId="170" fontId="3" fillId="0" borderId="0" xfId="1" applyNumberFormat="1" applyFont="1"/>
    <xf numFmtId="0" fontId="0" fillId="4" borderId="0" xfId="0" applyFill="1"/>
    <xf numFmtId="170" fontId="0" fillId="4" borderId="0" xfId="0" applyNumberFormat="1" applyFill="1"/>
    <xf numFmtId="0" fontId="0" fillId="5" borderId="0" xfId="0" applyFill="1"/>
    <xf numFmtId="1" fontId="0" fillId="5" borderId="0" xfId="0" applyNumberFormat="1" applyFill="1"/>
    <xf numFmtId="168" fontId="13" fillId="3" borderId="0" xfId="0" applyNumberFormat="1" applyFont="1" applyFill="1"/>
    <xf numFmtId="0" fontId="13" fillId="3" borderId="0" xfId="0" applyFont="1" applyFill="1"/>
    <xf numFmtId="165" fontId="13" fillId="3" borderId="0" xfId="0" applyNumberFormat="1" applyFont="1" applyFill="1"/>
    <xf numFmtId="165" fontId="2" fillId="0" borderId="0" xfId="1" applyNumberFormat="1" applyFont="1" applyFill="1"/>
    <xf numFmtId="167" fontId="13" fillId="3" borderId="0" xfId="1" applyNumberFormat="1" applyFont="1" applyFill="1"/>
    <xf numFmtId="0" fontId="0" fillId="0" borderId="0" xfId="0" applyAlignment="1"/>
    <xf numFmtId="167" fontId="1" fillId="0" borderId="0" xfId="1" applyNumberFormat="1" applyFont="1"/>
    <xf numFmtId="43" fontId="0" fillId="6" borderId="0" xfId="0" applyNumberFormat="1" applyFill="1"/>
    <xf numFmtId="167" fontId="0" fillId="7" borderId="0" xfId="0" applyNumberFormat="1" applyFill="1"/>
    <xf numFmtId="0" fontId="0" fillId="0" borderId="0" xfId="0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5" borderId="0" xfId="0" applyFont="1" applyFill="1"/>
    <xf numFmtId="0" fontId="2" fillId="13" borderId="0" xfId="0" applyFont="1" applyFill="1"/>
    <xf numFmtId="0" fontId="2" fillId="4" borderId="0" xfId="0" applyFont="1" applyFill="1"/>
    <xf numFmtId="0" fontId="2" fillId="14" borderId="0" xfId="0" applyFont="1" applyFill="1"/>
    <xf numFmtId="0" fontId="2" fillId="15" borderId="0" xfId="0" applyFont="1" applyFill="1"/>
    <xf numFmtId="0" fontId="8" fillId="0" borderId="0" xfId="0" applyFont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171" fontId="11" fillId="3" borderId="0" xfId="0" applyNumberFormat="1" applyFont="1" applyFill="1"/>
    <xf numFmtId="171" fontId="4" fillId="0" borderId="0" xfId="0" applyNumberFormat="1" applyFont="1"/>
    <xf numFmtId="0" fontId="0" fillId="19" borderId="0" xfId="0" applyFill="1"/>
    <xf numFmtId="0" fontId="0" fillId="9" borderId="0" xfId="0" applyFill="1"/>
    <xf numFmtId="0" fontId="2" fillId="20" borderId="0" xfId="0" applyFont="1" applyFill="1"/>
    <xf numFmtId="172" fontId="2" fillId="0" borderId="0" xfId="1" applyNumberFormat="1" applyFont="1" applyFill="1"/>
    <xf numFmtId="172" fontId="13" fillId="3" borderId="0" xfId="0" applyNumberFormat="1" applyFont="1" applyFill="1"/>
    <xf numFmtId="173" fontId="11" fillId="3" borderId="0" xfId="0" applyNumberFormat="1" applyFont="1" applyFill="1"/>
    <xf numFmtId="0" fontId="2" fillId="21" borderId="0" xfId="0" applyFont="1" applyFill="1"/>
    <xf numFmtId="0" fontId="0" fillId="21" borderId="0" xfId="0" applyFill="1"/>
    <xf numFmtId="173" fontId="4" fillId="0" borderId="0" xfId="0" applyNumberFormat="1" applyFont="1"/>
    <xf numFmtId="164" fontId="6" fillId="0" borderId="0" xfId="1" applyFont="1"/>
    <xf numFmtId="164" fontId="7" fillId="0" borderId="0" xfId="1" applyFont="1"/>
    <xf numFmtId="164" fontId="8" fillId="0" borderId="0" xfId="1" applyFont="1"/>
    <xf numFmtId="165" fontId="6" fillId="0" borderId="0" xfId="1" applyNumberFormat="1" applyFont="1" applyFill="1"/>
    <xf numFmtId="0" fontId="2" fillId="22" borderId="0" xfId="0" applyFont="1" applyFill="1"/>
    <xf numFmtId="0" fontId="2" fillId="0" borderId="0" xfId="0" applyFont="1" applyFill="1" applyBorder="1"/>
    <xf numFmtId="0" fontId="2" fillId="23" borderId="0" xfId="0" applyFont="1" applyFill="1"/>
    <xf numFmtId="164" fontId="0" fillId="0" borderId="0" xfId="1" applyFont="1"/>
    <xf numFmtId="4" fontId="0" fillId="0" borderId="0" xfId="0" applyNumberFormat="1"/>
    <xf numFmtId="164" fontId="0" fillId="0" borderId="0" xfId="1" applyNumberFormat="1" applyFont="1"/>
    <xf numFmtId="2" fontId="0" fillId="0" borderId="0" xfId="0" applyNumberFormat="1"/>
    <xf numFmtId="164" fontId="4" fillId="0" borderId="0" xfId="1" applyFont="1"/>
    <xf numFmtId="0" fontId="2" fillId="24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mruColors>
      <color rgb="FFFFCCCC"/>
      <color rgb="FFFFFFFF"/>
      <color rgb="FFFFCCFF"/>
      <color rgb="FF0099CC"/>
      <color rgb="FF00FF99"/>
      <color rgb="FF00FFFF"/>
      <color rgb="FF009999"/>
      <color rgb="FF99FF99"/>
      <color rgb="FFCC99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5"/>
  <sheetViews>
    <sheetView workbookViewId="0">
      <pane xSplit="2" ySplit="3" topLeftCell="H10" activePane="bottomRight" state="frozen"/>
      <selection pane="topRight" activeCell="C1" sqref="C1"/>
      <selection pane="bottomLeft" activeCell="A4" sqref="A4"/>
      <selection pane="bottomRight"/>
    </sheetView>
  </sheetViews>
  <sheetFormatPr defaultRowHeight="14.4" x14ac:dyDescent="0.3"/>
  <cols>
    <col min="1" max="1" width="10.109375" customWidth="1"/>
    <col min="2" max="2" width="13.44140625" customWidth="1"/>
    <col min="3" max="3" width="11.44140625" customWidth="1"/>
    <col min="4" max="4" width="11.33203125" customWidth="1"/>
    <col min="5" max="5" width="11.88671875" customWidth="1"/>
    <col min="6" max="7" width="11.109375" customWidth="1"/>
    <col min="9" max="9" width="12.6640625" customWidth="1"/>
  </cols>
  <sheetData>
    <row r="1" spans="1:9" x14ac:dyDescent="0.3">
      <c r="A1" t="s">
        <v>46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47</v>
      </c>
      <c r="D3" s="3" t="s">
        <v>48</v>
      </c>
      <c r="E3" s="4" t="s">
        <v>49</v>
      </c>
      <c r="F3" s="4" t="s">
        <v>50</v>
      </c>
      <c r="G3" s="4" t="s">
        <v>51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1">
        <f t="shared" ref="I4:I52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1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1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1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1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1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5"/>
      <c r="G10" s="5">
        <v>13291</v>
      </c>
      <c r="I10" s="16">
        <f t="shared" si="0"/>
        <v>13291</v>
      </c>
    </row>
    <row r="11" spans="1:9" x14ac:dyDescent="0.3">
      <c r="A11" t="s">
        <v>10</v>
      </c>
      <c r="B11" t="s">
        <v>16</v>
      </c>
      <c r="C11" s="5"/>
      <c r="D11" s="5"/>
      <c r="E11" s="5"/>
      <c r="F11" s="5"/>
      <c r="G11" s="5">
        <v>14373</v>
      </c>
      <c r="I11" s="13">
        <f t="shared" si="0"/>
        <v>14373</v>
      </c>
    </row>
    <row r="12" spans="1:9" x14ac:dyDescent="0.3">
      <c r="A12" t="s">
        <v>8</v>
      </c>
      <c r="B12" t="s">
        <v>16</v>
      </c>
      <c r="C12" s="5"/>
      <c r="D12" s="5"/>
      <c r="E12" s="5"/>
      <c r="F12" s="6"/>
      <c r="G12" s="5"/>
      <c r="I12" s="11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5"/>
      <c r="G13" s="5"/>
      <c r="I13" s="11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5"/>
      <c r="G14" s="5"/>
      <c r="I14" s="11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6"/>
      <c r="G15" s="5"/>
      <c r="I15" s="11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6"/>
      <c r="G16" s="5"/>
      <c r="I16" s="11">
        <f t="shared" si="0"/>
        <v>0</v>
      </c>
    </row>
    <row r="17" spans="1:9" x14ac:dyDescent="0.3">
      <c r="A17" t="s">
        <v>11</v>
      </c>
      <c r="B17" t="s">
        <v>13</v>
      </c>
      <c r="C17" s="5"/>
      <c r="D17" s="5">
        <v>5778</v>
      </c>
      <c r="E17" s="5">
        <v>19725</v>
      </c>
      <c r="F17" s="5">
        <v>29011</v>
      </c>
      <c r="G17" s="5">
        <v>5006</v>
      </c>
      <c r="I17" s="13">
        <f t="shared" si="0"/>
        <v>59520</v>
      </c>
    </row>
    <row r="18" spans="1:9" x14ac:dyDescent="0.3">
      <c r="A18" t="s">
        <v>10</v>
      </c>
      <c r="B18" t="s">
        <v>13</v>
      </c>
      <c r="C18" s="5"/>
      <c r="D18" s="5">
        <v>18574</v>
      </c>
      <c r="E18" s="5">
        <v>31848</v>
      </c>
      <c r="F18" s="5">
        <v>22772</v>
      </c>
      <c r="G18" s="5">
        <v>7008</v>
      </c>
      <c r="I18" s="13">
        <f t="shared" si="0"/>
        <v>80202</v>
      </c>
    </row>
    <row r="19" spans="1:9" x14ac:dyDescent="0.3">
      <c r="A19" t="s">
        <v>8</v>
      </c>
      <c r="B19" t="s">
        <v>13</v>
      </c>
      <c r="C19" s="5"/>
      <c r="D19" s="5">
        <v>7789</v>
      </c>
      <c r="E19" s="5">
        <v>6247</v>
      </c>
      <c r="F19" s="5">
        <v>3331</v>
      </c>
      <c r="G19" s="5">
        <v>7334</v>
      </c>
      <c r="I19" s="13">
        <f t="shared" si="0"/>
        <v>24701</v>
      </c>
    </row>
    <row r="20" spans="1:9" x14ac:dyDescent="0.3">
      <c r="A20" t="s">
        <v>19</v>
      </c>
      <c r="B20" t="s">
        <v>13</v>
      </c>
      <c r="C20" s="5"/>
      <c r="D20" s="5"/>
      <c r="E20" s="5"/>
      <c r="F20" s="6"/>
      <c r="G20" s="5"/>
      <c r="I20" s="11">
        <f t="shared" si="0"/>
        <v>0</v>
      </c>
    </row>
    <row r="21" spans="1:9" x14ac:dyDescent="0.3">
      <c r="A21" t="s">
        <v>20</v>
      </c>
      <c r="B21" t="s">
        <v>13</v>
      </c>
      <c r="C21" s="5"/>
      <c r="D21" s="5"/>
      <c r="E21" s="5">
        <v>12168</v>
      </c>
      <c r="F21" s="5">
        <v>29516</v>
      </c>
      <c r="G21" s="5">
        <v>19242</v>
      </c>
      <c r="I21" s="13">
        <f t="shared" si="0"/>
        <v>60926</v>
      </c>
    </row>
    <row r="22" spans="1:9" x14ac:dyDescent="0.3">
      <c r="A22" t="s">
        <v>21</v>
      </c>
      <c r="B22" t="s">
        <v>13</v>
      </c>
      <c r="C22" s="5"/>
      <c r="D22" s="5">
        <v>6175</v>
      </c>
      <c r="E22" s="5">
        <v>4592</v>
      </c>
      <c r="F22" s="5">
        <v>4418</v>
      </c>
      <c r="G22" s="5">
        <v>7180</v>
      </c>
      <c r="I22" s="13">
        <f t="shared" si="0"/>
        <v>22365</v>
      </c>
    </row>
    <row r="23" spans="1:9" x14ac:dyDescent="0.3">
      <c r="A23" t="s">
        <v>22</v>
      </c>
      <c r="B23" t="s">
        <v>23</v>
      </c>
      <c r="C23" s="5"/>
      <c r="D23" s="5"/>
      <c r="E23" s="5"/>
      <c r="F23" s="5"/>
      <c r="G23" s="5">
        <v>2608</v>
      </c>
      <c r="I23" s="13">
        <f t="shared" si="0"/>
        <v>2608</v>
      </c>
    </row>
    <row r="24" spans="1:9" x14ac:dyDescent="0.3">
      <c r="A24" t="s">
        <v>24</v>
      </c>
      <c r="B24" t="s">
        <v>23</v>
      </c>
      <c r="C24" s="5"/>
      <c r="D24" s="5">
        <v>1464</v>
      </c>
      <c r="E24" s="5">
        <v>1173</v>
      </c>
      <c r="F24" s="5"/>
      <c r="G24" s="5">
        <v>1216</v>
      </c>
      <c r="I24" s="13">
        <f t="shared" si="0"/>
        <v>3853</v>
      </c>
    </row>
    <row r="25" spans="1:9" x14ac:dyDescent="0.3">
      <c r="A25" t="s">
        <v>25</v>
      </c>
      <c r="B25" t="s">
        <v>26</v>
      </c>
      <c r="C25" s="5"/>
      <c r="D25" s="5"/>
      <c r="E25" s="5"/>
      <c r="F25" s="6"/>
      <c r="G25" s="5"/>
      <c r="I25" s="11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6"/>
      <c r="G26" s="5"/>
      <c r="I26" s="11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5"/>
      <c r="I27" s="11">
        <f t="shared" si="0"/>
        <v>0</v>
      </c>
    </row>
    <row r="28" spans="1:9" x14ac:dyDescent="0.3">
      <c r="A28" t="s">
        <v>29</v>
      </c>
      <c r="B28" t="s">
        <v>30</v>
      </c>
      <c r="C28" s="5"/>
      <c r="D28" s="5">
        <v>4693</v>
      </c>
      <c r="E28" s="5">
        <v>16001</v>
      </c>
      <c r="F28" s="5">
        <v>23884</v>
      </c>
      <c r="G28" s="5">
        <v>15002</v>
      </c>
      <c r="I28" s="13">
        <f t="shared" si="0"/>
        <v>59580</v>
      </c>
    </row>
    <row r="29" spans="1:9" x14ac:dyDescent="0.3">
      <c r="A29" t="s">
        <v>17</v>
      </c>
      <c r="B29" t="s">
        <v>30</v>
      </c>
      <c r="C29" s="5"/>
      <c r="D29" s="5">
        <v>8858</v>
      </c>
      <c r="E29" s="5">
        <v>14412</v>
      </c>
      <c r="F29" s="5">
        <v>18740</v>
      </c>
      <c r="G29" s="5">
        <v>15992</v>
      </c>
      <c r="I29" s="13">
        <f t="shared" si="0"/>
        <v>58002</v>
      </c>
    </row>
    <row r="30" spans="1:9" x14ac:dyDescent="0.3">
      <c r="A30" t="s">
        <v>18</v>
      </c>
      <c r="B30" t="s">
        <v>30</v>
      </c>
      <c r="C30" s="5"/>
      <c r="D30" s="5">
        <v>5373</v>
      </c>
      <c r="E30" s="5">
        <v>4251</v>
      </c>
      <c r="F30" s="5">
        <v>2745</v>
      </c>
      <c r="G30" s="5">
        <v>4507</v>
      </c>
      <c r="I30" s="13">
        <f t="shared" si="0"/>
        <v>16876</v>
      </c>
    </row>
    <row r="31" spans="1:9" x14ac:dyDescent="0.3">
      <c r="A31" t="s">
        <v>25</v>
      </c>
      <c r="B31" t="s">
        <v>30</v>
      </c>
      <c r="C31" s="5"/>
      <c r="D31" s="5"/>
      <c r="E31" s="5"/>
      <c r="F31" s="5"/>
      <c r="G31" s="5"/>
      <c r="I31" s="11">
        <f t="shared" si="0"/>
        <v>0</v>
      </c>
    </row>
    <row r="32" spans="1:9" x14ac:dyDescent="0.3">
      <c r="A32" t="s">
        <v>27</v>
      </c>
      <c r="B32" t="s">
        <v>30</v>
      </c>
      <c r="C32" s="5"/>
      <c r="D32" s="5"/>
      <c r="E32" s="5">
        <v>2234</v>
      </c>
      <c r="F32" s="5"/>
      <c r="G32" s="5">
        <v>3788</v>
      </c>
      <c r="I32" s="13">
        <f t="shared" si="0"/>
        <v>6022</v>
      </c>
    </row>
    <row r="33" spans="1:9" x14ac:dyDescent="0.3">
      <c r="A33" t="s">
        <v>28</v>
      </c>
      <c r="B33" t="s">
        <v>30</v>
      </c>
      <c r="C33" s="5"/>
      <c r="D33" s="5">
        <v>1456</v>
      </c>
      <c r="E33" s="5">
        <v>1185</v>
      </c>
      <c r="F33" s="5"/>
      <c r="G33" s="5">
        <v>2676</v>
      </c>
      <c r="I33" s="13">
        <f t="shared" si="0"/>
        <v>5317</v>
      </c>
    </row>
    <row r="34" spans="1:9" x14ac:dyDescent="0.3">
      <c r="A34" t="s">
        <v>31</v>
      </c>
      <c r="B34" t="s">
        <v>32</v>
      </c>
      <c r="C34" s="5"/>
      <c r="D34" s="5"/>
      <c r="E34" s="5"/>
      <c r="F34" s="6"/>
      <c r="G34" s="5"/>
      <c r="I34" s="11">
        <f t="shared" si="0"/>
        <v>0</v>
      </c>
    </row>
    <row r="35" spans="1:9" x14ac:dyDescent="0.3">
      <c r="A35" t="s">
        <v>34</v>
      </c>
      <c r="B35" t="s">
        <v>32</v>
      </c>
      <c r="C35" s="5"/>
      <c r="D35" s="5"/>
      <c r="E35" s="5"/>
      <c r="F35" s="6"/>
      <c r="G35" s="5"/>
      <c r="I35" s="11">
        <f t="shared" si="0"/>
        <v>0</v>
      </c>
    </row>
    <row r="36" spans="1:9" x14ac:dyDescent="0.3">
      <c r="A36" t="s">
        <v>35</v>
      </c>
      <c r="B36" t="s">
        <v>32</v>
      </c>
      <c r="C36" s="5"/>
      <c r="D36" s="5"/>
      <c r="E36" s="5"/>
      <c r="F36" s="6"/>
      <c r="G36" s="5"/>
      <c r="I36" s="11">
        <f t="shared" si="0"/>
        <v>0</v>
      </c>
    </row>
    <row r="37" spans="1:9" x14ac:dyDescent="0.3">
      <c r="A37" t="s">
        <v>36</v>
      </c>
      <c r="B37" t="s">
        <v>32</v>
      </c>
      <c r="C37" s="5"/>
      <c r="D37" s="5"/>
      <c r="E37" s="5"/>
      <c r="F37" s="6"/>
      <c r="G37" s="5"/>
      <c r="I37" s="11">
        <f t="shared" si="0"/>
        <v>0</v>
      </c>
    </row>
    <row r="38" spans="1:9" x14ac:dyDescent="0.3">
      <c r="A38" s="7" t="s">
        <v>39</v>
      </c>
      <c r="B38" t="s">
        <v>38</v>
      </c>
      <c r="C38" s="5"/>
      <c r="D38" s="5"/>
      <c r="E38" s="5"/>
      <c r="F38" s="6"/>
      <c r="G38" s="5"/>
      <c r="I38" s="11">
        <f t="shared" si="0"/>
        <v>0</v>
      </c>
    </row>
    <row r="39" spans="1:9" x14ac:dyDescent="0.3">
      <c r="A39" t="s">
        <v>37</v>
      </c>
      <c r="B39" t="s">
        <v>40</v>
      </c>
      <c r="C39" s="5"/>
      <c r="D39" s="5"/>
      <c r="E39" s="5">
        <v>6123.6</v>
      </c>
      <c r="F39" s="5"/>
      <c r="G39" s="5"/>
      <c r="I39" s="13">
        <f t="shared" si="0"/>
        <v>6123.6</v>
      </c>
    </row>
    <row r="40" spans="1:9" x14ac:dyDescent="0.3">
      <c r="A40" t="s">
        <v>33</v>
      </c>
      <c r="B40" t="s">
        <v>40</v>
      </c>
      <c r="C40" s="5"/>
      <c r="D40" s="5">
        <v>5948.2</v>
      </c>
      <c r="E40" s="5">
        <v>3283.8</v>
      </c>
      <c r="F40" s="5"/>
      <c r="G40" s="5"/>
      <c r="I40" s="13">
        <f t="shared" si="0"/>
        <v>9232</v>
      </c>
    </row>
    <row r="41" spans="1:9" x14ac:dyDescent="0.3">
      <c r="A41" t="s">
        <v>31</v>
      </c>
      <c r="B41" t="s">
        <v>40</v>
      </c>
      <c r="C41" s="5"/>
      <c r="D41" s="5"/>
      <c r="E41" s="5">
        <v>1108</v>
      </c>
      <c r="F41" s="5"/>
      <c r="G41" s="5"/>
      <c r="I41" s="13">
        <f t="shared" si="0"/>
        <v>1108</v>
      </c>
    </row>
    <row r="42" spans="1:9" x14ac:dyDescent="0.3">
      <c r="A42" t="s">
        <v>29</v>
      </c>
      <c r="B42" t="s">
        <v>41</v>
      </c>
      <c r="C42" s="5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37</v>
      </c>
      <c r="B43" s="2" t="s">
        <v>52</v>
      </c>
      <c r="C43" s="5"/>
      <c r="D43" s="5"/>
      <c r="E43" s="5"/>
      <c r="F43" s="10">
        <v>3299</v>
      </c>
      <c r="G43" s="5">
        <v>738</v>
      </c>
      <c r="I43" s="13">
        <f t="shared" si="0"/>
        <v>4037</v>
      </c>
    </row>
    <row r="44" spans="1:9" x14ac:dyDescent="0.3">
      <c r="A44" t="s">
        <v>33</v>
      </c>
      <c r="B44" s="2" t="s">
        <v>52</v>
      </c>
      <c r="C44" s="5"/>
      <c r="D44" s="5"/>
      <c r="E44" s="5"/>
      <c r="F44" s="10">
        <v>3113</v>
      </c>
      <c r="G44" s="5">
        <v>2983</v>
      </c>
      <c r="I44" s="13">
        <f t="shared" si="0"/>
        <v>6096</v>
      </c>
    </row>
    <row r="45" spans="1:9" x14ac:dyDescent="0.3">
      <c r="A45" t="s">
        <v>31</v>
      </c>
      <c r="B45" s="2" t="s">
        <v>52</v>
      </c>
      <c r="C45" s="5"/>
      <c r="D45" s="5"/>
      <c r="E45" s="5"/>
      <c r="F45" s="10">
        <v>537</v>
      </c>
      <c r="G45" s="5">
        <v>1958</v>
      </c>
      <c r="I45" s="13">
        <f t="shared" si="0"/>
        <v>2495</v>
      </c>
    </row>
    <row r="46" spans="1:9" x14ac:dyDescent="0.3">
      <c r="A46" t="s">
        <v>42</v>
      </c>
      <c r="B46" t="s">
        <v>43</v>
      </c>
      <c r="C46" s="5"/>
      <c r="D46" s="5"/>
      <c r="E46" s="5"/>
      <c r="F46" s="5"/>
      <c r="G46" s="5"/>
      <c r="I46" s="12">
        <f t="shared" si="0"/>
        <v>0</v>
      </c>
    </row>
    <row r="47" spans="1:9" x14ac:dyDescent="0.3">
      <c r="A47" t="s">
        <v>44</v>
      </c>
      <c r="B47" t="s">
        <v>43</v>
      </c>
      <c r="C47" s="5"/>
      <c r="D47" s="5">
        <v>2227</v>
      </c>
      <c r="E47" s="5"/>
      <c r="F47" s="5">
        <v>1156</v>
      </c>
      <c r="G47" s="5">
        <v>4483</v>
      </c>
      <c r="I47" s="13">
        <f t="shared" si="0"/>
        <v>7866</v>
      </c>
    </row>
    <row r="48" spans="1:9" x14ac:dyDescent="0.3">
      <c r="A48" t="s">
        <v>53</v>
      </c>
      <c r="B48" t="s">
        <v>43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t="s">
        <v>54</v>
      </c>
      <c r="B49" t="s">
        <v>43</v>
      </c>
      <c r="C49" s="5"/>
      <c r="D49" s="5"/>
      <c r="E49" s="5"/>
      <c r="F49" s="5"/>
      <c r="G49" s="5"/>
      <c r="I49" s="11">
        <f t="shared" si="0"/>
        <v>0</v>
      </c>
    </row>
    <row r="50" spans="1:9" x14ac:dyDescent="0.3">
      <c r="A50" t="s">
        <v>25</v>
      </c>
      <c r="B50" t="s">
        <v>45</v>
      </c>
      <c r="C50" s="5"/>
      <c r="D50" s="5">
        <v>5636</v>
      </c>
      <c r="E50" s="5">
        <v>12415</v>
      </c>
      <c r="F50" s="5">
        <v>24036</v>
      </c>
      <c r="G50" s="5">
        <v>16585</v>
      </c>
      <c r="I50" s="13">
        <f t="shared" si="0"/>
        <v>58672</v>
      </c>
    </row>
    <row r="51" spans="1:9" x14ac:dyDescent="0.3">
      <c r="A51" t="s">
        <v>27</v>
      </c>
      <c r="B51" t="s">
        <v>45</v>
      </c>
      <c r="C51" s="5"/>
      <c r="D51" s="5">
        <v>4636</v>
      </c>
      <c r="E51" s="5">
        <v>15784</v>
      </c>
      <c r="F51" s="5">
        <v>17580</v>
      </c>
      <c r="G51" s="5">
        <v>13572</v>
      </c>
      <c r="I51" s="13">
        <f t="shared" si="0"/>
        <v>51572</v>
      </c>
    </row>
    <row r="52" spans="1:9" x14ac:dyDescent="0.3">
      <c r="A52" t="s">
        <v>28</v>
      </c>
      <c r="B52" t="s">
        <v>45</v>
      </c>
      <c r="C52" s="5"/>
      <c r="D52" s="5">
        <v>4835</v>
      </c>
      <c r="E52" s="5">
        <v>3931</v>
      </c>
      <c r="F52" s="5">
        <v>2715</v>
      </c>
      <c r="G52" s="5">
        <v>5462</v>
      </c>
      <c r="I52" s="13">
        <f t="shared" si="0"/>
        <v>16943</v>
      </c>
    </row>
    <row r="53" spans="1:9" x14ac:dyDescent="0.3">
      <c r="C53" s="1" t="s">
        <v>0</v>
      </c>
      <c r="D53" s="1" t="s">
        <v>0</v>
      </c>
      <c r="E53" s="1" t="s">
        <v>0</v>
      </c>
      <c r="F53" s="1" t="s">
        <v>0</v>
      </c>
      <c r="G53" s="1" t="s">
        <v>0</v>
      </c>
      <c r="H53" s="1"/>
      <c r="I53" s="1" t="s">
        <v>0</v>
      </c>
    </row>
    <row r="54" spans="1:9" x14ac:dyDescent="0.3">
      <c r="C54" s="8">
        <f>SUM(C4:C52)</f>
        <v>0</v>
      </c>
      <c r="D54" s="8">
        <f>SUM(D4:D52)</f>
        <v>83442.2</v>
      </c>
      <c r="E54" s="8">
        <f>SUM(E4:E52)</f>
        <v>156481.40000000002</v>
      </c>
      <c r="F54" s="8">
        <f>SUM(F4:F52)</f>
        <v>186853</v>
      </c>
      <c r="G54" s="8">
        <f>SUM(G4:G52)</f>
        <v>165004</v>
      </c>
      <c r="H54" s="9"/>
      <c r="I54" s="9">
        <f>SUM(I4:I52)</f>
        <v>591780.6</v>
      </c>
    </row>
    <row r="55" spans="1:9" x14ac:dyDescent="0.3">
      <c r="C55" s="1" t="s">
        <v>1</v>
      </c>
      <c r="D55" s="1" t="s">
        <v>1</v>
      </c>
      <c r="E55" s="1" t="s">
        <v>1</v>
      </c>
      <c r="F55" s="1" t="s">
        <v>1</v>
      </c>
      <c r="G55" s="1" t="s">
        <v>1</v>
      </c>
      <c r="H55" s="1"/>
      <c r="I55" s="1" t="s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4"/>
  <sheetViews>
    <sheetView workbookViewId="0">
      <pane xSplit="2" ySplit="3" topLeftCell="E40" activePane="bottomRight" state="frozen"/>
      <selection pane="topRight" activeCell="C1" sqref="C1"/>
      <selection pane="bottomLeft" activeCell="A4" sqref="A4"/>
      <selection pane="bottomRight"/>
    </sheetView>
  </sheetViews>
  <sheetFormatPr defaultRowHeight="14.4" x14ac:dyDescent="0.3"/>
  <cols>
    <col min="1" max="1" width="10.33203125" customWidth="1"/>
    <col min="2" max="2" width="15.109375" customWidth="1"/>
    <col min="3" max="3" width="10.5546875" customWidth="1"/>
    <col min="4" max="4" width="10.88671875" customWidth="1"/>
    <col min="5" max="5" width="11.109375" customWidth="1"/>
    <col min="6" max="6" width="10.6640625" customWidth="1"/>
    <col min="7" max="7" width="11.109375" customWidth="1"/>
    <col min="8" max="8" width="3.88671875" customWidth="1"/>
  </cols>
  <sheetData>
    <row r="1" spans="1:9" x14ac:dyDescent="0.3">
      <c r="A1" t="s">
        <v>55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56</v>
      </c>
      <c r="D3" s="3" t="s">
        <v>57</v>
      </c>
      <c r="E3" s="4" t="s">
        <v>58</v>
      </c>
      <c r="F3" s="4" t="s">
        <v>59</v>
      </c>
      <c r="G3" s="4" t="s">
        <v>60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41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>
        <v>14333</v>
      </c>
      <c r="D10" s="5">
        <v>11301</v>
      </c>
      <c r="E10" s="5"/>
      <c r="F10" s="5"/>
      <c r="G10" s="5"/>
      <c r="I10" s="16">
        <f t="shared" si="0"/>
        <v>25634</v>
      </c>
    </row>
    <row r="11" spans="1:9" x14ac:dyDescent="0.3">
      <c r="A11" t="s">
        <v>10</v>
      </c>
      <c r="B11" t="s">
        <v>16</v>
      </c>
      <c r="C11" s="5">
        <v>16354</v>
      </c>
      <c r="D11" s="5">
        <v>18241</v>
      </c>
      <c r="E11" s="5">
        <v>7866</v>
      </c>
      <c r="F11" s="5">
        <v>2120</v>
      </c>
      <c r="G11" s="5"/>
      <c r="I11" s="13">
        <f t="shared" si="0"/>
        <v>44581</v>
      </c>
    </row>
    <row r="12" spans="1:9" x14ac:dyDescent="0.3">
      <c r="A12" t="s">
        <v>8</v>
      </c>
      <c r="B12" t="s">
        <v>16</v>
      </c>
      <c r="C12" s="5"/>
      <c r="D12" s="5"/>
      <c r="E12" s="5"/>
      <c r="F12" s="6"/>
      <c r="G12" s="5"/>
      <c r="I12" s="11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5"/>
      <c r="G13" s="5"/>
      <c r="I13" s="11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5"/>
      <c r="G14" s="5"/>
      <c r="I14" s="11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6"/>
      <c r="G15" s="5"/>
      <c r="I15" s="11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6"/>
      <c r="G16" s="5"/>
      <c r="I16" s="11">
        <f t="shared" si="0"/>
        <v>0</v>
      </c>
    </row>
    <row r="17" spans="1:9" x14ac:dyDescent="0.3">
      <c r="A17" t="s">
        <v>11</v>
      </c>
      <c r="B17" t="s">
        <v>13</v>
      </c>
      <c r="C17" s="5"/>
      <c r="D17" s="5">
        <v>1842</v>
      </c>
      <c r="E17" s="5">
        <v>13959</v>
      </c>
      <c r="F17" s="5">
        <v>8391</v>
      </c>
      <c r="G17" s="5"/>
      <c r="I17" s="13">
        <f t="shared" si="0"/>
        <v>24192</v>
      </c>
    </row>
    <row r="18" spans="1:9" x14ac:dyDescent="0.3">
      <c r="A18" t="s">
        <v>10</v>
      </c>
      <c r="B18" t="s">
        <v>13</v>
      </c>
      <c r="C18" s="5"/>
      <c r="D18" s="5"/>
      <c r="E18" s="5"/>
      <c r="F18" s="5">
        <v>20353</v>
      </c>
      <c r="G18" s="5">
        <v>6926</v>
      </c>
      <c r="I18" s="13">
        <f t="shared" si="0"/>
        <v>27279</v>
      </c>
    </row>
    <row r="19" spans="1:9" x14ac:dyDescent="0.3">
      <c r="A19" t="s">
        <v>8</v>
      </c>
      <c r="B19" t="s">
        <v>13</v>
      </c>
      <c r="C19" s="5">
        <v>4829</v>
      </c>
      <c r="D19" s="5">
        <v>1686</v>
      </c>
      <c r="E19" s="5">
        <v>13038</v>
      </c>
      <c r="F19" s="5">
        <v>21688</v>
      </c>
      <c r="G19" s="5"/>
      <c r="I19" s="13">
        <f t="shared" si="0"/>
        <v>41241</v>
      </c>
    </row>
    <row r="20" spans="1:9" x14ac:dyDescent="0.3">
      <c r="A20" t="s">
        <v>19</v>
      </c>
      <c r="B20" t="s">
        <v>13</v>
      </c>
      <c r="C20" s="5"/>
      <c r="D20" s="5"/>
      <c r="E20" s="5"/>
      <c r="F20" s="6"/>
      <c r="G20" s="5"/>
      <c r="I20" s="11">
        <f t="shared" si="0"/>
        <v>0</v>
      </c>
    </row>
    <row r="21" spans="1:9" x14ac:dyDescent="0.3">
      <c r="A21" t="s">
        <v>20</v>
      </c>
      <c r="B21" t="s">
        <v>13</v>
      </c>
      <c r="C21" s="5">
        <v>21441</v>
      </c>
      <c r="D21" s="5">
        <v>13508</v>
      </c>
      <c r="E21" s="5">
        <v>9459</v>
      </c>
      <c r="F21" s="5">
        <v>12942</v>
      </c>
      <c r="G21" s="5">
        <v>6689</v>
      </c>
      <c r="I21" s="13">
        <f t="shared" si="0"/>
        <v>64039</v>
      </c>
    </row>
    <row r="22" spans="1:9" x14ac:dyDescent="0.3">
      <c r="A22" t="s">
        <v>21</v>
      </c>
      <c r="B22" t="s">
        <v>13</v>
      </c>
      <c r="C22" s="5">
        <v>7911</v>
      </c>
      <c r="D22" s="5">
        <v>2732</v>
      </c>
      <c r="E22" s="5">
        <v>8999</v>
      </c>
      <c r="F22" s="5">
        <v>17658</v>
      </c>
      <c r="G22" s="5"/>
      <c r="I22" s="13">
        <f t="shared" si="0"/>
        <v>37300</v>
      </c>
    </row>
    <row r="23" spans="1:9" x14ac:dyDescent="0.3">
      <c r="A23" t="s">
        <v>22</v>
      </c>
      <c r="B23" t="s">
        <v>23</v>
      </c>
      <c r="C23" s="5">
        <v>2798</v>
      </c>
      <c r="D23" s="5">
        <v>2180</v>
      </c>
      <c r="E23" s="5">
        <v>2105</v>
      </c>
      <c r="F23" s="5">
        <v>1054</v>
      </c>
      <c r="G23" s="5"/>
      <c r="I23" s="13">
        <f t="shared" si="0"/>
        <v>8137</v>
      </c>
    </row>
    <row r="24" spans="1:9" x14ac:dyDescent="0.3">
      <c r="A24" t="s">
        <v>24</v>
      </c>
      <c r="B24" t="s">
        <v>23</v>
      </c>
      <c r="C24" s="5">
        <v>2480</v>
      </c>
      <c r="D24" s="5">
        <v>2461</v>
      </c>
      <c r="E24" s="5">
        <v>982</v>
      </c>
      <c r="F24" s="5">
        <v>1458</v>
      </c>
      <c r="G24" s="5">
        <v>1393</v>
      </c>
      <c r="I24" s="13">
        <f t="shared" si="0"/>
        <v>8774</v>
      </c>
    </row>
    <row r="25" spans="1:9" x14ac:dyDescent="0.3">
      <c r="A25" t="s">
        <v>25</v>
      </c>
      <c r="B25" t="s">
        <v>26</v>
      </c>
      <c r="C25" s="5"/>
      <c r="D25" s="5"/>
      <c r="E25" s="5"/>
      <c r="F25" s="6"/>
      <c r="G25" s="5"/>
      <c r="I25" s="11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6"/>
      <c r="G26" s="5"/>
      <c r="I26" s="11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5"/>
      <c r="I27" s="11">
        <f t="shared" si="0"/>
        <v>0</v>
      </c>
    </row>
    <row r="28" spans="1:9" x14ac:dyDescent="0.3">
      <c r="A28" t="s">
        <v>29</v>
      </c>
      <c r="B28" t="s">
        <v>30</v>
      </c>
      <c r="C28" s="5">
        <v>11918</v>
      </c>
      <c r="D28" s="5">
        <v>10788</v>
      </c>
      <c r="E28" s="5">
        <v>11425</v>
      </c>
      <c r="F28" s="5">
        <v>6864</v>
      </c>
      <c r="G28" s="5">
        <v>4784</v>
      </c>
      <c r="I28" s="13">
        <f t="shared" si="0"/>
        <v>45779</v>
      </c>
    </row>
    <row r="29" spans="1:9" x14ac:dyDescent="0.3">
      <c r="A29" t="s">
        <v>17</v>
      </c>
      <c r="B29" t="s">
        <v>30</v>
      </c>
      <c r="C29" s="5">
        <v>13088</v>
      </c>
      <c r="D29" s="5">
        <v>12028</v>
      </c>
      <c r="E29" s="5">
        <v>6513</v>
      </c>
      <c r="F29" s="5">
        <v>17579</v>
      </c>
      <c r="G29" s="5">
        <v>5699</v>
      </c>
      <c r="I29" s="13">
        <f t="shared" si="0"/>
        <v>54907</v>
      </c>
    </row>
    <row r="30" spans="1:9" x14ac:dyDescent="0.3">
      <c r="A30" t="s">
        <v>18</v>
      </c>
      <c r="B30" t="s">
        <v>30</v>
      </c>
      <c r="C30" s="5">
        <v>4068</v>
      </c>
      <c r="D30" s="5">
        <v>1416</v>
      </c>
      <c r="E30" s="5">
        <v>9715</v>
      </c>
      <c r="F30" s="5">
        <v>17117</v>
      </c>
      <c r="G30" s="5"/>
      <c r="I30" s="13">
        <f t="shared" si="0"/>
        <v>32316</v>
      </c>
    </row>
    <row r="31" spans="1:9" x14ac:dyDescent="0.3">
      <c r="A31" t="s">
        <v>25</v>
      </c>
      <c r="B31" t="s">
        <v>30</v>
      </c>
      <c r="C31" s="5"/>
      <c r="D31" s="5"/>
      <c r="E31" s="5"/>
      <c r="F31" s="5"/>
      <c r="G31" s="5"/>
      <c r="I31" s="13">
        <f t="shared" si="0"/>
        <v>0</v>
      </c>
    </row>
    <row r="32" spans="1:9" x14ac:dyDescent="0.3">
      <c r="A32" t="s">
        <v>27</v>
      </c>
      <c r="B32" t="s">
        <v>30</v>
      </c>
      <c r="C32" s="5">
        <v>3024</v>
      </c>
      <c r="D32" s="5">
        <v>4057</v>
      </c>
      <c r="E32" s="5">
        <v>2083</v>
      </c>
      <c r="F32" s="5">
        <v>1107</v>
      </c>
      <c r="G32" s="5"/>
      <c r="I32" s="13">
        <f t="shared" si="0"/>
        <v>10271</v>
      </c>
    </row>
    <row r="33" spans="1:9" x14ac:dyDescent="0.3">
      <c r="A33" t="s">
        <v>28</v>
      </c>
      <c r="B33" t="s">
        <v>30</v>
      </c>
      <c r="C33" s="5">
        <v>2401</v>
      </c>
      <c r="D33" s="5">
        <v>2527</v>
      </c>
      <c r="E33" s="5">
        <v>987</v>
      </c>
      <c r="F33" s="5">
        <v>2947</v>
      </c>
      <c r="G33" s="5">
        <v>1368</v>
      </c>
      <c r="I33" s="13">
        <f t="shared" si="0"/>
        <v>10230</v>
      </c>
    </row>
    <row r="34" spans="1:9" x14ac:dyDescent="0.3">
      <c r="A34" t="s">
        <v>31</v>
      </c>
      <c r="B34" t="s">
        <v>32</v>
      </c>
      <c r="C34" s="5"/>
      <c r="D34" s="5"/>
      <c r="E34" s="5"/>
      <c r="F34" s="6"/>
      <c r="G34" s="5"/>
      <c r="I34" s="11">
        <f t="shared" si="0"/>
        <v>0</v>
      </c>
    </row>
    <row r="35" spans="1:9" x14ac:dyDescent="0.3">
      <c r="A35" t="s">
        <v>34</v>
      </c>
      <c r="B35" t="s">
        <v>32</v>
      </c>
      <c r="C35" s="5"/>
      <c r="D35" s="5"/>
      <c r="E35" s="5"/>
      <c r="F35" s="6"/>
      <c r="G35" s="5"/>
      <c r="I35" s="11">
        <f t="shared" si="0"/>
        <v>0</v>
      </c>
    </row>
    <row r="36" spans="1:9" x14ac:dyDescent="0.3">
      <c r="A36" t="s">
        <v>35</v>
      </c>
      <c r="B36" t="s">
        <v>32</v>
      </c>
      <c r="C36" s="5"/>
      <c r="D36" s="5"/>
      <c r="E36" s="5"/>
      <c r="F36" s="6"/>
      <c r="G36" s="5"/>
      <c r="I36" s="11">
        <f t="shared" si="0"/>
        <v>0</v>
      </c>
    </row>
    <row r="37" spans="1:9" x14ac:dyDescent="0.3">
      <c r="A37" t="s">
        <v>36</v>
      </c>
      <c r="B37" t="s">
        <v>32</v>
      </c>
      <c r="C37" s="5"/>
      <c r="D37" s="5"/>
      <c r="E37" s="5"/>
      <c r="F37" s="6"/>
      <c r="G37" s="5"/>
      <c r="I37" s="11">
        <f t="shared" si="0"/>
        <v>0</v>
      </c>
    </row>
    <row r="38" spans="1:9" x14ac:dyDescent="0.3">
      <c r="A38" s="7" t="s">
        <v>39</v>
      </c>
      <c r="B38" t="s">
        <v>38</v>
      </c>
      <c r="C38" s="5"/>
      <c r="D38" s="5"/>
      <c r="E38" s="5"/>
      <c r="F38" s="6"/>
      <c r="G38" s="5"/>
      <c r="I38" s="11">
        <f t="shared" si="0"/>
        <v>0</v>
      </c>
    </row>
    <row r="39" spans="1:9" x14ac:dyDescent="0.3">
      <c r="A39" t="s">
        <v>37</v>
      </c>
      <c r="B39" t="s">
        <v>40</v>
      </c>
      <c r="C39" s="5"/>
      <c r="D39" s="5"/>
      <c r="E39" s="5"/>
      <c r="F39" s="5">
        <v>3690</v>
      </c>
      <c r="G39" s="5"/>
      <c r="I39" s="13">
        <f t="shared" si="0"/>
        <v>3690</v>
      </c>
    </row>
    <row r="40" spans="1:9" x14ac:dyDescent="0.3">
      <c r="A40" t="s">
        <v>33</v>
      </c>
      <c r="B40" t="s">
        <v>40</v>
      </c>
      <c r="C40" s="5">
        <v>2423.4</v>
      </c>
      <c r="D40" s="5">
        <v>2664.4</v>
      </c>
      <c r="E40" s="5">
        <v>2893.4</v>
      </c>
      <c r="F40" s="5">
        <v>2998.8</v>
      </c>
      <c r="G40" s="5">
        <v>2708</v>
      </c>
      <c r="I40" s="13">
        <f t="shared" si="0"/>
        <v>13688</v>
      </c>
    </row>
    <row r="41" spans="1:9" x14ac:dyDescent="0.3">
      <c r="A41" t="s">
        <v>31</v>
      </c>
      <c r="B41" t="s">
        <v>40</v>
      </c>
      <c r="C41" s="5"/>
      <c r="D41" s="5">
        <v>1126</v>
      </c>
      <c r="E41" s="5">
        <v>1770</v>
      </c>
      <c r="F41" s="10">
        <v>1302</v>
      </c>
      <c r="G41" s="5"/>
      <c r="I41" s="13">
        <f t="shared" si="0"/>
        <v>4198</v>
      </c>
    </row>
    <row r="42" spans="1:9" x14ac:dyDescent="0.3">
      <c r="A42" t="s">
        <v>37</v>
      </c>
      <c r="B42" s="2" t="s">
        <v>52</v>
      </c>
      <c r="C42" s="5"/>
      <c r="D42" s="5">
        <v>2273</v>
      </c>
      <c r="E42" s="5">
        <v>2507</v>
      </c>
      <c r="F42" s="10">
        <v>2071</v>
      </c>
      <c r="G42" s="5">
        <v>1240</v>
      </c>
      <c r="I42" s="13">
        <f t="shared" ref="I42:I51" si="1">C42+D42+E42+F42+G42</f>
        <v>8091</v>
      </c>
    </row>
    <row r="43" spans="1:9" x14ac:dyDescent="0.3">
      <c r="A43" t="s">
        <v>33</v>
      </c>
      <c r="B43" s="2" t="s">
        <v>52</v>
      </c>
      <c r="C43" s="5"/>
      <c r="D43" s="5">
        <v>408</v>
      </c>
      <c r="E43" s="5"/>
      <c r="F43" s="10">
        <v>758</v>
      </c>
      <c r="G43" s="5"/>
      <c r="I43" s="13">
        <f t="shared" si="1"/>
        <v>1166</v>
      </c>
    </row>
    <row r="44" spans="1:9" x14ac:dyDescent="0.3">
      <c r="A44" t="s">
        <v>31</v>
      </c>
      <c r="B44" s="2" t="s">
        <v>52</v>
      </c>
      <c r="C44" s="5">
        <v>2198</v>
      </c>
      <c r="D44" s="5">
        <v>1121</v>
      </c>
      <c r="E44" s="5"/>
      <c r="F44" s="10"/>
      <c r="G44" s="5"/>
      <c r="I44" s="13">
        <f t="shared" si="1"/>
        <v>3319</v>
      </c>
    </row>
    <row r="45" spans="1:9" x14ac:dyDescent="0.3">
      <c r="A45" t="s">
        <v>42</v>
      </c>
      <c r="B45" t="s">
        <v>43</v>
      </c>
      <c r="C45" s="5"/>
      <c r="D45" s="5"/>
      <c r="E45" s="5"/>
      <c r="F45" s="5"/>
      <c r="G45" s="5"/>
      <c r="I45" s="12">
        <f t="shared" si="1"/>
        <v>0</v>
      </c>
    </row>
    <row r="46" spans="1:9" x14ac:dyDescent="0.3">
      <c r="A46" t="s">
        <v>44</v>
      </c>
      <c r="B46" t="s">
        <v>43</v>
      </c>
      <c r="C46" s="5">
        <v>2147</v>
      </c>
      <c r="D46" s="5"/>
      <c r="E46" s="5">
        <v>956</v>
      </c>
      <c r="F46" s="5">
        <v>956</v>
      </c>
      <c r="G46" s="5"/>
      <c r="I46" s="13">
        <f t="shared" si="1"/>
        <v>4059</v>
      </c>
    </row>
    <row r="47" spans="1:9" x14ac:dyDescent="0.3">
      <c r="A47" t="s">
        <v>53</v>
      </c>
      <c r="B47" t="s">
        <v>43</v>
      </c>
      <c r="C47" s="5"/>
      <c r="D47" s="5"/>
      <c r="E47" s="5"/>
      <c r="F47" s="5"/>
      <c r="G47" s="5"/>
      <c r="I47" s="13">
        <f t="shared" si="1"/>
        <v>0</v>
      </c>
    </row>
    <row r="48" spans="1:9" x14ac:dyDescent="0.3">
      <c r="A48" t="s">
        <v>54</v>
      </c>
      <c r="B48" t="s">
        <v>43</v>
      </c>
      <c r="C48" s="5"/>
      <c r="D48" s="5"/>
      <c r="E48" s="5"/>
      <c r="F48" s="5"/>
      <c r="G48" s="5"/>
      <c r="I48" s="13">
        <f t="shared" si="1"/>
        <v>0</v>
      </c>
    </row>
    <row r="49" spans="1:9" x14ac:dyDescent="0.3">
      <c r="A49" t="s">
        <v>25</v>
      </c>
      <c r="B49" t="s">
        <v>45</v>
      </c>
      <c r="C49" s="5">
        <v>13912</v>
      </c>
      <c r="D49" s="5">
        <v>10445</v>
      </c>
      <c r="E49" s="5">
        <v>10992</v>
      </c>
      <c r="F49" s="5">
        <v>6594</v>
      </c>
      <c r="G49" s="5">
        <v>2417</v>
      </c>
      <c r="I49" s="13">
        <f t="shared" si="1"/>
        <v>44360</v>
      </c>
    </row>
    <row r="50" spans="1:9" x14ac:dyDescent="0.3">
      <c r="A50" t="s">
        <v>27</v>
      </c>
      <c r="B50" t="s">
        <v>45</v>
      </c>
      <c r="C50" s="5">
        <v>13545</v>
      </c>
      <c r="D50" s="5">
        <v>14085</v>
      </c>
      <c r="E50" s="5">
        <v>8534</v>
      </c>
      <c r="F50" s="5">
        <v>12402</v>
      </c>
      <c r="G50" s="5">
        <v>4070</v>
      </c>
      <c r="I50" s="13">
        <f t="shared" si="1"/>
        <v>52636</v>
      </c>
    </row>
    <row r="51" spans="1:9" x14ac:dyDescent="0.3">
      <c r="A51" t="s">
        <v>28</v>
      </c>
      <c r="B51" t="s">
        <v>45</v>
      </c>
      <c r="C51" s="5">
        <v>4787</v>
      </c>
      <c r="D51" s="5">
        <v>1680</v>
      </c>
      <c r="E51" s="5">
        <v>7509</v>
      </c>
      <c r="F51" s="5">
        <v>20685</v>
      </c>
      <c r="G51" s="5"/>
      <c r="I51" s="13">
        <f t="shared" si="1"/>
        <v>34661</v>
      </c>
    </row>
    <row r="52" spans="1:9" x14ac:dyDescent="0.3">
      <c r="C52" s="1" t="s">
        <v>0</v>
      </c>
      <c r="D52" s="1" t="s">
        <v>0</v>
      </c>
      <c r="E52" s="1" t="s">
        <v>0</v>
      </c>
      <c r="F52" s="1" t="s">
        <v>0</v>
      </c>
      <c r="G52" s="1" t="s">
        <v>0</v>
      </c>
      <c r="H52" s="1"/>
      <c r="I52" s="1" t="s">
        <v>0</v>
      </c>
    </row>
    <row r="53" spans="1:9" x14ac:dyDescent="0.3">
      <c r="C53" s="8">
        <f>SUM(C4:C51)</f>
        <v>143657.4</v>
      </c>
      <c r="D53" s="8">
        <f>SUM(D4:D51)</f>
        <v>118569.4</v>
      </c>
      <c r="E53" s="8">
        <f>SUM(E4:E51)</f>
        <v>122292.4</v>
      </c>
      <c r="F53" s="8">
        <f>SUM(F4:F51)</f>
        <v>182734.8</v>
      </c>
      <c r="G53" s="8">
        <f>SUM(G4:G51)</f>
        <v>37294</v>
      </c>
      <c r="H53" s="9"/>
      <c r="I53" s="9">
        <f>SUM(I4:I51)</f>
        <v>604548</v>
      </c>
    </row>
    <row r="54" spans="1:9" x14ac:dyDescent="0.3">
      <c r="C54" s="1" t="s">
        <v>1</v>
      </c>
      <c r="D54" s="1" t="s">
        <v>1</v>
      </c>
      <c r="E54" s="1" t="s">
        <v>1</v>
      </c>
      <c r="F54" s="1" t="s">
        <v>1</v>
      </c>
      <c r="G54" s="1" t="s">
        <v>1</v>
      </c>
      <c r="H54" s="1"/>
      <c r="I54" s="1" t="s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4"/>
  <sheetViews>
    <sheetView workbookViewId="0">
      <pane xSplit="2" ySplit="3" topLeftCell="H34" activePane="bottomRight" state="frozen"/>
      <selection pane="topRight" activeCell="C1" sqref="C1"/>
      <selection pane="bottomLeft" activeCell="A4" sqref="A4"/>
      <selection pane="bottomRight"/>
    </sheetView>
  </sheetViews>
  <sheetFormatPr defaultRowHeight="14.4" x14ac:dyDescent="0.3"/>
  <cols>
    <col min="1" max="1" width="10.6640625" customWidth="1"/>
    <col min="2" max="2" width="15" customWidth="1"/>
    <col min="3" max="3" width="12.44140625" customWidth="1"/>
    <col min="4" max="4" width="10.33203125" customWidth="1"/>
    <col min="5" max="5" width="10" customWidth="1"/>
    <col min="6" max="6" width="10.44140625" customWidth="1"/>
    <col min="7" max="7" width="10.88671875" customWidth="1"/>
  </cols>
  <sheetData>
    <row r="1" spans="1:9" x14ac:dyDescent="0.3">
      <c r="A1" t="s">
        <v>61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62</v>
      </c>
      <c r="D3" s="3" t="s">
        <v>63</v>
      </c>
      <c r="E3" s="4" t="s">
        <v>64</v>
      </c>
      <c r="F3" s="4" t="s">
        <v>65</v>
      </c>
      <c r="G3" s="4" t="s">
        <v>66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51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5">
        <v>6995</v>
      </c>
      <c r="G10" s="5">
        <v>18268</v>
      </c>
      <c r="I10" s="16">
        <f t="shared" si="0"/>
        <v>25263</v>
      </c>
    </row>
    <row r="11" spans="1:9" x14ac:dyDescent="0.3">
      <c r="A11" t="s">
        <v>10</v>
      </c>
      <c r="B11" t="s">
        <v>16</v>
      </c>
      <c r="C11" s="5"/>
      <c r="D11" s="5"/>
      <c r="E11" s="5"/>
      <c r="F11" s="5"/>
      <c r="G11" s="5"/>
      <c r="I11" s="14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6"/>
      <c r="G12" s="5"/>
      <c r="I12" s="11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5"/>
      <c r="G13" s="5"/>
      <c r="I13" s="11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5"/>
      <c r="G14" s="5"/>
      <c r="I14" s="11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6"/>
      <c r="G15" s="5"/>
      <c r="I15" s="11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6"/>
      <c r="G16" s="5"/>
      <c r="I16" s="11">
        <f t="shared" si="0"/>
        <v>0</v>
      </c>
    </row>
    <row r="17" spans="1:9" x14ac:dyDescent="0.3">
      <c r="A17" t="s">
        <v>11</v>
      </c>
      <c r="B17" t="s">
        <v>13</v>
      </c>
      <c r="C17" s="5">
        <v>17420</v>
      </c>
      <c r="D17" s="5"/>
      <c r="E17" s="5"/>
      <c r="F17" s="5">
        <v>8785</v>
      </c>
      <c r="G17" s="5"/>
      <c r="I17" s="13">
        <f t="shared" si="0"/>
        <v>26205</v>
      </c>
    </row>
    <row r="18" spans="1:9" x14ac:dyDescent="0.3">
      <c r="A18" t="s">
        <v>10</v>
      </c>
      <c r="B18" t="s">
        <v>13</v>
      </c>
      <c r="C18" s="5">
        <v>20766</v>
      </c>
      <c r="D18" s="5"/>
      <c r="E18" s="5"/>
      <c r="F18" s="5">
        <v>11079</v>
      </c>
      <c r="G18" s="5">
        <v>14831</v>
      </c>
      <c r="I18" s="13">
        <f t="shared" si="0"/>
        <v>46676</v>
      </c>
    </row>
    <row r="19" spans="1:9" x14ac:dyDescent="0.3">
      <c r="A19" t="s">
        <v>8</v>
      </c>
      <c r="B19" t="s">
        <v>13</v>
      </c>
      <c r="C19" s="5">
        <v>1065</v>
      </c>
      <c r="D19" s="5"/>
      <c r="E19" s="5"/>
      <c r="F19" s="5"/>
      <c r="G19" s="5"/>
      <c r="I19" s="13">
        <f t="shared" si="0"/>
        <v>1065</v>
      </c>
    </row>
    <row r="20" spans="1:9" x14ac:dyDescent="0.3">
      <c r="A20" t="s">
        <v>19</v>
      </c>
      <c r="B20" t="s">
        <v>13</v>
      </c>
      <c r="C20" s="5"/>
      <c r="D20" s="5"/>
      <c r="E20" s="5"/>
      <c r="F20" s="6"/>
      <c r="G20" s="5"/>
      <c r="I20" s="13">
        <f t="shared" si="0"/>
        <v>0</v>
      </c>
    </row>
    <row r="21" spans="1:9" x14ac:dyDescent="0.3">
      <c r="A21" t="s">
        <v>20</v>
      </c>
      <c r="B21" t="s">
        <v>13</v>
      </c>
      <c r="C21" s="5">
        <v>20091</v>
      </c>
      <c r="D21" s="5"/>
      <c r="E21" s="5"/>
      <c r="F21" s="5">
        <v>18126</v>
      </c>
      <c r="G21" s="5">
        <v>20371</v>
      </c>
      <c r="I21" s="13">
        <f t="shared" si="0"/>
        <v>58588</v>
      </c>
    </row>
    <row r="22" spans="1:9" x14ac:dyDescent="0.3">
      <c r="A22" t="s">
        <v>21</v>
      </c>
      <c r="B22" t="s">
        <v>13</v>
      </c>
      <c r="C22" s="5">
        <v>336</v>
      </c>
      <c r="D22" s="5"/>
      <c r="E22" s="5"/>
      <c r="F22" s="5"/>
      <c r="G22" s="5"/>
      <c r="I22" s="13">
        <f t="shared" si="0"/>
        <v>336</v>
      </c>
    </row>
    <row r="23" spans="1:9" x14ac:dyDescent="0.3">
      <c r="A23" t="s">
        <v>22</v>
      </c>
      <c r="B23" t="s">
        <v>23</v>
      </c>
      <c r="C23" s="5">
        <v>2134</v>
      </c>
      <c r="D23" s="5"/>
      <c r="E23" s="5"/>
      <c r="F23" s="5">
        <v>3730</v>
      </c>
      <c r="G23" s="5"/>
      <c r="I23" s="13">
        <f t="shared" si="0"/>
        <v>5864</v>
      </c>
    </row>
    <row r="24" spans="1:9" x14ac:dyDescent="0.3">
      <c r="A24" t="s">
        <v>24</v>
      </c>
      <c r="B24" t="s">
        <v>23</v>
      </c>
      <c r="C24" s="5">
        <v>1212</v>
      </c>
      <c r="D24" s="5"/>
      <c r="E24" s="5"/>
      <c r="F24" s="5">
        <v>2474</v>
      </c>
      <c r="G24" s="5"/>
      <c r="I24" s="13">
        <f t="shared" si="0"/>
        <v>3686</v>
      </c>
    </row>
    <row r="25" spans="1:9" x14ac:dyDescent="0.3">
      <c r="A25" t="s">
        <v>25</v>
      </c>
      <c r="B25" t="s">
        <v>26</v>
      </c>
      <c r="C25" s="5"/>
      <c r="D25" s="5"/>
      <c r="E25" s="5"/>
      <c r="F25" s="6"/>
      <c r="G25" s="5"/>
      <c r="I25" s="11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6"/>
      <c r="G26" s="5"/>
      <c r="I26" s="11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5"/>
      <c r="I27" s="11">
        <f t="shared" si="0"/>
        <v>0</v>
      </c>
    </row>
    <row r="28" spans="1:9" x14ac:dyDescent="0.3">
      <c r="A28" t="s">
        <v>29</v>
      </c>
      <c r="B28" t="s">
        <v>30</v>
      </c>
      <c r="C28" s="5">
        <v>4394</v>
      </c>
      <c r="D28" s="5"/>
      <c r="E28" s="5"/>
      <c r="F28" s="5"/>
      <c r="G28" s="5">
        <v>12703</v>
      </c>
      <c r="I28" s="13">
        <f t="shared" si="0"/>
        <v>17097</v>
      </c>
    </row>
    <row r="29" spans="1:9" x14ac:dyDescent="0.3">
      <c r="A29" t="s">
        <v>17</v>
      </c>
      <c r="B29" t="s">
        <v>30</v>
      </c>
      <c r="C29" s="5">
        <v>14539</v>
      </c>
      <c r="D29" s="5"/>
      <c r="E29" s="5"/>
      <c r="F29" s="5">
        <v>9076</v>
      </c>
      <c r="G29" s="5">
        <v>11787</v>
      </c>
      <c r="I29" s="13">
        <f t="shared" si="0"/>
        <v>35402</v>
      </c>
    </row>
    <row r="30" spans="1:9" x14ac:dyDescent="0.3">
      <c r="A30" t="s">
        <v>18</v>
      </c>
      <c r="B30" t="s">
        <v>30</v>
      </c>
      <c r="C30" s="5">
        <v>459</v>
      </c>
      <c r="D30" s="5"/>
      <c r="E30" s="5"/>
      <c r="F30" s="5"/>
      <c r="G30" s="5"/>
      <c r="I30" s="13">
        <f t="shared" si="0"/>
        <v>459</v>
      </c>
    </row>
    <row r="31" spans="1:9" x14ac:dyDescent="0.3">
      <c r="A31" t="s">
        <v>25</v>
      </c>
      <c r="B31" t="s">
        <v>30</v>
      </c>
      <c r="C31" s="5">
        <v>17320</v>
      </c>
      <c r="D31" s="5"/>
      <c r="E31" s="5"/>
      <c r="F31" s="5">
        <v>15617</v>
      </c>
      <c r="G31" s="5">
        <v>2729</v>
      </c>
      <c r="I31" s="13">
        <f t="shared" si="0"/>
        <v>35666</v>
      </c>
    </row>
    <row r="32" spans="1:9" x14ac:dyDescent="0.3">
      <c r="A32" t="s">
        <v>27</v>
      </c>
      <c r="B32" t="s">
        <v>30</v>
      </c>
      <c r="C32" s="5">
        <v>4633</v>
      </c>
      <c r="D32" s="5"/>
      <c r="E32" s="5"/>
      <c r="F32" s="5">
        <v>3691</v>
      </c>
      <c r="G32" s="5">
        <v>389</v>
      </c>
      <c r="I32" s="13">
        <f t="shared" si="0"/>
        <v>8713</v>
      </c>
    </row>
    <row r="33" spans="1:9" x14ac:dyDescent="0.3">
      <c r="A33" t="s">
        <v>28</v>
      </c>
      <c r="B33" t="s">
        <v>30</v>
      </c>
      <c r="C33" s="5">
        <v>1237</v>
      </c>
      <c r="D33" s="5"/>
      <c r="E33" s="5"/>
      <c r="F33" s="5">
        <v>2516</v>
      </c>
      <c r="G33" s="5"/>
      <c r="I33" s="13">
        <f t="shared" si="0"/>
        <v>3753</v>
      </c>
    </row>
    <row r="34" spans="1:9" x14ac:dyDescent="0.3">
      <c r="A34" t="s">
        <v>31</v>
      </c>
      <c r="B34" t="s">
        <v>32</v>
      </c>
      <c r="C34" s="5"/>
      <c r="D34" s="5"/>
      <c r="E34" s="5"/>
      <c r="F34" s="6"/>
      <c r="G34" s="5"/>
      <c r="I34" s="11">
        <f t="shared" si="0"/>
        <v>0</v>
      </c>
    </row>
    <row r="35" spans="1:9" x14ac:dyDescent="0.3">
      <c r="A35" t="s">
        <v>34</v>
      </c>
      <c r="B35" t="s">
        <v>32</v>
      </c>
      <c r="C35" s="5"/>
      <c r="D35" s="5"/>
      <c r="E35" s="5"/>
      <c r="F35" s="6"/>
      <c r="G35" s="5"/>
      <c r="I35" s="11">
        <f t="shared" si="0"/>
        <v>0</v>
      </c>
    </row>
    <row r="36" spans="1:9" x14ac:dyDescent="0.3">
      <c r="A36" t="s">
        <v>35</v>
      </c>
      <c r="B36" t="s">
        <v>32</v>
      </c>
      <c r="C36" s="5"/>
      <c r="D36" s="5"/>
      <c r="E36" s="5"/>
      <c r="F36" s="6"/>
      <c r="G36" s="5"/>
      <c r="I36" s="11">
        <f t="shared" si="0"/>
        <v>0</v>
      </c>
    </row>
    <row r="37" spans="1:9" x14ac:dyDescent="0.3">
      <c r="A37" t="s">
        <v>36</v>
      </c>
      <c r="B37" t="s">
        <v>32</v>
      </c>
      <c r="C37" s="5"/>
      <c r="D37" s="5"/>
      <c r="E37" s="5"/>
      <c r="F37" s="6"/>
      <c r="G37" s="5"/>
      <c r="I37" s="11">
        <f t="shared" si="0"/>
        <v>0</v>
      </c>
    </row>
    <row r="38" spans="1:9" x14ac:dyDescent="0.3">
      <c r="A38" s="7" t="s">
        <v>39</v>
      </c>
      <c r="B38" t="s">
        <v>38</v>
      </c>
      <c r="C38" s="5"/>
      <c r="D38" s="5"/>
      <c r="E38" s="5"/>
      <c r="F38" s="6"/>
      <c r="G38" s="5"/>
      <c r="I38" s="11">
        <f t="shared" si="0"/>
        <v>0</v>
      </c>
    </row>
    <row r="39" spans="1:9" x14ac:dyDescent="0.3">
      <c r="A39" t="s">
        <v>37</v>
      </c>
      <c r="B39" t="s">
        <v>40</v>
      </c>
      <c r="C39" s="5">
        <v>2812</v>
      </c>
      <c r="D39" s="5"/>
      <c r="E39" s="5"/>
      <c r="F39" s="5">
        <v>3523.4</v>
      </c>
      <c r="G39" s="5">
        <v>2194.6</v>
      </c>
      <c r="I39" s="15">
        <f t="shared" si="0"/>
        <v>8530</v>
      </c>
    </row>
    <row r="40" spans="1:9" x14ac:dyDescent="0.3">
      <c r="A40" t="s">
        <v>33</v>
      </c>
      <c r="B40" t="s">
        <v>40</v>
      </c>
      <c r="C40" s="5">
        <v>928</v>
      </c>
      <c r="D40" s="5"/>
      <c r="E40" s="5"/>
      <c r="F40" s="5"/>
      <c r="G40" s="5"/>
      <c r="I40" s="15">
        <f t="shared" si="0"/>
        <v>928</v>
      </c>
    </row>
    <row r="41" spans="1:9" x14ac:dyDescent="0.3">
      <c r="A41" t="s">
        <v>31</v>
      </c>
      <c r="B41" t="s">
        <v>40</v>
      </c>
      <c r="C41" s="5">
        <v>1120</v>
      </c>
      <c r="D41" s="5"/>
      <c r="E41" s="5"/>
      <c r="F41" s="10">
        <v>2302</v>
      </c>
      <c r="G41" s="5"/>
      <c r="I41" s="15">
        <f t="shared" si="0"/>
        <v>3422</v>
      </c>
    </row>
    <row r="42" spans="1:9" x14ac:dyDescent="0.3">
      <c r="A42" t="s">
        <v>37</v>
      </c>
      <c r="B42" s="2" t="s">
        <v>52</v>
      </c>
      <c r="C42" s="5"/>
      <c r="D42" s="5"/>
      <c r="E42" s="5"/>
      <c r="F42" s="10"/>
      <c r="G42" s="5"/>
      <c r="I42" s="15">
        <f t="shared" si="0"/>
        <v>0</v>
      </c>
    </row>
    <row r="43" spans="1:9" x14ac:dyDescent="0.3">
      <c r="A43" t="s">
        <v>33</v>
      </c>
      <c r="B43" s="2" t="s">
        <v>52</v>
      </c>
      <c r="C43" s="5">
        <v>949</v>
      </c>
      <c r="D43" s="5"/>
      <c r="E43" s="5"/>
      <c r="F43" s="10"/>
      <c r="G43" s="5"/>
      <c r="I43" s="15">
        <f t="shared" si="0"/>
        <v>949</v>
      </c>
    </row>
    <row r="44" spans="1:9" x14ac:dyDescent="0.3">
      <c r="A44" t="s">
        <v>31</v>
      </c>
      <c r="B44" s="2" t="s">
        <v>52</v>
      </c>
      <c r="C44" s="5"/>
      <c r="D44" s="5"/>
      <c r="E44" s="5"/>
      <c r="F44" s="10"/>
      <c r="G44" s="5"/>
      <c r="I44" s="15">
        <f t="shared" si="0"/>
        <v>0</v>
      </c>
    </row>
    <row r="45" spans="1:9" x14ac:dyDescent="0.3">
      <c r="A45" t="s">
        <v>42</v>
      </c>
      <c r="B45" t="s">
        <v>43</v>
      </c>
      <c r="C45" s="5">
        <v>14707</v>
      </c>
      <c r="D45" s="5"/>
      <c r="E45" s="5"/>
      <c r="F45" s="5">
        <v>10424</v>
      </c>
      <c r="G45" s="5">
        <v>4985</v>
      </c>
      <c r="I45" s="16">
        <f t="shared" si="0"/>
        <v>30116</v>
      </c>
    </row>
    <row r="46" spans="1:9" x14ac:dyDescent="0.3">
      <c r="A46" t="s">
        <v>44</v>
      </c>
      <c r="B46" t="s">
        <v>43</v>
      </c>
      <c r="C46" s="5">
        <v>3448</v>
      </c>
      <c r="D46" s="5"/>
      <c r="E46" s="5"/>
      <c r="F46" s="5">
        <v>3331</v>
      </c>
      <c r="G46" s="5">
        <v>351</v>
      </c>
      <c r="I46" s="13">
        <f t="shared" si="0"/>
        <v>7130</v>
      </c>
    </row>
    <row r="47" spans="1:9" x14ac:dyDescent="0.3">
      <c r="A47" t="s">
        <v>53</v>
      </c>
      <c r="B47" t="s">
        <v>43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t="s">
        <v>54</v>
      </c>
      <c r="B48" t="s">
        <v>43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t="s">
        <v>25</v>
      </c>
      <c r="B49" t="s">
        <v>45</v>
      </c>
      <c r="C49" s="5"/>
      <c r="D49" s="5"/>
      <c r="E49" s="5"/>
      <c r="F49" s="5"/>
      <c r="G49" s="5">
        <v>9963</v>
      </c>
      <c r="I49" s="13">
        <f t="shared" si="0"/>
        <v>9963</v>
      </c>
    </row>
    <row r="50" spans="1:9" x14ac:dyDescent="0.3">
      <c r="A50" t="s">
        <v>27</v>
      </c>
      <c r="B50" t="s">
        <v>45</v>
      </c>
      <c r="C50" s="5">
        <v>16399</v>
      </c>
      <c r="D50" s="5"/>
      <c r="E50" s="5"/>
      <c r="F50" s="5">
        <v>11004</v>
      </c>
      <c r="G50" s="5">
        <v>14053</v>
      </c>
      <c r="I50" s="13">
        <f t="shared" si="0"/>
        <v>41456</v>
      </c>
    </row>
    <row r="51" spans="1:9" x14ac:dyDescent="0.3">
      <c r="A51" t="s">
        <v>28</v>
      </c>
      <c r="B51" t="s">
        <v>45</v>
      </c>
      <c r="C51" s="5"/>
      <c r="D51" s="5"/>
      <c r="E51" s="5"/>
      <c r="F51" s="5"/>
      <c r="G51" s="5"/>
      <c r="I51" s="15">
        <f t="shared" si="0"/>
        <v>0</v>
      </c>
    </row>
    <row r="52" spans="1:9" x14ac:dyDescent="0.3">
      <c r="C52" s="1" t="s">
        <v>0</v>
      </c>
      <c r="D52" s="1" t="s">
        <v>0</v>
      </c>
      <c r="E52" s="1" t="s">
        <v>0</v>
      </c>
      <c r="F52" s="1" t="s">
        <v>0</v>
      </c>
      <c r="G52" s="1" t="s">
        <v>0</v>
      </c>
      <c r="H52" s="1"/>
      <c r="I52" s="1" t="s">
        <v>0</v>
      </c>
    </row>
    <row r="53" spans="1:9" x14ac:dyDescent="0.3">
      <c r="C53" s="8">
        <f>SUM(C4:C51)</f>
        <v>145969</v>
      </c>
      <c r="D53" s="8">
        <f>SUM(D4:D51)</f>
        <v>0</v>
      </c>
      <c r="E53" s="8">
        <f>SUM(E4:E51)</f>
        <v>0</v>
      </c>
      <c r="F53" s="8">
        <f>SUM(F4:F51)</f>
        <v>112673.4</v>
      </c>
      <c r="G53" s="8">
        <f>SUM(G4:G51)</f>
        <v>112624.6</v>
      </c>
      <c r="H53" s="9"/>
      <c r="I53" s="9">
        <f>SUM(I4:I51)</f>
        <v>371267</v>
      </c>
    </row>
    <row r="54" spans="1:9" x14ac:dyDescent="0.3">
      <c r="C54" s="1" t="s">
        <v>1</v>
      </c>
      <c r="D54" s="1" t="s">
        <v>1</v>
      </c>
      <c r="E54" s="1" t="s">
        <v>1</v>
      </c>
      <c r="F54" s="1" t="s">
        <v>1</v>
      </c>
      <c r="G54" s="1" t="s">
        <v>1</v>
      </c>
      <c r="H54" s="1"/>
      <c r="I54" s="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7"/>
  <sheetViews>
    <sheetView workbookViewId="0">
      <pane xSplit="2" ySplit="3" topLeftCell="C33" activePane="bottomRight" state="frozen"/>
      <selection pane="topRight" activeCell="C1" sqref="C1"/>
      <selection pane="bottomLeft" activeCell="A4" sqref="A4"/>
      <selection pane="bottomRight"/>
    </sheetView>
  </sheetViews>
  <sheetFormatPr defaultRowHeight="14.4" x14ac:dyDescent="0.3"/>
  <cols>
    <col min="1" max="1" width="10.44140625" customWidth="1"/>
    <col min="2" max="2" width="12.88671875" customWidth="1"/>
    <col min="3" max="3" width="10.109375" customWidth="1"/>
    <col min="4" max="4" width="10.33203125" customWidth="1"/>
    <col min="5" max="5" width="11.109375" customWidth="1"/>
    <col min="6" max="6" width="11.44140625" customWidth="1"/>
    <col min="7" max="7" width="10.33203125" customWidth="1"/>
    <col min="9" max="9" width="10.33203125" customWidth="1"/>
  </cols>
  <sheetData>
    <row r="1" spans="1:9" x14ac:dyDescent="0.3">
      <c r="A1" t="s">
        <v>67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68</v>
      </c>
      <c r="D3" s="3" t="s">
        <v>48</v>
      </c>
      <c r="E3" s="4" t="s">
        <v>69</v>
      </c>
      <c r="F3" s="4" t="s">
        <v>50</v>
      </c>
      <c r="G3" s="4" t="s">
        <v>51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5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>
        <v>718</v>
      </c>
      <c r="D10" s="5">
        <v>18514</v>
      </c>
      <c r="E10" s="5">
        <v>24649</v>
      </c>
      <c r="F10" s="5"/>
      <c r="G10" s="5"/>
      <c r="I10" s="16">
        <f t="shared" si="0"/>
        <v>43881</v>
      </c>
    </row>
    <row r="11" spans="1:9" x14ac:dyDescent="0.3">
      <c r="A11" t="s">
        <v>10</v>
      </c>
      <c r="B11" t="s">
        <v>16</v>
      </c>
      <c r="C11" s="5"/>
      <c r="D11" s="5"/>
      <c r="E11" s="5"/>
      <c r="F11" s="5"/>
      <c r="G11" s="5"/>
      <c r="I11" s="14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6"/>
      <c r="G12" s="5"/>
      <c r="I12" s="11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5"/>
      <c r="G13" s="5"/>
      <c r="I13" s="11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5"/>
      <c r="G14" s="5"/>
      <c r="I14" s="11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6"/>
      <c r="G15" s="5"/>
      <c r="I15" s="11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6"/>
      <c r="G16" s="5"/>
      <c r="I16" s="11">
        <f t="shared" si="0"/>
        <v>0</v>
      </c>
    </row>
    <row r="17" spans="1:9" x14ac:dyDescent="0.3">
      <c r="A17" t="s">
        <v>11</v>
      </c>
      <c r="B17" t="s">
        <v>13</v>
      </c>
      <c r="C17" s="5">
        <v>7047</v>
      </c>
      <c r="D17" s="5"/>
      <c r="E17" s="5">
        <v>4040</v>
      </c>
      <c r="F17" s="5">
        <v>28237</v>
      </c>
      <c r="G17" s="5">
        <v>30239</v>
      </c>
      <c r="I17" s="13">
        <f t="shared" si="0"/>
        <v>69563</v>
      </c>
    </row>
    <row r="18" spans="1:9" x14ac:dyDescent="0.3">
      <c r="A18" t="s">
        <v>10</v>
      </c>
      <c r="B18" t="s">
        <v>13</v>
      </c>
      <c r="C18" s="5"/>
      <c r="D18" s="5">
        <v>15718</v>
      </c>
      <c r="E18" s="5">
        <v>20076</v>
      </c>
      <c r="F18" s="5">
        <v>20615</v>
      </c>
      <c r="G18" s="5">
        <v>21654</v>
      </c>
      <c r="I18" s="13">
        <f t="shared" si="0"/>
        <v>78063</v>
      </c>
    </row>
    <row r="19" spans="1:9" x14ac:dyDescent="0.3">
      <c r="A19" t="s">
        <v>8</v>
      </c>
      <c r="B19" t="s">
        <v>13</v>
      </c>
      <c r="C19" s="5"/>
      <c r="D19" s="5">
        <v>3217</v>
      </c>
      <c r="E19" s="5">
        <v>1964</v>
      </c>
      <c r="F19" s="5">
        <v>942</v>
      </c>
      <c r="G19" s="5">
        <v>1860</v>
      </c>
      <c r="I19" s="13">
        <f t="shared" si="0"/>
        <v>7983</v>
      </c>
    </row>
    <row r="20" spans="1:9" x14ac:dyDescent="0.3">
      <c r="A20" t="s">
        <v>19</v>
      </c>
      <c r="B20" t="s">
        <v>13</v>
      </c>
      <c r="C20" s="5"/>
      <c r="D20" s="5"/>
      <c r="E20" s="5"/>
      <c r="F20" s="6"/>
      <c r="G20" s="5"/>
      <c r="I20" s="11">
        <f t="shared" si="0"/>
        <v>0</v>
      </c>
    </row>
    <row r="21" spans="1:9" x14ac:dyDescent="0.3">
      <c r="A21" t="s">
        <v>20</v>
      </c>
      <c r="B21" t="s">
        <v>13</v>
      </c>
      <c r="C21" s="5">
        <v>8752</v>
      </c>
      <c r="D21" s="5">
        <v>21194</v>
      </c>
      <c r="E21" s="5">
        <v>25902</v>
      </c>
      <c r="F21" s="5">
        <v>31276</v>
      </c>
      <c r="G21" s="5">
        <v>30033</v>
      </c>
      <c r="I21" s="13">
        <f t="shared" si="0"/>
        <v>117157</v>
      </c>
    </row>
    <row r="22" spans="1:9" x14ac:dyDescent="0.3">
      <c r="A22" t="s">
        <v>21</v>
      </c>
      <c r="B22" t="s">
        <v>13</v>
      </c>
      <c r="C22" s="5"/>
      <c r="D22" s="5">
        <v>3316</v>
      </c>
      <c r="E22" s="5">
        <v>3155</v>
      </c>
      <c r="F22" s="5">
        <v>1600</v>
      </c>
      <c r="G22" s="5">
        <v>1574</v>
      </c>
      <c r="I22" s="13">
        <f t="shared" si="0"/>
        <v>9645</v>
      </c>
    </row>
    <row r="23" spans="1:9" x14ac:dyDescent="0.3">
      <c r="A23" t="s">
        <v>22</v>
      </c>
      <c r="B23" t="s">
        <v>23</v>
      </c>
      <c r="C23" s="5">
        <v>1081</v>
      </c>
      <c r="D23" s="5">
        <v>1056</v>
      </c>
      <c r="E23" s="5">
        <v>2643</v>
      </c>
      <c r="F23" s="5">
        <v>1438</v>
      </c>
      <c r="G23" s="5">
        <v>3502</v>
      </c>
      <c r="I23" s="13">
        <f t="shared" si="0"/>
        <v>9720</v>
      </c>
    </row>
    <row r="24" spans="1:9" x14ac:dyDescent="0.3">
      <c r="A24" t="s">
        <v>24</v>
      </c>
      <c r="B24" t="s">
        <v>23</v>
      </c>
      <c r="C24" s="5">
        <v>1218</v>
      </c>
      <c r="D24" s="5">
        <v>2452</v>
      </c>
      <c r="E24" s="5">
        <v>1220</v>
      </c>
      <c r="F24" s="5"/>
      <c r="G24" s="5">
        <v>2976</v>
      </c>
      <c r="I24" s="13">
        <f t="shared" si="0"/>
        <v>7866</v>
      </c>
    </row>
    <row r="25" spans="1:9" x14ac:dyDescent="0.3">
      <c r="A25" t="s">
        <v>25</v>
      </c>
      <c r="B25" t="s">
        <v>26</v>
      </c>
      <c r="C25" s="5"/>
      <c r="D25" s="5"/>
      <c r="E25" s="5"/>
      <c r="F25" s="6"/>
      <c r="G25" s="5"/>
      <c r="I25" s="11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6"/>
      <c r="G26" s="5"/>
      <c r="I26" s="11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5"/>
      <c r="I27" s="11">
        <f t="shared" si="0"/>
        <v>0</v>
      </c>
    </row>
    <row r="28" spans="1:9" x14ac:dyDescent="0.3">
      <c r="A28" t="s">
        <v>29</v>
      </c>
      <c r="B28" t="s">
        <v>30</v>
      </c>
      <c r="C28" s="5">
        <v>601</v>
      </c>
      <c r="D28" s="5">
        <v>15022</v>
      </c>
      <c r="E28" s="5">
        <v>23676</v>
      </c>
      <c r="F28" s="5">
        <v>23187</v>
      </c>
      <c r="G28" s="5">
        <v>24676</v>
      </c>
      <c r="I28" s="13">
        <f t="shared" si="0"/>
        <v>87162</v>
      </c>
    </row>
    <row r="29" spans="1:9" x14ac:dyDescent="0.3">
      <c r="A29" t="s">
        <v>17</v>
      </c>
      <c r="B29" t="s">
        <v>30</v>
      </c>
      <c r="C29" s="5">
        <v>5836</v>
      </c>
      <c r="D29" s="5">
        <v>11367</v>
      </c>
      <c r="E29" s="5">
        <v>14877</v>
      </c>
      <c r="F29" s="5">
        <v>15867</v>
      </c>
      <c r="G29" s="5">
        <v>17823</v>
      </c>
      <c r="I29" s="13">
        <f t="shared" si="0"/>
        <v>65770</v>
      </c>
    </row>
    <row r="30" spans="1:9" x14ac:dyDescent="0.3">
      <c r="A30" t="s">
        <v>18</v>
      </c>
      <c r="B30" t="s">
        <v>30</v>
      </c>
      <c r="C30" s="5"/>
      <c r="D30" s="5">
        <v>2641</v>
      </c>
      <c r="E30" s="5">
        <v>1605</v>
      </c>
      <c r="F30" s="5">
        <v>844</v>
      </c>
      <c r="G30" s="5">
        <v>1053</v>
      </c>
      <c r="I30" s="13">
        <f t="shared" si="0"/>
        <v>6143</v>
      </c>
    </row>
    <row r="31" spans="1:9" x14ac:dyDescent="0.3">
      <c r="A31" t="s">
        <v>25</v>
      </c>
      <c r="B31" t="s">
        <v>30</v>
      </c>
      <c r="C31" s="5"/>
      <c r="D31" s="5"/>
      <c r="E31" s="5"/>
      <c r="F31" s="5"/>
      <c r="G31" s="5"/>
      <c r="I31" s="11">
        <f t="shared" si="0"/>
        <v>0</v>
      </c>
    </row>
    <row r="32" spans="1:9" x14ac:dyDescent="0.3">
      <c r="A32" t="s">
        <v>27</v>
      </c>
      <c r="B32" t="s">
        <v>30</v>
      </c>
      <c r="C32" s="5">
        <v>1067</v>
      </c>
      <c r="D32" s="5">
        <v>2211</v>
      </c>
      <c r="E32" s="5">
        <v>2603</v>
      </c>
      <c r="F32" s="5">
        <v>3539</v>
      </c>
      <c r="G32" s="5">
        <v>3744</v>
      </c>
      <c r="I32" s="13">
        <f t="shared" si="0"/>
        <v>13164</v>
      </c>
    </row>
    <row r="33" spans="1:9" x14ac:dyDescent="0.3">
      <c r="A33" t="s">
        <v>28</v>
      </c>
      <c r="B33" t="s">
        <v>30</v>
      </c>
      <c r="C33" s="5">
        <v>1199</v>
      </c>
      <c r="D33" s="5">
        <v>2416</v>
      </c>
      <c r="E33" s="5">
        <v>1203</v>
      </c>
      <c r="F33" s="5"/>
      <c r="G33" s="5">
        <v>2889</v>
      </c>
      <c r="I33" s="13">
        <f t="shared" si="0"/>
        <v>7707</v>
      </c>
    </row>
    <row r="34" spans="1:9" x14ac:dyDescent="0.3">
      <c r="A34" t="s">
        <v>31</v>
      </c>
      <c r="B34" t="s">
        <v>32</v>
      </c>
      <c r="C34" s="5"/>
      <c r="D34" s="5"/>
      <c r="E34" s="5"/>
      <c r="F34" s="6"/>
      <c r="G34" s="5"/>
      <c r="I34" s="11">
        <f t="shared" si="0"/>
        <v>0</v>
      </c>
    </row>
    <row r="35" spans="1:9" x14ac:dyDescent="0.3">
      <c r="A35" t="s">
        <v>34</v>
      </c>
      <c r="B35" t="s">
        <v>32</v>
      </c>
      <c r="C35" s="5"/>
      <c r="D35" s="5"/>
      <c r="E35" s="5"/>
      <c r="F35" s="6"/>
      <c r="G35" s="5"/>
      <c r="I35" s="11">
        <f t="shared" si="0"/>
        <v>0</v>
      </c>
    </row>
    <row r="36" spans="1:9" x14ac:dyDescent="0.3">
      <c r="A36" t="s">
        <v>35</v>
      </c>
      <c r="B36" t="s">
        <v>32</v>
      </c>
      <c r="C36" s="5"/>
      <c r="D36" s="5"/>
      <c r="E36" s="5"/>
      <c r="F36" s="6"/>
      <c r="G36" s="5"/>
      <c r="I36" s="11">
        <f t="shared" si="0"/>
        <v>0</v>
      </c>
    </row>
    <row r="37" spans="1:9" x14ac:dyDescent="0.3">
      <c r="A37" t="s">
        <v>36</v>
      </c>
      <c r="B37" t="s">
        <v>32</v>
      </c>
      <c r="C37" s="5"/>
      <c r="D37" s="5"/>
      <c r="E37" s="5"/>
      <c r="F37" s="6"/>
      <c r="G37" s="5"/>
      <c r="I37" s="11">
        <f t="shared" si="0"/>
        <v>0</v>
      </c>
    </row>
    <row r="38" spans="1:9" x14ac:dyDescent="0.3">
      <c r="A38" s="7" t="s">
        <v>39</v>
      </c>
      <c r="B38" t="s">
        <v>38</v>
      </c>
      <c r="C38" s="5"/>
      <c r="D38" s="5"/>
      <c r="E38" s="5"/>
      <c r="F38" s="6"/>
      <c r="G38" s="5"/>
      <c r="I38" s="11">
        <f t="shared" si="0"/>
        <v>0</v>
      </c>
    </row>
    <row r="39" spans="1:9" x14ac:dyDescent="0.3">
      <c r="A39" t="s">
        <v>37</v>
      </c>
      <c r="B39" t="s">
        <v>40</v>
      </c>
      <c r="C39" s="5"/>
      <c r="D39" s="5">
        <v>3539.8</v>
      </c>
      <c r="E39" s="5">
        <v>4837.8</v>
      </c>
      <c r="F39" s="5"/>
      <c r="G39" s="5"/>
      <c r="I39" s="13">
        <f t="shared" si="0"/>
        <v>8377.6</v>
      </c>
    </row>
    <row r="40" spans="1:9" x14ac:dyDescent="0.3">
      <c r="A40" t="s">
        <v>33</v>
      </c>
      <c r="B40" t="s">
        <v>40</v>
      </c>
      <c r="C40" s="5"/>
      <c r="D40" s="5">
        <v>1114.4000000000001</v>
      </c>
      <c r="E40" s="5">
        <v>2725.4</v>
      </c>
      <c r="F40" s="5"/>
      <c r="G40" s="5"/>
      <c r="I40" s="13">
        <f t="shared" si="0"/>
        <v>3839.8</v>
      </c>
    </row>
    <row r="41" spans="1:9" x14ac:dyDescent="0.3">
      <c r="A41" t="s">
        <v>31</v>
      </c>
      <c r="B41" t="s">
        <v>40</v>
      </c>
      <c r="C41" s="5">
        <v>1088</v>
      </c>
      <c r="D41" s="5">
        <v>2180</v>
      </c>
      <c r="E41" s="5">
        <v>708</v>
      </c>
      <c r="F41" s="10"/>
      <c r="G41" s="5"/>
      <c r="I41" s="13">
        <f t="shared" si="0"/>
        <v>3976</v>
      </c>
    </row>
    <row r="42" spans="1:9" x14ac:dyDescent="0.3">
      <c r="A42" t="s">
        <v>37</v>
      </c>
      <c r="B42" s="2" t="s">
        <v>52</v>
      </c>
      <c r="C42" s="5"/>
      <c r="D42" s="5"/>
      <c r="E42" s="5">
        <v>615</v>
      </c>
      <c r="F42" s="10">
        <v>1786</v>
      </c>
      <c r="G42" s="5">
        <v>5724</v>
      </c>
      <c r="I42" s="13">
        <f t="shared" si="0"/>
        <v>8125</v>
      </c>
    </row>
    <row r="43" spans="1:9" x14ac:dyDescent="0.3">
      <c r="A43" t="s">
        <v>33</v>
      </c>
      <c r="B43" s="2" t="s">
        <v>52</v>
      </c>
      <c r="C43" s="5"/>
      <c r="D43" s="5"/>
      <c r="E43" s="5"/>
      <c r="F43" s="10"/>
      <c r="G43" s="5">
        <v>2716</v>
      </c>
      <c r="I43" s="13">
        <f t="shared" si="0"/>
        <v>2716</v>
      </c>
    </row>
    <row r="44" spans="1:9" x14ac:dyDescent="0.3">
      <c r="A44" t="s">
        <v>31</v>
      </c>
      <c r="B44" s="2" t="s">
        <v>52</v>
      </c>
      <c r="C44" s="5"/>
      <c r="D44" s="5">
        <v>1033</v>
      </c>
      <c r="E44" s="5">
        <v>406</v>
      </c>
      <c r="F44" s="10"/>
      <c r="G44" s="5">
        <v>3109</v>
      </c>
      <c r="I44" s="13">
        <f t="shared" si="0"/>
        <v>4548</v>
      </c>
    </row>
    <row r="45" spans="1:9" x14ac:dyDescent="0.3">
      <c r="A45" t="s">
        <v>42</v>
      </c>
      <c r="B45" t="s">
        <v>43</v>
      </c>
      <c r="C45" s="5"/>
      <c r="D45" s="5"/>
      <c r="E45" s="5"/>
      <c r="F45" s="5"/>
      <c r="G45" s="5"/>
      <c r="I45" s="12">
        <f t="shared" si="0"/>
        <v>0</v>
      </c>
    </row>
    <row r="46" spans="1:9" x14ac:dyDescent="0.3">
      <c r="A46" t="s">
        <v>44</v>
      </c>
      <c r="B46" t="s">
        <v>43</v>
      </c>
      <c r="C46" s="5">
        <v>963</v>
      </c>
      <c r="D46" s="5">
        <v>940</v>
      </c>
      <c r="E46" s="5">
        <v>1407</v>
      </c>
      <c r="F46" s="5">
        <v>1298</v>
      </c>
      <c r="G46" s="5">
        <v>3082</v>
      </c>
      <c r="I46" s="13">
        <f t="shared" si="0"/>
        <v>7690</v>
      </c>
    </row>
    <row r="47" spans="1:9" x14ac:dyDescent="0.3">
      <c r="A47" t="s">
        <v>53</v>
      </c>
      <c r="B47" t="s">
        <v>43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t="s">
        <v>54</v>
      </c>
      <c r="B48" t="s">
        <v>43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s="2" t="s">
        <v>42</v>
      </c>
      <c r="B49" s="2" t="s">
        <v>70</v>
      </c>
      <c r="C49" s="5"/>
      <c r="D49" s="5"/>
      <c r="E49" s="5"/>
      <c r="F49" s="5"/>
      <c r="G49" s="5"/>
      <c r="I49" s="11">
        <f t="shared" si="0"/>
        <v>0</v>
      </c>
    </row>
    <row r="50" spans="1:9" x14ac:dyDescent="0.3">
      <c r="A50" s="2" t="s">
        <v>44</v>
      </c>
      <c r="B50" s="2" t="s">
        <v>70</v>
      </c>
      <c r="C50" s="5"/>
      <c r="D50" s="5"/>
      <c r="E50" s="5">
        <v>931</v>
      </c>
      <c r="F50" s="5"/>
      <c r="G50" s="5"/>
      <c r="I50" s="13">
        <f t="shared" si="0"/>
        <v>931</v>
      </c>
    </row>
    <row r="51" spans="1:9" x14ac:dyDescent="0.3">
      <c r="A51" s="2" t="s">
        <v>71</v>
      </c>
      <c r="B51" s="2" t="s">
        <v>70</v>
      </c>
      <c r="C51" s="5"/>
      <c r="D51" s="5"/>
      <c r="E51" s="5"/>
      <c r="F51" s="5"/>
      <c r="G51" s="5"/>
      <c r="I51" s="11">
        <f t="shared" si="0"/>
        <v>0</v>
      </c>
    </row>
    <row r="52" spans="1:9" x14ac:dyDescent="0.3">
      <c r="A52" t="s">
        <v>25</v>
      </c>
      <c r="B52" t="s">
        <v>45</v>
      </c>
      <c r="C52" s="5">
        <v>703</v>
      </c>
      <c r="D52" s="5">
        <v>14077</v>
      </c>
      <c r="E52" s="5">
        <v>22649</v>
      </c>
      <c r="F52" s="5">
        <v>25808</v>
      </c>
      <c r="G52" s="5">
        <v>23153</v>
      </c>
      <c r="I52" s="13">
        <f t="shared" si="0"/>
        <v>86390</v>
      </c>
    </row>
    <row r="53" spans="1:9" x14ac:dyDescent="0.3">
      <c r="A53" t="s">
        <v>27</v>
      </c>
      <c r="B53" t="s">
        <v>45</v>
      </c>
      <c r="C53" s="5">
        <v>6736</v>
      </c>
      <c r="D53" s="5">
        <v>12456</v>
      </c>
      <c r="E53" s="5">
        <v>14591</v>
      </c>
      <c r="F53" s="5">
        <v>19780</v>
      </c>
      <c r="G53" s="5">
        <v>18204</v>
      </c>
      <c r="I53" s="13">
        <f t="shared" si="0"/>
        <v>71767</v>
      </c>
    </row>
    <row r="54" spans="1:9" x14ac:dyDescent="0.3">
      <c r="A54" t="s">
        <v>28</v>
      </c>
      <c r="B54" t="s">
        <v>45</v>
      </c>
      <c r="C54" s="5"/>
      <c r="D54" s="5">
        <v>2041</v>
      </c>
      <c r="E54" s="5">
        <v>1908</v>
      </c>
      <c r="F54" s="5">
        <v>982</v>
      </c>
      <c r="G54" s="5">
        <v>748</v>
      </c>
      <c r="I54" s="13">
        <f t="shared" si="0"/>
        <v>5679</v>
      </c>
    </row>
    <row r="55" spans="1:9" x14ac:dyDescent="0.3">
      <c r="C55" s="1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/>
      <c r="I55" s="1" t="s">
        <v>0</v>
      </c>
    </row>
    <row r="56" spans="1:9" x14ac:dyDescent="0.3">
      <c r="C56" s="8">
        <f>SUM(C4:C54)</f>
        <v>37009</v>
      </c>
      <c r="D56" s="8">
        <f>SUM(D4:D54)</f>
        <v>136505.20000000001</v>
      </c>
      <c r="E56" s="8">
        <f>SUM(E4:E54)</f>
        <v>178391.19999999998</v>
      </c>
      <c r="F56" s="8">
        <f>SUM(F4:F54)</f>
        <v>177199</v>
      </c>
      <c r="G56" s="8">
        <f>SUM(G4:G54)</f>
        <v>198759</v>
      </c>
      <c r="H56" s="9"/>
      <c r="I56" s="9">
        <f>SUM(I4:I54)</f>
        <v>727863.4</v>
      </c>
    </row>
    <row r="57" spans="1:9" x14ac:dyDescent="0.3">
      <c r="C57" s="1" t="s">
        <v>1</v>
      </c>
      <c r="D57" s="1" t="s">
        <v>1</v>
      </c>
      <c r="E57" s="1" t="s">
        <v>1</v>
      </c>
      <c r="F57" s="1" t="s">
        <v>1</v>
      </c>
      <c r="G57" s="1" t="s">
        <v>1</v>
      </c>
      <c r="H57" s="1"/>
      <c r="I57" s="1" t="s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7"/>
  <sheetViews>
    <sheetView workbookViewId="0">
      <pane xSplit="2" ySplit="3" topLeftCell="F4" activePane="bottomRight" state="frozen"/>
      <selection pane="topRight" activeCell="C1" sqref="C1"/>
      <selection pane="bottomLeft" activeCell="A3" sqref="A3"/>
      <selection pane="bottomRight"/>
    </sheetView>
  </sheetViews>
  <sheetFormatPr defaultRowHeight="14.4" x14ac:dyDescent="0.3"/>
  <cols>
    <col min="1" max="1" width="11.109375" customWidth="1"/>
    <col min="2" max="2" width="15" customWidth="1"/>
    <col min="3" max="3" width="10.5546875" customWidth="1"/>
    <col min="4" max="4" width="10.6640625" customWidth="1"/>
    <col min="5" max="5" width="10.5546875" customWidth="1"/>
    <col min="6" max="6" width="10.44140625" customWidth="1"/>
    <col min="7" max="7" width="11.33203125" customWidth="1"/>
    <col min="9" max="9" width="10.5546875" customWidth="1"/>
  </cols>
  <sheetData>
    <row r="1" spans="1:9" x14ac:dyDescent="0.3">
      <c r="A1" t="s">
        <v>140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72</v>
      </c>
      <c r="D3" s="3" t="s">
        <v>73</v>
      </c>
      <c r="E3" s="4" t="s">
        <v>74</v>
      </c>
      <c r="F3" s="4" t="s">
        <v>75</v>
      </c>
      <c r="G3" s="4" t="s">
        <v>76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5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>
        <v>2615</v>
      </c>
      <c r="D10" s="5">
        <v>26563</v>
      </c>
      <c r="E10" s="5">
        <v>9846</v>
      </c>
      <c r="F10" s="5"/>
      <c r="G10" s="5"/>
      <c r="I10" s="12">
        <f t="shared" si="0"/>
        <v>39024</v>
      </c>
    </row>
    <row r="11" spans="1:9" x14ac:dyDescent="0.3">
      <c r="A11" t="s">
        <v>10</v>
      </c>
      <c r="B11" t="s">
        <v>16</v>
      </c>
      <c r="C11" s="5"/>
      <c r="D11" s="5">
        <v>34515</v>
      </c>
      <c r="E11" s="5">
        <v>1520</v>
      </c>
      <c r="F11" s="5"/>
      <c r="G11" s="5"/>
      <c r="I11" s="11">
        <f t="shared" si="0"/>
        <v>36035</v>
      </c>
    </row>
    <row r="12" spans="1:9" x14ac:dyDescent="0.3">
      <c r="A12" t="s">
        <v>8</v>
      </c>
      <c r="B12" t="s">
        <v>16</v>
      </c>
      <c r="C12" s="5"/>
      <c r="D12" s="5"/>
      <c r="E12" s="5"/>
      <c r="F12" s="6"/>
      <c r="G12" s="5"/>
      <c r="I12" s="11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5"/>
      <c r="G13" s="5"/>
      <c r="I13" s="11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5"/>
      <c r="G14" s="5"/>
      <c r="I14" s="11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6"/>
      <c r="G15" s="5"/>
      <c r="I15" s="11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6"/>
      <c r="G16" s="5"/>
      <c r="I16" s="11">
        <f t="shared" si="0"/>
        <v>0</v>
      </c>
    </row>
    <row r="17" spans="1:9" x14ac:dyDescent="0.3">
      <c r="A17" t="s">
        <v>11</v>
      </c>
      <c r="B17" t="s">
        <v>13</v>
      </c>
      <c r="C17" s="5">
        <v>32040</v>
      </c>
      <c r="D17" s="5"/>
      <c r="E17" s="5">
        <v>8224</v>
      </c>
      <c r="F17" s="5">
        <v>23705</v>
      </c>
      <c r="G17" s="5"/>
      <c r="I17" s="11">
        <f t="shared" si="0"/>
        <v>63969</v>
      </c>
    </row>
    <row r="18" spans="1:9" x14ac:dyDescent="0.3">
      <c r="A18" t="s">
        <v>10</v>
      </c>
      <c r="B18" t="s">
        <v>13</v>
      </c>
      <c r="C18" s="5">
        <v>18191</v>
      </c>
      <c r="D18" s="5">
        <v>895</v>
      </c>
      <c r="E18" s="5">
        <v>17293</v>
      </c>
      <c r="F18" s="5">
        <v>20044</v>
      </c>
      <c r="G18" s="5"/>
      <c r="I18" s="11">
        <f t="shared" si="0"/>
        <v>56423</v>
      </c>
    </row>
    <row r="19" spans="1:9" x14ac:dyDescent="0.3">
      <c r="A19" t="s">
        <v>8</v>
      </c>
      <c r="B19" t="s">
        <v>13</v>
      </c>
      <c r="C19" s="5">
        <v>1067</v>
      </c>
      <c r="D19" s="5">
        <v>1009</v>
      </c>
      <c r="E19" s="5">
        <v>5487</v>
      </c>
      <c r="F19" s="5">
        <v>7432</v>
      </c>
      <c r="G19" s="5"/>
      <c r="I19" s="11">
        <f t="shared" si="0"/>
        <v>14995</v>
      </c>
    </row>
    <row r="20" spans="1:9" x14ac:dyDescent="0.3">
      <c r="A20" t="s">
        <v>19</v>
      </c>
      <c r="B20" t="s">
        <v>13</v>
      </c>
      <c r="C20" s="5"/>
      <c r="D20" s="5"/>
      <c r="E20" s="5"/>
      <c r="F20" s="6"/>
      <c r="G20" s="5"/>
      <c r="I20" s="11">
        <f t="shared" si="0"/>
        <v>0</v>
      </c>
    </row>
    <row r="21" spans="1:9" x14ac:dyDescent="0.3">
      <c r="A21" t="s">
        <v>20</v>
      </c>
      <c r="B21" t="s">
        <v>13</v>
      </c>
      <c r="C21" s="5">
        <v>25411</v>
      </c>
      <c r="D21" s="5">
        <v>40476</v>
      </c>
      <c r="E21" s="5">
        <v>19544</v>
      </c>
      <c r="F21" s="5">
        <v>23639</v>
      </c>
      <c r="G21" s="5"/>
      <c r="I21" s="11">
        <f t="shared" si="0"/>
        <v>109070</v>
      </c>
    </row>
    <row r="22" spans="1:9" x14ac:dyDescent="0.3">
      <c r="A22" t="s">
        <v>21</v>
      </c>
      <c r="B22" t="s">
        <v>13</v>
      </c>
      <c r="C22" s="5">
        <v>1637</v>
      </c>
      <c r="D22" s="5">
        <v>1650</v>
      </c>
      <c r="E22" s="5">
        <v>7832</v>
      </c>
      <c r="F22" s="5">
        <v>5332</v>
      </c>
      <c r="G22" s="5"/>
      <c r="I22" s="11">
        <f t="shared" si="0"/>
        <v>16451</v>
      </c>
    </row>
    <row r="23" spans="1:9" x14ac:dyDescent="0.3">
      <c r="A23" t="s">
        <v>22</v>
      </c>
      <c r="B23" t="s">
        <v>23</v>
      </c>
      <c r="C23" s="5">
        <v>2102</v>
      </c>
      <c r="D23" s="5">
        <v>1282</v>
      </c>
      <c r="E23" s="5">
        <v>2070</v>
      </c>
      <c r="F23" s="5">
        <v>4565</v>
      </c>
      <c r="G23" s="5"/>
      <c r="I23" s="11">
        <f t="shared" si="0"/>
        <v>10019</v>
      </c>
    </row>
    <row r="24" spans="1:9" x14ac:dyDescent="0.3">
      <c r="A24" t="s">
        <v>24</v>
      </c>
      <c r="B24" t="s">
        <v>23</v>
      </c>
      <c r="C24" s="5">
        <v>2446</v>
      </c>
      <c r="D24" s="5">
        <v>1233</v>
      </c>
      <c r="E24" s="5">
        <v>1278</v>
      </c>
      <c r="F24" s="5">
        <v>3915</v>
      </c>
      <c r="G24" s="5"/>
      <c r="I24" s="11">
        <f t="shared" si="0"/>
        <v>8872</v>
      </c>
    </row>
    <row r="25" spans="1:9" x14ac:dyDescent="0.3">
      <c r="A25" t="s">
        <v>25</v>
      </c>
      <c r="B25" t="s">
        <v>26</v>
      </c>
      <c r="C25" s="5"/>
      <c r="D25" s="5"/>
      <c r="E25" s="5"/>
      <c r="F25" s="6"/>
      <c r="G25" s="5"/>
      <c r="I25" s="11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6"/>
      <c r="G26" s="5"/>
      <c r="I26" s="11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5"/>
      <c r="I27" s="11">
        <f t="shared" si="0"/>
        <v>0</v>
      </c>
    </row>
    <row r="28" spans="1:9" x14ac:dyDescent="0.3">
      <c r="A28" t="s">
        <v>29</v>
      </c>
      <c r="B28" t="s">
        <v>30</v>
      </c>
      <c r="C28" s="5">
        <v>28217</v>
      </c>
      <c r="D28" s="5">
        <v>21464</v>
      </c>
      <c r="E28" s="5">
        <v>14825</v>
      </c>
      <c r="F28" s="5">
        <v>19468</v>
      </c>
      <c r="G28" s="5"/>
      <c r="I28" s="11">
        <f t="shared" si="0"/>
        <v>83974</v>
      </c>
    </row>
    <row r="29" spans="1:9" x14ac:dyDescent="0.3">
      <c r="A29" t="s">
        <v>17</v>
      </c>
      <c r="B29" t="s">
        <v>30</v>
      </c>
      <c r="C29" s="5">
        <v>15593</v>
      </c>
      <c r="D29" s="5">
        <v>26859</v>
      </c>
      <c r="E29" s="5">
        <v>14218</v>
      </c>
      <c r="F29" s="5">
        <v>16574</v>
      </c>
      <c r="G29" s="5"/>
      <c r="I29" s="11">
        <f t="shared" si="0"/>
        <v>73244</v>
      </c>
    </row>
    <row r="30" spans="1:9" x14ac:dyDescent="0.3">
      <c r="A30" t="s">
        <v>18</v>
      </c>
      <c r="B30" t="s">
        <v>30</v>
      </c>
      <c r="C30" s="5">
        <v>885</v>
      </c>
      <c r="D30" s="5">
        <v>835</v>
      </c>
      <c r="E30" s="5">
        <v>4542</v>
      </c>
      <c r="F30" s="5">
        <v>4873</v>
      </c>
      <c r="G30" s="5"/>
      <c r="I30" s="11">
        <f t="shared" si="0"/>
        <v>11135</v>
      </c>
    </row>
    <row r="31" spans="1:9" x14ac:dyDescent="0.3">
      <c r="A31" t="s">
        <v>25</v>
      </c>
      <c r="B31" t="s">
        <v>30</v>
      </c>
      <c r="C31" s="5"/>
      <c r="D31" s="5"/>
      <c r="E31" s="5"/>
      <c r="F31" s="5"/>
      <c r="G31" s="5"/>
      <c r="I31" s="11">
        <f t="shared" si="0"/>
        <v>0</v>
      </c>
    </row>
    <row r="32" spans="1:9" x14ac:dyDescent="0.3">
      <c r="A32" t="s">
        <v>27</v>
      </c>
      <c r="B32" t="s">
        <v>30</v>
      </c>
      <c r="C32" s="5">
        <v>1480</v>
      </c>
      <c r="D32" s="5">
        <v>1834</v>
      </c>
      <c r="E32" s="5">
        <v>3987</v>
      </c>
      <c r="F32" s="5">
        <v>4452</v>
      </c>
      <c r="G32" s="5"/>
      <c r="I32" s="11">
        <f t="shared" si="0"/>
        <v>11753</v>
      </c>
    </row>
    <row r="33" spans="1:9" x14ac:dyDescent="0.3">
      <c r="A33" t="s">
        <v>28</v>
      </c>
      <c r="B33" t="s">
        <v>30</v>
      </c>
      <c r="C33" s="5">
        <v>2427</v>
      </c>
      <c r="D33" s="5">
        <v>1227</v>
      </c>
      <c r="E33" s="5">
        <v>1206</v>
      </c>
      <c r="F33" s="5">
        <v>5638</v>
      </c>
      <c r="G33" s="5"/>
      <c r="I33" s="11">
        <f t="shared" si="0"/>
        <v>10498</v>
      </c>
    </row>
    <row r="34" spans="1:9" x14ac:dyDescent="0.3">
      <c r="A34" t="s">
        <v>31</v>
      </c>
      <c r="B34" t="s">
        <v>32</v>
      </c>
      <c r="C34" s="5"/>
      <c r="D34" s="5"/>
      <c r="E34" s="5"/>
      <c r="F34" s="6"/>
      <c r="G34" s="5"/>
      <c r="I34" s="11">
        <f t="shared" si="0"/>
        <v>0</v>
      </c>
    </row>
    <row r="35" spans="1:9" x14ac:dyDescent="0.3">
      <c r="A35" t="s">
        <v>34</v>
      </c>
      <c r="B35" t="s">
        <v>32</v>
      </c>
      <c r="C35" s="5"/>
      <c r="D35" s="5"/>
      <c r="E35" s="5"/>
      <c r="F35" s="6"/>
      <c r="G35" s="5"/>
      <c r="I35" s="11">
        <f t="shared" si="0"/>
        <v>0</v>
      </c>
    </row>
    <row r="36" spans="1:9" x14ac:dyDescent="0.3">
      <c r="A36" t="s">
        <v>35</v>
      </c>
      <c r="B36" t="s">
        <v>32</v>
      </c>
      <c r="C36" s="5"/>
      <c r="D36" s="5"/>
      <c r="E36" s="5"/>
      <c r="F36" s="6"/>
      <c r="G36" s="5"/>
      <c r="I36" s="11">
        <f t="shared" si="0"/>
        <v>0</v>
      </c>
    </row>
    <row r="37" spans="1:9" x14ac:dyDescent="0.3">
      <c r="A37" t="s">
        <v>36</v>
      </c>
      <c r="B37" t="s">
        <v>32</v>
      </c>
      <c r="C37" s="5"/>
      <c r="D37" s="5"/>
      <c r="E37" s="5"/>
      <c r="F37" s="6"/>
      <c r="G37" s="5"/>
      <c r="I37" s="11">
        <f t="shared" si="0"/>
        <v>0</v>
      </c>
    </row>
    <row r="38" spans="1:9" x14ac:dyDescent="0.3">
      <c r="A38" s="7" t="s">
        <v>39</v>
      </c>
      <c r="B38" t="s">
        <v>38</v>
      </c>
      <c r="C38" s="5"/>
      <c r="D38" s="5"/>
      <c r="E38" s="5"/>
      <c r="F38" s="6"/>
      <c r="G38" s="5"/>
      <c r="I38" s="11">
        <f t="shared" si="0"/>
        <v>0</v>
      </c>
    </row>
    <row r="39" spans="1:9" x14ac:dyDescent="0.3">
      <c r="A39" t="s">
        <v>37</v>
      </c>
      <c r="B39" t="s">
        <v>40</v>
      </c>
      <c r="C39" s="5"/>
      <c r="D39" s="5"/>
      <c r="E39" s="5"/>
      <c r="F39" s="5"/>
      <c r="G39" s="5"/>
      <c r="I39" s="11">
        <f t="shared" si="0"/>
        <v>0</v>
      </c>
    </row>
    <row r="40" spans="1:9" x14ac:dyDescent="0.3">
      <c r="A40" t="s">
        <v>33</v>
      </c>
      <c r="B40" t="s">
        <v>40</v>
      </c>
      <c r="C40" s="5"/>
      <c r="D40" s="5">
        <v>583</v>
      </c>
      <c r="E40" s="5"/>
      <c r="F40" s="5"/>
      <c r="G40" s="5"/>
      <c r="I40" s="11">
        <f t="shared" si="0"/>
        <v>583</v>
      </c>
    </row>
    <row r="41" spans="1:9" x14ac:dyDescent="0.3">
      <c r="A41" t="s">
        <v>31</v>
      </c>
      <c r="B41" t="s">
        <v>40</v>
      </c>
      <c r="C41" s="5"/>
      <c r="D41" s="5"/>
      <c r="E41" s="5"/>
      <c r="F41" s="10"/>
      <c r="G41" s="5"/>
      <c r="I41" s="11">
        <f t="shared" si="0"/>
        <v>0</v>
      </c>
    </row>
    <row r="42" spans="1:9" x14ac:dyDescent="0.3">
      <c r="A42" t="s">
        <v>37</v>
      </c>
      <c r="B42" s="2" t="s">
        <v>52</v>
      </c>
      <c r="C42" s="5">
        <v>3494</v>
      </c>
      <c r="D42" s="5">
        <v>7584</v>
      </c>
      <c r="E42" s="5">
        <v>2635</v>
      </c>
      <c r="F42" s="10">
        <v>5030</v>
      </c>
      <c r="G42" s="5"/>
      <c r="I42" s="11">
        <f t="shared" si="0"/>
        <v>18743</v>
      </c>
    </row>
    <row r="43" spans="1:9" x14ac:dyDescent="0.3">
      <c r="A43" t="s">
        <v>33</v>
      </c>
      <c r="B43" s="2" t="s">
        <v>52</v>
      </c>
      <c r="C43" s="5">
        <v>2318</v>
      </c>
      <c r="D43" s="5">
        <v>1792</v>
      </c>
      <c r="E43" s="5"/>
      <c r="F43" s="10">
        <v>2018</v>
      </c>
      <c r="G43" s="5"/>
      <c r="I43" s="11">
        <f t="shared" si="0"/>
        <v>6128</v>
      </c>
    </row>
    <row r="44" spans="1:9" x14ac:dyDescent="0.3">
      <c r="A44" t="s">
        <v>31</v>
      </c>
      <c r="B44" s="2" t="s">
        <v>52</v>
      </c>
      <c r="C44" s="5">
        <v>2191</v>
      </c>
      <c r="D44" s="5">
        <v>1117</v>
      </c>
      <c r="E44" s="5">
        <v>1635</v>
      </c>
      <c r="F44" s="10">
        <v>3785</v>
      </c>
      <c r="G44" s="5"/>
      <c r="I44" s="11">
        <f t="shared" si="0"/>
        <v>8728</v>
      </c>
    </row>
    <row r="45" spans="1:9" x14ac:dyDescent="0.3">
      <c r="A45" t="s">
        <v>42</v>
      </c>
      <c r="B45" t="s">
        <v>43</v>
      </c>
      <c r="C45" s="5"/>
      <c r="D45" s="5"/>
      <c r="E45" s="5"/>
      <c r="F45" s="5"/>
      <c r="G45" s="5"/>
      <c r="I45" s="12">
        <f t="shared" si="0"/>
        <v>0</v>
      </c>
    </row>
    <row r="46" spans="1:9" x14ac:dyDescent="0.3">
      <c r="A46" t="s">
        <v>44</v>
      </c>
      <c r="B46" t="s">
        <v>43</v>
      </c>
      <c r="C46" s="5">
        <v>1890</v>
      </c>
      <c r="D46" s="5">
        <v>1175</v>
      </c>
      <c r="E46" s="5">
        <v>1997</v>
      </c>
      <c r="F46" s="5">
        <v>3910</v>
      </c>
      <c r="G46" s="5"/>
      <c r="I46" s="11">
        <f t="shared" si="0"/>
        <v>8972</v>
      </c>
    </row>
    <row r="47" spans="1:9" x14ac:dyDescent="0.3">
      <c r="A47" t="s">
        <v>53</v>
      </c>
      <c r="B47" t="s">
        <v>43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t="s">
        <v>54</v>
      </c>
      <c r="B48" t="s">
        <v>43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s="2" t="s">
        <v>42</v>
      </c>
      <c r="B49" s="2" t="s">
        <v>70</v>
      </c>
      <c r="C49" s="5"/>
      <c r="D49" s="5"/>
      <c r="E49" s="5"/>
      <c r="F49" s="5"/>
      <c r="G49" s="5"/>
      <c r="I49" s="11">
        <f t="shared" si="0"/>
        <v>0</v>
      </c>
    </row>
    <row r="50" spans="1:9" x14ac:dyDescent="0.3">
      <c r="A50" s="2" t="s">
        <v>44</v>
      </c>
      <c r="B50" s="2" t="s">
        <v>70</v>
      </c>
      <c r="C50" s="5"/>
      <c r="D50" s="5"/>
      <c r="E50" s="5"/>
      <c r="F50" s="5"/>
      <c r="G50" s="5"/>
      <c r="I50" s="13">
        <f t="shared" si="0"/>
        <v>0</v>
      </c>
    </row>
    <row r="51" spans="1:9" x14ac:dyDescent="0.3">
      <c r="A51" s="2" t="s">
        <v>71</v>
      </c>
      <c r="B51" s="2" t="s">
        <v>70</v>
      </c>
      <c r="C51" s="5"/>
      <c r="D51" s="5"/>
      <c r="E51" s="5"/>
      <c r="F51" s="5"/>
      <c r="G51" s="5"/>
      <c r="I51" s="11">
        <f t="shared" si="0"/>
        <v>0</v>
      </c>
    </row>
    <row r="52" spans="1:9" x14ac:dyDescent="0.3">
      <c r="A52" t="s">
        <v>25</v>
      </c>
      <c r="B52" t="s">
        <v>45</v>
      </c>
      <c r="C52" s="5">
        <v>29848</v>
      </c>
      <c r="D52" s="5">
        <v>17153</v>
      </c>
      <c r="E52" s="5">
        <v>14399</v>
      </c>
      <c r="F52" s="5">
        <v>17476</v>
      </c>
      <c r="G52" s="5"/>
      <c r="I52" s="11">
        <f t="shared" si="0"/>
        <v>78876</v>
      </c>
    </row>
    <row r="53" spans="1:9" x14ac:dyDescent="0.3">
      <c r="A53" t="s">
        <v>27</v>
      </c>
      <c r="B53" t="s">
        <v>45</v>
      </c>
      <c r="C53" s="5">
        <v>15104</v>
      </c>
      <c r="D53" s="5">
        <v>29207</v>
      </c>
      <c r="E53" s="5">
        <v>17473</v>
      </c>
      <c r="F53" s="5">
        <v>17654</v>
      </c>
      <c r="G53" s="5"/>
      <c r="I53" s="11">
        <f t="shared" si="0"/>
        <v>79438</v>
      </c>
    </row>
    <row r="54" spans="1:9" x14ac:dyDescent="0.3">
      <c r="A54" t="s">
        <v>28</v>
      </c>
      <c r="B54" t="s">
        <v>45</v>
      </c>
      <c r="C54" s="5">
        <v>996</v>
      </c>
      <c r="D54" s="5">
        <v>995</v>
      </c>
      <c r="E54" s="5">
        <v>4796</v>
      </c>
      <c r="F54" s="5">
        <v>6282</v>
      </c>
      <c r="G54" s="5"/>
      <c r="I54" s="11">
        <f t="shared" si="0"/>
        <v>13069</v>
      </c>
    </row>
    <row r="55" spans="1:9" x14ac:dyDescent="0.3">
      <c r="C55" s="1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/>
      <c r="I55" s="1" t="s">
        <v>0</v>
      </c>
    </row>
    <row r="56" spans="1:9" x14ac:dyDescent="0.3">
      <c r="C56" s="8">
        <f>SUM(C4:C54)</f>
        <v>189952</v>
      </c>
      <c r="D56" s="8">
        <f>SUM(D4:D54)</f>
        <v>219448</v>
      </c>
      <c r="E56" s="8">
        <f>SUM(E4:E54)</f>
        <v>154807</v>
      </c>
      <c r="F56" s="8">
        <f>SUM(F4:F54)</f>
        <v>195792</v>
      </c>
      <c r="G56" s="8">
        <f>SUM(G4:G54)</f>
        <v>0</v>
      </c>
      <c r="H56" s="9"/>
      <c r="I56" s="9">
        <f>SUM(I4:I54)</f>
        <v>759999</v>
      </c>
    </row>
    <row r="57" spans="1:9" x14ac:dyDescent="0.3">
      <c r="C57" s="1" t="s">
        <v>1</v>
      </c>
      <c r="D57" s="1" t="s">
        <v>1</v>
      </c>
      <c r="E57" s="1" t="s">
        <v>1</v>
      </c>
      <c r="F57" s="1" t="s">
        <v>1</v>
      </c>
      <c r="G57" s="1" t="s">
        <v>1</v>
      </c>
      <c r="H57" s="1"/>
      <c r="I57" s="1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7"/>
  <sheetViews>
    <sheetView workbookViewId="0">
      <pane xSplit="2" ySplit="3" topLeftCell="G4" activePane="bottomRight" state="frozen"/>
      <selection pane="topRight" activeCell="C1" sqref="C1"/>
      <selection pane="bottomLeft" activeCell="A3" sqref="A3"/>
      <selection pane="bottomRight"/>
    </sheetView>
  </sheetViews>
  <sheetFormatPr defaultRowHeight="14.4" x14ac:dyDescent="0.3"/>
  <cols>
    <col min="2" max="2" width="14.109375" customWidth="1"/>
    <col min="3" max="3" width="11.109375" customWidth="1"/>
    <col min="4" max="5" width="10.44140625" customWidth="1"/>
    <col min="6" max="6" width="10.6640625" customWidth="1"/>
    <col min="7" max="7" width="10.5546875" bestFit="1" customWidth="1"/>
    <col min="9" max="9" width="9.88671875" customWidth="1"/>
  </cols>
  <sheetData>
    <row r="1" spans="1:9" x14ac:dyDescent="0.3">
      <c r="A1" t="s">
        <v>141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62</v>
      </c>
      <c r="D3" s="3" t="s">
        <v>77</v>
      </c>
      <c r="E3" s="4" t="s">
        <v>78</v>
      </c>
      <c r="F3" s="4" t="s">
        <v>79</v>
      </c>
      <c r="G3" s="4" t="s">
        <v>80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5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>
        <v>5499</v>
      </c>
      <c r="D10" s="5">
        <v>15123</v>
      </c>
      <c r="E10" s="5"/>
      <c r="F10" s="17"/>
      <c r="G10" s="5"/>
      <c r="I10" s="16">
        <f t="shared" si="0"/>
        <v>20622</v>
      </c>
    </row>
    <row r="11" spans="1:9" x14ac:dyDescent="0.3">
      <c r="A11" t="s">
        <v>10</v>
      </c>
      <c r="B11" t="s">
        <v>16</v>
      </c>
      <c r="C11" s="5">
        <v>4910</v>
      </c>
      <c r="D11" s="5">
        <v>24247</v>
      </c>
      <c r="E11" s="5">
        <v>8318</v>
      </c>
      <c r="F11" s="17"/>
      <c r="G11" s="5"/>
      <c r="I11" s="13">
        <f t="shared" si="0"/>
        <v>37475</v>
      </c>
    </row>
    <row r="12" spans="1:9" x14ac:dyDescent="0.3">
      <c r="A12" t="s">
        <v>8</v>
      </c>
      <c r="B12" t="s">
        <v>16</v>
      </c>
      <c r="C12" s="5"/>
      <c r="D12" s="5">
        <v>3129</v>
      </c>
      <c r="E12" s="5">
        <v>3429</v>
      </c>
      <c r="F12" s="10">
        <v>2818</v>
      </c>
      <c r="G12" s="10">
        <v>5517</v>
      </c>
      <c r="I12" s="13">
        <f t="shared" si="0"/>
        <v>14893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1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1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10"/>
      <c r="G15" s="10"/>
      <c r="I15" s="11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10"/>
      <c r="G16" s="10"/>
      <c r="I16" s="11">
        <f t="shared" si="0"/>
        <v>0</v>
      </c>
    </row>
    <row r="17" spans="1:9" x14ac:dyDescent="0.3">
      <c r="A17" t="s">
        <v>11</v>
      </c>
      <c r="B17" t="s">
        <v>13</v>
      </c>
      <c r="C17" s="5">
        <v>5544</v>
      </c>
      <c r="D17" s="5">
        <v>5897</v>
      </c>
      <c r="E17" s="5">
        <v>35374</v>
      </c>
      <c r="F17" s="17">
        <v>24990</v>
      </c>
      <c r="G17" s="17">
        <v>23272</v>
      </c>
      <c r="I17" s="13">
        <f t="shared" si="0"/>
        <v>95077</v>
      </c>
    </row>
    <row r="18" spans="1:9" x14ac:dyDescent="0.3">
      <c r="A18" t="s">
        <v>10</v>
      </c>
      <c r="B18" t="s">
        <v>13</v>
      </c>
      <c r="C18" s="5">
        <v>1098</v>
      </c>
      <c r="D18" s="5"/>
      <c r="E18" s="5">
        <v>8036</v>
      </c>
      <c r="F18" s="17">
        <v>15762</v>
      </c>
      <c r="G18" s="17">
        <v>15435</v>
      </c>
      <c r="I18" s="13">
        <f t="shared" si="0"/>
        <v>40331</v>
      </c>
    </row>
    <row r="19" spans="1:9" x14ac:dyDescent="0.3">
      <c r="A19" t="s">
        <v>8</v>
      </c>
      <c r="B19" t="s">
        <v>13</v>
      </c>
      <c r="C19" s="5"/>
      <c r="D19" s="5">
        <v>769</v>
      </c>
      <c r="E19" s="5"/>
      <c r="F19" s="17"/>
      <c r="G19" s="17">
        <v>610</v>
      </c>
      <c r="I19" s="13">
        <f t="shared" si="0"/>
        <v>1379</v>
      </c>
    </row>
    <row r="20" spans="1:9" x14ac:dyDescent="0.3">
      <c r="A20" t="s">
        <v>19</v>
      </c>
      <c r="B20" t="s">
        <v>13</v>
      </c>
      <c r="C20" s="5">
        <v>7682</v>
      </c>
      <c r="D20" s="5">
        <v>1371</v>
      </c>
      <c r="E20" s="5">
        <v>8508</v>
      </c>
      <c r="F20" s="10">
        <v>5938</v>
      </c>
      <c r="G20" s="10">
        <v>6834</v>
      </c>
      <c r="I20" s="13">
        <f t="shared" si="0"/>
        <v>30333</v>
      </c>
    </row>
    <row r="21" spans="1:9" x14ac:dyDescent="0.3">
      <c r="A21" t="s">
        <v>20</v>
      </c>
      <c r="B21" t="s">
        <v>13</v>
      </c>
      <c r="C21" s="5">
        <v>7086</v>
      </c>
      <c r="D21" s="5">
        <v>13691</v>
      </c>
      <c r="E21" s="5">
        <v>12698</v>
      </c>
      <c r="F21" s="17">
        <v>14612</v>
      </c>
      <c r="G21" s="17">
        <v>13879</v>
      </c>
      <c r="I21" s="13">
        <f t="shared" si="0"/>
        <v>61966</v>
      </c>
    </row>
    <row r="22" spans="1:9" x14ac:dyDescent="0.3">
      <c r="A22" t="s">
        <v>21</v>
      </c>
      <c r="B22" t="s">
        <v>13</v>
      </c>
      <c r="C22" s="5"/>
      <c r="D22" s="5">
        <v>4481</v>
      </c>
      <c r="E22" s="5">
        <v>3834</v>
      </c>
      <c r="F22" s="17">
        <v>2228</v>
      </c>
      <c r="G22" s="17">
        <v>3913</v>
      </c>
      <c r="I22" s="13">
        <f t="shared" si="0"/>
        <v>14456</v>
      </c>
    </row>
    <row r="23" spans="1:9" x14ac:dyDescent="0.3">
      <c r="A23" t="s">
        <v>22</v>
      </c>
      <c r="B23" t="s">
        <v>23</v>
      </c>
      <c r="C23" s="5"/>
      <c r="D23" s="5">
        <v>1344</v>
      </c>
      <c r="E23" s="5">
        <v>2547</v>
      </c>
      <c r="F23" s="17">
        <v>1069</v>
      </c>
      <c r="G23" s="19">
        <v>0</v>
      </c>
      <c r="I23" s="13">
        <f t="shared" si="0"/>
        <v>4960</v>
      </c>
    </row>
    <row r="24" spans="1:9" x14ac:dyDescent="0.3">
      <c r="A24" t="s">
        <v>24</v>
      </c>
      <c r="B24" t="s">
        <v>23</v>
      </c>
      <c r="C24" s="5"/>
      <c r="D24" s="5"/>
      <c r="E24" s="5">
        <v>3672</v>
      </c>
      <c r="F24" s="17">
        <v>1508</v>
      </c>
      <c r="G24" s="17">
        <v>2442</v>
      </c>
      <c r="I24" s="13">
        <f t="shared" si="0"/>
        <v>7622</v>
      </c>
    </row>
    <row r="25" spans="1:9" x14ac:dyDescent="0.3">
      <c r="A25" t="s">
        <v>25</v>
      </c>
      <c r="B25" t="s">
        <v>26</v>
      </c>
      <c r="C25" s="5"/>
      <c r="D25" s="5"/>
      <c r="E25" s="5"/>
      <c r="F25" s="10"/>
      <c r="G25" s="10"/>
      <c r="I25" s="11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10"/>
      <c r="G26" s="10"/>
      <c r="I26" s="11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10"/>
      <c r="I27" s="11">
        <f t="shared" si="0"/>
        <v>0</v>
      </c>
    </row>
    <row r="28" spans="1:9" x14ac:dyDescent="0.3">
      <c r="A28" t="s">
        <v>29</v>
      </c>
      <c r="B28" t="s">
        <v>30</v>
      </c>
      <c r="C28" s="5">
        <v>8482</v>
      </c>
      <c r="D28" s="5">
        <v>14308</v>
      </c>
      <c r="E28" s="5">
        <v>27773</v>
      </c>
      <c r="F28" s="5">
        <v>18435</v>
      </c>
      <c r="G28" s="17">
        <v>17663</v>
      </c>
      <c r="I28" s="13">
        <f t="shared" si="0"/>
        <v>86661</v>
      </c>
    </row>
    <row r="29" spans="1:9" x14ac:dyDescent="0.3">
      <c r="A29" t="s">
        <v>17</v>
      </c>
      <c r="B29" t="s">
        <v>30</v>
      </c>
      <c r="C29" s="5">
        <v>3892</v>
      </c>
      <c r="D29" s="5">
        <v>14550</v>
      </c>
      <c r="E29" s="5">
        <v>13239</v>
      </c>
      <c r="F29" s="5">
        <v>13020</v>
      </c>
      <c r="G29" s="17">
        <v>10829</v>
      </c>
      <c r="I29" s="13">
        <f t="shared" si="0"/>
        <v>55530</v>
      </c>
    </row>
    <row r="30" spans="1:9" x14ac:dyDescent="0.3">
      <c r="A30" t="s">
        <v>18</v>
      </c>
      <c r="B30" t="s">
        <v>30</v>
      </c>
      <c r="C30" s="5"/>
      <c r="D30" s="5">
        <v>3196</v>
      </c>
      <c r="E30" s="5">
        <v>2793</v>
      </c>
      <c r="F30" s="5">
        <v>2322</v>
      </c>
      <c r="G30" s="17">
        <v>3935</v>
      </c>
      <c r="I30" s="13">
        <f t="shared" si="0"/>
        <v>12246</v>
      </c>
    </row>
    <row r="31" spans="1:9" x14ac:dyDescent="0.3">
      <c r="A31" t="s">
        <v>25</v>
      </c>
      <c r="B31" t="s">
        <v>30</v>
      </c>
      <c r="C31" s="5"/>
      <c r="D31" s="5">
        <v>1916</v>
      </c>
      <c r="E31" s="5"/>
      <c r="F31" s="5">
        <v>3700</v>
      </c>
      <c r="G31" s="17">
        <v>0</v>
      </c>
      <c r="I31" s="13">
        <f t="shared" si="0"/>
        <v>5616</v>
      </c>
    </row>
    <row r="32" spans="1:9" x14ac:dyDescent="0.3">
      <c r="A32" t="s">
        <v>27</v>
      </c>
      <c r="B32" t="s">
        <v>30</v>
      </c>
      <c r="C32" s="5">
        <v>1678</v>
      </c>
      <c r="D32" s="5">
        <v>4000</v>
      </c>
      <c r="E32" s="5">
        <v>2635</v>
      </c>
      <c r="F32" s="5">
        <v>1083</v>
      </c>
      <c r="G32" s="17">
        <v>3339</v>
      </c>
      <c r="I32" s="13">
        <f t="shared" si="0"/>
        <v>12735</v>
      </c>
    </row>
    <row r="33" spans="1:9" x14ac:dyDescent="0.3">
      <c r="A33" t="s">
        <v>28</v>
      </c>
      <c r="B33" t="s">
        <v>30</v>
      </c>
      <c r="C33" s="5"/>
      <c r="D33" s="5"/>
      <c r="E33" s="5">
        <v>3660</v>
      </c>
      <c r="F33" s="5">
        <v>1421</v>
      </c>
      <c r="G33" s="17">
        <v>2461</v>
      </c>
      <c r="I33" s="13">
        <f t="shared" si="0"/>
        <v>7542</v>
      </c>
    </row>
    <row r="34" spans="1:9" x14ac:dyDescent="0.3">
      <c r="A34" t="s">
        <v>31</v>
      </c>
      <c r="B34" t="s">
        <v>32</v>
      </c>
      <c r="C34" s="5"/>
      <c r="D34" s="5"/>
      <c r="E34" s="5"/>
      <c r="F34" s="6"/>
      <c r="G34" s="18"/>
      <c r="I34" s="11">
        <f t="shared" si="0"/>
        <v>0</v>
      </c>
    </row>
    <row r="35" spans="1:9" x14ac:dyDescent="0.3">
      <c r="A35" t="s">
        <v>34</v>
      </c>
      <c r="B35" t="s">
        <v>32</v>
      </c>
      <c r="C35" s="5"/>
      <c r="D35" s="5"/>
      <c r="E35" s="5"/>
      <c r="F35" s="6"/>
      <c r="G35" s="18"/>
      <c r="I35" s="11">
        <f t="shared" si="0"/>
        <v>0</v>
      </c>
    </row>
    <row r="36" spans="1:9" x14ac:dyDescent="0.3">
      <c r="A36" t="s">
        <v>35</v>
      </c>
      <c r="B36" t="s">
        <v>32</v>
      </c>
      <c r="C36" s="5"/>
      <c r="D36" s="5"/>
      <c r="E36" s="5"/>
      <c r="F36" s="6"/>
      <c r="G36" s="18"/>
      <c r="I36" s="11">
        <f t="shared" si="0"/>
        <v>0</v>
      </c>
    </row>
    <row r="37" spans="1:9" x14ac:dyDescent="0.3">
      <c r="A37" t="s">
        <v>36</v>
      </c>
      <c r="B37" t="s">
        <v>32</v>
      </c>
      <c r="C37" s="5"/>
      <c r="D37" s="5"/>
      <c r="E37" s="5"/>
      <c r="F37" s="6"/>
      <c r="G37" s="18"/>
      <c r="I37" s="11">
        <f t="shared" si="0"/>
        <v>0</v>
      </c>
    </row>
    <row r="38" spans="1:9" x14ac:dyDescent="0.3">
      <c r="A38" s="7" t="s">
        <v>39</v>
      </c>
      <c r="B38" t="s">
        <v>38</v>
      </c>
      <c r="C38" s="5"/>
      <c r="D38" s="5"/>
      <c r="E38" s="5"/>
      <c r="F38" s="6"/>
      <c r="G38" s="18"/>
      <c r="I38" s="11">
        <f t="shared" si="0"/>
        <v>0</v>
      </c>
    </row>
    <row r="39" spans="1:9" x14ac:dyDescent="0.3">
      <c r="A39" t="s">
        <v>37</v>
      </c>
      <c r="B39" t="s">
        <v>40</v>
      </c>
      <c r="C39" s="5"/>
      <c r="D39" s="5"/>
      <c r="E39" s="5"/>
      <c r="F39" s="5">
        <v>1985.8</v>
      </c>
      <c r="G39" s="17">
        <v>915.8</v>
      </c>
      <c r="I39" s="13">
        <f t="shared" si="0"/>
        <v>2901.6</v>
      </c>
    </row>
    <row r="40" spans="1:9" x14ac:dyDescent="0.3">
      <c r="A40" t="s">
        <v>33</v>
      </c>
      <c r="B40" t="s">
        <v>40</v>
      </c>
      <c r="C40" s="5"/>
      <c r="D40" s="5"/>
      <c r="E40" s="5"/>
      <c r="F40" s="5"/>
      <c r="G40" s="17"/>
      <c r="I40" s="13">
        <f t="shared" si="0"/>
        <v>0</v>
      </c>
    </row>
    <row r="41" spans="1:9" x14ac:dyDescent="0.3">
      <c r="A41" t="s">
        <v>31</v>
      </c>
      <c r="B41" t="s">
        <v>40</v>
      </c>
      <c r="C41" s="5"/>
      <c r="D41" s="5"/>
      <c r="E41" s="5">
        <v>1326</v>
      </c>
      <c r="F41" s="10">
        <v>1347</v>
      </c>
      <c r="G41" s="10">
        <v>910</v>
      </c>
      <c r="I41" s="13">
        <f t="shared" si="0"/>
        <v>3583</v>
      </c>
    </row>
    <row r="42" spans="1:9" x14ac:dyDescent="0.3">
      <c r="A42" t="s">
        <v>37</v>
      </c>
      <c r="B42" s="2" t="s">
        <v>52</v>
      </c>
      <c r="C42" s="5">
        <v>1810</v>
      </c>
      <c r="D42" s="5">
        <v>1805</v>
      </c>
      <c r="E42" s="5">
        <v>3917</v>
      </c>
      <c r="F42" s="10">
        <v>1080</v>
      </c>
      <c r="G42" s="10">
        <v>0</v>
      </c>
      <c r="I42" s="13">
        <f t="shared" si="0"/>
        <v>8612</v>
      </c>
    </row>
    <row r="43" spans="1:9" x14ac:dyDescent="0.3">
      <c r="A43" t="s">
        <v>33</v>
      </c>
      <c r="B43" s="2" t="s">
        <v>52</v>
      </c>
      <c r="C43" s="5"/>
      <c r="D43" s="5">
        <v>4232</v>
      </c>
      <c r="E43" s="5">
        <v>3763</v>
      </c>
      <c r="F43" s="10">
        <v>1503</v>
      </c>
      <c r="G43" s="10">
        <v>4987</v>
      </c>
      <c r="I43" s="13">
        <f t="shared" si="0"/>
        <v>14485</v>
      </c>
    </row>
    <row r="44" spans="1:9" x14ac:dyDescent="0.3">
      <c r="A44" t="s">
        <v>31</v>
      </c>
      <c r="B44" s="2" t="s">
        <v>52</v>
      </c>
      <c r="C44" s="5"/>
      <c r="D44" s="5"/>
      <c r="E44" s="5">
        <v>2893</v>
      </c>
      <c r="F44" s="10"/>
      <c r="G44" s="18"/>
      <c r="I44" s="13">
        <f t="shared" si="0"/>
        <v>2893</v>
      </c>
    </row>
    <row r="45" spans="1:9" x14ac:dyDescent="0.3">
      <c r="A45" t="s">
        <v>42</v>
      </c>
      <c r="B45" t="s">
        <v>43</v>
      </c>
      <c r="C45" s="5"/>
      <c r="D45" s="5"/>
      <c r="E45" s="5"/>
      <c r="F45" s="5"/>
      <c r="G45" s="19"/>
      <c r="I45" s="12">
        <f t="shared" si="0"/>
        <v>0</v>
      </c>
    </row>
    <row r="46" spans="1:9" x14ac:dyDescent="0.3">
      <c r="A46" t="s">
        <v>44</v>
      </c>
      <c r="B46" t="s">
        <v>43</v>
      </c>
      <c r="C46" s="5"/>
      <c r="D46" s="5">
        <v>1171</v>
      </c>
      <c r="E46" s="5">
        <v>2411</v>
      </c>
      <c r="F46" s="5">
        <v>937</v>
      </c>
      <c r="G46" s="19">
        <v>0</v>
      </c>
      <c r="I46" s="13">
        <f t="shared" si="0"/>
        <v>4519</v>
      </c>
    </row>
    <row r="47" spans="1:9" x14ac:dyDescent="0.3">
      <c r="A47" t="s">
        <v>53</v>
      </c>
      <c r="B47" t="s">
        <v>43</v>
      </c>
      <c r="C47" s="5"/>
      <c r="D47" s="5"/>
      <c r="E47" s="5"/>
      <c r="F47" s="5"/>
      <c r="G47" s="19"/>
      <c r="I47" s="11">
        <f t="shared" si="0"/>
        <v>0</v>
      </c>
    </row>
    <row r="48" spans="1:9" x14ac:dyDescent="0.3">
      <c r="A48" t="s">
        <v>54</v>
      </c>
      <c r="B48" t="s">
        <v>43</v>
      </c>
      <c r="C48" s="5"/>
      <c r="D48" s="5"/>
      <c r="E48" s="5"/>
      <c r="F48" s="5"/>
      <c r="G48" s="19"/>
      <c r="I48" s="11">
        <f t="shared" si="0"/>
        <v>0</v>
      </c>
    </row>
    <row r="49" spans="1:9" x14ac:dyDescent="0.3">
      <c r="A49" s="2" t="s">
        <v>42</v>
      </c>
      <c r="B49" s="2" t="s">
        <v>70</v>
      </c>
      <c r="C49" s="5"/>
      <c r="D49" s="5">
        <v>10459</v>
      </c>
      <c r="E49" s="5">
        <v>26156</v>
      </c>
      <c r="F49" s="5">
        <v>18092</v>
      </c>
      <c r="G49" s="17">
        <v>18032</v>
      </c>
      <c r="I49" s="13">
        <f t="shared" si="0"/>
        <v>72739</v>
      </c>
    </row>
    <row r="50" spans="1:9" x14ac:dyDescent="0.3">
      <c r="A50" s="2" t="s">
        <v>44</v>
      </c>
      <c r="B50" s="2" t="s">
        <v>70</v>
      </c>
      <c r="C50" s="5"/>
      <c r="D50" s="5">
        <v>2125</v>
      </c>
      <c r="E50" s="5"/>
      <c r="F50" s="5">
        <v>1528</v>
      </c>
      <c r="G50" s="17">
        <v>2481</v>
      </c>
      <c r="I50" s="13">
        <f t="shared" si="0"/>
        <v>6134</v>
      </c>
    </row>
    <row r="51" spans="1:9" x14ac:dyDescent="0.3">
      <c r="A51" s="2" t="s">
        <v>71</v>
      </c>
      <c r="B51" s="2" t="s">
        <v>70</v>
      </c>
      <c r="C51" s="5"/>
      <c r="D51" s="5">
        <v>1010</v>
      </c>
      <c r="E51" s="5"/>
      <c r="F51" s="5">
        <v>2424</v>
      </c>
      <c r="G51" s="17">
        <v>1556</v>
      </c>
      <c r="I51" s="13">
        <f t="shared" si="0"/>
        <v>4990</v>
      </c>
    </row>
    <row r="52" spans="1:9" x14ac:dyDescent="0.3">
      <c r="A52" t="s">
        <v>25</v>
      </c>
      <c r="B52" t="s">
        <v>45</v>
      </c>
      <c r="C52" s="5">
        <v>7725</v>
      </c>
      <c r="D52" s="5">
        <v>4191</v>
      </c>
      <c r="E52" s="5"/>
      <c r="F52" s="5"/>
      <c r="G52" s="17"/>
      <c r="I52" s="13">
        <f t="shared" si="0"/>
        <v>11916</v>
      </c>
    </row>
    <row r="53" spans="1:9" x14ac:dyDescent="0.3">
      <c r="A53" t="s">
        <v>27</v>
      </c>
      <c r="B53" t="s">
        <v>45</v>
      </c>
      <c r="C53" s="5">
        <v>5341</v>
      </c>
      <c r="D53" s="5">
        <v>13621</v>
      </c>
      <c r="E53" s="5">
        <v>11614</v>
      </c>
      <c r="F53" s="5">
        <v>12139</v>
      </c>
      <c r="G53" s="17">
        <v>11322</v>
      </c>
      <c r="I53" s="13">
        <f t="shared" si="0"/>
        <v>54037</v>
      </c>
    </row>
    <row r="54" spans="1:9" x14ac:dyDescent="0.3">
      <c r="A54" t="s">
        <v>28</v>
      </c>
      <c r="B54" t="s">
        <v>45</v>
      </c>
      <c r="C54" s="5"/>
      <c r="D54" s="5">
        <v>2657</v>
      </c>
      <c r="E54" s="5">
        <v>2349</v>
      </c>
      <c r="F54" s="5"/>
      <c r="G54" s="17">
        <v>359</v>
      </c>
      <c r="I54" s="13">
        <f t="shared" si="0"/>
        <v>5365</v>
      </c>
    </row>
    <row r="55" spans="1:9" x14ac:dyDescent="0.3">
      <c r="C55" s="1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/>
      <c r="I55" s="1" t="s">
        <v>0</v>
      </c>
    </row>
    <row r="56" spans="1:9" x14ac:dyDescent="0.3">
      <c r="C56" s="8">
        <f>SUM(C4:C54)</f>
        <v>60747</v>
      </c>
      <c r="D56" s="8">
        <f>SUM(D4:D54)</f>
        <v>149293</v>
      </c>
      <c r="E56" s="8">
        <f>SUM(E4:E54)</f>
        <v>190945</v>
      </c>
      <c r="F56" s="8">
        <f>SUM(F4:F54)</f>
        <v>149941.79999999999</v>
      </c>
      <c r="G56" s="8">
        <f>SUM(G4:G54)</f>
        <v>150691.79999999999</v>
      </c>
      <c r="H56" s="9"/>
      <c r="I56" s="9">
        <f>SUM(I4:I54)</f>
        <v>701618.6</v>
      </c>
    </row>
    <row r="57" spans="1:9" x14ac:dyDescent="0.3">
      <c r="C57" s="1" t="s">
        <v>1</v>
      </c>
      <c r="D57" s="1" t="s">
        <v>1</v>
      </c>
      <c r="E57" s="1" t="s">
        <v>1</v>
      </c>
      <c r="F57" s="1" t="s">
        <v>1</v>
      </c>
      <c r="G57" s="1" t="s">
        <v>1</v>
      </c>
      <c r="H57" s="1"/>
      <c r="I57" s="1" t="s">
        <v>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66"/>
  <sheetViews>
    <sheetView workbookViewId="0">
      <pane xSplit="2" ySplit="3" topLeftCell="H4" activePane="bottomRight" state="frozen"/>
      <selection pane="topRight" activeCell="C1" sqref="C1"/>
      <selection pane="bottomLeft" activeCell="A3" sqref="A3"/>
      <selection pane="bottomRight"/>
    </sheetView>
  </sheetViews>
  <sheetFormatPr defaultRowHeight="14.4" x14ac:dyDescent="0.3"/>
  <cols>
    <col min="2" max="2" width="16.88671875" customWidth="1"/>
    <col min="3" max="3" width="10.88671875" customWidth="1"/>
    <col min="4" max="4" width="10.44140625" customWidth="1"/>
    <col min="5" max="6" width="10.5546875" customWidth="1"/>
    <col min="7" max="7" width="10.6640625" customWidth="1"/>
  </cols>
  <sheetData>
    <row r="1" spans="1:9" x14ac:dyDescent="0.3">
      <c r="A1" t="s">
        <v>142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68</v>
      </c>
      <c r="D3" s="3" t="s">
        <v>48</v>
      </c>
      <c r="E3" s="3" t="s">
        <v>69</v>
      </c>
      <c r="F3" s="4" t="s">
        <v>50</v>
      </c>
      <c r="G3" s="4" t="s">
        <v>51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63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>
        <v>767</v>
      </c>
      <c r="E10" s="5"/>
      <c r="F10" s="17"/>
      <c r="G10" s="5"/>
      <c r="I10" s="20">
        <f t="shared" si="0"/>
        <v>767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1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1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10"/>
      <c r="G15" s="10"/>
      <c r="I15" s="11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10"/>
      <c r="G16" s="10"/>
      <c r="I16" s="11">
        <f t="shared" si="0"/>
        <v>0</v>
      </c>
    </row>
    <row r="17" spans="1:9" x14ac:dyDescent="0.3">
      <c r="A17" t="s">
        <v>11</v>
      </c>
      <c r="B17" t="s">
        <v>13</v>
      </c>
      <c r="C17" s="5"/>
      <c r="D17" s="5">
        <v>12158</v>
      </c>
      <c r="E17" s="5">
        <v>30864</v>
      </c>
      <c r="F17" s="17">
        <v>12115</v>
      </c>
      <c r="G17" s="17">
        <v>18945</v>
      </c>
      <c r="I17" s="15">
        <f t="shared" si="0"/>
        <v>74082</v>
      </c>
    </row>
    <row r="18" spans="1:9" x14ac:dyDescent="0.3">
      <c r="A18" t="s">
        <v>10</v>
      </c>
      <c r="B18" t="s">
        <v>13</v>
      </c>
      <c r="C18" s="5"/>
      <c r="D18" s="5">
        <v>4573</v>
      </c>
      <c r="E18" s="5">
        <v>20861</v>
      </c>
      <c r="F18" s="17">
        <v>16983</v>
      </c>
      <c r="G18" s="17">
        <v>9897</v>
      </c>
      <c r="I18" s="15">
        <f t="shared" si="0"/>
        <v>52314</v>
      </c>
    </row>
    <row r="19" spans="1:9" x14ac:dyDescent="0.3">
      <c r="A19" t="s">
        <v>8</v>
      </c>
      <c r="B19" t="s">
        <v>13</v>
      </c>
      <c r="C19" s="5"/>
      <c r="D19" s="5">
        <v>2137</v>
      </c>
      <c r="E19" s="5">
        <v>5823</v>
      </c>
      <c r="F19" s="17">
        <v>5489</v>
      </c>
      <c r="G19" s="17">
        <v>1101</v>
      </c>
      <c r="I19" s="15">
        <f t="shared" si="0"/>
        <v>14550</v>
      </c>
    </row>
    <row r="20" spans="1:9" x14ac:dyDescent="0.3">
      <c r="A20" t="s">
        <v>19</v>
      </c>
      <c r="B20" t="s">
        <v>13</v>
      </c>
      <c r="C20" s="5"/>
      <c r="D20" s="5"/>
      <c r="E20" s="5">
        <v>3694</v>
      </c>
      <c r="F20" s="10">
        <v>1053</v>
      </c>
      <c r="G20" s="10">
        <v>3392</v>
      </c>
      <c r="I20" s="15">
        <f t="shared" si="0"/>
        <v>8139</v>
      </c>
    </row>
    <row r="21" spans="1:9" x14ac:dyDescent="0.3">
      <c r="A21" t="s">
        <v>20</v>
      </c>
      <c r="B21" t="s">
        <v>13</v>
      </c>
      <c r="C21" s="5"/>
      <c r="D21" s="5">
        <v>5557</v>
      </c>
      <c r="E21" s="5">
        <v>23149</v>
      </c>
      <c r="F21" s="17">
        <v>12570</v>
      </c>
      <c r="G21" s="17">
        <v>9547</v>
      </c>
      <c r="I21" s="15">
        <f t="shared" si="0"/>
        <v>50823</v>
      </c>
    </row>
    <row r="22" spans="1:9" x14ac:dyDescent="0.3">
      <c r="A22" t="s">
        <v>21</v>
      </c>
      <c r="B22" t="s">
        <v>13</v>
      </c>
      <c r="C22" s="5"/>
      <c r="D22" s="5">
        <v>3546</v>
      </c>
      <c r="E22" s="5">
        <v>7739</v>
      </c>
      <c r="F22" s="17">
        <v>4330</v>
      </c>
      <c r="G22" s="17">
        <v>1788</v>
      </c>
      <c r="I22" s="15">
        <f t="shared" si="0"/>
        <v>17403</v>
      </c>
    </row>
    <row r="23" spans="1:9" x14ac:dyDescent="0.3">
      <c r="A23" t="s">
        <v>22</v>
      </c>
      <c r="B23" t="s">
        <v>23</v>
      </c>
      <c r="C23" s="5"/>
      <c r="D23" s="5">
        <v>1171</v>
      </c>
      <c r="E23" s="5">
        <v>2261</v>
      </c>
      <c r="F23" s="17">
        <v>2625</v>
      </c>
      <c r="G23" s="17">
        <v>2668</v>
      </c>
      <c r="I23" s="15">
        <f t="shared" si="0"/>
        <v>8725</v>
      </c>
    </row>
    <row r="24" spans="1:9" x14ac:dyDescent="0.3">
      <c r="A24" t="s">
        <v>24</v>
      </c>
      <c r="B24" t="s">
        <v>23</v>
      </c>
      <c r="C24" s="5"/>
      <c r="D24" s="5">
        <v>1208</v>
      </c>
      <c r="E24" s="5"/>
      <c r="F24" s="17">
        <v>1281</v>
      </c>
      <c r="G24" s="17">
        <v>2408</v>
      </c>
      <c r="I24" s="15">
        <f t="shared" si="0"/>
        <v>4897</v>
      </c>
    </row>
    <row r="25" spans="1:9" x14ac:dyDescent="0.3">
      <c r="A25" t="s">
        <v>25</v>
      </c>
      <c r="B25" t="s">
        <v>26</v>
      </c>
      <c r="C25" s="5"/>
      <c r="D25" s="5"/>
      <c r="E25" s="5"/>
      <c r="F25" s="10"/>
      <c r="G25" s="10"/>
      <c r="I25" s="11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10"/>
      <c r="G26" s="10"/>
      <c r="I26" s="11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10"/>
      <c r="I27" s="11">
        <f t="shared" si="0"/>
        <v>0</v>
      </c>
    </row>
    <row r="28" spans="1:9" x14ac:dyDescent="0.3">
      <c r="A28" t="s">
        <v>29</v>
      </c>
      <c r="B28" t="s">
        <v>30</v>
      </c>
      <c r="C28" s="5"/>
      <c r="D28" s="5">
        <v>9962</v>
      </c>
      <c r="E28" s="5">
        <v>25427</v>
      </c>
      <c r="F28" s="5">
        <v>8781</v>
      </c>
      <c r="G28" s="17">
        <v>15697</v>
      </c>
      <c r="I28" s="15">
        <f t="shared" si="0"/>
        <v>59867</v>
      </c>
    </row>
    <row r="29" spans="1:9" x14ac:dyDescent="0.3">
      <c r="A29" t="s">
        <v>17</v>
      </c>
      <c r="B29" t="s">
        <v>30</v>
      </c>
      <c r="C29" s="5"/>
      <c r="D29" s="5">
        <v>2842</v>
      </c>
      <c r="E29" s="5">
        <v>14485</v>
      </c>
      <c r="F29" s="5">
        <v>9617</v>
      </c>
      <c r="G29" s="17">
        <v>7406</v>
      </c>
      <c r="I29" s="15">
        <f t="shared" si="0"/>
        <v>34350</v>
      </c>
    </row>
    <row r="30" spans="1:9" x14ac:dyDescent="0.3">
      <c r="A30" t="s">
        <v>18</v>
      </c>
      <c r="B30" t="s">
        <v>30</v>
      </c>
      <c r="C30" s="5"/>
      <c r="D30" s="5">
        <v>1760</v>
      </c>
      <c r="E30" s="5">
        <v>4640</v>
      </c>
      <c r="F30" s="5">
        <v>3064</v>
      </c>
      <c r="G30" s="17">
        <v>864</v>
      </c>
      <c r="I30" s="15">
        <f t="shared" si="0"/>
        <v>10328</v>
      </c>
    </row>
    <row r="31" spans="1:9" x14ac:dyDescent="0.3">
      <c r="A31" t="s">
        <v>25</v>
      </c>
      <c r="B31" t="s">
        <v>30</v>
      </c>
      <c r="C31" s="5"/>
      <c r="D31" s="5"/>
      <c r="E31" s="5"/>
      <c r="F31" s="5"/>
      <c r="G31" s="17"/>
      <c r="I31" s="13">
        <f t="shared" si="0"/>
        <v>0</v>
      </c>
    </row>
    <row r="32" spans="1:9" x14ac:dyDescent="0.3">
      <c r="A32" t="s">
        <v>27</v>
      </c>
      <c r="B32" t="s">
        <v>30</v>
      </c>
      <c r="C32" s="5"/>
      <c r="D32" s="5">
        <v>2768</v>
      </c>
      <c r="E32" s="5">
        <v>6180</v>
      </c>
      <c r="F32" s="5">
        <v>10398</v>
      </c>
      <c r="G32" s="17">
        <v>3812</v>
      </c>
      <c r="I32" s="15">
        <f t="shared" si="0"/>
        <v>23158</v>
      </c>
    </row>
    <row r="33" spans="1:9" x14ac:dyDescent="0.3">
      <c r="A33" t="s">
        <v>28</v>
      </c>
      <c r="B33" t="s">
        <v>30</v>
      </c>
      <c r="C33" s="5"/>
      <c r="D33" s="5">
        <v>1187</v>
      </c>
      <c r="E33" s="5"/>
      <c r="F33" s="5">
        <v>1278</v>
      </c>
      <c r="G33" s="17">
        <v>2394</v>
      </c>
      <c r="I33" s="15">
        <f t="shared" si="0"/>
        <v>4859</v>
      </c>
    </row>
    <row r="34" spans="1:9" x14ac:dyDescent="0.3">
      <c r="A34" t="s">
        <v>37</v>
      </c>
      <c r="B34" t="s">
        <v>32</v>
      </c>
      <c r="C34" s="5"/>
      <c r="D34" s="5"/>
      <c r="E34" s="5"/>
      <c r="F34" s="10">
        <v>1708</v>
      </c>
      <c r="G34" s="17">
        <v>14479</v>
      </c>
      <c r="I34" s="15">
        <f t="shared" si="0"/>
        <v>16187</v>
      </c>
    </row>
    <row r="35" spans="1:9" x14ac:dyDescent="0.3">
      <c r="A35" t="s">
        <v>33</v>
      </c>
      <c r="B35" t="s">
        <v>32</v>
      </c>
      <c r="C35" s="5"/>
      <c r="D35" s="5"/>
      <c r="E35" s="5"/>
      <c r="F35" s="5"/>
      <c r="G35" s="17">
        <v>1667</v>
      </c>
      <c r="I35" s="15">
        <f t="shared" si="0"/>
        <v>1667</v>
      </c>
    </row>
    <row r="36" spans="1:9" x14ac:dyDescent="0.3">
      <c r="A36" t="s">
        <v>31</v>
      </c>
      <c r="B36" t="s">
        <v>32</v>
      </c>
      <c r="C36" s="5"/>
      <c r="D36" s="5"/>
      <c r="E36" s="5"/>
      <c r="F36" s="10"/>
      <c r="G36" s="17">
        <v>980</v>
      </c>
      <c r="I36" s="15">
        <f t="shared" si="0"/>
        <v>980</v>
      </c>
    </row>
    <row r="37" spans="1:9" x14ac:dyDescent="0.3">
      <c r="A37" t="s">
        <v>34</v>
      </c>
      <c r="B37" t="s">
        <v>32</v>
      </c>
      <c r="C37" s="5"/>
      <c r="D37" s="5"/>
      <c r="E37" s="5"/>
      <c r="F37" s="6"/>
      <c r="G37" s="18"/>
      <c r="I37" s="11">
        <f t="shared" si="0"/>
        <v>0</v>
      </c>
    </row>
    <row r="38" spans="1:9" x14ac:dyDescent="0.3">
      <c r="A38" t="s">
        <v>35</v>
      </c>
      <c r="B38" t="s">
        <v>32</v>
      </c>
      <c r="C38" s="5"/>
      <c r="D38" s="5"/>
      <c r="E38" s="5"/>
      <c r="F38" s="6"/>
      <c r="G38" s="18"/>
      <c r="I38" s="11">
        <f t="shared" si="0"/>
        <v>0</v>
      </c>
    </row>
    <row r="39" spans="1:9" x14ac:dyDescent="0.3">
      <c r="A39" t="s">
        <v>36</v>
      </c>
      <c r="B39" t="s">
        <v>32</v>
      </c>
      <c r="C39" s="5"/>
      <c r="D39" s="5"/>
      <c r="E39" s="5"/>
      <c r="F39" s="6"/>
      <c r="G39" s="18"/>
      <c r="I39" s="11">
        <f t="shared" si="0"/>
        <v>0</v>
      </c>
    </row>
    <row r="40" spans="1:9" x14ac:dyDescent="0.3">
      <c r="A40" s="7" t="s">
        <v>39</v>
      </c>
      <c r="B40" t="s">
        <v>38</v>
      </c>
      <c r="C40" s="5"/>
      <c r="D40" s="5"/>
      <c r="E40" s="5"/>
      <c r="F40" s="6"/>
      <c r="G40" s="18"/>
      <c r="I40" s="11">
        <f t="shared" si="0"/>
        <v>0</v>
      </c>
    </row>
    <row r="41" spans="1:9" x14ac:dyDescent="0.3">
      <c r="A41" t="s">
        <v>37</v>
      </c>
      <c r="B41" t="s">
        <v>40</v>
      </c>
      <c r="C41" s="5"/>
      <c r="D41" s="5">
        <v>3710.6</v>
      </c>
      <c r="E41" s="5">
        <v>1599</v>
      </c>
      <c r="F41" s="5">
        <v>228</v>
      </c>
      <c r="G41" s="17"/>
      <c r="I41" s="15">
        <f t="shared" si="0"/>
        <v>5537.6</v>
      </c>
    </row>
    <row r="42" spans="1:9" x14ac:dyDescent="0.3">
      <c r="A42" t="s">
        <v>33</v>
      </c>
      <c r="B42" t="s">
        <v>40</v>
      </c>
      <c r="C42" s="5"/>
      <c r="D42" s="5"/>
      <c r="E42" s="5"/>
      <c r="F42" s="5"/>
      <c r="G42" s="17"/>
      <c r="I42" s="15">
        <f t="shared" si="0"/>
        <v>0</v>
      </c>
    </row>
    <row r="43" spans="1:9" x14ac:dyDescent="0.3">
      <c r="A43" t="s">
        <v>31</v>
      </c>
      <c r="B43" t="s">
        <v>40</v>
      </c>
      <c r="C43" s="5"/>
      <c r="D43" s="5">
        <v>651</v>
      </c>
      <c r="E43" s="5">
        <v>1018</v>
      </c>
      <c r="F43" s="10">
        <v>2504</v>
      </c>
      <c r="G43" s="10"/>
      <c r="I43" s="15">
        <f t="shared" si="0"/>
        <v>4173</v>
      </c>
    </row>
    <row r="44" spans="1:9" x14ac:dyDescent="0.3">
      <c r="A44" t="s">
        <v>37</v>
      </c>
      <c r="B44" s="2" t="s">
        <v>52</v>
      </c>
      <c r="C44" s="5"/>
      <c r="D44" s="5">
        <v>103</v>
      </c>
      <c r="E44" s="5"/>
      <c r="F44" s="10">
        <v>1997</v>
      </c>
      <c r="G44" s="10">
        <v>3050</v>
      </c>
      <c r="I44" s="15">
        <f t="shared" si="0"/>
        <v>5150</v>
      </c>
    </row>
    <row r="45" spans="1:9" x14ac:dyDescent="0.3">
      <c r="A45" t="s">
        <v>33</v>
      </c>
      <c r="B45" s="2" t="s">
        <v>52</v>
      </c>
      <c r="C45" s="5"/>
      <c r="D45" s="5">
        <v>1867</v>
      </c>
      <c r="E45" s="5">
        <v>258</v>
      </c>
      <c r="F45" s="10">
        <v>976</v>
      </c>
      <c r="G45" s="10">
        <v>1093</v>
      </c>
      <c r="I45" s="15">
        <f t="shared" si="0"/>
        <v>4194</v>
      </c>
    </row>
    <row r="46" spans="1:9" x14ac:dyDescent="0.3">
      <c r="A46" t="s">
        <v>31</v>
      </c>
      <c r="B46" s="2" t="s">
        <v>52</v>
      </c>
      <c r="C46" s="5"/>
      <c r="D46" s="5"/>
      <c r="E46" s="5"/>
      <c r="F46" s="10">
        <v>2086</v>
      </c>
      <c r="G46" s="10">
        <v>2235</v>
      </c>
      <c r="I46" s="15">
        <f t="shared" si="0"/>
        <v>4321</v>
      </c>
    </row>
    <row r="47" spans="1:9" x14ac:dyDescent="0.3">
      <c r="A47" t="s">
        <v>42</v>
      </c>
      <c r="B47" t="s">
        <v>43</v>
      </c>
      <c r="C47" s="5"/>
      <c r="D47" s="5"/>
      <c r="E47" s="5">
        <v>544</v>
      </c>
      <c r="F47" s="5"/>
      <c r="G47" s="19"/>
      <c r="I47" s="20">
        <f t="shared" si="0"/>
        <v>544</v>
      </c>
    </row>
    <row r="48" spans="1:9" x14ac:dyDescent="0.3">
      <c r="A48" t="s">
        <v>44</v>
      </c>
      <c r="B48" t="s">
        <v>43</v>
      </c>
      <c r="C48" s="5"/>
      <c r="D48" s="5">
        <v>1061</v>
      </c>
      <c r="E48" s="5">
        <v>1316</v>
      </c>
      <c r="F48" s="5"/>
      <c r="G48" s="17"/>
      <c r="I48" s="15">
        <f t="shared" si="0"/>
        <v>2377</v>
      </c>
    </row>
    <row r="49" spans="1:9" x14ac:dyDescent="0.3">
      <c r="A49" t="s">
        <v>53</v>
      </c>
      <c r="B49" t="s">
        <v>43</v>
      </c>
      <c r="C49" s="5"/>
      <c r="D49" s="5"/>
      <c r="E49" s="5"/>
      <c r="F49" s="5"/>
      <c r="G49" s="17"/>
      <c r="I49" s="13">
        <f t="shared" si="0"/>
        <v>0</v>
      </c>
    </row>
    <row r="50" spans="1:9" x14ac:dyDescent="0.3">
      <c r="A50" t="s">
        <v>54</v>
      </c>
      <c r="B50" t="s">
        <v>43</v>
      </c>
      <c r="C50" s="5"/>
      <c r="D50" s="5"/>
      <c r="E50" s="5"/>
      <c r="F50" s="5"/>
      <c r="G50" s="17">
        <v>1154</v>
      </c>
      <c r="I50" s="15">
        <f t="shared" si="0"/>
        <v>1154</v>
      </c>
    </row>
    <row r="51" spans="1:9" x14ac:dyDescent="0.3">
      <c r="A51" s="2" t="s">
        <v>42</v>
      </c>
      <c r="B51" s="2" t="s">
        <v>70</v>
      </c>
      <c r="C51" s="5"/>
      <c r="D51" s="5">
        <v>6995</v>
      </c>
      <c r="E51" s="5">
        <v>25941</v>
      </c>
      <c r="F51" s="5">
        <v>5685</v>
      </c>
      <c r="G51" s="17"/>
      <c r="I51" s="15">
        <f t="shared" si="0"/>
        <v>38621</v>
      </c>
    </row>
    <row r="52" spans="1:9" x14ac:dyDescent="0.3">
      <c r="A52" s="2" t="s">
        <v>44</v>
      </c>
      <c r="B52" s="2" t="s">
        <v>70</v>
      </c>
      <c r="C52" s="5"/>
      <c r="D52" s="5"/>
      <c r="E52" s="5">
        <v>2074</v>
      </c>
      <c r="F52" s="5">
        <v>10599</v>
      </c>
      <c r="G52" s="17">
        <v>5454</v>
      </c>
      <c r="I52" s="15">
        <f t="shared" si="0"/>
        <v>18127</v>
      </c>
    </row>
    <row r="53" spans="1:9" x14ac:dyDescent="0.3">
      <c r="A53" s="2" t="s">
        <v>71</v>
      </c>
      <c r="B53" s="2" t="s">
        <v>70</v>
      </c>
      <c r="C53" s="5"/>
      <c r="D53" s="5"/>
      <c r="E53" s="5"/>
      <c r="F53" s="5">
        <v>2152</v>
      </c>
      <c r="G53" s="17"/>
      <c r="I53" s="15">
        <f t="shared" si="0"/>
        <v>2152</v>
      </c>
    </row>
    <row r="54" spans="1:9" x14ac:dyDescent="0.3">
      <c r="A54" t="s">
        <v>25</v>
      </c>
      <c r="B54" t="s">
        <v>45</v>
      </c>
      <c r="C54" s="5"/>
      <c r="D54" s="5"/>
      <c r="E54" s="5"/>
      <c r="F54" s="5"/>
      <c r="G54" s="17">
        <v>573</v>
      </c>
      <c r="I54" s="15">
        <f t="shared" si="0"/>
        <v>573</v>
      </c>
    </row>
    <row r="55" spans="1:9" x14ac:dyDescent="0.3">
      <c r="A55" t="s">
        <v>27</v>
      </c>
      <c r="B55" t="s">
        <v>45</v>
      </c>
      <c r="C55" s="5"/>
      <c r="D55" s="5">
        <v>3937</v>
      </c>
      <c r="E55" s="5">
        <v>15982</v>
      </c>
      <c r="F55" s="5">
        <v>4268</v>
      </c>
      <c r="G55" s="17">
        <v>761</v>
      </c>
      <c r="I55" s="15">
        <f t="shared" si="0"/>
        <v>24948</v>
      </c>
    </row>
    <row r="56" spans="1:9" x14ac:dyDescent="0.3">
      <c r="A56" t="s">
        <v>28</v>
      </c>
      <c r="B56" t="s">
        <v>45</v>
      </c>
      <c r="C56" s="5"/>
      <c r="D56" s="5">
        <v>2090</v>
      </c>
      <c r="E56" s="5">
        <v>4697</v>
      </c>
      <c r="F56" s="5"/>
      <c r="G56" s="17"/>
      <c r="I56" s="15">
        <f t="shared" si="0"/>
        <v>6787</v>
      </c>
    </row>
    <row r="57" spans="1:9" x14ac:dyDescent="0.3">
      <c r="A57" t="s">
        <v>81</v>
      </c>
      <c r="B57" t="s">
        <v>82</v>
      </c>
      <c r="C57" s="5"/>
      <c r="D57" s="5"/>
      <c r="E57" s="5"/>
      <c r="F57" s="5">
        <v>2741</v>
      </c>
      <c r="G57" s="17"/>
      <c r="I57" s="13">
        <f t="shared" si="0"/>
        <v>2741</v>
      </c>
    </row>
    <row r="58" spans="1:9" x14ac:dyDescent="0.3">
      <c r="A58" t="s">
        <v>83</v>
      </c>
      <c r="B58" t="s">
        <v>13</v>
      </c>
      <c r="C58" s="5"/>
      <c r="D58" s="5">
        <v>258</v>
      </c>
      <c r="E58" s="5"/>
      <c r="F58" s="5"/>
      <c r="G58" s="17"/>
      <c r="I58" s="13">
        <f t="shared" si="0"/>
        <v>258</v>
      </c>
    </row>
    <row r="59" spans="1:9" x14ac:dyDescent="0.3">
      <c r="A59" t="s">
        <v>84</v>
      </c>
      <c r="B59" t="s">
        <v>13</v>
      </c>
      <c r="C59" s="5"/>
      <c r="D59" s="5">
        <v>1082</v>
      </c>
      <c r="E59" s="5"/>
      <c r="F59" s="5"/>
      <c r="G59" s="17"/>
      <c r="I59" s="13">
        <f t="shared" si="0"/>
        <v>1082</v>
      </c>
    </row>
    <row r="60" spans="1:9" x14ac:dyDescent="0.3">
      <c r="A60" t="s">
        <v>85</v>
      </c>
      <c r="B60" t="s">
        <v>30</v>
      </c>
      <c r="C60" s="5"/>
      <c r="D60" s="5">
        <v>269</v>
      </c>
      <c r="E60" s="5"/>
      <c r="F60" s="5"/>
      <c r="G60" s="17"/>
      <c r="I60" s="13">
        <f t="shared" si="0"/>
        <v>269</v>
      </c>
    </row>
    <row r="61" spans="1:9" x14ac:dyDescent="0.3">
      <c r="A61" t="s">
        <v>86</v>
      </c>
      <c r="B61" t="s">
        <v>45</v>
      </c>
      <c r="C61" s="5"/>
      <c r="D61" s="5">
        <v>3091</v>
      </c>
      <c r="E61" s="5"/>
      <c r="F61" s="5"/>
      <c r="G61" s="17"/>
      <c r="I61" s="13">
        <f t="shared" si="0"/>
        <v>3091</v>
      </c>
    </row>
    <row r="62" spans="1:9" x14ac:dyDescent="0.3">
      <c r="A62" t="s">
        <v>87</v>
      </c>
      <c r="B62" t="s">
        <v>40</v>
      </c>
      <c r="C62" s="5"/>
      <c r="D62" s="5">
        <v>265</v>
      </c>
      <c r="E62" s="5"/>
      <c r="F62" s="5"/>
      <c r="G62" s="17"/>
      <c r="I62" s="13">
        <f t="shared" si="0"/>
        <v>265</v>
      </c>
    </row>
    <row r="63" spans="1:9" x14ac:dyDescent="0.3">
      <c r="A63" t="s">
        <v>89</v>
      </c>
      <c r="B63" t="s">
        <v>88</v>
      </c>
      <c r="C63" s="5"/>
      <c r="D63" s="5">
        <v>3574</v>
      </c>
      <c r="E63" s="5"/>
      <c r="F63" s="5"/>
      <c r="G63" s="17"/>
      <c r="I63" s="13">
        <f t="shared" si="0"/>
        <v>3574</v>
      </c>
    </row>
    <row r="64" spans="1:9" x14ac:dyDescent="0.3"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/>
      <c r="I64" s="1" t="s">
        <v>0</v>
      </c>
    </row>
    <row r="65" spans="3:9" x14ac:dyDescent="0.3">
      <c r="C65" s="8">
        <f>SUM(C4:C63)</f>
        <v>0</v>
      </c>
      <c r="D65" s="8">
        <f t="shared" ref="D65:G65" si="1">SUM(D4:D63)</f>
        <v>78589.600000000006</v>
      </c>
      <c r="E65" s="8">
        <f t="shared" si="1"/>
        <v>198552</v>
      </c>
      <c r="F65" s="8">
        <f t="shared" si="1"/>
        <v>124528</v>
      </c>
      <c r="G65" s="8">
        <f t="shared" si="1"/>
        <v>111365</v>
      </c>
      <c r="H65" s="9"/>
      <c r="I65" s="9">
        <f>SUM(I4:I63)</f>
        <v>513034.6</v>
      </c>
    </row>
    <row r="66" spans="3:9" x14ac:dyDescent="0.3">
      <c r="C66" s="1" t="s">
        <v>1</v>
      </c>
      <c r="D66" s="1" t="s">
        <v>1</v>
      </c>
      <c r="E66" s="1" t="s">
        <v>1</v>
      </c>
      <c r="F66" s="1" t="s">
        <v>1</v>
      </c>
      <c r="G66" s="1" t="s">
        <v>1</v>
      </c>
      <c r="H66" s="1"/>
      <c r="I66" s="1" t="s">
        <v>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7"/>
  <sheetViews>
    <sheetView workbookViewId="0">
      <pane xSplit="2" ySplit="3" topLeftCell="C4" activePane="bottomRight" state="frozen"/>
      <selection pane="topRight" activeCell="C1" sqref="C1"/>
      <selection pane="bottomLeft" activeCell="A3" sqref="A3"/>
      <selection pane="bottomRight"/>
    </sheetView>
  </sheetViews>
  <sheetFormatPr defaultRowHeight="14.4" x14ac:dyDescent="0.3"/>
  <cols>
    <col min="2" max="2" width="15.33203125" customWidth="1"/>
    <col min="3" max="3" width="10.5546875" bestFit="1" customWidth="1"/>
    <col min="4" max="5" width="10.5546875" customWidth="1"/>
    <col min="6" max="6" width="10.44140625" customWidth="1"/>
    <col min="7" max="7" width="10.6640625" customWidth="1"/>
  </cols>
  <sheetData>
    <row r="1" spans="1:9" x14ac:dyDescent="0.3">
      <c r="A1" t="s">
        <v>143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90</v>
      </c>
      <c r="D3" s="3" t="s">
        <v>91</v>
      </c>
      <c r="E3" s="3" t="s">
        <v>58</v>
      </c>
      <c r="F3" s="4" t="s">
        <v>59</v>
      </c>
      <c r="G3" s="4" t="s">
        <v>92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8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10"/>
      <c r="G15" s="10"/>
      <c r="I15" s="13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10"/>
      <c r="G16" s="10"/>
      <c r="I16" s="13">
        <f t="shared" si="0"/>
        <v>0</v>
      </c>
    </row>
    <row r="17" spans="1:9" x14ac:dyDescent="0.3">
      <c r="A17" t="s">
        <v>11</v>
      </c>
      <c r="B17" t="s">
        <v>13</v>
      </c>
      <c r="C17" s="5">
        <v>15206</v>
      </c>
      <c r="D17" s="5">
        <v>15589</v>
      </c>
      <c r="E17" s="5">
        <v>19201</v>
      </c>
      <c r="F17" s="17">
        <v>17012</v>
      </c>
      <c r="G17" s="17">
        <v>13773</v>
      </c>
      <c r="I17" s="11">
        <f t="shared" si="0"/>
        <v>80781</v>
      </c>
    </row>
    <row r="18" spans="1:9" x14ac:dyDescent="0.3">
      <c r="A18" t="s">
        <v>10</v>
      </c>
      <c r="B18" t="s">
        <v>13</v>
      </c>
      <c r="C18" s="5">
        <v>13923</v>
      </c>
      <c r="D18" s="5">
        <v>21489</v>
      </c>
      <c r="E18" s="5">
        <v>13534</v>
      </c>
      <c r="F18" s="17">
        <v>11077</v>
      </c>
      <c r="G18" s="17">
        <v>12417</v>
      </c>
      <c r="I18" s="11">
        <f t="shared" si="0"/>
        <v>72440</v>
      </c>
    </row>
    <row r="19" spans="1:9" x14ac:dyDescent="0.3">
      <c r="A19" t="s">
        <v>8</v>
      </c>
      <c r="B19" t="s">
        <v>13</v>
      </c>
      <c r="C19" s="5">
        <v>4701</v>
      </c>
      <c r="D19" s="5">
        <v>3861</v>
      </c>
      <c r="E19" s="5">
        <v>4592</v>
      </c>
      <c r="F19" s="17">
        <v>4403</v>
      </c>
      <c r="G19" s="17">
        <v>2294</v>
      </c>
      <c r="I19" s="11">
        <f t="shared" si="0"/>
        <v>19851</v>
      </c>
    </row>
    <row r="20" spans="1:9" x14ac:dyDescent="0.3">
      <c r="A20" t="s">
        <v>19</v>
      </c>
      <c r="B20" t="s">
        <v>13</v>
      </c>
      <c r="C20" s="5">
        <v>2385</v>
      </c>
      <c r="D20" s="5"/>
      <c r="E20" s="5">
        <v>352</v>
      </c>
      <c r="F20" s="10">
        <v>4911</v>
      </c>
      <c r="G20" s="10">
        <v>8652</v>
      </c>
      <c r="I20" s="11">
        <f t="shared" si="0"/>
        <v>16300</v>
      </c>
    </row>
    <row r="21" spans="1:9" x14ac:dyDescent="0.3">
      <c r="A21" t="s">
        <v>20</v>
      </c>
      <c r="B21" t="s">
        <v>13</v>
      </c>
      <c r="C21" s="5">
        <v>10765</v>
      </c>
      <c r="D21" s="5">
        <v>24626</v>
      </c>
      <c r="E21" s="5">
        <v>12646</v>
      </c>
      <c r="F21" s="17">
        <v>16214</v>
      </c>
      <c r="G21" s="17">
        <v>10361</v>
      </c>
      <c r="I21" s="11">
        <f t="shared" si="0"/>
        <v>74612</v>
      </c>
    </row>
    <row r="22" spans="1:9" x14ac:dyDescent="0.3">
      <c r="A22" t="s">
        <v>21</v>
      </c>
      <c r="B22" t="s">
        <v>13</v>
      </c>
      <c r="C22" s="5">
        <v>3767</v>
      </c>
      <c r="D22" s="5">
        <v>4324</v>
      </c>
      <c r="E22" s="5">
        <v>7667</v>
      </c>
      <c r="F22" s="17">
        <v>2526</v>
      </c>
      <c r="G22" s="17">
        <v>3717</v>
      </c>
      <c r="I22" s="11">
        <f t="shared" si="0"/>
        <v>22001</v>
      </c>
    </row>
    <row r="23" spans="1:9" x14ac:dyDescent="0.3">
      <c r="A23" t="s">
        <v>22</v>
      </c>
      <c r="B23" t="s">
        <v>23</v>
      </c>
      <c r="C23" s="5">
        <v>2067</v>
      </c>
      <c r="D23" s="5">
        <v>1503</v>
      </c>
      <c r="E23" s="5">
        <v>2114</v>
      </c>
      <c r="F23" s="17">
        <v>2086</v>
      </c>
      <c r="G23" s="17">
        <v>615</v>
      </c>
      <c r="I23" s="11">
        <f t="shared" si="0"/>
        <v>8385</v>
      </c>
    </row>
    <row r="24" spans="1:9" x14ac:dyDescent="0.3">
      <c r="A24" t="s">
        <v>24</v>
      </c>
      <c r="B24" t="s">
        <v>23</v>
      </c>
      <c r="C24" s="5"/>
      <c r="D24" s="5">
        <v>1200</v>
      </c>
      <c r="E24" s="5">
        <v>1226</v>
      </c>
      <c r="F24" s="17"/>
      <c r="G24" s="17">
        <v>1358</v>
      </c>
      <c r="I24" s="11">
        <f t="shared" si="0"/>
        <v>3784</v>
      </c>
    </row>
    <row r="25" spans="1:9" x14ac:dyDescent="0.3">
      <c r="A25" t="s">
        <v>25</v>
      </c>
      <c r="B25" t="s">
        <v>26</v>
      </c>
      <c r="C25" s="5"/>
      <c r="D25" s="5"/>
      <c r="E25" s="5"/>
      <c r="F25" s="10"/>
      <c r="G25" s="10"/>
      <c r="I25" s="13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10"/>
      <c r="G26" s="10"/>
      <c r="I26" s="13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6"/>
      <c r="I27" s="13">
        <f t="shared" si="0"/>
        <v>0</v>
      </c>
    </row>
    <row r="28" spans="1:9" x14ac:dyDescent="0.3">
      <c r="A28" t="s">
        <v>29</v>
      </c>
      <c r="B28" t="s">
        <v>30</v>
      </c>
      <c r="C28" s="5">
        <v>12204</v>
      </c>
      <c r="D28" s="5">
        <v>12969</v>
      </c>
      <c r="E28" s="5">
        <v>15630</v>
      </c>
      <c r="F28" s="5">
        <v>13880</v>
      </c>
      <c r="G28" s="5">
        <v>11496</v>
      </c>
      <c r="I28" s="11">
        <f t="shared" si="0"/>
        <v>66179</v>
      </c>
    </row>
    <row r="29" spans="1:9" x14ac:dyDescent="0.3">
      <c r="A29" t="s">
        <v>17</v>
      </c>
      <c r="B29" t="s">
        <v>30</v>
      </c>
      <c r="C29" s="5">
        <v>10425</v>
      </c>
      <c r="D29" s="5">
        <v>16686</v>
      </c>
      <c r="E29" s="5">
        <v>10591</v>
      </c>
      <c r="F29" s="5">
        <v>9113</v>
      </c>
      <c r="G29" s="5">
        <v>9098</v>
      </c>
      <c r="I29" s="11">
        <f t="shared" si="0"/>
        <v>55913</v>
      </c>
    </row>
    <row r="30" spans="1:9" x14ac:dyDescent="0.3">
      <c r="A30" t="s">
        <v>18</v>
      </c>
      <c r="B30" t="s">
        <v>30</v>
      </c>
      <c r="C30" s="5">
        <v>3857</v>
      </c>
      <c r="D30" s="5">
        <v>2547</v>
      </c>
      <c r="E30" s="5">
        <v>3776</v>
      </c>
      <c r="F30" s="5">
        <v>3019</v>
      </c>
      <c r="G30" s="5">
        <v>1915</v>
      </c>
      <c r="I30" s="11">
        <f t="shared" si="0"/>
        <v>15114</v>
      </c>
    </row>
    <row r="31" spans="1:9" x14ac:dyDescent="0.3">
      <c r="A31" t="s">
        <v>25</v>
      </c>
      <c r="B31" t="s">
        <v>30</v>
      </c>
      <c r="C31" s="5"/>
      <c r="D31" s="5"/>
      <c r="E31" s="5"/>
      <c r="F31" s="5"/>
      <c r="G31" s="5"/>
      <c r="I31" s="13">
        <f t="shared" si="0"/>
        <v>0</v>
      </c>
    </row>
    <row r="32" spans="1:9" x14ac:dyDescent="0.3">
      <c r="A32" t="s">
        <v>27</v>
      </c>
      <c r="B32" t="s">
        <v>30</v>
      </c>
      <c r="C32" s="5">
        <v>3711</v>
      </c>
      <c r="D32" s="5">
        <v>3161</v>
      </c>
      <c r="E32" s="5">
        <v>2229</v>
      </c>
      <c r="F32" s="5">
        <v>2134</v>
      </c>
      <c r="G32" s="5">
        <v>2588</v>
      </c>
      <c r="I32" s="11">
        <f t="shared" si="0"/>
        <v>13823</v>
      </c>
    </row>
    <row r="33" spans="1:9" x14ac:dyDescent="0.3">
      <c r="A33" t="s">
        <v>28</v>
      </c>
      <c r="B33" t="s">
        <v>30</v>
      </c>
      <c r="C33" s="5"/>
      <c r="D33" s="5">
        <v>1203</v>
      </c>
      <c r="E33" s="5">
        <v>1189</v>
      </c>
      <c r="F33" s="5">
        <v>1055</v>
      </c>
      <c r="G33" s="5">
        <v>1238</v>
      </c>
      <c r="I33" s="11">
        <f t="shared" si="0"/>
        <v>4685</v>
      </c>
    </row>
    <row r="34" spans="1:9" x14ac:dyDescent="0.3">
      <c r="A34" t="s">
        <v>37</v>
      </c>
      <c r="B34" t="s">
        <v>32</v>
      </c>
      <c r="C34" s="5">
        <v>10549</v>
      </c>
      <c r="D34" s="5">
        <v>13009</v>
      </c>
      <c r="E34" s="5">
        <v>16893</v>
      </c>
      <c r="F34" s="10">
        <v>13536</v>
      </c>
      <c r="G34" s="10">
        <v>12692</v>
      </c>
      <c r="I34" s="11">
        <f t="shared" si="0"/>
        <v>66679</v>
      </c>
    </row>
    <row r="35" spans="1:9" x14ac:dyDescent="0.3">
      <c r="A35" t="s">
        <v>33</v>
      </c>
      <c r="B35" t="s">
        <v>32</v>
      </c>
      <c r="C35" s="5">
        <v>5948</v>
      </c>
      <c r="D35" s="5"/>
      <c r="E35" s="5"/>
      <c r="F35" s="5"/>
      <c r="G35" s="5"/>
      <c r="I35" s="11">
        <f t="shared" si="0"/>
        <v>5948</v>
      </c>
    </row>
    <row r="36" spans="1:9" x14ac:dyDescent="0.3">
      <c r="A36" t="s">
        <v>31</v>
      </c>
      <c r="B36" t="s">
        <v>32</v>
      </c>
      <c r="C36" s="5"/>
      <c r="D36" s="5"/>
      <c r="E36" s="5"/>
      <c r="F36" s="10"/>
      <c r="G36" s="10"/>
      <c r="I36" s="13">
        <f t="shared" si="0"/>
        <v>0</v>
      </c>
    </row>
    <row r="37" spans="1:9" x14ac:dyDescent="0.3">
      <c r="A37" t="s">
        <v>34</v>
      </c>
      <c r="B37" t="s">
        <v>32</v>
      </c>
      <c r="C37" s="5"/>
      <c r="D37" s="5"/>
      <c r="E37" s="5"/>
      <c r="F37" s="6"/>
      <c r="G37" s="6"/>
      <c r="I37" s="13">
        <f t="shared" si="0"/>
        <v>0</v>
      </c>
    </row>
    <row r="38" spans="1:9" x14ac:dyDescent="0.3">
      <c r="A38" t="s">
        <v>35</v>
      </c>
      <c r="B38" t="s">
        <v>32</v>
      </c>
      <c r="C38" s="5"/>
      <c r="D38" s="5"/>
      <c r="E38" s="5"/>
      <c r="F38" s="6"/>
      <c r="G38" s="6"/>
      <c r="I38" s="13">
        <f t="shared" si="0"/>
        <v>0</v>
      </c>
    </row>
    <row r="39" spans="1:9" x14ac:dyDescent="0.3">
      <c r="A39" t="s">
        <v>36</v>
      </c>
      <c r="B39" t="s">
        <v>32</v>
      </c>
      <c r="C39" s="5"/>
      <c r="D39" s="5"/>
      <c r="E39" s="5"/>
      <c r="F39" s="6"/>
      <c r="G39" s="6"/>
      <c r="I39" s="13">
        <f t="shared" si="0"/>
        <v>0</v>
      </c>
    </row>
    <row r="40" spans="1:9" x14ac:dyDescent="0.3">
      <c r="A40" s="7" t="s">
        <v>39</v>
      </c>
      <c r="B40" t="s">
        <v>38</v>
      </c>
      <c r="C40" s="5"/>
      <c r="D40" s="5"/>
      <c r="E40" s="5"/>
      <c r="F40" s="6"/>
      <c r="G40" s="6"/>
      <c r="I40" s="13">
        <f t="shared" si="0"/>
        <v>0</v>
      </c>
    </row>
    <row r="41" spans="1:9" x14ac:dyDescent="0.3">
      <c r="A41" t="s">
        <v>37</v>
      </c>
      <c r="B41" t="s">
        <v>40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33</v>
      </c>
      <c r="B42" t="s">
        <v>40</v>
      </c>
      <c r="C42" s="5"/>
      <c r="D42" s="5">
        <v>1768.4</v>
      </c>
      <c r="E42" s="5">
        <v>319</v>
      </c>
      <c r="F42" s="5"/>
      <c r="G42" s="5"/>
      <c r="I42" s="11">
        <f t="shared" si="0"/>
        <v>2087.4</v>
      </c>
    </row>
    <row r="43" spans="1:9" x14ac:dyDescent="0.3">
      <c r="A43" t="s">
        <v>31</v>
      </c>
      <c r="B43" t="s">
        <v>40</v>
      </c>
      <c r="C43" s="5"/>
      <c r="D43" s="5"/>
      <c r="E43" s="5"/>
      <c r="F43" s="10"/>
      <c r="G43" s="10"/>
      <c r="I43" s="13">
        <f t="shared" si="0"/>
        <v>0</v>
      </c>
    </row>
    <row r="44" spans="1:9" x14ac:dyDescent="0.3">
      <c r="A44" t="s">
        <v>37</v>
      </c>
      <c r="B44" s="2" t="s">
        <v>52</v>
      </c>
      <c r="C44" s="5">
        <v>1826</v>
      </c>
      <c r="D44" s="5">
        <v>1502</v>
      </c>
      <c r="E44" s="5">
        <v>467</v>
      </c>
      <c r="F44" s="10">
        <v>1877</v>
      </c>
      <c r="G44" s="10"/>
      <c r="I44" s="11">
        <f t="shared" si="0"/>
        <v>5672</v>
      </c>
    </row>
    <row r="45" spans="1:9" x14ac:dyDescent="0.3">
      <c r="A45" t="s">
        <v>33</v>
      </c>
      <c r="B45" s="2" t="s">
        <v>52</v>
      </c>
      <c r="C45" s="5"/>
      <c r="D45" s="5"/>
      <c r="E45" s="5">
        <v>2753</v>
      </c>
      <c r="F45" s="10"/>
      <c r="G45" s="10">
        <v>2300</v>
      </c>
      <c r="I45" s="11">
        <f t="shared" si="0"/>
        <v>5053</v>
      </c>
    </row>
    <row r="46" spans="1:9" x14ac:dyDescent="0.3">
      <c r="A46" t="s">
        <v>31</v>
      </c>
      <c r="B46" s="2" t="s">
        <v>52</v>
      </c>
      <c r="C46" s="5">
        <v>2183</v>
      </c>
      <c r="D46" s="5">
        <v>1793</v>
      </c>
      <c r="E46" s="5">
        <v>1112</v>
      </c>
      <c r="F46" s="10">
        <v>1875</v>
      </c>
      <c r="G46" s="10">
        <v>1283</v>
      </c>
      <c r="I46" s="11">
        <f t="shared" si="0"/>
        <v>8246</v>
      </c>
    </row>
    <row r="47" spans="1:9" x14ac:dyDescent="0.3">
      <c r="A47" t="s">
        <v>42</v>
      </c>
      <c r="B47" t="s">
        <v>43</v>
      </c>
      <c r="C47" s="5"/>
      <c r="D47" s="5"/>
      <c r="E47" s="5">
        <v>696</v>
      </c>
      <c r="F47" s="5"/>
      <c r="G47" s="5"/>
      <c r="I47" s="12">
        <f t="shared" si="0"/>
        <v>696</v>
      </c>
    </row>
    <row r="48" spans="1:9" x14ac:dyDescent="0.3">
      <c r="A48" t="s">
        <v>44</v>
      </c>
      <c r="B48" t="s">
        <v>43</v>
      </c>
      <c r="C48" s="5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53</v>
      </c>
      <c r="B49" t="s">
        <v>43</v>
      </c>
      <c r="C49" s="5"/>
      <c r="D49" s="5">
        <v>547</v>
      </c>
      <c r="E49" s="5">
        <v>1379</v>
      </c>
      <c r="F49" s="5"/>
      <c r="G49" s="5"/>
      <c r="I49" s="11">
        <f t="shared" si="0"/>
        <v>1926</v>
      </c>
    </row>
    <row r="50" spans="1:9" x14ac:dyDescent="0.3">
      <c r="A50" t="s">
        <v>54</v>
      </c>
      <c r="B50" t="s">
        <v>43</v>
      </c>
      <c r="C50" s="5">
        <v>1806</v>
      </c>
      <c r="D50" s="5">
        <v>841</v>
      </c>
      <c r="E50" s="5"/>
      <c r="F50" s="5"/>
      <c r="G50" s="5"/>
      <c r="I50" s="11">
        <f t="shared" si="0"/>
        <v>2647</v>
      </c>
    </row>
    <row r="51" spans="1:9" x14ac:dyDescent="0.3">
      <c r="A51" s="2" t="s">
        <v>42</v>
      </c>
      <c r="B51" s="2" t="s">
        <v>70</v>
      </c>
      <c r="C51" s="5">
        <v>1107</v>
      </c>
      <c r="D51" s="5"/>
      <c r="E51" s="5"/>
      <c r="F51" s="5"/>
      <c r="G51" s="5"/>
      <c r="I51" s="11">
        <f t="shared" si="0"/>
        <v>1107</v>
      </c>
    </row>
    <row r="52" spans="1:9" x14ac:dyDescent="0.3">
      <c r="A52" s="2" t="s">
        <v>44</v>
      </c>
      <c r="B52" s="2" t="s">
        <v>70</v>
      </c>
      <c r="C52" s="5">
        <v>6094</v>
      </c>
      <c r="D52" s="5">
        <v>16684</v>
      </c>
      <c r="E52" s="5">
        <v>8185</v>
      </c>
      <c r="F52" s="5">
        <v>11689</v>
      </c>
      <c r="G52" s="5">
        <v>8843</v>
      </c>
      <c r="I52" s="11">
        <f t="shared" si="0"/>
        <v>51495</v>
      </c>
    </row>
    <row r="53" spans="1:9" x14ac:dyDescent="0.3">
      <c r="A53" s="2" t="s">
        <v>71</v>
      </c>
      <c r="B53" s="2" t="s">
        <v>70</v>
      </c>
      <c r="C53" s="5">
        <v>2062</v>
      </c>
      <c r="D53" s="5">
        <v>2070</v>
      </c>
      <c r="E53" s="5">
        <v>3988</v>
      </c>
      <c r="F53" s="5">
        <v>395</v>
      </c>
      <c r="G53" s="5"/>
      <c r="I53" s="11">
        <f t="shared" si="0"/>
        <v>8515</v>
      </c>
    </row>
    <row r="54" spans="1:9" x14ac:dyDescent="0.3">
      <c r="A54" t="s">
        <v>25</v>
      </c>
      <c r="B54" t="s">
        <v>45</v>
      </c>
      <c r="C54" s="5"/>
      <c r="D54" s="5"/>
      <c r="E54" s="5">
        <v>233</v>
      </c>
      <c r="F54" s="5"/>
      <c r="G54" s="5"/>
      <c r="I54" s="11">
        <f t="shared" si="0"/>
        <v>233</v>
      </c>
    </row>
    <row r="55" spans="1:9" x14ac:dyDescent="0.3">
      <c r="A55" t="s">
        <v>27</v>
      </c>
      <c r="B55" t="s">
        <v>45</v>
      </c>
      <c r="C55" s="5"/>
      <c r="D55" s="5"/>
      <c r="E55" s="5"/>
      <c r="F55" s="5"/>
      <c r="G55" s="5"/>
      <c r="I55" s="11">
        <f t="shared" si="0"/>
        <v>0</v>
      </c>
    </row>
    <row r="56" spans="1:9" x14ac:dyDescent="0.3">
      <c r="A56" t="s">
        <v>28</v>
      </c>
      <c r="B56" t="s">
        <v>45</v>
      </c>
      <c r="C56" s="5"/>
      <c r="D56" s="5"/>
      <c r="E56" s="5"/>
      <c r="F56" s="5">
        <v>1542</v>
      </c>
      <c r="G56" s="5">
        <v>2245</v>
      </c>
      <c r="I56" s="11">
        <f t="shared" si="0"/>
        <v>3787</v>
      </c>
    </row>
    <row r="57" spans="1:9" x14ac:dyDescent="0.3">
      <c r="A57" t="s">
        <v>81</v>
      </c>
      <c r="B57" t="s">
        <v>82</v>
      </c>
      <c r="C57" s="5"/>
      <c r="D57" s="5">
        <f>3199</f>
        <v>3199</v>
      </c>
      <c r="E57" s="5"/>
      <c r="F57" s="5"/>
      <c r="G57" s="17"/>
      <c r="I57" s="13">
        <f t="shared" si="0"/>
        <v>3199</v>
      </c>
    </row>
    <row r="58" spans="1:9" x14ac:dyDescent="0.3">
      <c r="A58" t="s">
        <v>93</v>
      </c>
      <c r="B58" s="2" t="s">
        <v>52</v>
      </c>
      <c r="C58" s="5">
        <v>556</v>
      </c>
      <c r="D58" s="5">
        <f>2237</f>
        <v>2237</v>
      </c>
      <c r="E58" s="5"/>
      <c r="F58" s="5"/>
      <c r="G58" s="17"/>
      <c r="I58" s="13">
        <f t="shared" si="0"/>
        <v>2793</v>
      </c>
    </row>
    <row r="59" spans="1:9" x14ac:dyDescent="0.3">
      <c r="A59" t="s">
        <v>106</v>
      </c>
      <c r="B59" t="s">
        <v>13</v>
      </c>
      <c r="C59" s="5">
        <v>314</v>
      </c>
      <c r="D59" s="5"/>
      <c r="E59" s="5"/>
      <c r="F59" s="5"/>
      <c r="G59" s="17"/>
      <c r="I59" s="13">
        <f t="shared" si="0"/>
        <v>314</v>
      </c>
    </row>
    <row r="60" spans="1:9" x14ac:dyDescent="0.3">
      <c r="A60" t="s">
        <v>94</v>
      </c>
      <c r="B60" t="s">
        <v>13</v>
      </c>
      <c r="C60" s="5"/>
      <c r="D60" s="5">
        <f>2311</f>
        <v>2311</v>
      </c>
      <c r="E60" s="5"/>
      <c r="F60" s="5"/>
      <c r="G60" s="17"/>
      <c r="I60" s="13">
        <f t="shared" si="0"/>
        <v>2311</v>
      </c>
    </row>
    <row r="61" spans="1:9" x14ac:dyDescent="0.3">
      <c r="A61" t="s">
        <v>95</v>
      </c>
      <c r="B61" t="s">
        <v>30</v>
      </c>
      <c r="C61" s="5"/>
      <c r="D61" s="5">
        <f>1924</f>
        <v>1924</v>
      </c>
      <c r="E61" s="5"/>
      <c r="F61" s="5"/>
      <c r="G61" s="17"/>
      <c r="I61" s="13">
        <f t="shared" si="0"/>
        <v>1924</v>
      </c>
    </row>
    <row r="62" spans="1:9" x14ac:dyDescent="0.3">
      <c r="A62" t="s">
        <v>107</v>
      </c>
      <c r="B62" t="s">
        <v>40</v>
      </c>
      <c r="C62" s="5">
        <v>464</v>
      </c>
      <c r="D62" s="5"/>
      <c r="E62" s="5"/>
      <c r="F62" s="5"/>
      <c r="G62" s="17"/>
      <c r="I62" s="13">
        <f t="shared" si="0"/>
        <v>464</v>
      </c>
    </row>
    <row r="63" spans="1:9" x14ac:dyDescent="0.3">
      <c r="A63" t="s">
        <v>107</v>
      </c>
      <c r="B63" t="s">
        <v>113</v>
      </c>
      <c r="C63" s="5">
        <v>370</v>
      </c>
      <c r="D63" s="5"/>
      <c r="E63" s="5"/>
      <c r="F63" s="5"/>
      <c r="G63" s="17"/>
      <c r="I63" s="13">
        <f t="shared" si="0"/>
        <v>370</v>
      </c>
    </row>
    <row r="64" spans="1:9" x14ac:dyDescent="0.3">
      <c r="A64" t="s">
        <v>108</v>
      </c>
      <c r="B64" t="s">
        <v>40</v>
      </c>
      <c r="C64" s="5">
        <v>1416.5</v>
      </c>
      <c r="D64" s="5"/>
      <c r="E64" s="5"/>
      <c r="F64" s="5"/>
      <c r="G64" s="17"/>
      <c r="I64" s="13">
        <f t="shared" si="0"/>
        <v>1416.5</v>
      </c>
    </row>
    <row r="65" spans="1:9" x14ac:dyDescent="0.3">
      <c r="A65" t="s">
        <v>109</v>
      </c>
      <c r="B65" t="s">
        <v>13</v>
      </c>
      <c r="C65" s="5">
        <v>815</v>
      </c>
      <c r="D65" s="5"/>
      <c r="E65" s="5"/>
      <c r="F65" s="5"/>
      <c r="G65" s="17"/>
      <c r="I65" s="13">
        <f t="shared" si="0"/>
        <v>815</v>
      </c>
    </row>
    <row r="66" spans="1:9" x14ac:dyDescent="0.3">
      <c r="A66" t="s">
        <v>103</v>
      </c>
      <c r="B66" s="2" t="s">
        <v>52</v>
      </c>
      <c r="C66" s="17">
        <f>180+2417</f>
        <v>2597</v>
      </c>
      <c r="D66" s="5"/>
      <c r="E66" s="5"/>
      <c r="F66" s="5">
        <v>1417</v>
      </c>
      <c r="G66" s="17"/>
      <c r="I66" s="13">
        <f t="shared" si="0"/>
        <v>4014</v>
      </c>
    </row>
    <row r="67" spans="1:9" x14ac:dyDescent="0.3">
      <c r="A67" t="s">
        <v>104</v>
      </c>
      <c r="B67" t="s">
        <v>13</v>
      </c>
      <c r="C67" s="17">
        <f>525+5691</f>
        <v>6216</v>
      </c>
      <c r="D67" s="5"/>
      <c r="E67" s="5"/>
      <c r="F67" s="5">
        <v>3484</v>
      </c>
      <c r="G67" s="17"/>
      <c r="I67" s="13">
        <f t="shared" si="0"/>
        <v>9700</v>
      </c>
    </row>
    <row r="68" spans="1:9" x14ac:dyDescent="0.3">
      <c r="A68" t="s">
        <v>105</v>
      </c>
      <c r="B68" t="s">
        <v>45</v>
      </c>
      <c r="C68" s="17">
        <f>205+2638</f>
        <v>2843</v>
      </c>
      <c r="D68" s="5"/>
      <c r="E68" s="5"/>
      <c r="F68" s="5">
        <v>2736</v>
      </c>
      <c r="G68" s="17"/>
      <c r="I68" s="13">
        <f t="shared" si="0"/>
        <v>5579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>
        <v>131</v>
      </c>
      <c r="G69" s="17"/>
      <c r="I69" s="13">
        <f t="shared" si="0"/>
        <v>131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>
        <v>381</v>
      </c>
      <c r="G70" s="17"/>
      <c r="I70" s="13">
        <f t="shared" si="0"/>
        <v>381</v>
      </c>
    </row>
    <row r="71" spans="1:9" x14ac:dyDescent="0.3">
      <c r="A71" t="s">
        <v>102</v>
      </c>
      <c r="B71" t="s">
        <v>30</v>
      </c>
      <c r="C71" s="5"/>
      <c r="D71" s="5"/>
      <c r="E71" s="5"/>
      <c r="F71" s="5">
        <v>110</v>
      </c>
      <c r="G71" s="17"/>
      <c r="I71" s="13">
        <f t="shared" si="0"/>
        <v>110</v>
      </c>
    </row>
    <row r="72" spans="1:9" x14ac:dyDescent="0.3">
      <c r="A72" t="s">
        <v>87</v>
      </c>
      <c r="B72" t="s">
        <v>40</v>
      </c>
      <c r="C72" s="5">
        <f>253.3</f>
        <v>253.3</v>
      </c>
      <c r="D72" s="5"/>
      <c r="E72" s="5"/>
      <c r="F72" s="5"/>
      <c r="G72" s="17"/>
      <c r="I72" s="13">
        <f t="shared" si="0"/>
        <v>253.3</v>
      </c>
    </row>
    <row r="73" spans="1:9" x14ac:dyDescent="0.3">
      <c r="A73" t="s">
        <v>114</v>
      </c>
      <c r="B73" t="s">
        <v>13</v>
      </c>
      <c r="C73" s="5">
        <f>237</f>
        <v>237</v>
      </c>
      <c r="D73" s="5"/>
      <c r="E73" s="5"/>
      <c r="F73" s="5"/>
      <c r="G73" s="17"/>
      <c r="I73" s="13">
        <f t="shared" si="0"/>
        <v>237</v>
      </c>
    </row>
    <row r="74" spans="1:9" x14ac:dyDescent="0.3">
      <c r="A74" t="s">
        <v>98</v>
      </c>
      <c r="B74" t="s">
        <v>32</v>
      </c>
      <c r="C74" s="5"/>
      <c r="D74" s="5"/>
      <c r="E74" s="5"/>
      <c r="F74" s="5">
        <v>1272</v>
      </c>
      <c r="G74" s="17"/>
      <c r="I74" s="13">
        <f t="shared" si="0"/>
        <v>1272</v>
      </c>
    </row>
    <row r="75" spans="1:9" x14ac:dyDescent="0.3">
      <c r="A75" t="s">
        <v>99</v>
      </c>
      <c r="B75" t="s">
        <v>45</v>
      </c>
      <c r="C75" s="5">
        <f>86</f>
        <v>86</v>
      </c>
      <c r="D75" s="5"/>
      <c r="E75" s="5"/>
      <c r="F75" s="5">
        <v>380</v>
      </c>
      <c r="G75" s="17"/>
      <c r="I75" s="13">
        <f t="shared" si="0"/>
        <v>466</v>
      </c>
    </row>
    <row r="76" spans="1:9" x14ac:dyDescent="0.3">
      <c r="A76" t="s">
        <v>87</v>
      </c>
      <c r="B76" t="s">
        <v>96</v>
      </c>
      <c r="C76" s="5"/>
      <c r="D76" s="5"/>
      <c r="E76" s="5"/>
      <c r="F76" s="5">
        <v>985</v>
      </c>
      <c r="G76" s="17"/>
      <c r="I76" s="13">
        <f t="shared" si="0"/>
        <v>985</v>
      </c>
    </row>
    <row r="77" spans="1:9" x14ac:dyDescent="0.3">
      <c r="A77" t="s">
        <v>110</v>
      </c>
      <c r="B77" t="s">
        <v>32</v>
      </c>
      <c r="C77" s="5">
        <v>1842</v>
      </c>
      <c r="D77" s="5"/>
      <c r="E77" s="5"/>
      <c r="F77" s="5"/>
      <c r="G77" s="17"/>
      <c r="I77" s="13">
        <f t="shared" si="0"/>
        <v>1842</v>
      </c>
    </row>
    <row r="78" spans="1:9" x14ac:dyDescent="0.3">
      <c r="A78" t="s">
        <v>111</v>
      </c>
      <c r="B78" t="s">
        <v>45</v>
      </c>
      <c r="C78" s="5">
        <v>553</v>
      </c>
      <c r="D78" s="5"/>
      <c r="E78" s="5"/>
      <c r="F78" s="5"/>
      <c r="G78" s="17"/>
      <c r="I78" s="13">
        <f t="shared" si="0"/>
        <v>553</v>
      </c>
    </row>
    <row r="79" spans="1:9" x14ac:dyDescent="0.3">
      <c r="A79" t="s">
        <v>112</v>
      </c>
      <c r="B79" t="s">
        <v>96</v>
      </c>
      <c r="C79" s="5">
        <v>1407</v>
      </c>
      <c r="D79" s="5"/>
      <c r="E79" s="5"/>
      <c r="F79" s="5"/>
      <c r="G79" s="17"/>
      <c r="I79" s="13">
        <f t="shared" si="0"/>
        <v>1407</v>
      </c>
    </row>
    <row r="80" spans="1:9" x14ac:dyDescent="0.3">
      <c r="A80" t="s">
        <v>84</v>
      </c>
      <c r="B80" t="s">
        <v>13</v>
      </c>
      <c r="C80" s="5">
        <f>62</f>
        <v>62</v>
      </c>
      <c r="D80" s="5"/>
      <c r="E80" s="5"/>
      <c r="F80" s="5"/>
      <c r="G80" s="17"/>
      <c r="I80" s="13">
        <f t="shared" si="0"/>
        <v>62</v>
      </c>
    </row>
    <row r="81" spans="1:9" x14ac:dyDescent="0.3">
      <c r="A81" t="s">
        <v>86</v>
      </c>
      <c r="B81" t="s">
        <v>30</v>
      </c>
      <c r="C81" s="5">
        <f>53</f>
        <v>53</v>
      </c>
      <c r="D81" s="5"/>
      <c r="E81" s="5"/>
      <c r="F81" s="5"/>
      <c r="G81" s="17"/>
      <c r="I81" s="13">
        <f t="shared" si="0"/>
        <v>53</v>
      </c>
    </row>
    <row r="82" spans="1:9" x14ac:dyDescent="0.3">
      <c r="A82" t="s">
        <v>97</v>
      </c>
      <c r="B82" t="s">
        <v>32</v>
      </c>
      <c r="C82" s="5">
        <v>1666</v>
      </c>
      <c r="D82" s="5"/>
      <c r="E82" s="5"/>
      <c r="F82" s="5">
        <v>2065</v>
      </c>
      <c r="G82" s="17"/>
      <c r="I82" s="13">
        <f t="shared" si="0"/>
        <v>3731</v>
      </c>
    </row>
    <row r="83" spans="1:9" x14ac:dyDescent="0.3">
      <c r="A83" t="s">
        <v>86</v>
      </c>
      <c r="B83" t="s">
        <v>45</v>
      </c>
      <c r="C83" s="5">
        <v>492</v>
      </c>
      <c r="D83" s="5"/>
      <c r="E83" s="5"/>
      <c r="F83" s="5">
        <v>570</v>
      </c>
      <c r="G83" s="17"/>
      <c r="I83" s="13">
        <f t="shared" si="0"/>
        <v>1062</v>
      </c>
    </row>
    <row r="84" spans="1:9" x14ac:dyDescent="0.3">
      <c r="A84" t="s">
        <v>89</v>
      </c>
      <c r="B84" t="s">
        <v>96</v>
      </c>
      <c r="C84" s="5">
        <v>1268</v>
      </c>
      <c r="D84" s="5"/>
      <c r="E84" s="5"/>
      <c r="F84" s="5">
        <v>1602</v>
      </c>
      <c r="G84" s="17"/>
      <c r="I84" s="13">
        <f t="shared" si="0"/>
        <v>2870</v>
      </c>
    </row>
    <row r="85" spans="1:9" x14ac:dyDescent="0.3"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/>
      <c r="I85" s="1" t="s">
        <v>0</v>
      </c>
    </row>
    <row r="86" spans="1:9" x14ac:dyDescent="0.3">
      <c r="C86" s="8">
        <f>SUM(C4:C84)</f>
        <v>138096.79999999999</v>
      </c>
      <c r="D86" s="8">
        <f t="shared" ref="D86:G86" si="1">SUM(D4:D84)</f>
        <v>157043.4</v>
      </c>
      <c r="E86" s="8">
        <f t="shared" si="1"/>
        <v>130772</v>
      </c>
      <c r="F86" s="8">
        <f t="shared" si="1"/>
        <v>133477</v>
      </c>
      <c r="G86" s="8">
        <f t="shared" si="1"/>
        <v>106885</v>
      </c>
      <c r="H86" s="9"/>
      <c r="I86" s="21">
        <f>SUM(I4:I84)</f>
        <v>666274.20000000007</v>
      </c>
    </row>
    <row r="87" spans="1:9" x14ac:dyDescent="0.3">
      <c r="C87" s="1" t="s">
        <v>1</v>
      </c>
      <c r="D87" s="1" t="s">
        <v>1</v>
      </c>
      <c r="E87" s="1" t="s">
        <v>1</v>
      </c>
      <c r="F87" s="1" t="s">
        <v>1</v>
      </c>
      <c r="G87" s="1" t="s">
        <v>1</v>
      </c>
      <c r="H87" s="1"/>
      <c r="I87" s="1" t="s">
        <v>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7"/>
  <sheetViews>
    <sheetView workbookViewId="0">
      <pane xSplit="2" ySplit="3" topLeftCell="C25" activePane="bottomRight" state="frozen"/>
      <selection pane="topRight" activeCell="C1" sqref="C1"/>
      <selection pane="bottomLeft" activeCell="A3" sqref="A3"/>
      <selection pane="bottomRight" activeCell="E41" sqref="E41"/>
    </sheetView>
  </sheetViews>
  <sheetFormatPr defaultRowHeight="14.4" x14ac:dyDescent="0.3"/>
  <cols>
    <col min="1" max="1" width="10.33203125" customWidth="1"/>
    <col min="2" max="2" width="15.44140625" customWidth="1"/>
    <col min="3" max="3" width="11" customWidth="1"/>
    <col min="4" max="4" width="10.5546875" customWidth="1"/>
    <col min="5" max="5" width="10.44140625" customWidth="1"/>
    <col min="6" max="6" width="11" customWidth="1"/>
    <col min="7" max="7" width="10.33203125" customWidth="1"/>
  </cols>
  <sheetData>
    <row r="1" spans="1:9" x14ac:dyDescent="0.3">
      <c r="A1" t="s">
        <v>144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47</v>
      </c>
      <c r="D3" s="3" t="s">
        <v>115</v>
      </c>
      <c r="E3" s="3" t="s">
        <v>116</v>
      </c>
      <c r="F3" s="4" t="s">
        <v>117</v>
      </c>
      <c r="G3" s="4" t="s">
        <v>118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8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10"/>
      <c r="G15" s="10"/>
      <c r="I15" s="13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10"/>
      <c r="G16" s="10"/>
      <c r="I16" s="13">
        <f t="shared" si="0"/>
        <v>0</v>
      </c>
    </row>
    <row r="17" spans="1:9" x14ac:dyDescent="0.3">
      <c r="A17" t="s">
        <v>11</v>
      </c>
      <c r="B17" t="s">
        <v>13</v>
      </c>
      <c r="C17" s="5">
        <v>10284</v>
      </c>
      <c r="D17" s="5">
        <v>17779</v>
      </c>
      <c r="E17" s="5">
        <v>27364</v>
      </c>
      <c r="F17" s="17">
        <v>15606</v>
      </c>
      <c r="G17" s="17">
        <v>19184</v>
      </c>
      <c r="I17" s="13">
        <f t="shared" si="0"/>
        <v>90217</v>
      </c>
    </row>
    <row r="18" spans="1:9" x14ac:dyDescent="0.3">
      <c r="A18" t="s">
        <v>10</v>
      </c>
      <c r="B18" t="s">
        <v>13</v>
      </c>
      <c r="C18" s="5">
        <v>7351</v>
      </c>
      <c r="D18" s="5">
        <v>16218</v>
      </c>
      <c r="E18" s="5">
        <v>14832</v>
      </c>
      <c r="F18" s="17"/>
      <c r="G18" s="17">
        <v>8617</v>
      </c>
      <c r="I18" s="13">
        <f t="shared" si="0"/>
        <v>47018</v>
      </c>
    </row>
    <row r="19" spans="1:9" x14ac:dyDescent="0.3">
      <c r="A19" t="s">
        <v>8</v>
      </c>
      <c r="B19" t="s">
        <v>13</v>
      </c>
      <c r="C19" s="5"/>
      <c r="D19" s="5">
        <v>3966</v>
      </c>
      <c r="E19" s="5">
        <v>2158</v>
      </c>
      <c r="F19" s="17"/>
      <c r="G19" s="17">
        <v>5317</v>
      </c>
      <c r="I19" s="13">
        <f t="shared" si="0"/>
        <v>11441</v>
      </c>
    </row>
    <row r="20" spans="1:9" x14ac:dyDescent="0.3">
      <c r="A20" t="s">
        <v>19</v>
      </c>
      <c r="B20" t="s">
        <v>13</v>
      </c>
      <c r="C20" s="5">
        <v>6926</v>
      </c>
      <c r="D20" s="5"/>
      <c r="E20" s="5">
        <v>3090</v>
      </c>
      <c r="F20" s="10">
        <v>9013</v>
      </c>
      <c r="G20" s="10"/>
      <c r="I20" s="13">
        <f t="shared" si="0"/>
        <v>19029</v>
      </c>
    </row>
    <row r="21" spans="1:9" x14ac:dyDescent="0.3">
      <c r="A21" t="s">
        <v>20</v>
      </c>
      <c r="B21" t="s">
        <v>13</v>
      </c>
      <c r="C21" s="5">
        <v>9812</v>
      </c>
      <c r="D21" s="5">
        <v>17836</v>
      </c>
      <c r="E21" s="5">
        <v>14816</v>
      </c>
      <c r="F21" s="17"/>
      <c r="G21" s="17">
        <v>10020</v>
      </c>
      <c r="I21" s="13">
        <f t="shared" si="0"/>
        <v>52484</v>
      </c>
    </row>
    <row r="22" spans="1:9" x14ac:dyDescent="0.3">
      <c r="A22" t="s">
        <v>21</v>
      </c>
      <c r="B22" t="s">
        <v>13</v>
      </c>
      <c r="C22" s="5"/>
      <c r="D22" s="5">
        <v>6429</v>
      </c>
      <c r="E22" s="5">
        <v>1724</v>
      </c>
      <c r="F22" s="17"/>
      <c r="G22" s="17">
        <v>7305</v>
      </c>
      <c r="I22" s="13">
        <f t="shared" si="0"/>
        <v>15458</v>
      </c>
    </row>
    <row r="23" spans="1:9" x14ac:dyDescent="0.3">
      <c r="A23" t="s">
        <v>22</v>
      </c>
      <c r="B23" t="s">
        <v>23</v>
      </c>
      <c r="C23" s="5"/>
      <c r="D23" s="5">
        <v>1512</v>
      </c>
      <c r="E23" s="5">
        <v>3415</v>
      </c>
      <c r="F23" s="17">
        <v>1233</v>
      </c>
      <c r="G23" s="17">
        <v>1479</v>
      </c>
      <c r="I23" s="13">
        <f t="shared" si="0"/>
        <v>7639</v>
      </c>
    </row>
    <row r="24" spans="1:9" x14ac:dyDescent="0.3">
      <c r="A24" t="s">
        <v>24</v>
      </c>
      <c r="B24" t="s">
        <v>23</v>
      </c>
      <c r="C24" s="5"/>
      <c r="D24" s="5">
        <v>1092</v>
      </c>
      <c r="E24" s="5"/>
      <c r="F24" s="17">
        <v>1152</v>
      </c>
      <c r="G24" s="17">
        <v>2403</v>
      </c>
      <c r="I24" s="13">
        <f t="shared" si="0"/>
        <v>4647</v>
      </c>
    </row>
    <row r="25" spans="1:9" x14ac:dyDescent="0.3">
      <c r="A25" t="s">
        <v>25</v>
      </c>
      <c r="B25" t="s">
        <v>26</v>
      </c>
      <c r="C25" s="5"/>
      <c r="D25" s="5"/>
      <c r="E25" s="5"/>
      <c r="F25" s="10"/>
      <c r="G25" s="10"/>
      <c r="I25" s="13">
        <f t="shared" si="0"/>
        <v>0</v>
      </c>
    </row>
    <row r="26" spans="1:9" x14ac:dyDescent="0.3">
      <c r="A26" t="s">
        <v>27</v>
      </c>
      <c r="B26" t="s">
        <v>26</v>
      </c>
      <c r="C26" s="5"/>
      <c r="D26" s="5"/>
      <c r="E26" s="5"/>
      <c r="F26" s="10"/>
      <c r="G26" s="10"/>
      <c r="I26" s="13">
        <f t="shared" si="0"/>
        <v>0</v>
      </c>
    </row>
    <row r="27" spans="1:9" x14ac:dyDescent="0.3">
      <c r="A27" t="s">
        <v>28</v>
      </c>
      <c r="B27" t="s">
        <v>26</v>
      </c>
      <c r="C27" s="5"/>
      <c r="D27" s="5"/>
      <c r="E27" s="5"/>
      <c r="F27" s="6"/>
      <c r="G27" s="6"/>
      <c r="I27" s="13">
        <f t="shared" si="0"/>
        <v>0</v>
      </c>
    </row>
    <row r="28" spans="1:9" x14ac:dyDescent="0.3">
      <c r="A28" t="s">
        <v>29</v>
      </c>
      <c r="B28" t="s">
        <v>30</v>
      </c>
      <c r="C28" s="5">
        <v>8537</v>
      </c>
      <c r="D28" s="5">
        <v>14417</v>
      </c>
      <c r="E28" s="5">
        <v>22166</v>
      </c>
      <c r="F28" s="5">
        <v>12837</v>
      </c>
      <c r="G28" s="5">
        <v>15651</v>
      </c>
      <c r="I28" s="13">
        <f t="shared" si="0"/>
        <v>73608</v>
      </c>
    </row>
    <row r="29" spans="1:9" x14ac:dyDescent="0.3">
      <c r="A29" t="s">
        <v>17</v>
      </c>
      <c r="B29" t="s">
        <v>30</v>
      </c>
      <c r="C29" s="5">
        <v>5216</v>
      </c>
      <c r="D29" s="5">
        <v>12238</v>
      </c>
      <c r="E29" s="5">
        <v>11690</v>
      </c>
      <c r="F29" s="5"/>
      <c r="G29" s="5">
        <v>6203</v>
      </c>
      <c r="I29" s="13">
        <f t="shared" si="0"/>
        <v>35347</v>
      </c>
    </row>
    <row r="30" spans="1:9" x14ac:dyDescent="0.3">
      <c r="A30" t="s">
        <v>18</v>
      </c>
      <c r="B30" t="s">
        <v>30</v>
      </c>
      <c r="C30" s="5"/>
      <c r="D30" s="5">
        <v>3336</v>
      </c>
      <c r="E30" s="5">
        <v>910</v>
      </c>
      <c r="F30" s="5"/>
      <c r="G30" s="5">
        <v>4318</v>
      </c>
      <c r="I30" s="13">
        <f t="shared" si="0"/>
        <v>8564</v>
      </c>
    </row>
    <row r="31" spans="1:9" x14ac:dyDescent="0.3">
      <c r="A31" t="s">
        <v>25</v>
      </c>
      <c r="B31" t="s">
        <v>30</v>
      </c>
      <c r="C31" s="5"/>
      <c r="D31" s="5"/>
      <c r="E31" s="5"/>
      <c r="F31" s="5"/>
      <c r="G31" s="5"/>
      <c r="I31" s="13">
        <f t="shared" si="0"/>
        <v>0</v>
      </c>
    </row>
    <row r="32" spans="1:9" x14ac:dyDescent="0.3">
      <c r="A32" t="s">
        <v>27</v>
      </c>
      <c r="B32" t="s">
        <v>30</v>
      </c>
      <c r="C32" s="5"/>
      <c r="D32" s="5">
        <v>3161</v>
      </c>
      <c r="E32" s="5">
        <v>3634</v>
      </c>
      <c r="F32" s="5">
        <v>1185</v>
      </c>
      <c r="G32" s="5">
        <v>2969</v>
      </c>
      <c r="I32" s="13">
        <f t="shared" si="0"/>
        <v>10949</v>
      </c>
    </row>
    <row r="33" spans="1:9" x14ac:dyDescent="0.3">
      <c r="A33" t="s">
        <v>28</v>
      </c>
      <c r="B33" t="s">
        <v>30</v>
      </c>
      <c r="C33" s="5"/>
      <c r="D33" s="5">
        <v>1177</v>
      </c>
      <c r="E33" s="5">
        <v>1300</v>
      </c>
      <c r="F33" s="5">
        <v>1134</v>
      </c>
      <c r="G33" s="5">
        <v>2500</v>
      </c>
      <c r="I33" s="13">
        <f t="shared" si="0"/>
        <v>6111</v>
      </c>
    </row>
    <row r="34" spans="1:9" x14ac:dyDescent="0.3">
      <c r="A34" t="s">
        <v>37</v>
      </c>
      <c r="B34" t="s">
        <v>32</v>
      </c>
      <c r="C34" s="5">
        <v>9427</v>
      </c>
      <c r="D34" s="5">
        <v>13927</v>
      </c>
      <c r="E34" s="5">
        <v>22915</v>
      </c>
      <c r="F34" s="10">
        <v>12274</v>
      </c>
      <c r="G34" s="10">
        <v>17495</v>
      </c>
      <c r="I34" s="13">
        <f t="shared" si="0"/>
        <v>76038</v>
      </c>
    </row>
    <row r="35" spans="1:9" x14ac:dyDescent="0.3">
      <c r="A35" t="s">
        <v>33</v>
      </c>
      <c r="B35" t="s">
        <v>32</v>
      </c>
      <c r="C35" s="5"/>
      <c r="D35" s="5"/>
      <c r="E35" s="5">
        <v>4644</v>
      </c>
      <c r="F35" s="5">
        <v>1118</v>
      </c>
      <c r="G35" s="5">
        <v>7385</v>
      </c>
      <c r="I35" s="13">
        <f t="shared" si="0"/>
        <v>13147</v>
      </c>
    </row>
    <row r="36" spans="1:9" x14ac:dyDescent="0.3">
      <c r="A36" t="s">
        <v>31</v>
      </c>
      <c r="B36" t="s">
        <v>32</v>
      </c>
      <c r="C36" s="5"/>
      <c r="D36" s="5"/>
      <c r="E36" s="5"/>
      <c r="F36" s="10"/>
      <c r="G36" s="10">
        <v>4169</v>
      </c>
      <c r="I36" s="13">
        <f t="shared" si="0"/>
        <v>4169</v>
      </c>
    </row>
    <row r="37" spans="1:9" x14ac:dyDescent="0.3">
      <c r="A37" t="s">
        <v>34</v>
      </c>
      <c r="B37" t="s">
        <v>32</v>
      </c>
      <c r="C37" s="5"/>
      <c r="D37" s="5"/>
      <c r="E37" s="5"/>
      <c r="F37" s="6"/>
      <c r="G37" s="6"/>
      <c r="I37" s="13">
        <f t="shared" si="0"/>
        <v>0</v>
      </c>
    </row>
    <row r="38" spans="1:9" x14ac:dyDescent="0.3">
      <c r="A38" t="s">
        <v>35</v>
      </c>
      <c r="B38" t="s">
        <v>32</v>
      </c>
      <c r="C38" s="5"/>
      <c r="D38" s="5"/>
      <c r="E38" s="5"/>
      <c r="F38" s="6"/>
      <c r="G38" s="6"/>
      <c r="I38" s="13">
        <f t="shared" si="0"/>
        <v>0</v>
      </c>
    </row>
    <row r="39" spans="1:9" x14ac:dyDescent="0.3">
      <c r="A39" t="s">
        <v>36</v>
      </c>
      <c r="B39" t="s">
        <v>32</v>
      </c>
      <c r="C39" s="5"/>
      <c r="D39" s="5"/>
      <c r="E39" s="5"/>
      <c r="F39" s="6"/>
      <c r="G39" s="6"/>
      <c r="I39" s="13">
        <f t="shared" si="0"/>
        <v>0</v>
      </c>
    </row>
    <row r="40" spans="1:9" x14ac:dyDescent="0.3">
      <c r="A40" s="7" t="s">
        <v>39</v>
      </c>
      <c r="B40" t="s">
        <v>38</v>
      </c>
      <c r="C40" s="5"/>
      <c r="D40" s="5"/>
      <c r="E40" s="5"/>
      <c r="F40" s="6"/>
      <c r="G40" s="6"/>
      <c r="I40" s="13">
        <f t="shared" si="0"/>
        <v>0</v>
      </c>
    </row>
    <row r="41" spans="1:9" x14ac:dyDescent="0.3">
      <c r="A41" t="s">
        <v>37</v>
      </c>
      <c r="B41" t="s">
        <v>40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33</v>
      </c>
      <c r="B42" t="s">
        <v>40</v>
      </c>
      <c r="C42" s="5"/>
      <c r="D42" s="5"/>
      <c r="E42" s="5"/>
      <c r="F42" s="5"/>
      <c r="G42" s="5"/>
      <c r="I42" s="11">
        <f t="shared" si="0"/>
        <v>0</v>
      </c>
    </row>
    <row r="43" spans="1:9" x14ac:dyDescent="0.3">
      <c r="A43" t="s">
        <v>31</v>
      </c>
      <c r="B43" t="s">
        <v>40</v>
      </c>
      <c r="C43" s="5"/>
      <c r="D43" s="5"/>
      <c r="E43" s="5"/>
      <c r="F43" s="10"/>
      <c r="G43" s="10"/>
      <c r="I43" s="13">
        <f t="shared" si="0"/>
        <v>0</v>
      </c>
    </row>
    <row r="44" spans="1:9" x14ac:dyDescent="0.3">
      <c r="A44" t="s">
        <v>37</v>
      </c>
      <c r="B44" s="2" t="s">
        <v>52</v>
      </c>
      <c r="C44" s="5"/>
      <c r="D44" s="5">
        <v>2556</v>
      </c>
      <c r="E44" s="5">
        <v>1505</v>
      </c>
      <c r="F44" s="10">
        <v>2118</v>
      </c>
      <c r="G44" s="10">
        <v>166</v>
      </c>
      <c r="I44" s="13">
        <f t="shared" si="0"/>
        <v>6345</v>
      </c>
    </row>
    <row r="45" spans="1:9" x14ac:dyDescent="0.3">
      <c r="A45" t="s">
        <v>33</v>
      </c>
      <c r="B45" s="2" t="s">
        <v>52</v>
      </c>
      <c r="C45" s="5">
        <v>567</v>
      </c>
      <c r="D45" s="5">
        <v>3575</v>
      </c>
      <c r="E45" s="5">
        <v>4512</v>
      </c>
      <c r="F45" s="10">
        <v>1043</v>
      </c>
      <c r="G45" s="10">
        <v>4207</v>
      </c>
      <c r="I45" s="13">
        <f t="shared" si="0"/>
        <v>13904</v>
      </c>
    </row>
    <row r="46" spans="1:9" x14ac:dyDescent="0.3">
      <c r="A46" t="s">
        <v>31</v>
      </c>
      <c r="B46" s="2" t="s">
        <v>52</v>
      </c>
      <c r="C46" s="5"/>
      <c r="D46" s="5">
        <v>927</v>
      </c>
      <c r="E46" s="5"/>
      <c r="F46" s="10"/>
      <c r="G46" s="10">
        <v>222</v>
      </c>
      <c r="I46" s="13">
        <f t="shared" si="0"/>
        <v>1149</v>
      </c>
    </row>
    <row r="47" spans="1:9" x14ac:dyDescent="0.3">
      <c r="A47" t="s">
        <v>42</v>
      </c>
      <c r="B47" t="s">
        <v>43</v>
      </c>
      <c r="C47" s="5"/>
      <c r="D47" s="5"/>
      <c r="E47" s="5"/>
      <c r="F47" s="5"/>
      <c r="G47" s="5"/>
      <c r="I47" s="12">
        <f t="shared" si="0"/>
        <v>0</v>
      </c>
    </row>
    <row r="48" spans="1:9" x14ac:dyDescent="0.3">
      <c r="A48" t="s">
        <v>44</v>
      </c>
      <c r="B48" t="s">
        <v>43</v>
      </c>
      <c r="C48" s="5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53</v>
      </c>
      <c r="B49" t="s">
        <v>43</v>
      </c>
      <c r="C49" s="5"/>
      <c r="D49" s="5"/>
      <c r="E49" s="5"/>
      <c r="F49" s="5"/>
      <c r="G49" s="5"/>
      <c r="I49" s="11">
        <f t="shared" si="0"/>
        <v>0</v>
      </c>
    </row>
    <row r="50" spans="1:9" x14ac:dyDescent="0.3">
      <c r="A50" t="s">
        <v>54</v>
      </c>
      <c r="B50" t="s">
        <v>43</v>
      </c>
      <c r="C50" s="5"/>
      <c r="D50" s="5"/>
      <c r="E50" s="5"/>
      <c r="F50" s="5"/>
      <c r="G50" s="5"/>
      <c r="I50" s="11">
        <f t="shared" si="0"/>
        <v>0</v>
      </c>
    </row>
    <row r="51" spans="1:9" x14ac:dyDescent="0.3">
      <c r="A51" s="2" t="s">
        <v>42</v>
      </c>
      <c r="B51" s="2" t="s">
        <v>70</v>
      </c>
      <c r="C51" s="5"/>
      <c r="D51" s="5"/>
      <c r="E51" s="5"/>
      <c r="F51" s="5"/>
      <c r="G51" s="5"/>
      <c r="I51" s="11">
        <f t="shared" si="0"/>
        <v>0</v>
      </c>
    </row>
    <row r="52" spans="1:9" x14ac:dyDescent="0.3">
      <c r="A52" s="2" t="s">
        <v>44</v>
      </c>
      <c r="B52" s="2" t="s">
        <v>70</v>
      </c>
      <c r="C52" s="5">
        <v>4902</v>
      </c>
      <c r="D52" s="5">
        <v>11698</v>
      </c>
      <c r="E52" s="5">
        <v>7456</v>
      </c>
      <c r="F52" s="5">
        <v>25</v>
      </c>
      <c r="G52" s="5"/>
      <c r="I52" s="13">
        <f t="shared" si="0"/>
        <v>24081</v>
      </c>
    </row>
    <row r="53" spans="1:9" x14ac:dyDescent="0.3">
      <c r="A53" s="2" t="s">
        <v>71</v>
      </c>
      <c r="B53" s="2" t="s">
        <v>70</v>
      </c>
      <c r="C53" s="5"/>
      <c r="D53" s="5"/>
      <c r="E53" s="5"/>
      <c r="F53" s="5"/>
      <c r="G53" s="5"/>
      <c r="I53" s="11">
        <f t="shared" si="0"/>
        <v>0</v>
      </c>
    </row>
    <row r="54" spans="1:9" x14ac:dyDescent="0.3">
      <c r="A54" t="s">
        <v>25</v>
      </c>
      <c r="B54" t="s">
        <v>45</v>
      </c>
      <c r="C54" s="5"/>
      <c r="D54" s="5"/>
      <c r="E54" s="5"/>
      <c r="F54" s="5"/>
      <c r="G54" s="5"/>
      <c r="I54" s="11">
        <f t="shared" si="0"/>
        <v>0</v>
      </c>
    </row>
    <row r="55" spans="1:9" x14ac:dyDescent="0.3">
      <c r="A55" t="s">
        <v>27</v>
      </c>
      <c r="B55" t="s">
        <v>45</v>
      </c>
      <c r="C55" s="5"/>
      <c r="D55" s="5"/>
      <c r="E55" s="5"/>
      <c r="F55" s="5"/>
      <c r="G55" s="5"/>
      <c r="I55" s="11">
        <f t="shared" si="0"/>
        <v>0</v>
      </c>
    </row>
    <row r="56" spans="1:9" x14ac:dyDescent="0.3">
      <c r="A56" t="s">
        <v>28</v>
      </c>
      <c r="B56" t="s">
        <v>45</v>
      </c>
      <c r="C56" s="5"/>
      <c r="D56" s="5">
        <v>3877</v>
      </c>
      <c r="E56" s="5">
        <v>1007</v>
      </c>
      <c r="F56" s="5"/>
      <c r="G56" s="5"/>
      <c r="I56" s="13">
        <f t="shared" si="0"/>
        <v>4884</v>
      </c>
    </row>
    <row r="57" spans="1:9" x14ac:dyDescent="0.3">
      <c r="A57" t="s">
        <v>81</v>
      </c>
      <c r="B57" t="s">
        <v>82</v>
      </c>
      <c r="C57" s="5"/>
      <c r="D57" s="5">
        <v>2530</v>
      </c>
      <c r="E57" s="5"/>
      <c r="F57" s="5"/>
      <c r="G57" s="17"/>
      <c r="I57" s="13">
        <f t="shared" si="0"/>
        <v>2530</v>
      </c>
    </row>
    <row r="58" spans="1:9" x14ac:dyDescent="0.3">
      <c r="A58" t="s">
        <v>131</v>
      </c>
      <c r="B58" t="s">
        <v>45</v>
      </c>
      <c r="C58" s="5"/>
      <c r="D58" s="5"/>
      <c r="E58" s="5"/>
      <c r="F58" s="5"/>
      <c r="G58" s="17">
        <v>298</v>
      </c>
      <c r="I58" s="13">
        <f t="shared" si="0"/>
        <v>298</v>
      </c>
    </row>
    <row r="59" spans="1:9" x14ac:dyDescent="0.3">
      <c r="A59" t="s">
        <v>125</v>
      </c>
      <c r="B59" t="s">
        <v>13</v>
      </c>
      <c r="C59" s="5"/>
      <c r="D59" s="5">
        <v>1017</v>
      </c>
      <c r="E59" s="5"/>
      <c r="F59" s="5"/>
      <c r="G59" s="17">
        <v>872</v>
      </c>
      <c r="I59" s="13">
        <f t="shared" si="0"/>
        <v>1889</v>
      </c>
    </row>
    <row r="60" spans="1:9" x14ac:dyDescent="0.3">
      <c r="A60" t="s">
        <v>132</v>
      </c>
      <c r="B60" t="s">
        <v>30</v>
      </c>
      <c r="C60" s="5"/>
      <c r="D60" s="5"/>
      <c r="E60" s="5"/>
      <c r="F60" s="5"/>
      <c r="G60" s="17">
        <v>253</v>
      </c>
      <c r="I60" s="13">
        <f t="shared" si="0"/>
        <v>253</v>
      </c>
    </row>
    <row r="61" spans="1:9" x14ac:dyDescent="0.3">
      <c r="A61" t="s">
        <v>133</v>
      </c>
      <c r="B61" t="s">
        <v>45</v>
      </c>
      <c r="C61" s="5"/>
      <c r="D61" s="5"/>
      <c r="E61" s="5"/>
      <c r="F61" s="5"/>
      <c r="G61" s="17">
        <v>979</v>
      </c>
      <c r="I61" s="13">
        <f t="shared" si="0"/>
        <v>979</v>
      </c>
    </row>
    <row r="62" spans="1:9" x14ac:dyDescent="0.3">
      <c r="A62" t="s">
        <v>93</v>
      </c>
      <c r="B62" s="2" t="s">
        <v>52</v>
      </c>
      <c r="C62" s="5"/>
      <c r="D62" s="5">
        <v>268</v>
      </c>
      <c r="E62" s="5"/>
      <c r="F62" s="5"/>
      <c r="G62" s="17"/>
      <c r="I62" s="13">
        <f t="shared" si="0"/>
        <v>268</v>
      </c>
    </row>
    <row r="63" spans="1:9" x14ac:dyDescent="0.3">
      <c r="A63" t="s">
        <v>106</v>
      </c>
      <c r="B63" t="s">
        <v>13</v>
      </c>
      <c r="C63" s="5"/>
      <c r="D63" s="5">
        <v>31</v>
      </c>
      <c r="E63" s="5"/>
      <c r="F63" s="5"/>
      <c r="G63" s="17">
        <v>2913</v>
      </c>
      <c r="I63" s="13">
        <f t="shared" si="0"/>
        <v>2944</v>
      </c>
    </row>
    <row r="64" spans="1:9" x14ac:dyDescent="0.3">
      <c r="A64" t="s">
        <v>126</v>
      </c>
      <c r="B64" t="s">
        <v>30</v>
      </c>
      <c r="C64" s="5"/>
      <c r="D64" s="5">
        <v>23</v>
      </c>
      <c r="E64" s="5"/>
      <c r="F64" s="5"/>
      <c r="G64" s="17">
        <v>842</v>
      </c>
      <c r="I64" s="13">
        <f t="shared" si="0"/>
        <v>865</v>
      </c>
    </row>
    <row r="65" spans="1:9" x14ac:dyDescent="0.3">
      <c r="A65" t="s">
        <v>128</v>
      </c>
      <c r="B65" t="s">
        <v>45</v>
      </c>
      <c r="C65" s="5"/>
      <c r="D65" s="5"/>
      <c r="E65" s="5"/>
      <c r="F65" s="5">
        <v>964</v>
      </c>
      <c r="G65" s="17"/>
      <c r="I65" s="13">
        <f t="shared" si="0"/>
        <v>964</v>
      </c>
    </row>
    <row r="66" spans="1:9" x14ac:dyDescent="0.3">
      <c r="A66" t="s">
        <v>94</v>
      </c>
      <c r="B66" t="s">
        <v>13</v>
      </c>
      <c r="C66" s="5"/>
      <c r="D66" s="5">
        <v>235</v>
      </c>
      <c r="E66" s="5"/>
      <c r="F66" s="5">
        <v>3426</v>
      </c>
      <c r="G66" s="17"/>
      <c r="I66" s="13">
        <f t="shared" si="0"/>
        <v>3661</v>
      </c>
    </row>
    <row r="67" spans="1:9" x14ac:dyDescent="0.3">
      <c r="A67" t="s">
        <v>95</v>
      </c>
      <c r="B67" t="s">
        <v>30</v>
      </c>
      <c r="C67" s="5"/>
      <c r="D67" s="5">
        <v>194</v>
      </c>
      <c r="E67" s="5"/>
      <c r="F67" s="5">
        <v>815</v>
      </c>
      <c r="G67" s="17"/>
      <c r="I67" s="13">
        <f t="shared" si="0"/>
        <v>1009</v>
      </c>
    </row>
    <row r="68" spans="1:9" x14ac:dyDescent="0.3">
      <c r="A68" t="s">
        <v>103</v>
      </c>
      <c r="B68" s="2" t="s">
        <v>52</v>
      </c>
      <c r="C68" s="17"/>
      <c r="D68" s="5">
        <v>1276</v>
      </c>
      <c r="E68" s="5"/>
      <c r="F68" s="5">
        <v>1131</v>
      </c>
      <c r="G68" s="17"/>
      <c r="I68" s="13">
        <f t="shared" si="0"/>
        <v>2407</v>
      </c>
    </row>
    <row r="69" spans="1:9" x14ac:dyDescent="0.3">
      <c r="A69" t="s">
        <v>104</v>
      </c>
      <c r="B69" t="s">
        <v>13</v>
      </c>
      <c r="C69" s="17"/>
      <c r="D69" s="5">
        <v>5528</v>
      </c>
      <c r="E69" s="5"/>
      <c r="F69" s="5">
        <v>2664</v>
      </c>
      <c r="G69" s="17">
        <v>1094</v>
      </c>
      <c r="I69" s="13">
        <f t="shared" si="0"/>
        <v>9286</v>
      </c>
    </row>
    <row r="70" spans="1:9" x14ac:dyDescent="0.3">
      <c r="A70" t="s">
        <v>105</v>
      </c>
      <c r="B70" t="s">
        <v>45</v>
      </c>
      <c r="C70" s="17"/>
      <c r="D70" s="5">
        <v>2607</v>
      </c>
      <c r="E70" s="5"/>
      <c r="F70" s="5">
        <v>2322</v>
      </c>
      <c r="G70" s="17">
        <v>751</v>
      </c>
      <c r="I70" s="13">
        <f t="shared" si="0"/>
        <v>5680</v>
      </c>
    </row>
    <row r="71" spans="1:9" x14ac:dyDescent="0.3">
      <c r="A71" t="s">
        <v>100</v>
      </c>
      <c r="B71" t="s">
        <v>45</v>
      </c>
      <c r="C71" s="5"/>
      <c r="D71" s="5"/>
      <c r="E71" s="5"/>
      <c r="F71" s="5">
        <v>1512</v>
      </c>
      <c r="G71" s="17">
        <v>727</v>
      </c>
      <c r="I71" s="13">
        <f t="shared" si="0"/>
        <v>2239</v>
      </c>
    </row>
    <row r="72" spans="1:9" x14ac:dyDescent="0.3">
      <c r="A72" t="s">
        <v>127</v>
      </c>
      <c r="B72" t="s">
        <v>13</v>
      </c>
      <c r="C72" s="5"/>
      <c r="D72" s="5"/>
      <c r="E72" s="5"/>
      <c r="F72" s="5">
        <v>1049</v>
      </c>
      <c r="G72" s="17"/>
      <c r="I72" s="13">
        <f t="shared" si="0"/>
        <v>1049</v>
      </c>
    </row>
    <row r="73" spans="1:9" x14ac:dyDescent="0.3">
      <c r="A73" t="s">
        <v>101</v>
      </c>
      <c r="B73" t="s">
        <v>13</v>
      </c>
      <c r="C73" s="5"/>
      <c r="D73" s="5"/>
      <c r="E73" s="5"/>
      <c r="F73" s="5">
        <v>3298</v>
      </c>
      <c r="G73" s="17">
        <v>2110</v>
      </c>
      <c r="I73" s="13">
        <f t="shared" si="0"/>
        <v>5408</v>
      </c>
    </row>
    <row r="74" spans="1:9" x14ac:dyDescent="0.3">
      <c r="A74" t="s">
        <v>102</v>
      </c>
      <c r="B74" t="s">
        <v>30</v>
      </c>
      <c r="C74" s="5"/>
      <c r="D74" s="5"/>
      <c r="E74" s="5"/>
      <c r="F74" s="5">
        <v>1408</v>
      </c>
      <c r="G74" s="17">
        <v>629</v>
      </c>
      <c r="I74" s="13">
        <f t="shared" si="0"/>
        <v>2037</v>
      </c>
    </row>
    <row r="75" spans="1:9" x14ac:dyDescent="0.3">
      <c r="A75" t="s">
        <v>87</v>
      </c>
      <c r="B75" s="2" t="s">
        <v>52</v>
      </c>
      <c r="C75" s="5"/>
      <c r="D75" s="5"/>
      <c r="E75" s="5"/>
      <c r="F75" s="5">
        <v>395</v>
      </c>
      <c r="G75" s="17"/>
      <c r="I75" s="13">
        <f t="shared" si="0"/>
        <v>395</v>
      </c>
    </row>
    <row r="76" spans="1:9" x14ac:dyDescent="0.3">
      <c r="A76" t="s">
        <v>114</v>
      </c>
      <c r="B76" t="s">
        <v>13</v>
      </c>
      <c r="C76" s="5"/>
      <c r="D76" s="5"/>
      <c r="E76" s="5"/>
      <c r="F76" s="5">
        <v>226</v>
      </c>
      <c r="G76" s="17">
        <v>1189</v>
      </c>
      <c r="I76" s="13">
        <f t="shared" si="0"/>
        <v>1415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>
        <v>412</v>
      </c>
      <c r="I77" s="13">
        <f t="shared" si="0"/>
        <v>412</v>
      </c>
    </row>
    <row r="78" spans="1:9" x14ac:dyDescent="0.3">
      <c r="A78" t="s">
        <v>130</v>
      </c>
      <c r="B78" t="s">
        <v>30</v>
      </c>
      <c r="C78" s="5"/>
      <c r="D78" s="5"/>
      <c r="E78" s="5"/>
      <c r="F78" s="5"/>
      <c r="G78" s="17">
        <v>346</v>
      </c>
      <c r="I78" s="13">
        <f t="shared" si="0"/>
        <v>346</v>
      </c>
    </row>
    <row r="79" spans="1:9" x14ac:dyDescent="0.3">
      <c r="A79" t="s">
        <v>112</v>
      </c>
      <c r="B79" t="s">
        <v>124</v>
      </c>
      <c r="C79" s="5"/>
      <c r="D79" s="5">
        <v>547</v>
      </c>
      <c r="E79" s="5"/>
      <c r="F79" s="5"/>
      <c r="G79" s="17"/>
      <c r="I79" s="13">
        <f t="shared" si="0"/>
        <v>547</v>
      </c>
    </row>
    <row r="80" spans="1:9" x14ac:dyDescent="0.3">
      <c r="A80" t="s">
        <v>86</v>
      </c>
      <c r="B80" t="s">
        <v>45</v>
      </c>
      <c r="C80" s="5"/>
      <c r="D80" s="5"/>
      <c r="E80" s="5"/>
      <c r="F80" s="5">
        <v>710</v>
      </c>
      <c r="G80" s="17"/>
      <c r="I80" s="13">
        <f t="shared" si="0"/>
        <v>710</v>
      </c>
    </row>
    <row r="81" spans="1:9" x14ac:dyDescent="0.3">
      <c r="A81" t="s">
        <v>84</v>
      </c>
      <c r="B81" t="s">
        <v>13</v>
      </c>
      <c r="C81" s="5"/>
      <c r="D81" s="5"/>
      <c r="E81" s="5"/>
      <c r="F81" s="5">
        <v>740</v>
      </c>
      <c r="G81" s="17">
        <v>1629</v>
      </c>
      <c r="I81" s="13">
        <f t="shared" si="0"/>
        <v>2369</v>
      </c>
    </row>
    <row r="82" spans="1:9" x14ac:dyDescent="0.3">
      <c r="A82" t="s">
        <v>129</v>
      </c>
      <c r="B82" t="s">
        <v>30</v>
      </c>
      <c r="C82" s="5"/>
      <c r="D82" s="5"/>
      <c r="E82" s="5"/>
      <c r="F82" s="5">
        <v>609</v>
      </c>
      <c r="G82" s="17">
        <v>477</v>
      </c>
      <c r="I82" s="13">
        <f t="shared" si="0"/>
        <v>1086</v>
      </c>
    </row>
    <row r="83" spans="1:9" x14ac:dyDescent="0.3">
      <c r="A83" t="s">
        <v>86</v>
      </c>
      <c r="B83" t="s">
        <v>45</v>
      </c>
      <c r="C83" s="5"/>
      <c r="D83" s="5"/>
      <c r="E83" s="5"/>
      <c r="F83" s="5"/>
      <c r="G83" s="17">
        <v>560</v>
      </c>
      <c r="I83" s="13">
        <f t="shared" si="0"/>
        <v>560</v>
      </c>
    </row>
    <row r="84" spans="1:9" x14ac:dyDescent="0.3">
      <c r="A84" t="s">
        <v>89</v>
      </c>
      <c r="B84" t="s">
        <v>96</v>
      </c>
      <c r="C84" s="5"/>
      <c r="D84" s="5"/>
      <c r="E84" s="5"/>
      <c r="F84" s="5"/>
      <c r="G84" s="17"/>
      <c r="I84" s="13">
        <f t="shared" si="0"/>
        <v>0</v>
      </c>
    </row>
    <row r="85" spans="1:9" x14ac:dyDescent="0.3"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/>
      <c r="I85" s="1" t="s">
        <v>0</v>
      </c>
    </row>
    <row r="86" spans="1:9" x14ac:dyDescent="0.3">
      <c r="C86" s="8">
        <f>SUM(C4:C84)</f>
        <v>63022</v>
      </c>
      <c r="D86" s="8">
        <f t="shared" ref="D86:G86" si="1">SUM(D4:D84)</f>
        <v>149977</v>
      </c>
      <c r="E86" s="8">
        <f t="shared" si="1"/>
        <v>149138</v>
      </c>
      <c r="F86" s="8">
        <f t="shared" si="1"/>
        <v>80007</v>
      </c>
      <c r="G86" s="8">
        <f t="shared" si="1"/>
        <v>135691</v>
      </c>
      <c r="H86" s="9"/>
      <c r="I86" s="21">
        <f>SUM(I4:I84)</f>
        <v>577835</v>
      </c>
    </row>
    <row r="87" spans="1:9" x14ac:dyDescent="0.3">
      <c r="C87" s="1" t="s">
        <v>1</v>
      </c>
      <c r="D87" s="1" t="s">
        <v>1</v>
      </c>
      <c r="E87" s="1" t="s">
        <v>1</v>
      </c>
      <c r="F87" s="1" t="s">
        <v>1</v>
      </c>
      <c r="G87" s="1" t="s">
        <v>1</v>
      </c>
      <c r="H87" s="1"/>
      <c r="I87" s="1" t="s">
        <v>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87"/>
  <sheetViews>
    <sheetView workbookViewId="0">
      <pane xSplit="2" ySplit="3" topLeftCell="C25" activePane="bottomRight" state="frozen"/>
      <selection pane="topRight" activeCell="C1" sqref="C1"/>
      <selection pane="bottomLeft" activeCell="A3" sqref="A3"/>
      <selection pane="bottomRight" activeCell="K36" sqref="K36"/>
    </sheetView>
  </sheetViews>
  <sheetFormatPr defaultRowHeight="14.4" x14ac:dyDescent="0.3"/>
  <cols>
    <col min="1" max="1" width="10.5546875" customWidth="1"/>
    <col min="2" max="2" width="16.44140625" customWidth="1"/>
    <col min="3" max="4" width="10.6640625" customWidth="1"/>
    <col min="5" max="5" width="11.33203125" customWidth="1"/>
    <col min="6" max="7" width="10.6640625" customWidth="1"/>
    <col min="9" max="9" width="10.44140625" customWidth="1"/>
    <col min="12" max="12" width="11.5546875" bestFit="1" customWidth="1"/>
  </cols>
  <sheetData>
    <row r="1" spans="1:9" x14ac:dyDescent="0.3">
      <c r="A1" t="s">
        <v>145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119</v>
      </c>
      <c r="D3" s="3" t="s">
        <v>120</v>
      </c>
      <c r="E3" s="3" t="s">
        <v>121</v>
      </c>
      <c r="F3" s="4" t="s">
        <v>122</v>
      </c>
      <c r="G3" s="4" t="s">
        <v>123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8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17</v>
      </c>
      <c r="B15" t="s">
        <v>13</v>
      </c>
      <c r="C15" s="5"/>
      <c r="D15" s="5"/>
      <c r="E15" s="5"/>
      <c r="F15" s="10"/>
      <c r="G15" s="10"/>
      <c r="I15" s="13">
        <f t="shared" si="0"/>
        <v>0</v>
      </c>
    </row>
    <row r="16" spans="1:9" x14ac:dyDescent="0.3">
      <c r="A16" t="s">
        <v>18</v>
      </c>
      <c r="B16" t="s">
        <v>13</v>
      </c>
      <c r="C16" s="5"/>
      <c r="D16" s="5"/>
      <c r="E16" s="5"/>
      <c r="F16" s="10"/>
      <c r="G16" s="10"/>
      <c r="I16" s="13">
        <f t="shared" si="0"/>
        <v>0</v>
      </c>
    </row>
    <row r="17" spans="1:12" x14ac:dyDescent="0.3">
      <c r="A17" t="s">
        <v>11</v>
      </c>
      <c r="B17" t="s">
        <v>13</v>
      </c>
      <c r="C17" s="5">
        <v>29055</v>
      </c>
      <c r="D17" s="5">
        <v>29502</v>
      </c>
      <c r="E17" s="5">
        <v>29778</v>
      </c>
      <c r="F17" s="17">
        <v>32108</v>
      </c>
      <c r="G17" s="17">
        <v>4792</v>
      </c>
      <c r="I17" s="11">
        <f t="shared" si="0"/>
        <v>125235</v>
      </c>
      <c r="L17" s="23"/>
    </row>
    <row r="18" spans="1:12" x14ac:dyDescent="0.3">
      <c r="A18" t="s">
        <v>10</v>
      </c>
      <c r="B18" t="s">
        <v>13</v>
      </c>
      <c r="C18" s="5">
        <v>20803</v>
      </c>
      <c r="D18" s="5">
        <v>21287</v>
      </c>
      <c r="E18" s="5">
        <v>21885</v>
      </c>
      <c r="F18" s="17">
        <v>10407</v>
      </c>
      <c r="G18" s="17">
        <v>6700</v>
      </c>
      <c r="I18" s="11">
        <f t="shared" si="0"/>
        <v>81082</v>
      </c>
      <c r="L18" s="23"/>
    </row>
    <row r="19" spans="1:12" x14ac:dyDescent="0.3">
      <c r="A19" t="s">
        <v>8</v>
      </c>
      <c r="B19" t="s">
        <v>13</v>
      </c>
      <c r="C19" s="5">
        <v>9711</v>
      </c>
      <c r="D19" s="5">
        <v>3795</v>
      </c>
      <c r="E19" s="5">
        <v>7919</v>
      </c>
      <c r="F19" s="17">
        <v>4654</v>
      </c>
      <c r="G19" s="17"/>
      <c r="I19" s="11">
        <f t="shared" si="0"/>
        <v>26079</v>
      </c>
      <c r="L19" s="23"/>
    </row>
    <row r="20" spans="1:12" x14ac:dyDescent="0.3">
      <c r="A20" t="s">
        <v>19</v>
      </c>
      <c r="B20" t="s">
        <v>13</v>
      </c>
      <c r="C20" s="5">
        <v>218</v>
      </c>
      <c r="D20" s="5"/>
      <c r="E20" s="5"/>
      <c r="F20" s="10">
        <v>10156</v>
      </c>
      <c r="G20" s="10">
        <v>2772</v>
      </c>
      <c r="I20" s="11">
        <f t="shared" si="0"/>
        <v>13146</v>
      </c>
      <c r="L20" s="23"/>
    </row>
    <row r="21" spans="1:12" x14ac:dyDescent="0.3">
      <c r="A21" t="s">
        <v>20</v>
      </c>
      <c r="B21" t="s">
        <v>13</v>
      </c>
      <c r="C21" s="5">
        <v>19626</v>
      </c>
      <c r="D21" s="5">
        <v>12164</v>
      </c>
      <c r="E21" s="5">
        <v>24312</v>
      </c>
      <c r="F21" s="17">
        <v>14325</v>
      </c>
      <c r="G21" s="17">
        <v>6290</v>
      </c>
      <c r="I21" s="11">
        <f t="shared" si="0"/>
        <v>76717</v>
      </c>
      <c r="L21" s="23"/>
    </row>
    <row r="22" spans="1:12" x14ac:dyDescent="0.3">
      <c r="A22" t="s">
        <v>21</v>
      </c>
      <c r="B22" t="s">
        <v>13</v>
      </c>
      <c r="C22" s="5">
        <v>6816</v>
      </c>
      <c r="D22" s="5">
        <v>5998</v>
      </c>
      <c r="E22" s="5">
        <v>6669</v>
      </c>
      <c r="F22" s="17">
        <v>3146</v>
      </c>
      <c r="G22" s="17"/>
      <c r="I22" s="11">
        <f t="shared" si="0"/>
        <v>22629</v>
      </c>
      <c r="L22" s="23"/>
    </row>
    <row r="23" spans="1:12" x14ac:dyDescent="0.3">
      <c r="A23" t="s">
        <v>22</v>
      </c>
      <c r="B23" t="s">
        <v>23</v>
      </c>
      <c r="C23" s="5">
        <v>2883</v>
      </c>
      <c r="D23" s="5">
        <v>2115</v>
      </c>
      <c r="E23" s="5">
        <v>2171</v>
      </c>
      <c r="F23" s="17">
        <v>2255</v>
      </c>
      <c r="G23" s="17"/>
      <c r="I23" s="11">
        <f t="shared" si="0"/>
        <v>9424</v>
      </c>
      <c r="L23" s="23"/>
    </row>
    <row r="24" spans="1:12" x14ac:dyDescent="0.3">
      <c r="A24" t="s">
        <v>24</v>
      </c>
      <c r="B24" t="s">
        <v>23</v>
      </c>
      <c r="C24" s="5">
        <v>1561</v>
      </c>
      <c r="D24" s="5">
        <v>1211</v>
      </c>
      <c r="E24" s="5">
        <v>1204</v>
      </c>
      <c r="F24" s="17">
        <v>2400</v>
      </c>
      <c r="G24" s="17"/>
      <c r="I24" s="11">
        <f t="shared" si="0"/>
        <v>6376</v>
      </c>
      <c r="L24" s="23"/>
    </row>
    <row r="25" spans="1:12" x14ac:dyDescent="0.3">
      <c r="A25" t="s">
        <v>25</v>
      </c>
      <c r="B25" t="s">
        <v>26</v>
      </c>
      <c r="C25" s="5"/>
      <c r="D25" s="5"/>
      <c r="E25" s="5"/>
      <c r="F25" s="10"/>
      <c r="G25" s="10"/>
      <c r="I25" s="13">
        <f t="shared" si="0"/>
        <v>0</v>
      </c>
      <c r="L25" s="23"/>
    </row>
    <row r="26" spans="1:12" x14ac:dyDescent="0.3">
      <c r="A26" t="s">
        <v>27</v>
      </c>
      <c r="B26" t="s">
        <v>26</v>
      </c>
      <c r="C26" s="5"/>
      <c r="D26" s="5"/>
      <c r="E26" s="5"/>
      <c r="F26" s="10"/>
      <c r="G26" s="10"/>
      <c r="I26" s="13">
        <f t="shared" si="0"/>
        <v>0</v>
      </c>
      <c r="L26" s="23"/>
    </row>
    <row r="27" spans="1:12" x14ac:dyDescent="0.3">
      <c r="A27" t="s">
        <v>28</v>
      </c>
      <c r="B27" t="s">
        <v>26</v>
      </c>
      <c r="C27" s="5"/>
      <c r="D27" s="5"/>
      <c r="E27" s="5"/>
      <c r="F27" s="6"/>
      <c r="G27" s="6"/>
      <c r="I27" s="13">
        <f t="shared" si="0"/>
        <v>0</v>
      </c>
      <c r="L27" s="23"/>
    </row>
    <row r="28" spans="1:12" x14ac:dyDescent="0.3">
      <c r="A28" t="s">
        <v>29</v>
      </c>
      <c r="B28" t="s">
        <v>30</v>
      </c>
      <c r="C28" s="5">
        <v>23733</v>
      </c>
      <c r="D28" s="5">
        <v>21462</v>
      </c>
      <c r="E28" s="5">
        <v>24370</v>
      </c>
      <c r="F28" s="5">
        <v>21483</v>
      </c>
      <c r="G28" s="5">
        <v>3906</v>
      </c>
      <c r="I28" s="11">
        <f t="shared" si="0"/>
        <v>94954</v>
      </c>
      <c r="L28" s="23"/>
    </row>
    <row r="29" spans="1:12" x14ac:dyDescent="0.3">
      <c r="A29" t="s">
        <v>17</v>
      </c>
      <c r="B29" t="s">
        <v>30</v>
      </c>
      <c r="C29" s="5">
        <v>16901</v>
      </c>
      <c r="D29" s="5">
        <v>7515</v>
      </c>
      <c r="E29" s="5">
        <v>16914</v>
      </c>
      <c r="F29" s="5">
        <v>6988</v>
      </c>
      <c r="G29" s="5">
        <v>5218</v>
      </c>
      <c r="I29" s="11">
        <f t="shared" si="0"/>
        <v>53536</v>
      </c>
      <c r="L29" s="23"/>
    </row>
    <row r="30" spans="1:12" x14ac:dyDescent="0.3">
      <c r="A30" t="s">
        <v>18</v>
      </c>
      <c r="B30" t="s">
        <v>30</v>
      </c>
      <c r="C30" s="5">
        <v>7424</v>
      </c>
      <c r="D30" s="5">
        <v>3034</v>
      </c>
      <c r="E30" s="5">
        <v>6037</v>
      </c>
      <c r="F30" s="5">
        <v>2605</v>
      </c>
      <c r="G30" s="5"/>
      <c r="I30" s="11">
        <f t="shared" si="0"/>
        <v>19100</v>
      </c>
      <c r="L30" s="23"/>
    </row>
    <row r="31" spans="1:12" x14ac:dyDescent="0.3">
      <c r="A31" t="s">
        <v>25</v>
      </c>
      <c r="B31" t="s">
        <v>30</v>
      </c>
      <c r="C31" s="5"/>
      <c r="D31" s="5"/>
      <c r="E31" s="5">
        <v>0</v>
      </c>
      <c r="F31" s="5">
        <v>2832</v>
      </c>
      <c r="G31" s="5"/>
      <c r="I31" s="11">
        <f t="shared" si="0"/>
        <v>2832</v>
      </c>
      <c r="L31" s="23"/>
    </row>
    <row r="32" spans="1:12" x14ac:dyDescent="0.3">
      <c r="A32" t="s">
        <v>27</v>
      </c>
      <c r="B32" t="s">
        <v>30</v>
      </c>
      <c r="C32" s="5">
        <v>3191</v>
      </c>
      <c r="D32" s="5">
        <v>5207</v>
      </c>
      <c r="E32" s="5">
        <v>3774</v>
      </c>
      <c r="F32" s="5">
        <v>3180</v>
      </c>
      <c r="G32" s="5">
        <v>423</v>
      </c>
      <c r="I32" s="11">
        <f t="shared" si="0"/>
        <v>15775</v>
      </c>
      <c r="L32" s="23"/>
    </row>
    <row r="33" spans="1:12" x14ac:dyDescent="0.3">
      <c r="A33" t="s">
        <v>28</v>
      </c>
      <c r="B33" t="s">
        <v>30</v>
      </c>
      <c r="C33" s="5">
        <v>1513</v>
      </c>
      <c r="D33" s="5">
        <v>1221</v>
      </c>
      <c r="E33" s="5">
        <v>1217</v>
      </c>
      <c r="F33" s="5">
        <v>2375</v>
      </c>
      <c r="G33" s="5"/>
      <c r="I33" s="11">
        <f t="shared" si="0"/>
        <v>6326</v>
      </c>
      <c r="L33" s="23"/>
    </row>
    <row r="34" spans="1:12" x14ac:dyDescent="0.3">
      <c r="A34" t="s">
        <v>37</v>
      </c>
      <c r="B34" t="s">
        <v>32</v>
      </c>
      <c r="C34" s="5">
        <v>22061</v>
      </c>
      <c r="D34" s="5">
        <v>21306</v>
      </c>
      <c r="E34" s="5">
        <v>25957</v>
      </c>
      <c r="F34" s="10">
        <v>22130</v>
      </c>
      <c r="G34" s="10">
        <v>4360</v>
      </c>
      <c r="I34" s="11">
        <f t="shared" si="0"/>
        <v>95814</v>
      </c>
    </row>
    <row r="35" spans="1:12" x14ac:dyDescent="0.3">
      <c r="A35" t="s">
        <v>33</v>
      </c>
      <c r="B35" t="s">
        <v>32</v>
      </c>
      <c r="C35" s="5">
        <v>18174</v>
      </c>
      <c r="D35" s="5">
        <v>11997</v>
      </c>
      <c r="E35" s="5">
        <v>16579</v>
      </c>
      <c r="F35" s="5">
        <v>7720</v>
      </c>
      <c r="G35" s="5">
        <v>5995</v>
      </c>
      <c r="I35" s="11">
        <f t="shared" si="0"/>
        <v>60465</v>
      </c>
    </row>
    <row r="36" spans="1:12" x14ac:dyDescent="0.3">
      <c r="A36" t="s">
        <v>31</v>
      </c>
      <c r="B36" t="s">
        <v>32</v>
      </c>
      <c r="C36" s="5">
        <v>4097</v>
      </c>
      <c r="D36" s="5">
        <v>1622</v>
      </c>
      <c r="E36" s="5"/>
      <c r="F36" s="10"/>
      <c r="G36" s="10"/>
      <c r="I36" s="11">
        <f t="shared" si="0"/>
        <v>5719</v>
      </c>
    </row>
    <row r="37" spans="1:12" x14ac:dyDescent="0.3">
      <c r="A37" t="s">
        <v>34</v>
      </c>
      <c r="B37" t="s">
        <v>32</v>
      </c>
      <c r="C37" s="5"/>
      <c r="D37" s="5"/>
      <c r="E37" s="5"/>
      <c r="F37" s="6"/>
      <c r="G37" s="6"/>
      <c r="I37" s="13">
        <f t="shared" si="0"/>
        <v>0</v>
      </c>
    </row>
    <row r="38" spans="1:12" x14ac:dyDescent="0.3">
      <c r="A38" t="s">
        <v>35</v>
      </c>
      <c r="B38" t="s">
        <v>32</v>
      </c>
      <c r="C38" s="5"/>
      <c r="D38" s="5"/>
      <c r="E38" s="5"/>
      <c r="F38" s="6"/>
      <c r="G38" s="6"/>
      <c r="I38" s="13">
        <f t="shared" si="0"/>
        <v>0</v>
      </c>
    </row>
    <row r="39" spans="1:12" x14ac:dyDescent="0.3">
      <c r="A39" t="s">
        <v>36</v>
      </c>
      <c r="B39" t="s">
        <v>32</v>
      </c>
      <c r="C39" s="5"/>
      <c r="D39" s="5"/>
      <c r="E39" s="5"/>
      <c r="F39" s="6"/>
      <c r="G39" s="6"/>
      <c r="I39" s="13">
        <f t="shared" si="0"/>
        <v>0</v>
      </c>
    </row>
    <row r="40" spans="1:12" x14ac:dyDescent="0.3">
      <c r="A40" s="7" t="s">
        <v>39</v>
      </c>
      <c r="B40" t="s">
        <v>38</v>
      </c>
      <c r="C40" s="5"/>
      <c r="D40" s="5"/>
      <c r="E40" s="5"/>
      <c r="F40" s="6"/>
      <c r="G40" s="6"/>
      <c r="I40" s="13">
        <f t="shared" si="0"/>
        <v>0</v>
      </c>
    </row>
    <row r="41" spans="1:12" x14ac:dyDescent="0.3">
      <c r="A41" t="s">
        <v>37</v>
      </c>
      <c r="B41" t="s">
        <v>40</v>
      </c>
      <c r="C41" s="5"/>
      <c r="D41" s="5"/>
      <c r="E41" s="5"/>
      <c r="F41" s="5"/>
      <c r="G41" s="5"/>
      <c r="I41" s="13">
        <f t="shared" si="0"/>
        <v>0</v>
      </c>
    </row>
    <row r="42" spans="1:12" x14ac:dyDescent="0.3">
      <c r="A42" t="s">
        <v>33</v>
      </c>
      <c r="B42" t="s">
        <v>40</v>
      </c>
      <c r="C42" s="5"/>
      <c r="D42" s="5"/>
      <c r="E42" s="5"/>
      <c r="F42" s="5"/>
      <c r="G42" s="5"/>
      <c r="I42" s="11">
        <f t="shared" si="0"/>
        <v>0</v>
      </c>
    </row>
    <row r="43" spans="1:12" x14ac:dyDescent="0.3">
      <c r="A43" t="s">
        <v>31</v>
      </c>
      <c r="B43" t="s">
        <v>40</v>
      </c>
      <c r="C43" s="5"/>
      <c r="D43" s="5"/>
      <c r="E43" s="5"/>
      <c r="F43" s="10"/>
      <c r="G43" s="10"/>
      <c r="I43" s="13">
        <f t="shared" si="0"/>
        <v>0</v>
      </c>
    </row>
    <row r="44" spans="1:12" x14ac:dyDescent="0.3">
      <c r="A44" t="s">
        <v>37</v>
      </c>
      <c r="B44" s="2" t="s">
        <v>52</v>
      </c>
      <c r="C44" s="5">
        <v>4464</v>
      </c>
      <c r="D44" s="5">
        <v>5016</v>
      </c>
      <c r="E44" s="5">
        <v>1323</v>
      </c>
      <c r="F44" s="10">
        <v>4283</v>
      </c>
      <c r="G44" s="10"/>
      <c r="I44" s="11">
        <f t="shared" si="0"/>
        <v>15086</v>
      </c>
    </row>
    <row r="45" spans="1:12" x14ac:dyDescent="0.3">
      <c r="A45" t="s">
        <v>33</v>
      </c>
      <c r="B45" s="2" t="s">
        <v>52</v>
      </c>
      <c r="C45" s="5">
        <v>8155</v>
      </c>
      <c r="D45" s="5">
        <v>8182</v>
      </c>
      <c r="E45" s="5">
        <v>6762</v>
      </c>
      <c r="F45" s="10">
        <v>5396</v>
      </c>
      <c r="G45" s="10"/>
      <c r="I45" s="11">
        <f t="shared" si="0"/>
        <v>28495</v>
      </c>
      <c r="L45" s="22"/>
    </row>
    <row r="46" spans="1:12" x14ac:dyDescent="0.3">
      <c r="A46" t="s">
        <v>31</v>
      </c>
      <c r="B46" s="2" t="s">
        <v>52</v>
      </c>
      <c r="C46" s="5"/>
      <c r="D46" s="5"/>
      <c r="E46" s="5">
        <v>1102</v>
      </c>
      <c r="F46" s="10">
        <v>1268</v>
      </c>
      <c r="G46" s="10"/>
      <c r="I46" s="11">
        <f t="shared" si="0"/>
        <v>2370</v>
      </c>
      <c r="L46" s="22"/>
    </row>
    <row r="47" spans="1:12" x14ac:dyDescent="0.3">
      <c r="A47" t="s">
        <v>42</v>
      </c>
      <c r="B47" t="s">
        <v>43</v>
      </c>
      <c r="C47" s="5"/>
      <c r="D47" s="5"/>
      <c r="E47" s="5"/>
      <c r="F47" s="5"/>
      <c r="G47" s="5"/>
      <c r="I47" s="12">
        <f t="shared" si="0"/>
        <v>0</v>
      </c>
    </row>
    <row r="48" spans="1:12" x14ac:dyDescent="0.3">
      <c r="A48" t="s">
        <v>44</v>
      </c>
      <c r="B48" t="s">
        <v>43</v>
      </c>
      <c r="C48" s="5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53</v>
      </c>
      <c r="B49" t="s">
        <v>43</v>
      </c>
      <c r="C49" s="5"/>
      <c r="D49" s="5"/>
      <c r="E49" s="5"/>
      <c r="F49" s="5"/>
      <c r="G49" s="5"/>
      <c r="I49" s="11">
        <f t="shared" si="0"/>
        <v>0</v>
      </c>
    </row>
    <row r="50" spans="1:9" x14ac:dyDescent="0.3">
      <c r="A50" t="s">
        <v>54</v>
      </c>
      <c r="B50" t="s">
        <v>43</v>
      </c>
      <c r="C50" s="5"/>
      <c r="D50" s="5"/>
      <c r="E50" s="5"/>
      <c r="F50" s="5"/>
      <c r="G50" s="5"/>
      <c r="I50" s="11">
        <f t="shared" si="0"/>
        <v>0</v>
      </c>
    </row>
    <row r="51" spans="1:9" x14ac:dyDescent="0.3">
      <c r="A51" s="2" t="s">
        <v>42</v>
      </c>
      <c r="B51" s="2" t="s">
        <v>70</v>
      </c>
      <c r="C51" s="5"/>
      <c r="D51" s="5"/>
      <c r="E51" s="5"/>
      <c r="F51" s="5"/>
      <c r="G51" s="5"/>
      <c r="I51" s="11">
        <f t="shared" si="0"/>
        <v>0</v>
      </c>
    </row>
    <row r="52" spans="1:9" x14ac:dyDescent="0.3">
      <c r="A52" s="2" t="s">
        <v>44</v>
      </c>
      <c r="B52" s="2" t="s">
        <v>70</v>
      </c>
      <c r="C52" s="5">
        <v>952</v>
      </c>
      <c r="D52" s="5">
        <v>860</v>
      </c>
      <c r="E52" s="5"/>
      <c r="F52" s="5"/>
      <c r="G52" s="5"/>
      <c r="I52" s="11">
        <f t="shared" si="0"/>
        <v>1812</v>
      </c>
    </row>
    <row r="53" spans="1:9" x14ac:dyDescent="0.3">
      <c r="A53" s="2" t="s">
        <v>71</v>
      </c>
      <c r="B53" s="2" t="s">
        <v>70</v>
      </c>
      <c r="C53" s="5"/>
      <c r="D53" s="5">
        <v>1908</v>
      </c>
      <c r="E53" s="5">
        <v>4527</v>
      </c>
      <c r="F53" s="5">
        <v>3810</v>
      </c>
      <c r="G53" s="5"/>
      <c r="I53" s="11">
        <f t="shared" si="0"/>
        <v>10245</v>
      </c>
    </row>
    <row r="54" spans="1:9" x14ac:dyDescent="0.3">
      <c r="A54" t="s">
        <v>25</v>
      </c>
      <c r="B54" t="s">
        <v>45</v>
      </c>
      <c r="C54" s="5"/>
      <c r="D54" s="5"/>
      <c r="E54" s="5"/>
      <c r="F54" s="5"/>
      <c r="G54" s="5"/>
      <c r="I54" s="11">
        <f t="shared" si="0"/>
        <v>0</v>
      </c>
    </row>
    <row r="55" spans="1:9" x14ac:dyDescent="0.3">
      <c r="A55" t="s">
        <v>27</v>
      </c>
      <c r="B55" t="s">
        <v>45</v>
      </c>
      <c r="C55" s="5"/>
      <c r="D55" s="5"/>
      <c r="E55" s="5"/>
      <c r="F55" s="5"/>
      <c r="G55" s="5"/>
      <c r="I55" s="11">
        <f t="shared" si="0"/>
        <v>0</v>
      </c>
    </row>
    <row r="56" spans="1:9" x14ac:dyDescent="0.3">
      <c r="A56" t="s">
        <v>28</v>
      </c>
      <c r="B56" t="s">
        <v>45</v>
      </c>
      <c r="C56" s="5"/>
      <c r="D56" s="5"/>
      <c r="E56" s="5"/>
      <c r="F56" s="5"/>
      <c r="G56" s="5"/>
      <c r="I56" s="13">
        <f t="shared" si="0"/>
        <v>0</v>
      </c>
    </row>
    <row r="57" spans="1:9" x14ac:dyDescent="0.3">
      <c r="A57" t="s">
        <v>81</v>
      </c>
      <c r="B57" t="s">
        <v>82</v>
      </c>
      <c r="C57" s="5"/>
      <c r="D57" s="5"/>
      <c r="E57" s="5"/>
      <c r="F57" s="5"/>
      <c r="G57" s="17"/>
      <c r="I57" s="13">
        <f t="shared" si="0"/>
        <v>0</v>
      </c>
    </row>
    <row r="58" spans="1:9" x14ac:dyDescent="0.3">
      <c r="A58" t="s">
        <v>93</v>
      </c>
      <c r="B58" s="2" t="s">
        <v>52</v>
      </c>
      <c r="C58" s="5"/>
      <c r="D58" s="5"/>
      <c r="E58" s="5"/>
      <c r="F58" s="5"/>
      <c r="G58" s="17"/>
      <c r="I58" s="13">
        <f t="shared" si="0"/>
        <v>0</v>
      </c>
    </row>
    <row r="59" spans="1:9" x14ac:dyDescent="0.3">
      <c r="A59" t="s">
        <v>106</v>
      </c>
      <c r="B59" t="s">
        <v>13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94</v>
      </c>
      <c r="B60" t="s">
        <v>13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95</v>
      </c>
      <c r="B61" t="s">
        <v>30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107</v>
      </c>
      <c r="B62" t="s">
        <v>40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107</v>
      </c>
      <c r="B63" t="s">
        <v>113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108</v>
      </c>
      <c r="B64" t="s">
        <v>40</v>
      </c>
      <c r="C64" s="5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109</v>
      </c>
      <c r="B65" t="s">
        <v>13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103</v>
      </c>
      <c r="B66" s="2" t="s">
        <v>52</v>
      </c>
      <c r="C66" s="17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104</v>
      </c>
      <c r="B67" t="s">
        <v>13</v>
      </c>
      <c r="C67" s="17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105</v>
      </c>
      <c r="B68" t="s">
        <v>45</v>
      </c>
      <c r="C68" s="17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102</v>
      </c>
      <c r="B71" t="s">
        <v>30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87</v>
      </c>
      <c r="B72" t="s">
        <v>40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114</v>
      </c>
      <c r="B73" t="s">
        <v>13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98</v>
      </c>
      <c r="B74" t="s">
        <v>32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99</v>
      </c>
      <c r="B75" t="s">
        <v>45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87</v>
      </c>
      <c r="B76" t="s">
        <v>96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110</v>
      </c>
      <c r="B77" t="s">
        <v>32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111</v>
      </c>
      <c r="B78" t="s">
        <v>45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112</v>
      </c>
      <c r="B79" t="s">
        <v>96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84</v>
      </c>
      <c r="B80" t="s">
        <v>13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86</v>
      </c>
      <c r="B81" t="s">
        <v>30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97</v>
      </c>
      <c r="B82" t="s">
        <v>32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45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89</v>
      </c>
      <c r="B84" t="s">
        <v>96</v>
      </c>
      <c r="C84" s="5"/>
      <c r="D84" s="5"/>
      <c r="E84" s="5"/>
      <c r="F84" s="5"/>
      <c r="G84" s="17"/>
      <c r="I84" s="13">
        <f t="shared" si="0"/>
        <v>0</v>
      </c>
    </row>
    <row r="85" spans="1:9" x14ac:dyDescent="0.3"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/>
      <c r="I85" s="1" t="s">
        <v>0</v>
      </c>
    </row>
    <row r="86" spans="1:9" x14ac:dyDescent="0.3">
      <c r="C86" s="8">
        <f>SUM(C4:C84)</f>
        <v>201338</v>
      </c>
      <c r="D86" s="8">
        <f t="shared" ref="D86:G86" si="1">SUM(D4:D84)</f>
        <v>165402</v>
      </c>
      <c r="E86" s="8">
        <f t="shared" si="1"/>
        <v>202500</v>
      </c>
      <c r="F86" s="8">
        <f t="shared" si="1"/>
        <v>163521</v>
      </c>
      <c r="G86" s="8">
        <f t="shared" si="1"/>
        <v>40456</v>
      </c>
      <c r="H86" s="9"/>
      <c r="I86" s="21">
        <f>SUM(I4:I84)</f>
        <v>773217</v>
      </c>
    </row>
    <row r="87" spans="1:9" x14ac:dyDescent="0.3">
      <c r="C87" s="1" t="s">
        <v>1</v>
      </c>
      <c r="D87" s="1" t="s">
        <v>1</v>
      </c>
      <c r="E87" s="1" t="s">
        <v>1</v>
      </c>
      <c r="F87" s="1" t="s">
        <v>1</v>
      </c>
      <c r="G87" s="1" t="s">
        <v>1</v>
      </c>
      <c r="H87" s="1"/>
      <c r="I87" s="1" t="s">
        <v>1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89"/>
  <sheetViews>
    <sheetView workbookViewId="0">
      <pane xSplit="2" ySplit="3" topLeftCell="C33" activePane="bottomRight" state="frozen"/>
      <selection pane="topRight" activeCell="C1" sqref="C1"/>
      <selection pane="bottomLeft" activeCell="A3" sqref="A3"/>
      <selection pane="bottomRight" activeCell="I36" sqref="I36:I38"/>
    </sheetView>
  </sheetViews>
  <sheetFormatPr defaultRowHeight="14.4" x14ac:dyDescent="0.3"/>
  <cols>
    <col min="2" max="2" width="13.88671875" customWidth="1"/>
    <col min="3" max="3" width="10.88671875" customWidth="1"/>
    <col min="4" max="4" width="10.5546875" customWidth="1"/>
    <col min="5" max="5" width="10.33203125" customWidth="1"/>
    <col min="6" max="7" width="10.5546875" customWidth="1"/>
    <col min="9" max="9" width="10.5546875" customWidth="1"/>
  </cols>
  <sheetData>
    <row r="1" spans="1:9" x14ac:dyDescent="0.3">
      <c r="A1" t="s">
        <v>146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62</v>
      </c>
      <c r="D3" s="3" t="s">
        <v>134</v>
      </c>
      <c r="E3" s="3" t="s">
        <v>135</v>
      </c>
      <c r="F3" s="4" t="s">
        <v>136</v>
      </c>
      <c r="G3" s="4" t="s">
        <v>137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86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10</v>
      </c>
      <c r="B15" s="2" t="s">
        <v>138</v>
      </c>
      <c r="C15" s="5"/>
      <c r="D15" s="5"/>
      <c r="E15" s="5"/>
      <c r="F15" s="17">
        <v>12228</v>
      </c>
      <c r="G15" s="17"/>
      <c r="I15" s="13">
        <f t="shared" si="0"/>
        <v>12228</v>
      </c>
    </row>
    <row r="16" spans="1:9" x14ac:dyDescent="0.3">
      <c r="A16" t="s">
        <v>139</v>
      </c>
      <c r="B16" s="2" t="s">
        <v>138</v>
      </c>
      <c r="C16" s="5"/>
      <c r="D16" s="5"/>
      <c r="E16" s="5"/>
      <c r="F16" s="17"/>
      <c r="G16" s="17">
        <v>6451</v>
      </c>
      <c r="I16" s="13">
        <f t="shared" si="0"/>
        <v>6451</v>
      </c>
    </row>
    <row r="17" spans="1:9" x14ac:dyDescent="0.3">
      <c r="A17" t="s">
        <v>17</v>
      </c>
      <c r="B17" t="s">
        <v>13</v>
      </c>
      <c r="C17" s="5"/>
      <c r="D17" s="5"/>
      <c r="E17" s="5"/>
      <c r="F17" s="10"/>
      <c r="G17" s="10"/>
      <c r="I17" s="13">
        <f t="shared" si="0"/>
        <v>0</v>
      </c>
    </row>
    <row r="18" spans="1:9" x14ac:dyDescent="0.3">
      <c r="A18" t="s">
        <v>18</v>
      </c>
      <c r="B18" t="s">
        <v>13</v>
      </c>
      <c r="C18" s="5"/>
      <c r="D18" s="5"/>
      <c r="E18" s="5"/>
      <c r="F18" s="10"/>
      <c r="G18" s="10"/>
      <c r="I18" s="13">
        <f t="shared" si="0"/>
        <v>0</v>
      </c>
    </row>
    <row r="19" spans="1:9" x14ac:dyDescent="0.3">
      <c r="A19" t="s">
        <v>11</v>
      </c>
      <c r="B19" t="s">
        <v>13</v>
      </c>
      <c r="C19" s="5">
        <v>10348</v>
      </c>
      <c r="D19" s="5">
        <v>36387</v>
      </c>
      <c r="E19" s="5">
        <v>21479</v>
      </c>
      <c r="F19" s="17">
        <v>20799</v>
      </c>
      <c r="G19" s="17">
        <v>5514</v>
      </c>
      <c r="I19" s="11">
        <f t="shared" si="0"/>
        <v>94527</v>
      </c>
    </row>
    <row r="20" spans="1:9" x14ac:dyDescent="0.3">
      <c r="A20" t="s">
        <v>10</v>
      </c>
      <c r="B20" t="s">
        <v>13</v>
      </c>
      <c r="C20" s="5">
        <v>14725</v>
      </c>
      <c r="D20" s="5">
        <v>16261</v>
      </c>
      <c r="E20" s="5">
        <v>18082</v>
      </c>
      <c r="F20" s="17">
        <v>20031</v>
      </c>
      <c r="G20" s="17">
        <v>10485</v>
      </c>
      <c r="I20" s="11">
        <f t="shared" si="0"/>
        <v>79584</v>
      </c>
    </row>
    <row r="21" spans="1:9" x14ac:dyDescent="0.3">
      <c r="A21" t="s">
        <v>8</v>
      </c>
      <c r="B21" t="s">
        <v>13</v>
      </c>
      <c r="C21" s="5"/>
      <c r="D21" s="5">
        <v>5389</v>
      </c>
      <c r="E21" s="5">
        <v>1211</v>
      </c>
      <c r="F21" s="17">
        <v>5491</v>
      </c>
      <c r="G21" s="17">
        <v>1873</v>
      </c>
      <c r="I21" s="11">
        <f t="shared" si="0"/>
        <v>13964</v>
      </c>
    </row>
    <row r="22" spans="1:9" x14ac:dyDescent="0.3">
      <c r="A22" t="s">
        <v>19</v>
      </c>
      <c r="B22" t="s">
        <v>13</v>
      </c>
      <c r="C22" s="5"/>
      <c r="D22" s="5">
        <v>11495</v>
      </c>
      <c r="E22" s="5">
        <v>5344</v>
      </c>
      <c r="F22" s="10">
        <v>1407</v>
      </c>
      <c r="G22" s="10"/>
      <c r="I22" s="11">
        <f t="shared" si="0"/>
        <v>18246</v>
      </c>
    </row>
    <row r="23" spans="1:9" x14ac:dyDescent="0.3">
      <c r="A23" t="s">
        <v>20</v>
      </c>
      <c r="B23" t="s">
        <v>13</v>
      </c>
      <c r="C23" s="5">
        <v>5688</v>
      </c>
      <c r="D23" s="5">
        <v>10796</v>
      </c>
      <c r="E23" s="5">
        <v>14261</v>
      </c>
      <c r="F23" s="17">
        <v>23781</v>
      </c>
      <c r="G23" s="17">
        <v>8603</v>
      </c>
      <c r="I23" s="11">
        <f t="shared" si="0"/>
        <v>63129</v>
      </c>
    </row>
    <row r="24" spans="1:9" x14ac:dyDescent="0.3">
      <c r="A24" t="s">
        <v>21</v>
      </c>
      <c r="B24" t="s">
        <v>13</v>
      </c>
      <c r="C24" s="5"/>
      <c r="D24" s="5">
        <v>2389</v>
      </c>
      <c r="E24" s="5">
        <v>1906</v>
      </c>
      <c r="F24" s="17">
        <v>3702</v>
      </c>
      <c r="G24" s="17"/>
      <c r="I24" s="11">
        <f t="shared" si="0"/>
        <v>7997</v>
      </c>
    </row>
    <row r="25" spans="1:9" x14ac:dyDescent="0.3">
      <c r="A25" t="s">
        <v>22</v>
      </c>
      <c r="B25" t="s">
        <v>23</v>
      </c>
      <c r="C25" s="5">
        <v>2026</v>
      </c>
      <c r="D25" s="5">
        <v>3518</v>
      </c>
      <c r="E25" s="5">
        <v>1122</v>
      </c>
      <c r="F25" s="17">
        <v>2122</v>
      </c>
      <c r="G25" s="17">
        <v>1098</v>
      </c>
      <c r="I25" s="11">
        <f t="shared" si="0"/>
        <v>9886</v>
      </c>
    </row>
    <row r="26" spans="1:9" x14ac:dyDescent="0.3">
      <c r="A26" t="s">
        <v>24</v>
      </c>
      <c r="B26" t="s">
        <v>23</v>
      </c>
      <c r="C26" s="5">
        <v>762</v>
      </c>
      <c r="D26" s="5">
        <v>2476</v>
      </c>
      <c r="E26" s="5"/>
      <c r="F26" s="17"/>
      <c r="G26" s="17">
        <v>1252</v>
      </c>
      <c r="I26" s="11">
        <f t="shared" si="0"/>
        <v>4490</v>
      </c>
    </row>
    <row r="27" spans="1:9" x14ac:dyDescent="0.3">
      <c r="A27" t="s">
        <v>25</v>
      </c>
      <c r="B27" t="s">
        <v>26</v>
      </c>
      <c r="C27" s="5"/>
      <c r="D27" s="5"/>
      <c r="E27" s="5"/>
      <c r="F27" s="10"/>
      <c r="G27" s="10"/>
      <c r="I27" s="13">
        <f t="shared" si="0"/>
        <v>0</v>
      </c>
    </row>
    <row r="28" spans="1:9" x14ac:dyDescent="0.3">
      <c r="A28" t="s">
        <v>27</v>
      </c>
      <c r="B28" t="s">
        <v>26</v>
      </c>
      <c r="C28" s="5"/>
      <c r="D28" s="5"/>
      <c r="E28" s="5"/>
      <c r="F28" s="10"/>
      <c r="G28" s="10"/>
      <c r="I28" s="13">
        <f t="shared" si="0"/>
        <v>0</v>
      </c>
    </row>
    <row r="29" spans="1:9" x14ac:dyDescent="0.3">
      <c r="A29" t="s">
        <v>28</v>
      </c>
      <c r="B29" t="s">
        <v>26</v>
      </c>
      <c r="C29" s="5"/>
      <c r="D29" s="5"/>
      <c r="E29" s="5"/>
      <c r="F29" s="6"/>
      <c r="G29" s="6"/>
      <c r="I29" s="13">
        <f t="shared" si="0"/>
        <v>0</v>
      </c>
    </row>
    <row r="30" spans="1:9" x14ac:dyDescent="0.3">
      <c r="A30" t="s">
        <v>29</v>
      </c>
      <c r="B30" t="s">
        <v>30</v>
      </c>
      <c r="C30" s="5">
        <v>8022</v>
      </c>
      <c r="D30" s="5">
        <v>28841</v>
      </c>
      <c r="E30" s="5">
        <v>17828</v>
      </c>
      <c r="F30" s="5">
        <v>13639</v>
      </c>
      <c r="G30" s="5">
        <v>4607</v>
      </c>
      <c r="I30" s="11">
        <f t="shared" si="0"/>
        <v>72937</v>
      </c>
    </row>
    <row r="31" spans="1:9" x14ac:dyDescent="0.3">
      <c r="A31" t="s">
        <v>17</v>
      </c>
      <c r="B31" t="s">
        <v>30</v>
      </c>
      <c r="C31" s="5">
        <v>4998</v>
      </c>
      <c r="D31" s="5">
        <v>12162</v>
      </c>
      <c r="E31" s="5">
        <v>13209</v>
      </c>
      <c r="F31" s="5">
        <v>21526</v>
      </c>
      <c r="G31" s="5">
        <v>7511</v>
      </c>
      <c r="I31" s="11">
        <f t="shared" si="0"/>
        <v>59406</v>
      </c>
    </row>
    <row r="32" spans="1:9" x14ac:dyDescent="0.3">
      <c r="A32" t="s">
        <v>18</v>
      </c>
      <c r="B32" t="s">
        <v>30</v>
      </c>
      <c r="C32" s="5"/>
      <c r="D32" s="5">
        <v>4558</v>
      </c>
      <c r="E32" s="5">
        <v>944</v>
      </c>
      <c r="F32" s="5">
        <v>2440</v>
      </c>
      <c r="G32" s="5">
        <v>1530</v>
      </c>
      <c r="I32" s="11">
        <f t="shared" si="0"/>
        <v>9472</v>
      </c>
    </row>
    <row r="33" spans="1:9" x14ac:dyDescent="0.3">
      <c r="A33" t="s">
        <v>25</v>
      </c>
      <c r="B33" t="s">
        <v>30</v>
      </c>
      <c r="C33" s="5"/>
      <c r="D33" s="5"/>
      <c r="E33" s="5"/>
      <c r="F33" s="5"/>
      <c r="G33" s="5"/>
      <c r="I33" s="11">
        <f t="shared" si="0"/>
        <v>0</v>
      </c>
    </row>
    <row r="34" spans="1:9" x14ac:dyDescent="0.3">
      <c r="A34" t="s">
        <v>27</v>
      </c>
      <c r="B34" t="s">
        <v>30</v>
      </c>
      <c r="C34" s="5">
        <v>2014</v>
      </c>
      <c r="D34" s="5">
        <v>4518</v>
      </c>
      <c r="E34" s="5">
        <v>3218</v>
      </c>
      <c r="F34" s="5">
        <v>6270</v>
      </c>
      <c r="G34" s="5">
        <v>2767</v>
      </c>
      <c r="I34" s="11">
        <f t="shared" si="0"/>
        <v>18787</v>
      </c>
    </row>
    <row r="35" spans="1:9" x14ac:dyDescent="0.3">
      <c r="A35" t="s">
        <v>28</v>
      </c>
      <c r="B35" t="s">
        <v>30</v>
      </c>
      <c r="C35" s="5">
        <v>717</v>
      </c>
      <c r="D35" s="5">
        <v>2513</v>
      </c>
      <c r="E35" s="5"/>
      <c r="F35" s="5">
        <v>897</v>
      </c>
      <c r="G35" s="5">
        <v>1266</v>
      </c>
      <c r="I35" s="11">
        <f t="shared" si="0"/>
        <v>5393</v>
      </c>
    </row>
    <row r="36" spans="1:9" x14ac:dyDescent="0.3">
      <c r="A36" t="s">
        <v>37</v>
      </c>
      <c r="B36" t="s">
        <v>32</v>
      </c>
      <c r="C36" s="5">
        <v>2552</v>
      </c>
      <c r="D36" s="5">
        <v>26129</v>
      </c>
      <c r="E36" s="5">
        <v>14696</v>
      </c>
      <c r="F36" s="10">
        <v>17169</v>
      </c>
      <c r="G36" s="10">
        <v>3949</v>
      </c>
      <c r="I36" s="11">
        <f t="shared" si="0"/>
        <v>64495</v>
      </c>
    </row>
    <row r="37" spans="1:9" x14ac:dyDescent="0.3">
      <c r="A37" t="s">
        <v>33</v>
      </c>
      <c r="B37" t="s">
        <v>32</v>
      </c>
      <c r="C37" s="5">
        <v>7702</v>
      </c>
      <c r="D37" s="5">
        <v>12203</v>
      </c>
      <c r="E37" s="5">
        <v>15062</v>
      </c>
      <c r="F37" s="5">
        <v>24389</v>
      </c>
      <c r="G37" s="5">
        <v>9137</v>
      </c>
      <c r="I37" s="11">
        <f t="shared" si="0"/>
        <v>68493</v>
      </c>
    </row>
    <row r="38" spans="1:9" x14ac:dyDescent="0.3">
      <c r="A38" t="s">
        <v>31</v>
      </c>
      <c r="B38" t="s">
        <v>32</v>
      </c>
      <c r="C38" s="5"/>
      <c r="D38" s="5"/>
      <c r="E38" s="5">
        <v>1065</v>
      </c>
      <c r="F38" s="10">
        <v>1505</v>
      </c>
      <c r="G38" s="10"/>
      <c r="I38" s="11">
        <f t="shared" si="0"/>
        <v>2570</v>
      </c>
    </row>
    <row r="39" spans="1:9" x14ac:dyDescent="0.3">
      <c r="A39" t="s">
        <v>34</v>
      </c>
      <c r="B39" t="s">
        <v>32</v>
      </c>
      <c r="C39" s="5"/>
      <c r="D39" s="5"/>
      <c r="E39" s="5"/>
      <c r="F39" s="6"/>
      <c r="G39" s="6"/>
      <c r="I39" s="13">
        <f t="shared" si="0"/>
        <v>0</v>
      </c>
    </row>
    <row r="40" spans="1:9" x14ac:dyDescent="0.3">
      <c r="A40" t="s">
        <v>35</v>
      </c>
      <c r="B40" t="s">
        <v>32</v>
      </c>
      <c r="C40" s="5"/>
      <c r="D40" s="5"/>
      <c r="E40" s="5"/>
      <c r="F40" s="6"/>
      <c r="G40" s="6"/>
      <c r="I40" s="13">
        <f t="shared" si="0"/>
        <v>0</v>
      </c>
    </row>
    <row r="41" spans="1:9" x14ac:dyDescent="0.3">
      <c r="A41" t="s">
        <v>36</v>
      </c>
      <c r="B41" t="s">
        <v>32</v>
      </c>
      <c r="C41" s="5"/>
      <c r="D41" s="5"/>
      <c r="E41" s="5"/>
      <c r="F41" s="6"/>
      <c r="G41" s="6"/>
      <c r="I41" s="13">
        <f t="shared" si="0"/>
        <v>0</v>
      </c>
    </row>
    <row r="42" spans="1:9" x14ac:dyDescent="0.3">
      <c r="A42" s="7" t="s">
        <v>39</v>
      </c>
      <c r="B42" t="s">
        <v>38</v>
      </c>
      <c r="C42" s="5"/>
      <c r="D42" s="5"/>
      <c r="E42" s="5"/>
      <c r="F42" s="6"/>
      <c r="G42" s="6"/>
      <c r="I42" s="13">
        <f t="shared" si="0"/>
        <v>0</v>
      </c>
    </row>
    <row r="43" spans="1:9" x14ac:dyDescent="0.3">
      <c r="A43" t="s">
        <v>37</v>
      </c>
      <c r="B43" t="s">
        <v>40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33</v>
      </c>
      <c r="B44" t="s">
        <v>40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31</v>
      </c>
      <c r="B45" t="s">
        <v>40</v>
      </c>
      <c r="C45" s="5"/>
      <c r="D45" s="5"/>
      <c r="E45" s="5"/>
      <c r="F45" s="10"/>
      <c r="G45" s="10"/>
      <c r="I45" s="13">
        <f t="shared" si="0"/>
        <v>0</v>
      </c>
    </row>
    <row r="46" spans="1:9" x14ac:dyDescent="0.3">
      <c r="A46" t="s">
        <v>37</v>
      </c>
      <c r="B46" s="2" t="s">
        <v>52</v>
      </c>
      <c r="C46" s="5">
        <v>6285</v>
      </c>
      <c r="D46" s="5">
        <v>6079</v>
      </c>
      <c r="E46" s="5">
        <v>5114</v>
      </c>
      <c r="F46" s="10">
        <v>1938</v>
      </c>
      <c r="G46" s="10">
        <v>1083</v>
      </c>
      <c r="I46" s="11">
        <f t="shared" si="0"/>
        <v>20499</v>
      </c>
    </row>
    <row r="47" spans="1:9" x14ac:dyDescent="0.3">
      <c r="A47" t="s">
        <v>33</v>
      </c>
      <c r="B47" s="2" t="s">
        <v>52</v>
      </c>
      <c r="C47" s="5">
        <v>6090</v>
      </c>
      <c r="D47" s="5">
        <v>5135</v>
      </c>
      <c r="E47" s="5">
        <v>1508</v>
      </c>
      <c r="F47" s="10">
        <v>4066</v>
      </c>
      <c r="G47" s="10">
        <v>1009</v>
      </c>
      <c r="I47" s="11">
        <f t="shared" si="0"/>
        <v>17808</v>
      </c>
    </row>
    <row r="48" spans="1:9" x14ac:dyDescent="0.3">
      <c r="A48" t="s">
        <v>31</v>
      </c>
      <c r="B48" s="2" t="s">
        <v>52</v>
      </c>
      <c r="C48" s="5"/>
      <c r="D48" s="5">
        <v>3555</v>
      </c>
      <c r="E48" s="5"/>
      <c r="F48" s="10">
        <v>1802</v>
      </c>
      <c r="G48" s="10">
        <v>427</v>
      </c>
      <c r="I48" s="11">
        <f t="shared" si="0"/>
        <v>5784</v>
      </c>
    </row>
    <row r="49" spans="1:9" x14ac:dyDescent="0.3">
      <c r="A49" t="s">
        <v>42</v>
      </c>
      <c r="B49" t="s">
        <v>43</v>
      </c>
      <c r="C49" s="5"/>
      <c r="D49" s="5"/>
      <c r="E49" s="5"/>
      <c r="F49" s="5"/>
      <c r="G49" s="5"/>
      <c r="I49" s="12">
        <f t="shared" si="0"/>
        <v>0</v>
      </c>
    </row>
    <row r="50" spans="1:9" x14ac:dyDescent="0.3">
      <c r="A50" t="s">
        <v>44</v>
      </c>
      <c r="B50" t="s">
        <v>43</v>
      </c>
      <c r="C50" s="5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53</v>
      </c>
      <c r="B51" t="s">
        <v>43</v>
      </c>
      <c r="C51" s="5"/>
      <c r="D51" s="5"/>
      <c r="E51" s="5"/>
      <c r="F51" s="5"/>
      <c r="G51" s="5"/>
      <c r="I51" s="11">
        <f t="shared" si="0"/>
        <v>0</v>
      </c>
    </row>
    <row r="52" spans="1:9" x14ac:dyDescent="0.3">
      <c r="A52" t="s">
        <v>54</v>
      </c>
      <c r="B52" t="s">
        <v>43</v>
      </c>
      <c r="C52" s="5"/>
      <c r="D52" s="5"/>
      <c r="E52" s="5"/>
      <c r="F52" s="5"/>
      <c r="G52" s="5"/>
      <c r="I52" s="11">
        <f t="shared" si="0"/>
        <v>0</v>
      </c>
    </row>
    <row r="53" spans="1:9" x14ac:dyDescent="0.3">
      <c r="A53" s="2" t="s">
        <v>42</v>
      </c>
      <c r="B53" s="2" t="s">
        <v>70</v>
      </c>
      <c r="C53" s="5"/>
      <c r="D53" s="5"/>
      <c r="E53" s="5"/>
      <c r="F53" s="5"/>
      <c r="G53" s="5"/>
      <c r="I53" s="11">
        <f t="shared" si="0"/>
        <v>0</v>
      </c>
    </row>
    <row r="54" spans="1:9" x14ac:dyDescent="0.3">
      <c r="A54" s="2" t="s">
        <v>44</v>
      </c>
      <c r="B54" s="2" t="s">
        <v>70</v>
      </c>
      <c r="C54" s="5"/>
      <c r="D54" s="5"/>
      <c r="E54" s="5"/>
      <c r="F54" s="5"/>
      <c r="G54" s="5"/>
      <c r="I54" s="11">
        <f t="shared" si="0"/>
        <v>0</v>
      </c>
    </row>
    <row r="55" spans="1:9" x14ac:dyDescent="0.3">
      <c r="A55" s="2" t="s">
        <v>71</v>
      </c>
      <c r="B55" s="2" t="s">
        <v>70</v>
      </c>
      <c r="C55" s="5">
        <v>694</v>
      </c>
      <c r="D55" s="5">
        <v>3386</v>
      </c>
      <c r="E55" s="5"/>
      <c r="F55" s="5"/>
      <c r="G55" s="5">
        <v>1096</v>
      </c>
      <c r="I55" s="11">
        <f t="shared" si="0"/>
        <v>5176</v>
      </c>
    </row>
    <row r="56" spans="1:9" x14ac:dyDescent="0.3">
      <c r="A56" t="s">
        <v>25</v>
      </c>
      <c r="B56" t="s">
        <v>45</v>
      </c>
      <c r="C56" s="5"/>
      <c r="D56" s="5"/>
      <c r="E56" s="5"/>
      <c r="F56" s="5"/>
      <c r="G56" s="5"/>
      <c r="I56" s="11">
        <f t="shared" si="0"/>
        <v>0</v>
      </c>
    </row>
    <row r="57" spans="1:9" x14ac:dyDescent="0.3">
      <c r="A57" t="s">
        <v>27</v>
      </c>
      <c r="B57" t="s">
        <v>45</v>
      </c>
      <c r="C57" s="5"/>
      <c r="D57" s="5"/>
      <c r="E57" s="5"/>
      <c r="F57" s="5"/>
      <c r="G57" s="5"/>
      <c r="I57" s="11">
        <f t="shared" si="0"/>
        <v>0</v>
      </c>
    </row>
    <row r="58" spans="1:9" x14ac:dyDescent="0.3">
      <c r="A58" t="s">
        <v>28</v>
      </c>
      <c r="B58" t="s">
        <v>45</v>
      </c>
      <c r="C58" s="5"/>
      <c r="D58" s="5"/>
      <c r="E58" s="5"/>
      <c r="F58" s="5"/>
      <c r="G58" s="5">
        <v>1494</v>
      </c>
      <c r="I58" s="13">
        <f t="shared" si="0"/>
        <v>1494</v>
      </c>
    </row>
    <row r="59" spans="1:9" x14ac:dyDescent="0.3">
      <c r="A59" t="s">
        <v>81</v>
      </c>
      <c r="B59" t="s">
        <v>82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93</v>
      </c>
      <c r="B60" s="2" t="s">
        <v>52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106</v>
      </c>
      <c r="B61" t="s">
        <v>13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94</v>
      </c>
      <c r="B62" t="s">
        <v>13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95</v>
      </c>
      <c r="B63" t="s">
        <v>30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107</v>
      </c>
      <c r="B64" t="s">
        <v>40</v>
      </c>
      <c r="C64" s="5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107</v>
      </c>
      <c r="B65" t="s">
        <v>113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108</v>
      </c>
      <c r="B66" t="s">
        <v>40</v>
      </c>
      <c r="C66" s="5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109</v>
      </c>
      <c r="B67" t="s">
        <v>13</v>
      </c>
      <c r="C67" s="5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103</v>
      </c>
      <c r="B68" s="2" t="s">
        <v>52</v>
      </c>
      <c r="C68" s="17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104</v>
      </c>
      <c r="B69" t="s">
        <v>13</v>
      </c>
      <c r="C69" s="17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105</v>
      </c>
      <c r="B70" t="s">
        <v>45</v>
      </c>
      <c r="C70" s="17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100</v>
      </c>
      <c r="B71" t="s">
        <v>45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101</v>
      </c>
      <c r="B72" t="s">
        <v>13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102</v>
      </c>
      <c r="B73" t="s">
        <v>30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87</v>
      </c>
      <c r="B74" t="s">
        <v>40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114</v>
      </c>
      <c r="B75" t="s">
        <v>13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96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>
        <v>52869</v>
      </c>
      <c r="I82" s="13">
        <f t="shared" si="0"/>
        <v>52869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96</v>
      </c>
      <c r="C86" s="5"/>
      <c r="D86" s="5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72623</v>
      </c>
      <c r="D88" s="8">
        <f t="shared" ref="D88:G88" si="1">SUM(D4:D86)</f>
        <v>197790</v>
      </c>
      <c r="E88" s="8">
        <f t="shared" si="1"/>
        <v>136049</v>
      </c>
      <c r="F88" s="8">
        <f t="shared" si="1"/>
        <v>185202</v>
      </c>
      <c r="G88" s="8">
        <f t="shared" si="1"/>
        <v>124021</v>
      </c>
      <c r="H88" s="9"/>
      <c r="I88" s="21">
        <f>SUM(I4:I86)</f>
        <v>715685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89"/>
  <sheetViews>
    <sheetView workbookViewId="0">
      <pane xSplit="2" ySplit="3" topLeftCell="C50" activePane="bottomRight" state="frozen"/>
      <selection pane="topRight" activeCell="C1" sqref="C1"/>
      <selection pane="bottomLeft" activeCell="A4" sqref="A4"/>
      <selection pane="bottomRight" sqref="A1:B58"/>
    </sheetView>
  </sheetViews>
  <sheetFormatPr defaultRowHeight="14.4" x14ac:dyDescent="0.3"/>
  <cols>
    <col min="2" max="2" width="11.88671875" customWidth="1"/>
    <col min="3" max="4" width="10.44140625" customWidth="1"/>
    <col min="5" max="5" width="10.88671875" customWidth="1"/>
    <col min="6" max="6" width="10.5546875" customWidth="1"/>
    <col min="7" max="7" width="10.33203125" customWidth="1"/>
    <col min="9" max="9" width="10" customWidth="1"/>
  </cols>
  <sheetData>
    <row r="1" spans="1:9" x14ac:dyDescent="0.3">
      <c r="A1" t="s">
        <v>147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47</v>
      </c>
      <c r="D3" s="3" t="s">
        <v>115</v>
      </c>
      <c r="E3" s="3" t="s">
        <v>116</v>
      </c>
      <c r="F3" s="4" t="s">
        <v>117</v>
      </c>
      <c r="G3" s="4" t="s">
        <v>118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86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10</v>
      </c>
      <c r="B15" s="2" t="s">
        <v>138</v>
      </c>
      <c r="C15" s="5">
        <v>1329</v>
      </c>
      <c r="D15" s="5"/>
      <c r="E15" s="5"/>
      <c r="F15" s="17"/>
      <c r="G15" s="17"/>
      <c r="I15" s="13">
        <f t="shared" si="0"/>
        <v>1329</v>
      </c>
    </row>
    <row r="16" spans="1:9" x14ac:dyDescent="0.3">
      <c r="A16" t="s">
        <v>139</v>
      </c>
      <c r="B16" s="2" t="s">
        <v>138</v>
      </c>
      <c r="C16" s="5">
        <v>4658</v>
      </c>
      <c r="D16" s="5"/>
      <c r="E16" s="5">
        <v>261</v>
      </c>
      <c r="F16" s="17"/>
      <c r="G16" s="17"/>
      <c r="I16" s="13">
        <f t="shared" si="0"/>
        <v>4919</v>
      </c>
    </row>
    <row r="17" spans="1:9" x14ac:dyDescent="0.3">
      <c r="A17" t="s">
        <v>17</v>
      </c>
      <c r="B17" t="s">
        <v>13</v>
      </c>
      <c r="C17" s="5"/>
      <c r="D17" s="5"/>
      <c r="E17" s="5"/>
      <c r="F17" s="10"/>
      <c r="G17" s="10"/>
      <c r="I17" s="13">
        <f t="shared" si="0"/>
        <v>0</v>
      </c>
    </row>
    <row r="18" spans="1:9" x14ac:dyDescent="0.3">
      <c r="A18" t="s">
        <v>18</v>
      </c>
      <c r="B18" t="s">
        <v>13</v>
      </c>
      <c r="C18" s="5"/>
      <c r="D18" s="5"/>
      <c r="E18" s="5"/>
      <c r="F18" s="10"/>
      <c r="G18" s="10"/>
      <c r="I18" s="13">
        <f t="shared" si="0"/>
        <v>0</v>
      </c>
    </row>
    <row r="19" spans="1:9" x14ac:dyDescent="0.3">
      <c r="A19" t="s">
        <v>11</v>
      </c>
      <c r="B19" t="s">
        <v>13</v>
      </c>
      <c r="C19" s="5">
        <v>10911</v>
      </c>
      <c r="D19" s="5">
        <v>41091</v>
      </c>
      <c r="E19" s="5">
        <v>28844</v>
      </c>
      <c r="F19" s="17">
        <v>21747</v>
      </c>
      <c r="G19" s="17"/>
      <c r="I19" s="11">
        <f t="shared" si="0"/>
        <v>102593</v>
      </c>
    </row>
    <row r="20" spans="1:9" x14ac:dyDescent="0.3">
      <c r="A20" t="s">
        <v>10</v>
      </c>
      <c r="B20" t="s">
        <v>13</v>
      </c>
      <c r="C20" s="5">
        <v>7803</v>
      </c>
      <c r="D20" s="5">
        <v>16170</v>
      </c>
      <c r="E20" s="5">
        <v>38668</v>
      </c>
      <c r="F20" s="17">
        <v>11422</v>
      </c>
      <c r="G20" s="17"/>
      <c r="I20" s="11">
        <f t="shared" si="0"/>
        <v>74063</v>
      </c>
    </row>
    <row r="21" spans="1:9" x14ac:dyDescent="0.3">
      <c r="A21" t="s">
        <v>8</v>
      </c>
      <c r="B21" t="s">
        <v>13</v>
      </c>
      <c r="C21" s="5">
        <v>1480</v>
      </c>
      <c r="D21" s="5">
        <v>6268</v>
      </c>
      <c r="E21" s="5">
        <v>1372</v>
      </c>
      <c r="F21" s="17">
        <v>1749</v>
      </c>
      <c r="G21" s="17"/>
      <c r="I21" s="11">
        <f t="shared" si="0"/>
        <v>10869</v>
      </c>
    </row>
    <row r="22" spans="1:9" x14ac:dyDescent="0.3">
      <c r="A22" t="s">
        <v>19</v>
      </c>
      <c r="B22" t="s">
        <v>13</v>
      </c>
      <c r="C22" s="5"/>
      <c r="D22" s="5">
        <v>13332</v>
      </c>
      <c r="E22" s="5">
        <v>1637</v>
      </c>
      <c r="F22" s="10">
        <v>419</v>
      </c>
      <c r="G22" s="10"/>
      <c r="I22" s="11">
        <f t="shared" si="0"/>
        <v>15388</v>
      </c>
    </row>
    <row r="23" spans="1:9" x14ac:dyDescent="0.3">
      <c r="A23" t="s">
        <v>20</v>
      </c>
      <c r="B23" t="s">
        <v>13</v>
      </c>
      <c r="C23" s="5">
        <v>6890</v>
      </c>
      <c r="D23" s="5">
        <v>2269</v>
      </c>
      <c r="E23" s="5">
        <v>34761</v>
      </c>
      <c r="F23" s="17"/>
      <c r="G23" s="17"/>
      <c r="I23" s="11">
        <f t="shared" si="0"/>
        <v>43920</v>
      </c>
    </row>
    <row r="24" spans="1:9" x14ac:dyDescent="0.3">
      <c r="A24" t="s">
        <v>21</v>
      </c>
      <c r="B24" t="s">
        <v>13</v>
      </c>
      <c r="C24" s="5">
        <v>2405</v>
      </c>
      <c r="D24" s="5">
        <v>4216</v>
      </c>
      <c r="E24" s="5">
        <v>2228</v>
      </c>
      <c r="F24" s="17">
        <v>2473</v>
      </c>
      <c r="G24" s="17"/>
      <c r="I24" s="11">
        <f t="shared" si="0"/>
        <v>11322</v>
      </c>
    </row>
    <row r="25" spans="1:9" x14ac:dyDescent="0.3">
      <c r="A25" t="s">
        <v>22</v>
      </c>
      <c r="B25" t="s">
        <v>23</v>
      </c>
      <c r="C25" s="5">
        <v>996</v>
      </c>
      <c r="D25" s="5">
        <v>2003</v>
      </c>
      <c r="E25" s="5"/>
      <c r="F25" s="17">
        <v>3171</v>
      </c>
      <c r="G25" s="17"/>
      <c r="I25" s="11">
        <f t="shared" si="0"/>
        <v>6170</v>
      </c>
    </row>
    <row r="26" spans="1:9" x14ac:dyDescent="0.3">
      <c r="A26" t="s">
        <v>24</v>
      </c>
      <c r="B26" t="s">
        <v>23</v>
      </c>
      <c r="C26" s="5">
        <v>721</v>
      </c>
      <c r="D26" s="5">
        <v>2530</v>
      </c>
      <c r="E26" s="5">
        <v>2523</v>
      </c>
      <c r="F26" s="17">
        <v>2434</v>
      </c>
      <c r="G26" s="17"/>
      <c r="I26" s="11">
        <f t="shared" si="0"/>
        <v>8208</v>
      </c>
    </row>
    <row r="27" spans="1:9" x14ac:dyDescent="0.3">
      <c r="A27" t="s">
        <v>25</v>
      </c>
      <c r="B27" t="s">
        <v>26</v>
      </c>
      <c r="C27" s="5"/>
      <c r="D27" s="5"/>
      <c r="E27" s="5"/>
      <c r="F27" s="10"/>
      <c r="G27" s="10"/>
      <c r="I27" s="13">
        <f t="shared" si="0"/>
        <v>0</v>
      </c>
    </row>
    <row r="28" spans="1:9" x14ac:dyDescent="0.3">
      <c r="A28" t="s">
        <v>27</v>
      </c>
      <c r="B28" t="s">
        <v>26</v>
      </c>
      <c r="C28" s="5"/>
      <c r="D28" s="5"/>
      <c r="E28" s="5"/>
      <c r="F28" s="10"/>
      <c r="G28" s="10"/>
      <c r="I28" s="13">
        <f t="shared" si="0"/>
        <v>0</v>
      </c>
    </row>
    <row r="29" spans="1:9" x14ac:dyDescent="0.3">
      <c r="A29" t="s">
        <v>28</v>
      </c>
      <c r="B29" t="s">
        <v>26</v>
      </c>
      <c r="C29" s="5"/>
      <c r="D29" s="5"/>
      <c r="E29" s="5"/>
      <c r="F29" s="6"/>
      <c r="G29" s="6"/>
      <c r="I29" s="13">
        <f t="shared" si="0"/>
        <v>0</v>
      </c>
    </row>
    <row r="30" spans="1:9" x14ac:dyDescent="0.3">
      <c r="A30" t="s">
        <v>29</v>
      </c>
      <c r="B30" t="s">
        <v>30</v>
      </c>
      <c r="C30" s="5">
        <v>9217</v>
      </c>
      <c r="D30" s="5">
        <v>28853</v>
      </c>
      <c r="E30" s="5">
        <v>23835</v>
      </c>
      <c r="F30" s="5">
        <v>17364</v>
      </c>
      <c r="G30" s="5"/>
      <c r="I30" s="11">
        <f t="shared" si="0"/>
        <v>79269</v>
      </c>
    </row>
    <row r="31" spans="1:9" x14ac:dyDescent="0.3">
      <c r="A31" t="s">
        <v>17</v>
      </c>
      <c r="B31" t="s">
        <v>30</v>
      </c>
      <c r="C31" s="5">
        <v>7300</v>
      </c>
      <c r="D31" s="5">
        <v>8022</v>
      </c>
      <c r="E31" s="5">
        <v>30653</v>
      </c>
      <c r="F31" s="5">
        <v>4283</v>
      </c>
      <c r="G31" s="5"/>
      <c r="I31" s="11">
        <f t="shared" si="0"/>
        <v>50258</v>
      </c>
    </row>
    <row r="32" spans="1:9" x14ac:dyDescent="0.3">
      <c r="A32" t="s">
        <v>18</v>
      </c>
      <c r="B32" t="s">
        <v>30</v>
      </c>
      <c r="C32" s="5">
        <v>1205</v>
      </c>
      <c r="D32" s="5">
        <v>3943</v>
      </c>
      <c r="E32" s="5">
        <v>1142</v>
      </c>
      <c r="F32" s="5">
        <v>1430</v>
      </c>
      <c r="G32" s="5"/>
      <c r="I32" s="11">
        <f t="shared" si="0"/>
        <v>7720</v>
      </c>
    </row>
    <row r="33" spans="1:9" x14ac:dyDescent="0.3">
      <c r="A33" t="s">
        <v>25</v>
      </c>
      <c r="B33" t="s">
        <v>30</v>
      </c>
      <c r="C33" s="5"/>
      <c r="D33" s="5"/>
      <c r="E33" s="5"/>
      <c r="F33" s="5"/>
      <c r="G33" s="5"/>
      <c r="I33" s="11">
        <f t="shared" si="0"/>
        <v>0</v>
      </c>
    </row>
    <row r="34" spans="1:9" x14ac:dyDescent="0.3">
      <c r="A34" t="s">
        <v>27</v>
      </c>
      <c r="B34" t="s">
        <v>30</v>
      </c>
      <c r="C34" s="5">
        <v>1011</v>
      </c>
      <c r="D34" s="5">
        <v>4019</v>
      </c>
      <c r="E34" s="5">
        <v>1408</v>
      </c>
      <c r="F34" s="5">
        <v>3164</v>
      </c>
      <c r="G34" s="5"/>
      <c r="I34" s="11">
        <f t="shared" si="0"/>
        <v>9602</v>
      </c>
    </row>
    <row r="35" spans="1:9" x14ac:dyDescent="0.3">
      <c r="A35" t="s">
        <v>28</v>
      </c>
      <c r="B35" t="s">
        <v>30</v>
      </c>
      <c r="C35" s="5">
        <v>703</v>
      </c>
      <c r="D35" s="5">
        <v>2547</v>
      </c>
      <c r="E35" s="5">
        <v>2563</v>
      </c>
      <c r="F35" s="5">
        <v>2421</v>
      </c>
      <c r="G35" s="5"/>
      <c r="I35" s="11">
        <f t="shared" si="0"/>
        <v>8234</v>
      </c>
    </row>
    <row r="36" spans="1:9" x14ac:dyDescent="0.3">
      <c r="A36" t="s">
        <v>37</v>
      </c>
      <c r="B36" t="s">
        <v>32</v>
      </c>
      <c r="C36" s="5">
        <v>8526</v>
      </c>
      <c r="D36" s="5">
        <v>27104</v>
      </c>
      <c r="E36" s="5">
        <v>23748</v>
      </c>
      <c r="F36" s="10">
        <v>9922</v>
      </c>
      <c r="G36" s="10"/>
      <c r="I36" s="11">
        <f t="shared" si="0"/>
        <v>69300</v>
      </c>
    </row>
    <row r="37" spans="1:9" x14ac:dyDescent="0.3">
      <c r="A37" t="s">
        <v>33</v>
      </c>
      <c r="B37" t="s">
        <v>32</v>
      </c>
      <c r="C37" s="5">
        <v>8050</v>
      </c>
      <c r="D37" s="5">
        <v>9459</v>
      </c>
      <c r="E37" s="5">
        <v>34252</v>
      </c>
      <c r="F37" s="5">
        <v>6300</v>
      </c>
      <c r="G37" s="5"/>
      <c r="I37" s="11">
        <f t="shared" si="0"/>
        <v>58061</v>
      </c>
    </row>
    <row r="38" spans="1:9" x14ac:dyDescent="0.3">
      <c r="A38" t="s">
        <v>31</v>
      </c>
      <c r="B38" t="s">
        <v>32</v>
      </c>
      <c r="C38" s="5">
        <v>1377</v>
      </c>
      <c r="D38" s="5"/>
      <c r="E38" s="5">
        <v>1287</v>
      </c>
      <c r="F38" s="10">
        <v>2177</v>
      </c>
      <c r="G38" s="10"/>
      <c r="I38" s="11">
        <f t="shared" si="0"/>
        <v>4841</v>
      </c>
    </row>
    <row r="39" spans="1:9" x14ac:dyDescent="0.3">
      <c r="A39" t="s">
        <v>34</v>
      </c>
      <c r="B39" t="s">
        <v>32</v>
      </c>
      <c r="C39" s="5"/>
      <c r="D39" s="5"/>
      <c r="E39" s="5"/>
      <c r="F39" s="6"/>
      <c r="G39" s="6"/>
      <c r="I39" s="13">
        <f t="shared" si="0"/>
        <v>0</v>
      </c>
    </row>
    <row r="40" spans="1:9" x14ac:dyDescent="0.3">
      <c r="A40" t="s">
        <v>35</v>
      </c>
      <c r="B40" t="s">
        <v>32</v>
      </c>
      <c r="C40" s="5"/>
      <c r="D40" s="5"/>
      <c r="E40" s="5"/>
      <c r="F40" s="6"/>
      <c r="G40" s="6"/>
      <c r="I40" s="13">
        <f t="shared" si="0"/>
        <v>0</v>
      </c>
    </row>
    <row r="41" spans="1:9" x14ac:dyDescent="0.3">
      <c r="A41" t="s">
        <v>36</v>
      </c>
      <c r="B41" t="s">
        <v>32</v>
      </c>
      <c r="C41" s="5"/>
      <c r="D41" s="5"/>
      <c r="E41" s="5"/>
      <c r="F41" s="6"/>
      <c r="G41" s="6"/>
      <c r="I41" s="13">
        <f t="shared" si="0"/>
        <v>0</v>
      </c>
    </row>
    <row r="42" spans="1:9" x14ac:dyDescent="0.3">
      <c r="A42" s="7" t="s">
        <v>39</v>
      </c>
      <c r="B42" t="s">
        <v>38</v>
      </c>
      <c r="C42" s="5"/>
      <c r="D42" s="5"/>
      <c r="E42" s="5"/>
      <c r="F42" s="6"/>
      <c r="G42" s="6"/>
      <c r="I42" s="13">
        <f t="shared" si="0"/>
        <v>0</v>
      </c>
    </row>
    <row r="43" spans="1:9" x14ac:dyDescent="0.3">
      <c r="A43" t="s">
        <v>37</v>
      </c>
      <c r="B43" t="s">
        <v>40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33</v>
      </c>
      <c r="B44" t="s">
        <v>40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31</v>
      </c>
      <c r="B45" t="s">
        <v>40</v>
      </c>
      <c r="C45" s="5"/>
      <c r="D45" s="5"/>
      <c r="E45" s="5"/>
      <c r="F45" s="10"/>
      <c r="G45" s="10"/>
      <c r="I45" s="13">
        <f t="shared" si="0"/>
        <v>0</v>
      </c>
    </row>
    <row r="46" spans="1:9" x14ac:dyDescent="0.3">
      <c r="A46" t="s">
        <v>37</v>
      </c>
      <c r="B46" s="2" t="s">
        <v>52</v>
      </c>
      <c r="C46" s="5">
        <v>1437</v>
      </c>
      <c r="D46" s="5">
        <v>9124</v>
      </c>
      <c r="E46" s="5">
        <v>2785</v>
      </c>
      <c r="F46" s="10">
        <v>9119</v>
      </c>
      <c r="G46" s="10"/>
      <c r="I46" s="11">
        <f t="shared" si="0"/>
        <v>22465</v>
      </c>
    </row>
    <row r="47" spans="1:9" x14ac:dyDescent="0.3">
      <c r="A47" t="s">
        <v>33</v>
      </c>
      <c r="B47" s="2" t="s">
        <v>52</v>
      </c>
      <c r="C47" s="5">
        <v>1022</v>
      </c>
      <c r="D47" s="5">
        <v>6318</v>
      </c>
      <c r="E47" s="5">
        <v>490</v>
      </c>
      <c r="F47" s="10">
        <v>5928</v>
      </c>
      <c r="G47" s="10"/>
      <c r="I47" s="11">
        <f t="shared" si="0"/>
        <v>13758</v>
      </c>
    </row>
    <row r="48" spans="1:9" x14ac:dyDescent="0.3">
      <c r="A48" t="s">
        <v>31</v>
      </c>
      <c r="B48" s="2" t="s">
        <v>52</v>
      </c>
      <c r="C48" s="5"/>
      <c r="D48" s="5">
        <v>4413</v>
      </c>
      <c r="E48" s="5"/>
      <c r="F48" s="10">
        <v>198</v>
      </c>
      <c r="G48" s="10"/>
      <c r="I48" s="11">
        <f t="shared" si="0"/>
        <v>4611</v>
      </c>
    </row>
    <row r="49" spans="1:9" x14ac:dyDescent="0.3">
      <c r="A49" t="s">
        <v>42</v>
      </c>
      <c r="B49" t="s">
        <v>43</v>
      </c>
      <c r="C49" s="5"/>
      <c r="D49" s="5"/>
      <c r="E49" s="5"/>
      <c r="F49" s="5"/>
      <c r="G49" s="5"/>
      <c r="I49" s="12">
        <f t="shared" si="0"/>
        <v>0</v>
      </c>
    </row>
    <row r="50" spans="1:9" x14ac:dyDescent="0.3">
      <c r="A50" t="s">
        <v>44</v>
      </c>
      <c r="B50" t="s">
        <v>43</v>
      </c>
      <c r="C50" s="5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53</v>
      </c>
      <c r="B51" t="s">
        <v>43</v>
      </c>
      <c r="C51" s="5"/>
      <c r="D51" s="5"/>
      <c r="E51" s="5"/>
      <c r="F51" s="5"/>
      <c r="G51" s="5"/>
      <c r="I51" s="11">
        <f t="shared" si="0"/>
        <v>0</v>
      </c>
    </row>
    <row r="52" spans="1:9" x14ac:dyDescent="0.3">
      <c r="A52" t="s">
        <v>54</v>
      </c>
      <c r="B52" t="s">
        <v>43</v>
      </c>
      <c r="C52" s="5"/>
      <c r="D52" s="5"/>
      <c r="E52" s="5"/>
      <c r="F52" s="5"/>
      <c r="G52" s="5"/>
      <c r="I52" s="11">
        <f t="shared" si="0"/>
        <v>0</v>
      </c>
    </row>
    <row r="53" spans="1:9" x14ac:dyDescent="0.3">
      <c r="A53" s="2" t="s">
        <v>42</v>
      </c>
      <c r="B53" s="2" t="s">
        <v>70</v>
      </c>
      <c r="C53" s="5"/>
      <c r="D53" s="5"/>
      <c r="E53" s="5"/>
      <c r="F53" s="5"/>
      <c r="G53" s="5"/>
      <c r="I53" s="11">
        <f t="shared" si="0"/>
        <v>0</v>
      </c>
    </row>
    <row r="54" spans="1:9" x14ac:dyDescent="0.3">
      <c r="A54" s="2" t="s">
        <v>44</v>
      </c>
      <c r="B54" s="2" t="s">
        <v>70</v>
      </c>
      <c r="C54" s="5"/>
      <c r="D54" s="5"/>
      <c r="E54" s="5"/>
      <c r="F54" s="5"/>
      <c r="G54" s="5"/>
      <c r="I54" s="11">
        <f t="shared" si="0"/>
        <v>0</v>
      </c>
    </row>
    <row r="55" spans="1:9" x14ac:dyDescent="0.3">
      <c r="A55" s="2" t="s">
        <v>71</v>
      </c>
      <c r="B55" s="2" t="s">
        <v>70</v>
      </c>
      <c r="C55" s="5">
        <v>626</v>
      </c>
      <c r="D55" s="5">
        <v>402</v>
      </c>
      <c r="E55" s="5"/>
      <c r="F55" s="5"/>
      <c r="G55" s="5"/>
      <c r="I55" s="11">
        <f t="shared" si="0"/>
        <v>1028</v>
      </c>
    </row>
    <row r="56" spans="1:9" x14ac:dyDescent="0.3">
      <c r="A56" t="s">
        <v>25</v>
      </c>
      <c r="B56" t="s">
        <v>45</v>
      </c>
      <c r="C56" s="5"/>
      <c r="D56" s="5"/>
      <c r="E56" s="5"/>
      <c r="F56" s="5"/>
      <c r="G56" s="5"/>
      <c r="I56" s="11">
        <f t="shared" si="0"/>
        <v>0</v>
      </c>
    </row>
    <row r="57" spans="1:9" x14ac:dyDescent="0.3">
      <c r="A57" t="s">
        <v>27</v>
      </c>
      <c r="B57" t="s">
        <v>45</v>
      </c>
      <c r="C57" s="5"/>
      <c r="D57" s="5"/>
      <c r="E57" s="5"/>
      <c r="F57" s="5"/>
      <c r="G57" s="5"/>
      <c r="I57" s="11">
        <f t="shared" si="0"/>
        <v>0</v>
      </c>
    </row>
    <row r="58" spans="1:9" x14ac:dyDescent="0.3">
      <c r="A58" t="s">
        <v>28</v>
      </c>
      <c r="B58" t="s">
        <v>45</v>
      </c>
      <c r="C58" s="5"/>
      <c r="D58" s="5">
        <v>4474</v>
      </c>
      <c r="E58" s="5">
        <v>2583</v>
      </c>
      <c r="F58" s="5">
        <v>1555</v>
      </c>
      <c r="G58" s="5"/>
      <c r="I58" s="13">
        <f t="shared" si="0"/>
        <v>8612</v>
      </c>
    </row>
    <row r="59" spans="1:9" x14ac:dyDescent="0.3">
      <c r="A59" t="s">
        <v>81</v>
      </c>
      <c r="B59" t="s">
        <v>82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93</v>
      </c>
      <c r="B60" s="2" t="s">
        <v>52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106</v>
      </c>
      <c r="B61" t="s">
        <v>13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94</v>
      </c>
      <c r="B62" t="s">
        <v>13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95</v>
      </c>
      <c r="B63" t="s">
        <v>30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107</v>
      </c>
      <c r="B64" t="s">
        <v>40</v>
      </c>
      <c r="C64" s="5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107</v>
      </c>
      <c r="B65" t="s">
        <v>113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108</v>
      </c>
      <c r="B66" t="s">
        <v>40</v>
      </c>
      <c r="C66" s="5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109</v>
      </c>
      <c r="B67" t="s">
        <v>13</v>
      </c>
      <c r="C67" s="5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103</v>
      </c>
      <c r="B68" s="2" t="s">
        <v>52</v>
      </c>
      <c r="C68" s="17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104</v>
      </c>
      <c r="B69" t="s">
        <v>13</v>
      </c>
      <c r="C69" s="17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105</v>
      </c>
      <c r="B70" t="s">
        <v>45</v>
      </c>
      <c r="C70" s="17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100</v>
      </c>
      <c r="B71" t="s">
        <v>45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101</v>
      </c>
      <c r="B72" t="s">
        <v>13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102</v>
      </c>
      <c r="B73" t="s">
        <v>30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87</v>
      </c>
      <c r="B74" t="s">
        <v>40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114</v>
      </c>
      <c r="B75" t="s">
        <v>13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96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96</v>
      </c>
      <c r="C86" s="5"/>
      <c r="D86" s="5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77667</v>
      </c>
      <c r="D88" s="8">
        <f t="shared" ref="D88:G88" si="1">SUM(D4:D86)</f>
        <v>196557</v>
      </c>
      <c r="E88" s="8">
        <f t="shared" si="1"/>
        <v>235040</v>
      </c>
      <c r="F88" s="8">
        <f t="shared" si="1"/>
        <v>107276</v>
      </c>
      <c r="G88" s="8">
        <f t="shared" si="1"/>
        <v>0</v>
      </c>
      <c r="H88" s="9"/>
      <c r="I88" s="21">
        <f>SUM(I4:I86)</f>
        <v>616540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89"/>
  <sheetViews>
    <sheetView workbookViewId="0">
      <pane xSplit="2" ySplit="3" topLeftCell="E70" activePane="bottomRight" state="frozen"/>
      <selection pane="topRight" activeCell="C1" sqref="C1"/>
      <selection pane="bottomLeft" activeCell="A4" sqref="A4"/>
      <selection pane="bottomRight" activeCell="G54" sqref="G54"/>
    </sheetView>
  </sheetViews>
  <sheetFormatPr defaultRowHeight="14.4" x14ac:dyDescent="0.3"/>
  <cols>
    <col min="2" max="2" width="13.109375" customWidth="1"/>
    <col min="3" max="3" width="10.44140625" customWidth="1"/>
    <col min="4" max="5" width="10.33203125" customWidth="1"/>
    <col min="6" max="6" width="10.44140625" customWidth="1"/>
    <col min="7" max="7" width="9.5546875" bestFit="1" customWidth="1"/>
    <col min="9" max="9" width="10.44140625" customWidth="1"/>
  </cols>
  <sheetData>
    <row r="1" spans="1:9" x14ac:dyDescent="0.3">
      <c r="A1" t="s">
        <v>148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149</v>
      </c>
      <c r="D3" s="3" t="s">
        <v>150</v>
      </c>
      <c r="E3" s="3" t="s">
        <v>151</v>
      </c>
      <c r="F3" s="4" t="s">
        <v>152</v>
      </c>
      <c r="G3" s="4" t="s">
        <v>76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86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10</v>
      </c>
      <c r="B15" s="2" t="s">
        <v>138</v>
      </c>
      <c r="C15" s="5"/>
      <c r="D15" s="5"/>
      <c r="E15" s="5"/>
      <c r="F15" s="17"/>
      <c r="G15" s="17"/>
      <c r="I15" s="13">
        <f t="shared" si="0"/>
        <v>0</v>
      </c>
    </row>
    <row r="16" spans="1:9" x14ac:dyDescent="0.3">
      <c r="A16" t="s">
        <v>139</v>
      </c>
      <c r="B16" s="2" t="s">
        <v>138</v>
      </c>
      <c r="C16" s="5"/>
      <c r="D16" s="5"/>
      <c r="E16" s="5"/>
      <c r="F16" s="17"/>
      <c r="G16" s="17"/>
      <c r="I16" s="13">
        <f t="shared" si="0"/>
        <v>0</v>
      </c>
    </row>
    <row r="17" spans="1:9" x14ac:dyDescent="0.3">
      <c r="A17" t="s">
        <v>17</v>
      </c>
      <c r="B17" t="s">
        <v>13</v>
      </c>
      <c r="C17" s="5"/>
      <c r="D17" s="5"/>
      <c r="E17" s="5"/>
      <c r="F17" s="10"/>
      <c r="G17" s="10"/>
      <c r="I17" s="13">
        <f t="shared" si="0"/>
        <v>0</v>
      </c>
    </row>
    <row r="18" spans="1:9" x14ac:dyDescent="0.3">
      <c r="A18" t="s">
        <v>18</v>
      </c>
      <c r="B18" t="s">
        <v>13</v>
      </c>
      <c r="C18" s="5"/>
      <c r="D18" s="5"/>
      <c r="E18" s="5"/>
      <c r="F18" s="10"/>
      <c r="G18" s="10"/>
      <c r="I18" s="13">
        <f t="shared" si="0"/>
        <v>0</v>
      </c>
    </row>
    <row r="19" spans="1:9" x14ac:dyDescent="0.3">
      <c r="A19" t="s">
        <v>11</v>
      </c>
      <c r="B19" t="s">
        <v>13</v>
      </c>
      <c r="C19" s="5"/>
      <c r="D19" s="5">
        <v>23454</v>
      </c>
      <c r="E19" s="5">
        <v>18861</v>
      </c>
      <c r="F19" s="17">
        <v>17999</v>
      </c>
      <c r="G19" s="17">
        <v>2582</v>
      </c>
      <c r="I19" s="13">
        <f t="shared" si="0"/>
        <v>62896</v>
      </c>
    </row>
    <row r="20" spans="1:9" x14ac:dyDescent="0.3">
      <c r="A20" t="s">
        <v>10</v>
      </c>
      <c r="B20" t="s">
        <v>13</v>
      </c>
      <c r="C20" s="5"/>
      <c r="D20" s="5">
        <v>25695</v>
      </c>
      <c r="E20" s="5">
        <v>6394</v>
      </c>
      <c r="F20" s="17">
        <v>13877</v>
      </c>
      <c r="G20" s="17"/>
      <c r="I20" s="13">
        <f t="shared" si="0"/>
        <v>45966</v>
      </c>
    </row>
    <row r="21" spans="1:9" x14ac:dyDescent="0.3">
      <c r="A21" t="s">
        <v>8</v>
      </c>
      <c r="B21" t="s">
        <v>13</v>
      </c>
      <c r="C21" s="5"/>
      <c r="D21" s="5">
        <v>759</v>
      </c>
      <c r="E21" s="5">
        <v>628</v>
      </c>
      <c r="F21" s="17">
        <v>7623</v>
      </c>
      <c r="G21" s="17">
        <v>4066</v>
      </c>
      <c r="I21" s="13">
        <f t="shared" si="0"/>
        <v>13076</v>
      </c>
    </row>
    <row r="22" spans="1:9" x14ac:dyDescent="0.3">
      <c r="A22" t="s">
        <v>19</v>
      </c>
      <c r="B22" t="s">
        <v>13</v>
      </c>
      <c r="C22" s="5"/>
      <c r="D22" s="5">
        <v>3384</v>
      </c>
      <c r="E22" s="5">
        <v>2021</v>
      </c>
      <c r="F22" s="10">
        <v>2704</v>
      </c>
      <c r="G22" s="10"/>
      <c r="I22" s="13">
        <f t="shared" si="0"/>
        <v>8109</v>
      </c>
    </row>
    <row r="23" spans="1:9" x14ac:dyDescent="0.3">
      <c r="A23" t="s">
        <v>20</v>
      </c>
      <c r="B23" t="s">
        <v>13</v>
      </c>
      <c r="C23" s="5"/>
      <c r="D23" s="5">
        <v>14832</v>
      </c>
      <c r="E23" s="5">
        <v>9856</v>
      </c>
      <c r="F23" s="17">
        <v>16002</v>
      </c>
      <c r="G23" s="17"/>
      <c r="I23" s="13">
        <f t="shared" si="0"/>
        <v>40690</v>
      </c>
    </row>
    <row r="24" spans="1:9" x14ac:dyDescent="0.3">
      <c r="A24" t="s">
        <v>21</v>
      </c>
      <c r="B24" t="s">
        <v>13</v>
      </c>
      <c r="C24" s="5"/>
      <c r="D24" s="5">
        <v>1135</v>
      </c>
      <c r="E24" s="5"/>
      <c r="F24" s="17">
        <v>591</v>
      </c>
      <c r="G24" s="17">
        <v>4986</v>
      </c>
      <c r="I24" s="13">
        <f t="shared" si="0"/>
        <v>6712</v>
      </c>
    </row>
    <row r="25" spans="1:9" x14ac:dyDescent="0.3">
      <c r="A25" t="s">
        <v>22</v>
      </c>
      <c r="B25" t="s">
        <v>23</v>
      </c>
      <c r="C25" s="5"/>
      <c r="D25" s="5">
        <v>3164</v>
      </c>
      <c r="E25" s="5">
        <v>1180</v>
      </c>
      <c r="F25" s="17">
        <v>2164</v>
      </c>
      <c r="G25" s="17">
        <v>1630</v>
      </c>
      <c r="I25" s="13">
        <f t="shared" si="0"/>
        <v>8138</v>
      </c>
    </row>
    <row r="26" spans="1:9" x14ac:dyDescent="0.3">
      <c r="A26" t="s">
        <v>24</v>
      </c>
      <c r="B26" t="s">
        <v>23</v>
      </c>
      <c r="C26" s="5"/>
      <c r="D26" s="5">
        <v>1386</v>
      </c>
      <c r="E26" s="5">
        <v>1235</v>
      </c>
      <c r="F26" s="17">
        <v>1249</v>
      </c>
      <c r="G26" s="17">
        <v>1266</v>
      </c>
      <c r="I26" s="13">
        <f t="shared" si="0"/>
        <v>5136</v>
      </c>
    </row>
    <row r="27" spans="1:9" x14ac:dyDescent="0.3">
      <c r="A27" t="s">
        <v>25</v>
      </c>
      <c r="B27" t="s">
        <v>26</v>
      </c>
      <c r="C27" s="5"/>
      <c r="D27" s="5"/>
      <c r="E27" s="5"/>
      <c r="F27" s="10"/>
      <c r="G27" s="10"/>
      <c r="I27" s="13">
        <f t="shared" si="0"/>
        <v>0</v>
      </c>
    </row>
    <row r="28" spans="1:9" x14ac:dyDescent="0.3">
      <c r="A28" t="s">
        <v>27</v>
      </c>
      <c r="B28" t="s">
        <v>26</v>
      </c>
      <c r="C28" s="5"/>
      <c r="D28" s="5"/>
      <c r="E28" s="5"/>
      <c r="F28" s="10"/>
      <c r="G28" s="10"/>
      <c r="I28" s="13">
        <f t="shared" si="0"/>
        <v>0</v>
      </c>
    </row>
    <row r="29" spans="1:9" x14ac:dyDescent="0.3">
      <c r="A29" t="s">
        <v>28</v>
      </c>
      <c r="B29" t="s">
        <v>26</v>
      </c>
      <c r="C29" s="5"/>
      <c r="D29" s="5"/>
      <c r="E29" s="5"/>
      <c r="F29" s="6"/>
      <c r="G29" s="6"/>
      <c r="I29" s="13">
        <f t="shared" si="0"/>
        <v>0</v>
      </c>
    </row>
    <row r="30" spans="1:9" x14ac:dyDescent="0.3">
      <c r="A30" t="s">
        <v>29</v>
      </c>
      <c r="B30" t="s">
        <v>30</v>
      </c>
      <c r="C30" s="5"/>
      <c r="D30" s="5">
        <v>19196</v>
      </c>
      <c r="E30" s="5">
        <v>15311</v>
      </c>
      <c r="F30" s="5">
        <v>14526</v>
      </c>
      <c r="G30" s="5">
        <v>2079</v>
      </c>
      <c r="I30" s="13">
        <f t="shared" si="0"/>
        <v>51112</v>
      </c>
    </row>
    <row r="31" spans="1:9" x14ac:dyDescent="0.3">
      <c r="A31" t="s">
        <v>17</v>
      </c>
      <c r="B31" t="s">
        <v>30</v>
      </c>
      <c r="C31" s="5"/>
      <c r="D31" s="5">
        <v>18990</v>
      </c>
      <c r="E31" s="5">
        <v>4930</v>
      </c>
      <c r="F31" s="5">
        <v>10731</v>
      </c>
      <c r="G31" s="5"/>
      <c r="I31" s="13">
        <f t="shared" si="0"/>
        <v>34651</v>
      </c>
    </row>
    <row r="32" spans="1:9" x14ac:dyDescent="0.3">
      <c r="A32" t="s">
        <v>18</v>
      </c>
      <c r="B32" t="s">
        <v>30</v>
      </c>
      <c r="C32" s="5"/>
      <c r="D32" s="5">
        <v>571</v>
      </c>
      <c r="E32" s="5">
        <v>517</v>
      </c>
      <c r="F32" s="5">
        <v>5458</v>
      </c>
      <c r="G32" s="5">
        <v>2867</v>
      </c>
      <c r="I32" s="13">
        <f t="shared" si="0"/>
        <v>9413</v>
      </c>
    </row>
    <row r="33" spans="1:9" x14ac:dyDescent="0.3">
      <c r="A33" t="s">
        <v>25</v>
      </c>
      <c r="B33" t="s">
        <v>30</v>
      </c>
      <c r="C33" s="5"/>
      <c r="D33" s="5"/>
      <c r="E33" s="5"/>
      <c r="F33" s="5"/>
      <c r="G33" s="5"/>
      <c r="I33" s="11">
        <f t="shared" si="0"/>
        <v>0</v>
      </c>
    </row>
    <row r="34" spans="1:9" x14ac:dyDescent="0.3">
      <c r="A34" t="s">
        <v>27</v>
      </c>
      <c r="B34" t="s">
        <v>30</v>
      </c>
      <c r="C34" s="5"/>
      <c r="D34" s="5">
        <v>6145</v>
      </c>
      <c r="E34" s="5">
        <v>1463</v>
      </c>
      <c r="F34" s="5">
        <v>3194</v>
      </c>
      <c r="G34" s="5">
        <v>1573</v>
      </c>
      <c r="I34" s="13">
        <f t="shared" si="0"/>
        <v>12375</v>
      </c>
    </row>
    <row r="35" spans="1:9" x14ac:dyDescent="0.3">
      <c r="A35" t="s">
        <v>28</v>
      </c>
      <c r="B35" t="s">
        <v>30</v>
      </c>
      <c r="C35" s="5"/>
      <c r="D35" s="5">
        <v>1231</v>
      </c>
      <c r="E35" s="5">
        <v>1143</v>
      </c>
      <c r="F35" s="5">
        <v>1229</v>
      </c>
      <c r="G35" s="5">
        <v>1212</v>
      </c>
      <c r="I35" s="13">
        <f t="shared" si="0"/>
        <v>4815</v>
      </c>
    </row>
    <row r="36" spans="1:9" x14ac:dyDescent="0.3">
      <c r="A36" t="s">
        <v>37</v>
      </c>
      <c r="B36" t="s">
        <v>32</v>
      </c>
      <c r="C36" s="5"/>
      <c r="D36" s="5">
        <v>11361</v>
      </c>
      <c r="E36" s="5">
        <v>17194</v>
      </c>
      <c r="F36" s="10">
        <v>16429</v>
      </c>
      <c r="G36" s="10">
        <v>2271</v>
      </c>
      <c r="I36" s="13">
        <f t="shared" si="0"/>
        <v>47255</v>
      </c>
    </row>
    <row r="37" spans="1:9" x14ac:dyDescent="0.3">
      <c r="A37" t="s">
        <v>33</v>
      </c>
      <c r="B37" t="s">
        <v>32</v>
      </c>
      <c r="C37" s="5"/>
      <c r="D37" s="5">
        <v>18606</v>
      </c>
      <c r="E37" s="5">
        <v>5752</v>
      </c>
      <c r="F37" s="5">
        <v>10971</v>
      </c>
      <c r="G37" s="5"/>
      <c r="I37" s="13">
        <f t="shared" si="0"/>
        <v>35329</v>
      </c>
    </row>
    <row r="38" spans="1:9" x14ac:dyDescent="0.3">
      <c r="A38" t="s">
        <v>31</v>
      </c>
      <c r="B38" t="s">
        <v>32</v>
      </c>
      <c r="C38" s="5"/>
      <c r="D38" s="5">
        <v>1738</v>
      </c>
      <c r="E38" s="5">
        <v>1104</v>
      </c>
      <c r="F38" s="10">
        <v>1164</v>
      </c>
      <c r="G38" s="10">
        <v>3768</v>
      </c>
      <c r="I38" s="13">
        <f t="shared" si="0"/>
        <v>7774</v>
      </c>
    </row>
    <row r="39" spans="1:9" x14ac:dyDescent="0.3">
      <c r="A39" t="s">
        <v>34</v>
      </c>
      <c r="B39" t="s">
        <v>32</v>
      </c>
      <c r="C39" s="5"/>
      <c r="D39" s="5"/>
      <c r="E39" s="5"/>
      <c r="F39" s="6"/>
      <c r="G39" s="6"/>
      <c r="I39" s="13">
        <f t="shared" si="0"/>
        <v>0</v>
      </c>
    </row>
    <row r="40" spans="1:9" x14ac:dyDescent="0.3">
      <c r="A40" t="s">
        <v>35</v>
      </c>
      <c r="B40" t="s">
        <v>32</v>
      </c>
      <c r="C40" s="5"/>
      <c r="D40" s="5"/>
      <c r="E40" s="5"/>
      <c r="F40" s="6"/>
      <c r="G40" s="6"/>
      <c r="I40" s="13">
        <f t="shared" si="0"/>
        <v>0</v>
      </c>
    </row>
    <row r="41" spans="1:9" x14ac:dyDescent="0.3">
      <c r="A41" t="s">
        <v>36</v>
      </c>
      <c r="B41" t="s">
        <v>32</v>
      </c>
      <c r="C41" s="5"/>
      <c r="D41" s="5"/>
      <c r="E41" s="5"/>
      <c r="F41" s="6"/>
      <c r="G41" s="6"/>
      <c r="I41" s="13">
        <f t="shared" si="0"/>
        <v>0</v>
      </c>
    </row>
    <row r="42" spans="1:9" x14ac:dyDescent="0.3">
      <c r="A42" s="7" t="s">
        <v>39</v>
      </c>
      <c r="B42" t="s">
        <v>38</v>
      </c>
      <c r="C42" s="5"/>
      <c r="D42" s="5"/>
      <c r="E42" s="5"/>
      <c r="F42" s="6"/>
      <c r="G42" s="6"/>
      <c r="I42" s="13">
        <f t="shared" si="0"/>
        <v>0</v>
      </c>
    </row>
    <row r="43" spans="1:9" x14ac:dyDescent="0.3">
      <c r="A43" t="s">
        <v>37</v>
      </c>
      <c r="B43" t="s">
        <v>153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33</v>
      </c>
      <c r="B44" t="s">
        <v>153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31</v>
      </c>
      <c r="B45" t="s">
        <v>153</v>
      </c>
      <c r="C45" s="5"/>
      <c r="D45" s="5"/>
      <c r="E45" s="5"/>
      <c r="F45" s="10"/>
      <c r="G45" s="10"/>
      <c r="I45" s="13">
        <f t="shared" si="0"/>
        <v>0</v>
      </c>
    </row>
    <row r="46" spans="1:9" x14ac:dyDescent="0.3">
      <c r="A46" t="s">
        <v>37</v>
      </c>
      <c r="B46" s="2" t="s">
        <v>52</v>
      </c>
      <c r="C46" s="5"/>
      <c r="D46" s="5">
        <v>10017</v>
      </c>
      <c r="E46" s="5"/>
      <c r="F46" s="10">
        <v>1486</v>
      </c>
      <c r="G46" s="10">
        <v>513</v>
      </c>
      <c r="I46" s="13">
        <f t="shared" si="0"/>
        <v>12016</v>
      </c>
    </row>
    <row r="47" spans="1:9" x14ac:dyDescent="0.3">
      <c r="A47" t="s">
        <v>33</v>
      </c>
      <c r="B47" s="2" t="s">
        <v>52</v>
      </c>
      <c r="C47" s="5"/>
      <c r="D47" s="5">
        <v>6948</v>
      </c>
      <c r="E47" s="5">
        <v>1048</v>
      </c>
      <c r="F47" s="10">
        <v>1937</v>
      </c>
      <c r="G47" s="10">
        <v>965</v>
      </c>
      <c r="I47" s="13">
        <f t="shared" si="0"/>
        <v>10898</v>
      </c>
    </row>
    <row r="48" spans="1:9" x14ac:dyDescent="0.3">
      <c r="A48" t="s">
        <v>31</v>
      </c>
      <c r="B48" s="2" t="s">
        <v>52</v>
      </c>
      <c r="C48" s="5"/>
      <c r="D48" s="5">
        <v>129</v>
      </c>
      <c r="E48" s="5">
        <v>548</v>
      </c>
      <c r="F48" s="10">
        <v>5982</v>
      </c>
      <c r="G48" s="10">
        <v>565</v>
      </c>
      <c r="I48" s="13">
        <f t="shared" si="0"/>
        <v>7224</v>
      </c>
    </row>
    <row r="49" spans="1:9" x14ac:dyDescent="0.3">
      <c r="A49" t="s">
        <v>42</v>
      </c>
      <c r="B49" t="s">
        <v>43</v>
      </c>
      <c r="C49" s="5"/>
      <c r="D49" s="5"/>
      <c r="E49" s="5"/>
      <c r="F49" s="5"/>
      <c r="G49" s="5"/>
      <c r="I49" s="12">
        <f t="shared" si="0"/>
        <v>0</v>
      </c>
    </row>
    <row r="50" spans="1:9" x14ac:dyDescent="0.3">
      <c r="A50" t="s">
        <v>44</v>
      </c>
      <c r="B50" t="s">
        <v>43</v>
      </c>
      <c r="C50" s="5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53</v>
      </c>
      <c r="B51" t="s">
        <v>43</v>
      </c>
      <c r="C51" s="5"/>
      <c r="D51" s="5"/>
      <c r="E51" s="5"/>
      <c r="F51" s="5"/>
      <c r="G51" s="5"/>
      <c r="I51" s="11">
        <f t="shared" si="0"/>
        <v>0</v>
      </c>
    </row>
    <row r="52" spans="1:9" x14ac:dyDescent="0.3">
      <c r="A52" t="s">
        <v>54</v>
      </c>
      <c r="B52" t="s">
        <v>43</v>
      </c>
      <c r="C52" s="5"/>
      <c r="D52" s="5"/>
      <c r="E52" s="5"/>
      <c r="F52" s="5"/>
      <c r="G52" s="5"/>
      <c r="I52" s="11">
        <f t="shared" si="0"/>
        <v>0</v>
      </c>
    </row>
    <row r="53" spans="1:9" x14ac:dyDescent="0.3">
      <c r="A53" s="2" t="s">
        <v>42</v>
      </c>
      <c r="B53" s="2" t="s">
        <v>70</v>
      </c>
      <c r="C53" s="5"/>
      <c r="D53" s="5"/>
      <c r="E53" s="5"/>
      <c r="F53" s="5"/>
      <c r="G53" s="5"/>
      <c r="I53" s="11">
        <f t="shared" si="0"/>
        <v>0</v>
      </c>
    </row>
    <row r="54" spans="1:9" x14ac:dyDescent="0.3">
      <c r="A54" s="2" t="s">
        <v>44</v>
      </c>
      <c r="B54" s="2" t="s">
        <v>70</v>
      </c>
      <c r="C54" s="5"/>
      <c r="D54" s="5"/>
      <c r="E54" s="5"/>
      <c r="F54" s="5"/>
      <c r="G54" s="5"/>
      <c r="I54" s="11">
        <f t="shared" si="0"/>
        <v>0</v>
      </c>
    </row>
    <row r="55" spans="1:9" x14ac:dyDescent="0.3">
      <c r="A55" s="2" t="s">
        <v>71</v>
      </c>
      <c r="B55" s="2" t="s">
        <v>70</v>
      </c>
      <c r="C55" s="5"/>
      <c r="D55" s="5"/>
      <c r="E55" s="5"/>
      <c r="F55" s="5"/>
      <c r="G55" s="5"/>
      <c r="I55" s="11">
        <f t="shared" si="0"/>
        <v>0</v>
      </c>
    </row>
    <row r="56" spans="1:9" x14ac:dyDescent="0.3">
      <c r="A56" t="s">
        <v>25</v>
      </c>
      <c r="B56" t="s">
        <v>45</v>
      </c>
      <c r="C56" s="5"/>
      <c r="D56" s="5"/>
      <c r="E56" s="5"/>
      <c r="F56" s="5"/>
      <c r="G56" s="5"/>
      <c r="I56" s="11">
        <f t="shared" si="0"/>
        <v>0</v>
      </c>
    </row>
    <row r="57" spans="1:9" x14ac:dyDescent="0.3">
      <c r="A57" t="s">
        <v>27</v>
      </c>
      <c r="B57" t="s">
        <v>45</v>
      </c>
      <c r="C57" s="5"/>
      <c r="D57" s="5"/>
      <c r="E57" s="5"/>
      <c r="F57" s="5"/>
      <c r="G57" s="5"/>
      <c r="I57" s="11">
        <f t="shared" si="0"/>
        <v>0</v>
      </c>
    </row>
    <row r="58" spans="1:9" x14ac:dyDescent="0.3">
      <c r="A58" t="s">
        <v>28</v>
      </c>
      <c r="B58" t="s">
        <v>45</v>
      </c>
      <c r="C58" s="5"/>
      <c r="D58" s="5"/>
      <c r="E58" s="5"/>
      <c r="F58" s="5"/>
      <c r="G58" s="5"/>
      <c r="I58" s="13">
        <f t="shared" si="0"/>
        <v>0</v>
      </c>
    </row>
    <row r="59" spans="1:9" x14ac:dyDescent="0.3">
      <c r="A59" t="s">
        <v>81</v>
      </c>
      <c r="B59" t="s">
        <v>82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93</v>
      </c>
      <c r="B60" s="2" t="s">
        <v>52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106</v>
      </c>
      <c r="B61" t="s">
        <v>13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94</v>
      </c>
      <c r="B62" t="s">
        <v>13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95</v>
      </c>
      <c r="B63" t="s">
        <v>30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107</v>
      </c>
      <c r="B64" t="s">
        <v>40</v>
      </c>
      <c r="C64" s="5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107</v>
      </c>
      <c r="B65" t="s">
        <v>113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108</v>
      </c>
      <c r="B66" t="s">
        <v>40</v>
      </c>
      <c r="C66" s="5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109</v>
      </c>
      <c r="B67" t="s">
        <v>13</v>
      </c>
      <c r="C67" s="5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103</v>
      </c>
      <c r="B68" s="2" t="s">
        <v>52</v>
      </c>
      <c r="C68" s="17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104</v>
      </c>
      <c r="B69" t="s">
        <v>13</v>
      </c>
      <c r="C69" s="17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105</v>
      </c>
      <c r="B70" t="s">
        <v>45</v>
      </c>
      <c r="C70" s="17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100</v>
      </c>
      <c r="B71" t="s">
        <v>45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101</v>
      </c>
      <c r="B72" t="s">
        <v>13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102</v>
      </c>
      <c r="B73" t="s">
        <v>30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87</v>
      </c>
      <c r="B74" t="s">
        <v>40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114</v>
      </c>
      <c r="B75" t="s">
        <v>13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96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96</v>
      </c>
      <c r="C86" s="5"/>
      <c r="D86" s="5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0</v>
      </c>
      <c r="D88" s="8">
        <f t="shared" ref="D88:G88" si="1">SUM(D4:D86)</f>
        <v>168741</v>
      </c>
      <c r="E88" s="8">
        <f t="shared" si="1"/>
        <v>89185</v>
      </c>
      <c r="F88" s="8">
        <f t="shared" si="1"/>
        <v>135316</v>
      </c>
      <c r="G88" s="8">
        <f t="shared" si="1"/>
        <v>30343</v>
      </c>
      <c r="H88" s="9"/>
      <c r="I88" s="21">
        <f>SUM(I4:I86)</f>
        <v>423585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92"/>
  <sheetViews>
    <sheetView workbookViewId="0">
      <pane xSplit="2" ySplit="3" topLeftCell="C67" activePane="bottomRight" state="frozen"/>
      <selection pane="topRight" activeCell="C1" sqref="C1"/>
      <selection pane="bottomLeft" activeCell="A4" sqref="A4"/>
      <selection pane="bottomRight" activeCell="I33" sqref="I33"/>
    </sheetView>
  </sheetViews>
  <sheetFormatPr defaultRowHeight="14.4" x14ac:dyDescent="0.3"/>
  <cols>
    <col min="2" max="2" width="14" customWidth="1"/>
    <col min="3" max="3" width="10.5546875" bestFit="1" customWidth="1"/>
    <col min="4" max="4" width="10.5546875" customWidth="1"/>
    <col min="5" max="5" width="10.44140625" customWidth="1"/>
    <col min="6" max="6" width="11" customWidth="1"/>
    <col min="7" max="7" width="11.33203125" customWidth="1"/>
  </cols>
  <sheetData>
    <row r="1" spans="1:9" x14ac:dyDescent="0.3">
      <c r="A1" t="s">
        <v>154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155</v>
      </c>
      <c r="D3" s="3" t="s">
        <v>77</v>
      </c>
      <c r="E3" s="3" t="s">
        <v>78</v>
      </c>
      <c r="F3" s="4" t="s">
        <v>79</v>
      </c>
      <c r="G3" s="4" t="s">
        <v>156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89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11</v>
      </c>
      <c r="B15" s="2" t="s">
        <v>138</v>
      </c>
      <c r="C15" s="5">
        <v>10057</v>
      </c>
      <c r="D15" s="5">
        <v>4051</v>
      </c>
      <c r="E15" s="5">
        <v>948</v>
      </c>
      <c r="F15" s="17">
        <v>7301</v>
      </c>
      <c r="G15" s="17"/>
      <c r="I15" s="11">
        <f t="shared" si="0"/>
        <v>22357</v>
      </c>
    </row>
    <row r="16" spans="1:9" x14ac:dyDescent="0.3">
      <c r="A16" t="s">
        <v>157</v>
      </c>
      <c r="B16" s="2" t="s">
        <v>138</v>
      </c>
      <c r="C16" s="5"/>
      <c r="D16" s="5"/>
      <c r="E16" s="5"/>
      <c r="F16" s="17"/>
      <c r="G16" s="17"/>
      <c r="I16" s="15">
        <f t="shared" si="0"/>
        <v>0</v>
      </c>
    </row>
    <row r="17" spans="1:9" x14ac:dyDescent="0.3">
      <c r="A17" t="s">
        <v>10</v>
      </c>
      <c r="B17" s="2" t="s">
        <v>138</v>
      </c>
      <c r="C17" s="5">
        <v>5354</v>
      </c>
      <c r="D17" s="5">
        <v>14388</v>
      </c>
      <c r="E17" s="5">
        <v>1184</v>
      </c>
      <c r="F17" s="17"/>
      <c r="G17" s="17"/>
      <c r="I17" s="11">
        <f t="shared" si="0"/>
        <v>20926</v>
      </c>
    </row>
    <row r="18" spans="1:9" x14ac:dyDescent="0.3">
      <c r="A18" t="s">
        <v>139</v>
      </c>
      <c r="B18" s="2" t="s">
        <v>138</v>
      </c>
      <c r="C18" s="5"/>
      <c r="D18" s="5"/>
      <c r="E18" s="5"/>
      <c r="F18" s="17"/>
      <c r="G18" s="17"/>
      <c r="I18" s="13">
        <f t="shared" si="0"/>
        <v>0</v>
      </c>
    </row>
    <row r="19" spans="1:9" x14ac:dyDescent="0.3">
      <c r="A19" t="s">
        <v>17</v>
      </c>
      <c r="B19" t="s">
        <v>13</v>
      </c>
      <c r="C19" s="5"/>
      <c r="D19" s="5"/>
      <c r="E19" s="5"/>
      <c r="F19" s="10"/>
      <c r="G19" s="10"/>
      <c r="I19" s="13">
        <f t="shared" si="0"/>
        <v>0</v>
      </c>
    </row>
    <row r="20" spans="1:9" x14ac:dyDescent="0.3">
      <c r="A20" t="s">
        <v>18</v>
      </c>
      <c r="B20" t="s">
        <v>13</v>
      </c>
      <c r="C20" s="5"/>
      <c r="D20" s="5"/>
      <c r="E20" s="5"/>
      <c r="F20" s="10"/>
      <c r="G20" s="10"/>
      <c r="I20" s="13">
        <f t="shared" si="0"/>
        <v>0</v>
      </c>
    </row>
    <row r="21" spans="1:9" x14ac:dyDescent="0.3">
      <c r="A21" t="s">
        <v>11</v>
      </c>
      <c r="B21" t="s">
        <v>13</v>
      </c>
      <c r="C21" s="5">
        <v>1175</v>
      </c>
      <c r="D21" s="5">
        <v>6742</v>
      </c>
      <c r="E21" s="5">
        <v>12334</v>
      </c>
      <c r="F21" s="17">
        <v>9526</v>
      </c>
      <c r="G21" s="17">
        <v>9872</v>
      </c>
      <c r="I21" s="11">
        <f t="shared" si="0"/>
        <v>39649</v>
      </c>
    </row>
    <row r="22" spans="1:9" x14ac:dyDescent="0.3">
      <c r="A22" t="s">
        <v>10</v>
      </c>
      <c r="B22" t="s">
        <v>13</v>
      </c>
      <c r="C22" s="5">
        <v>1912</v>
      </c>
      <c r="D22" s="5"/>
      <c r="E22" s="5">
        <v>9425</v>
      </c>
      <c r="F22" s="17">
        <v>9471</v>
      </c>
      <c r="G22" s="17">
        <v>9188</v>
      </c>
      <c r="I22" s="11">
        <f t="shared" si="0"/>
        <v>29996</v>
      </c>
    </row>
    <row r="23" spans="1:9" x14ac:dyDescent="0.3">
      <c r="A23" t="s">
        <v>8</v>
      </c>
      <c r="B23" t="s">
        <v>13</v>
      </c>
      <c r="C23" s="5">
        <v>1654</v>
      </c>
      <c r="D23" s="5">
        <v>4262</v>
      </c>
      <c r="E23" s="5">
        <v>5577</v>
      </c>
      <c r="F23" s="17">
        <v>2238</v>
      </c>
      <c r="G23" s="17">
        <v>1127</v>
      </c>
      <c r="I23" s="11">
        <f t="shared" si="0"/>
        <v>14858</v>
      </c>
    </row>
    <row r="24" spans="1:9" x14ac:dyDescent="0.3">
      <c r="A24" t="s">
        <v>158</v>
      </c>
      <c r="B24" t="s">
        <v>13</v>
      </c>
      <c r="C24" s="5"/>
      <c r="D24" s="5"/>
      <c r="E24" s="5"/>
      <c r="F24" s="17"/>
      <c r="G24" s="17"/>
      <c r="I24" s="13">
        <f t="shared" si="0"/>
        <v>0</v>
      </c>
    </row>
    <row r="25" spans="1:9" x14ac:dyDescent="0.3">
      <c r="A25" t="s">
        <v>19</v>
      </c>
      <c r="B25" t="s">
        <v>13</v>
      </c>
      <c r="C25" s="5">
        <v>2956</v>
      </c>
      <c r="D25" s="5">
        <v>5081</v>
      </c>
      <c r="E25" s="5">
        <v>3749</v>
      </c>
      <c r="F25" s="10">
        <v>10922</v>
      </c>
      <c r="G25" s="10">
        <v>2234</v>
      </c>
      <c r="I25" s="11">
        <f t="shared" si="0"/>
        <v>24942</v>
      </c>
    </row>
    <row r="26" spans="1:9" x14ac:dyDescent="0.3">
      <c r="A26" t="s">
        <v>20</v>
      </c>
      <c r="B26" t="s">
        <v>13</v>
      </c>
      <c r="C26" s="5">
        <v>9478</v>
      </c>
      <c r="D26" s="5">
        <v>8356</v>
      </c>
      <c r="E26" s="5">
        <v>8366</v>
      </c>
      <c r="F26" s="17">
        <v>1044</v>
      </c>
      <c r="G26" s="17">
        <v>10668</v>
      </c>
      <c r="I26" s="11">
        <f t="shared" si="0"/>
        <v>37912</v>
      </c>
    </row>
    <row r="27" spans="1:9" x14ac:dyDescent="0.3">
      <c r="A27" t="s">
        <v>21</v>
      </c>
      <c r="B27" t="s">
        <v>13</v>
      </c>
      <c r="C27" s="5"/>
      <c r="D27" s="5">
        <v>1958</v>
      </c>
      <c r="E27" s="5">
        <v>1781</v>
      </c>
      <c r="F27" s="17"/>
      <c r="G27" s="17">
        <v>1732</v>
      </c>
      <c r="I27" s="11">
        <f t="shared" si="0"/>
        <v>5471</v>
      </c>
    </row>
    <row r="28" spans="1:9" x14ac:dyDescent="0.3">
      <c r="A28" t="s">
        <v>22</v>
      </c>
      <c r="B28" t="s">
        <v>23</v>
      </c>
      <c r="C28" s="5"/>
      <c r="D28" s="5">
        <v>1027</v>
      </c>
      <c r="E28" s="5">
        <v>2690</v>
      </c>
      <c r="F28" s="17">
        <v>1313</v>
      </c>
      <c r="G28" s="17"/>
      <c r="I28" s="11">
        <f t="shared" si="0"/>
        <v>5030</v>
      </c>
    </row>
    <row r="29" spans="1:9" x14ac:dyDescent="0.3">
      <c r="A29" t="s">
        <v>24</v>
      </c>
      <c r="B29" t="s">
        <v>23</v>
      </c>
      <c r="C29" s="5"/>
      <c r="D29" s="5">
        <v>1210</v>
      </c>
      <c r="E29" s="5"/>
      <c r="F29" s="17"/>
      <c r="G29" s="17"/>
      <c r="I29" s="11">
        <f t="shared" si="0"/>
        <v>1210</v>
      </c>
    </row>
    <row r="30" spans="1:9" x14ac:dyDescent="0.3">
      <c r="A30" t="s">
        <v>25</v>
      </c>
      <c r="B30" t="s">
        <v>26</v>
      </c>
      <c r="C30" s="5"/>
      <c r="D30" s="5"/>
      <c r="E30" s="5"/>
      <c r="F30" s="10"/>
      <c r="G30" s="10"/>
      <c r="I30" s="13">
        <f t="shared" si="0"/>
        <v>0</v>
      </c>
    </row>
    <row r="31" spans="1:9" x14ac:dyDescent="0.3">
      <c r="A31" t="s">
        <v>27</v>
      </c>
      <c r="B31" t="s">
        <v>26</v>
      </c>
      <c r="C31" s="5"/>
      <c r="D31" s="5"/>
      <c r="E31" s="5"/>
      <c r="F31" s="10"/>
      <c r="G31" s="10"/>
      <c r="I31" s="13">
        <f t="shared" si="0"/>
        <v>0</v>
      </c>
    </row>
    <row r="32" spans="1:9" x14ac:dyDescent="0.3">
      <c r="A32" t="s">
        <v>28</v>
      </c>
      <c r="B32" t="s">
        <v>26</v>
      </c>
      <c r="C32" s="5"/>
      <c r="D32" s="5"/>
      <c r="E32" s="5"/>
      <c r="F32" s="6"/>
      <c r="G32" s="6"/>
      <c r="I32" s="13">
        <f t="shared" si="0"/>
        <v>0</v>
      </c>
    </row>
    <row r="33" spans="1:9" x14ac:dyDescent="0.3">
      <c r="A33" t="s">
        <v>29</v>
      </c>
      <c r="B33" t="s">
        <v>30</v>
      </c>
      <c r="C33" s="5">
        <v>8686</v>
      </c>
      <c r="D33" s="5">
        <v>8655</v>
      </c>
      <c r="E33" s="5">
        <v>10652</v>
      </c>
      <c r="F33" s="5">
        <v>12798</v>
      </c>
      <c r="G33" s="5">
        <v>8099</v>
      </c>
      <c r="I33" s="15">
        <f t="shared" si="0"/>
        <v>48890</v>
      </c>
    </row>
    <row r="34" spans="1:9" x14ac:dyDescent="0.3">
      <c r="A34" t="s">
        <v>17</v>
      </c>
      <c r="B34" t="s">
        <v>30</v>
      </c>
      <c r="C34" s="5">
        <v>5904</v>
      </c>
      <c r="D34" s="5">
        <v>11105</v>
      </c>
      <c r="E34" s="5">
        <v>6446</v>
      </c>
      <c r="F34" s="5">
        <v>7742</v>
      </c>
      <c r="G34" s="5">
        <v>6655</v>
      </c>
      <c r="I34" s="15">
        <f t="shared" si="0"/>
        <v>37852</v>
      </c>
    </row>
    <row r="35" spans="1:9" x14ac:dyDescent="0.3">
      <c r="A35" t="s">
        <v>18</v>
      </c>
      <c r="B35" t="s">
        <v>30</v>
      </c>
      <c r="C35" s="5">
        <v>1292</v>
      </c>
      <c r="D35" s="5">
        <v>3377</v>
      </c>
      <c r="E35" s="5">
        <v>4720</v>
      </c>
      <c r="F35" s="5">
        <v>1873</v>
      </c>
      <c r="G35" s="5">
        <v>865</v>
      </c>
      <c r="I35" s="15">
        <f t="shared" si="0"/>
        <v>12127</v>
      </c>
    </row>
    <row r="36" spans="1:9" x14ac:dyDescent="0.3">
      <c r="A36" t="s">
        <v>25</v>
      </c>
      <c r="B36" t="s">
        <v>30</v>
      </c>
      <c r="C36" s="5"/>
      <c r="D36" s="5"/>
      <c r="E36" s="5"/>
      <c r="F36" s="5"/>
      <c r="G36" s="5"/>
      <c r="I36" s="11">
        <f t="shared" si="0"/>
        <v>0</v>
      </c>
    </row>
    <row r="37" spans="1:9" x14ac:dyDescent="0.3">
      <c r="A37" t="s">
        <v>27</v>
      </c>
      <c r="B37" t="s">
        <v>30</v>
      </c>
      <c r="C37" s="5"/>
      <c r="D37" s="5">
        <v>1709</v>
      </c>
      <c r="E37" s="5">
        <v>3362</v>
      </c>
      <c r="F37" s="5">
        <v>1298</v>
      </c>
      <c r="G37" s="5">
        <v>1481</v>
      </c>
      <c r="I37" s="15">
        <f t="shared" si="0"/>
        <v>7850</v>
      </c>
    </row>
    <row r="38" spans="1:9" x14ac:dyDescent="0.3">
      <c r="A38" t="s">
        <v>28</v>
      </c>
      <c r="B38" t="s">
        <v>30</v>
      </c>
      <c r="C38" s="5"/>
      <c r="D38" s="5">
        <v>1192</v>
      </c>
      <c r="E38" s="5"/>
      <c r="F38" s="5"/>
      <c r="G38" s="5"/>
      <c r="I38" s="15">
        <f t="shared" si="0"/>
        <v>1192</v>
      </c>
    </row>
    <row r="39" spans="1:9" x14ac:dyDescent="0.3">
      <c r="A39" t="s">
        <v>37</v>
      </c>
      <c r="B39" t="s">
        <v>32</v>
      </c>
      <c r="C39" s="5">
        <v>9342</v>
      </c>
      <c r="D39" s="5">
        <v>9804</v>
      </c>
      <c r="E39" s="5">
        <v>8703</v>
      </c>
      <c r="F39" s="10">
        <v>8945</v>
      </c>
      <c r="G39" s="10">
        <v>9097</v>
      </c>
      <c r="I39" s="15">
        <f t="shared" si="0"/>
        <v>45891</v>
      </c>
    </row>
    <row r="40" spans="1:9" x14ac:dyDescent="0.3">
      <c r="A40" t="s">
        <v>33</v>
      </c>
      <c r="B40" t="s">
        <v>32</v>
      </c>
      <c r="C40" s="5">
        <v>6614</v>
      </c>
      <c r="D40" s="5">
        <v>12777</v>
      </c>
      <c r="E40" s="5">
        <v>8184</v>
      </c>
      <c r="F40" s="5">
        <v>4634</v>
      </c>
      <c r="G40" s="5">
        <v>8028</v>
      </c>
      <c r="I40" s="15">
        <f t="shared" si="0"/>
        <v>40237</v>
      </c>
    </row>
    <row r="41" spans="1:9" x14ac:dyDescent="0.3">
      <c r="A41" t="s">
        <v>31</v>
      </c>
      <c r="B41" t="s">
        <v>32</v>
      </c>
      <c r="C41" s="5"/>
      <c r="D41" s="5">
        <v>2175</v>
      </c>
      <c r="E41" s="5">
        <v>1031</v>
      </c>
      <c r="F41" s="10"/>
      <c r="G41" s="10">
        <v>1155</v>
      </c>
      <c r="I41" s="15">
        <f t="shared" si="0"/>
        <v>4361</v>
      </c>
    </row>
    <row r="42" spans="1:9" x14ac:dyDescent="0.3">
      <c r="A42" t="s">
        <v>34</v>
      </c>
      <c r="B42" t="s">
        <v>32</v>
      </c>
      <c r="C42" s="5"/>
      <c r="D42" s="5"/>
      <c r="E42" s="5"/>
      <c r="F42" s="6"/>
      <c r="G42" s="6"/>
      <c r="I42" s="13">
        <f t="shared" si="0"/>
        <v>0</v>
      </c>
    </row>
    <row r="43" spans="1:9" x14ac:dyDescent="0.3">
      <c r="A43" t="s">
        <v>35</v>
      </c>
      <c r="B43" t="s">
        <v>32</v>
      </c>
      <c r="C43" s="5"/>
      <c r="D43" s="5"/>
      <c r="E43" s="5"/>
      <c r="F43" s="6"/>
      <c r="G43" s="6"/>
      <c r="I43" s="13">
        <f t="shared" si="0"/>
        <v>0</v>
      </c>
    </row>
    <row r="44" spans="1:9" x14ac:dyDescent="0.3">
      <c r="A44" t="s">
        <v>36</v>
      </c>
      <c r="B44" t="s">
        <v>32</v>
      </c>
      <c r="C44" s="5"/>
      <c r="D44" s="5"/>
      <c r="E44" s="5"/>
      <c r="F44" s="6"/>
      <c r="G44" s="6"/>
      <c r="I44" s="13">
        <f t="shared" si="0"/>
        <v>0</v>
      </c>
    </row>
    <row r="45" spans="1:9" x14ac:dyDescent="0.3">
      <c r="A45" s="7" t="s">
        <v>39</v>
      </c>
      <c r="B45" t="s">
        <v>38</v>
      </c>
      <c r="C45" s="5"/>
      <c r="D45" s="5"/>
      <c r="E45" s="5"/>
      <c r="F45" s="6"/>
      <c r="G45" s="6"/>
      <c r="I45" s="13">
        <f t="shared" si="0"/>
        <v>0</v>
      </c>
    </row>
    <row r="46" spans="1:9" x14ac:dyDescent="0.3">
      <c r="A46" t="s">
        <v>37</v>
      </c>
      <c r="B46" t="s">
        <v>153</v>
      </c>
      <c r="C46" s="5"/>
      <c r="D46" s="5"/>
      <c r="E46" s="5">
        <v>3313</v>
      </c>
      <c r="F46" s="5">
        <v>5302</v>
      </c>
      <c r="G46" s="5"/>
      <c r="I46" s="15">
        <f t="shared" si="0"/>
        <v>8615</v>
      </c>
    </row>
    <row r="47" spans="1:9" x14ac:dyDescent="0.3">
      <c r="A47" t="s">
        <v>33</v>
      </c>
      <c r="B47" t="s">
        <v>153</v>
      </c>
      <c r="C47" s="5"/>
      <c r="D47" s="5"/>
      <c r="E47" s="5">
        <v>3101</v>
      </c>
      <c r="F47" s="5">
        <v>5256</v>
      </c>
      <c r="G47" s="5"/>
      <c r="I47" s="15">
        <f t="shared" si="0"/>
        <v>8357</v>
      </c>
    </row>
    <row r="48" spans="1:9" x14ac:dyDescent="0.3">
      <c r="A48" t="s">
        <v>31</v>
      </c>
      <c r="B48" t="s">
        <v>153</v>
      </c>
      <c r="C48" s="5"/>
      <c r="D48" s="5"/>
      <c r="E48" s="5">
        <v>217</v>
      </c>
      <c r="F48" s="10">
        <v>2125</v>
      </c>
      <c r="G48" s="10"/>
      <c r="I48" s="15">
        <f t="shared" si="0"/>
        <v>2342</v>
      </c>
    </row>
    <row r="49" spans="1:9" x14ac:dyDescent="0.3">
      <c r="A49" t="s">
        <v>37</v>
      </c>
      <c r="B49" s="2" t="s">
        <v>52</v>
      </c>
      <c r="C49" s="5">
        <v>400</v>
      </c>
      <c r="D49" s="5">
        <v>981</v>
      </c>
      <c r="E49" s="5">
        <v>61</v>
      </c>
      <c r="F49" s="10"/>
      <c r="G49" s="10"/>
      <c r="I49" s="15">
        <f t="shared" si="0"/>
        <v>1442</v>
      </c>
    </row>
    <row r="50" spans="1:9" x14ac:dyDescent="0.3">
      <c r="A50" t="s">
        <v>33</v>
      </c>
      <c r="B50" s="2" t="s">
        <v>52</v>
      </c>
      <c r="C50" s="5"/>
      <c r="D50" s="5"/>
      <c r="E50" s="5"/>
      <c r="F50" s="10"/>
      <c r="G50" s="10"/>
      <c r="I50" s="15">
        <f t="shared" si="0"/>
        <v>0</v>
      </c>
    </row>
    <row r="51" spans="1:9" x14ac:dyDescent="0.3">
      <c r="A51" t="s">
        <v>31</v>
      </c>
      <c r="B51" s="2" t="s">
        <v>52</v>
      </c>
      <c r="C51" s="5">
        <v>1420</v>
      </c>
      <c r="D51" s="5">
        <v>2747</v>
      </c>
      <c r="E51" s="5">
        <v>3869</v>
      </c>
      <c r="F51" s="10"/>
      <c r="G51" s="10"/>
      <c r="I51" s="15">
        <f t="shared" si="0"/>
        <v>8036</v>
      </c>
    </row>
    <row r="52" spans="1:9" x14ac:dyDescent="0.3">
      <c r="A52" t="s">
        <v>42</v>
      </c>
      <c r="B52" t="s">
        <v>43</v>
      </c>
      <c r="C52" s="5"/>
      <c r="D52" s="5"/>
      <c r="E52" s="5"/>
      <c r="F52" s="5"/>
      <c r="G52" s="5"/>
      <c r="I52" s="12">
        <f t="shared" si="0"/>
        <v>0</v>
      </c>
    </row>
    <row r="53" spans="1:9" x14ac:dyDescent="0.3">
      <c r="A53" t="s">
        <v>44</v>
      </c>
      <c r="B53" t="s">
        <v>43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53</v>
      </c>
      <c r="B54" t="s">
        <v>43</v>
      </c>
      <c r="C54" s="5"/>
      <c r="D54" s="5"/>
      <c r="E54" s="5"/>
      <c r="F54" s="5"/>
      <c r="G54" s="5"/>
      <c r="I54" s="11">
        <f t="shared" si="0"/>
        <v>0</v>
      </c>
    </row>
    <row r="55" spans="1:9" x14ac:dyDescent="0.3">
      <c r="A55" t="s">
        <v>54</v>
      </c>
      <c r="B55" t="s">
        <v>43</v>
      </c>
      <c r="C55" s="5"/>
      <c r="D55" s="5"/>
      <c r="E55" s="5"/>
      <c r="F55" s="5"/>
      <c r="G55" s="5"/>
      <c r="I55" s="11">
        <f t="shared" si="0"/>
        <v>0</v>
      </c>
    </row>
    <row r="56" spans="1:9" x14ac:dyDescent="0.3">
      <c r="A56" s="2" t="s">
        <v>42</v>
      </c>
      <c r="B56" s="2" t="s">
        <v>70</v>
      </c>
      <c r="C56" s="5"/>
      <c r="D56" s="5"/>
      <c r="E56" s="5"/>
      <c r="F56" s="5"/>
      <c r="G56" s="5"/>
      <c r="I56" s="11">
        <f t="shared" si="0"/>
        <v>0</v>
      </c>
    </row>
    <row r="57" spans="1:9" x14ac:dyDescent="0.3">
      <c r="A57" s="2" t="s">
        <v>44</v>
      </c>
      <c r="B57" s="2" t="s">
        <v>70</v>
      </c>
      <c r="C57" s="5"/>
      <c r="D57" s="5"/>
      <c r="E57" s="5"/>
      <c r="F57" s="5"/>
      <c r="G57" s="5"/>
      <c r="I57" s="11">
        <f t="shared" si="0"/>
        <v>0</v>
      </c>
    </row>
    <row r="58" spans="1:9" x14ac:dyDescent="0.3">
      <c r="A58" s="2" t="s">
        <v>71</v>
      </c>
      <c r="B58" s="2" t="s">
        <v>70</v>
      </c>
      <c r="C58" s="5"/>
      <c r="D58" s="5"/>
      <c r="E58" s="5"/>
      <c r="F58" s="5"/>
      <c r="G58" s="5"/>
      <c r="I58" s="11">
        <f t="shared" si="0"/>
        <v>0</v>
      </c>
    </row>
    <row r="59" spans="1:9" x14ac:dyDescent="0.3">
      <c r="A59" t="s">
        <v>25</v>
      </c>
      <c r="B59" t="s">
        <v>45</v>
      </c>
      <c r="C59" s="5"/>
      <c r="D59" s="5"/>
      <c r="E59" s="5"/>
      <c r="F59" s="5"/>
      <c r="G59" s="5"/>
      <c r="I59" s="11">
        <f t="shared" si="0"/>
        <v>0</v>
      </c>
    </row>
    <row r="60" spans="1:9" x14ac:dyDescent="0.3">
      <c r="A60" t="s">
        <v>27</v>
      </c>
      <c r="B60" t="s">
        <v>45</v>
      </c>
      <c r="C60" s="5"/>
      <c r="D60" s="5"/>
      <c r="E60" s="5"/>
      <c r="F60" s="5"/>
      <c r="G60" s="5"/>
      <c r="I60" s="11">
        <f t="shared" si="0"/>
        <v>0</v>
      </c>
    </row>
    <row r="61" spans="1:9" x14ac:dyDescent="0.3">
      <c r="A61" t="s">
        <v>28</v>
      </c>
      <c r="B61" t="s">
        <v>45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81</v>
      </c>
      <c r="B62" t="s">
        <v>82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93</v>
      </c>
      <c r="B63" s="2" t="s">
        <v>52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106</v>
      </c>
      <c r="B64" t="s">
        <v>13</v>
      </c>
      <c r="C64" s="5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94</v>
      </c>
      <c r="B65" t="s">
        <v>13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95</v>
      </c>
      <c r="B66" t="s">
        <v>30</v>
      </c>
      <c r="C66" s="5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107</v>
      </c>
      <c r="B67" t="s">
        <v>40</v>
      </c>
      <c r="C67" s="5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107</v>
      </c>
      <c r="B68" t="s">
        <v>113</v>
      </c>
      <c r="C68" s="5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108</v>
      </c>
      <c r="B69" t="s">
        <v>40</v>
      </c>
      <c r="C69" s="5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109</v>
      </c>
      <c r="B70" t="s">
        <v>13</v>
      </c>
      <c r="C70" s="5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103</v>
      </c>
      <c r="B71" s="2" t="s">
        <v>52</v>
      </c>
      <c r="C71" s="17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104</v>
      </c>
      <c r="B72" t="s">
        <v>13</v>
      </c>
      <c r="C72" s="17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105</v>
      </c>
      <c r="B73" t="s">
        <v>45</v>
      </c>
      <c r="C73" s="17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100</v>
      </c>
      <c r="B74" t="s">
        <v>45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101</v>
      </c>
      <c r="B75" t="s">
        <v>13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102</v>
      </c>
      <c r="B76" t="s">
        <v>30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87</v>
      </c>
      <c r="B77" t="s">
        <v>40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114</v>
      </c>
      <c r="B78" t="s">
        <v>13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98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99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87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110</v>
      </c>
      <c r="B82" t="s">
        <v>32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111</v>
      </c>
      <c r="B83" t="s">
        <v>45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112</v>
      </c>
      <c r="B84" t="s">
        <v>96</v>
      </c>
      <c r="C84" s="5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84</v>
      </c>
      <c r="B85" t="s">
        <v>13</v>
      </c>
      <c r="C85" s="5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86</v>
      </c>
      <c r="B86" t="s">
        <v>30</v>
      </c>
      <c r="C86" s="5"/>
      <c r="D86" s="5"/>
      <c r="E86" s="5"/>
      <c r="F86" s="5"/>
      <c r="G86" s="17"/>
      <c r="I86" s="13">
        <f t="shared" si="0"/>
        <v>0</v>
      </c>
    </row>
    <row r="87" spans="1:9" x14ac:dyDescent="0.3">
      <c r="A87" t="s">
        <v>97</v>
      </c>
      <c r="B87" t="s">
        <v>32</v>
      </c>
      <c r="C87" s="5"/>
      <c r="D87" s="5"/>
      <c r="E87" s="5"/>
      <c r="F87" s="5"/>
      <c r="G87" s="17"/>
      <c r="I87" s="13">
        <f t="shared" si="0"/>
        <v>0</v>
      </c>
    </row>
    <row r="88" spans="1:9" x14ac:dyDescent="0.3">
      <c r="A88" t="s">
        <v>86</v>
      </c>
      <c r="B88" t="s">
        <v>45</v>
      </c>
      <c r="C88" s="5"/>
      <c r="D88" s="5"/>
      <c r="E88" s="5"/>
      <c r="F88" s="5"/>
      <c r="G88" s="17"/>
      <c r="I88" s="13">
        <f t="shared" si="0"/>
        <v>0</v>
      </c>
    </row>
    <row r="89" spans="1:9" x14ac:dyDescent="0.3">
      <c r="A89" t="s">
        <v>89</v>
      </c>
      <c r="B89" t="s">
        <v>96</v>
      </c>
      <c r="C89" s="5"/>
      <c r="D89" s="5"/>
      <c r="E89" s="5"/>
      <c r="F89" s="5"/>
      <c r="G89" s="17"/>
      <c r="I89" s="13">
        <f t="shared" si="0"/>
        <v>0</v>
      </c>
    </row>
    <row r="90" spans="1:9" x14ac:dyDescent="0.3">
      <c r="C90" s="1" t="s">
        <v>0</v>
      </c>
      <c r="D90" s="1" t="s">
        <v>0</v>
      </c>
      <c r="E90" s="1" t="s">
        <v>0</v>
      </c>
      <c r="F90" s="1" t="s">
        <v>0</v>
      </c>
      <c r="G90" s="1" t="s">
        <v>0</v>
      </c>
      <c r="H90" s="1"/>
      <c r="I90" s="1" t="s">
        <v>0</v>
      </c>
    </row>
    <row r="91" spans="1:9" x14ac:dyDescent="0.3">
      <c r="C91" s="8">
        <f>SUM(C4:C89)</f>
        <v>66244</v>
      </c>
      <c r="D91" s="8">
        <f t="shared" ref="D91:G91" si="1">SUM(D4:D89)</f>
        <v>101597</v>
      </c>
      <c r="E91" s="8">
        <f t="shared" si="1"/>
        <v>99713</v>
      </c>
      <c r="F91" s="8">
        <f t="shared" si="1"/>
        <v>91788</v>
      </c>
      <c r="G91" s="8">
        <f t="shared" si="1"/>
        <v>70201</v>
      </c>
      <c r="H91" s="9"/>
      <c r="I91" s="21">
        <f>SUM(I4:I89)</f>
        <v>429543</v>
      </c>
    </row>
    <row r="92" spans="1:9" x14ac:dyDescent="0.3">
      <c r="C92" s="1" t="s">
        <v>1</v>
      </c>
      <c r="D92" s="1" t="s">
        <v>1</v>
      </c>
      <c r="E92" s="1" t="s">
        <v>1</v>
      </c>
      <c r="F92" s="1" t="s">
        <v>1</v>
      </c>
      <c r="G92" s="1" t="s">
        <v>1</v>
      </c>
      <c r="H92" s="1"/>
      <c r="I92" s="1" t="s">
        <v>1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95"/>
  <sheetViews>
    <sheetView workbookViewId="0">
      <pane xSplit="2" ySplit="3" topLeftCell="E4" activePane="bottomRight" state="frozen"/>
      <selection pane="topRight" activeCell="C1" sqref="C1"/>
      <selection pane="bottomLeft" activeCell="A4" sqref="A4"/>
      <selection pane="bottomRight" activeCell="G53" sqref="G53"/>
    </sheetView>
  </sheetViews>
  <sheetFormatPr defaultRowHeight="14.4" x14ac:dyDescent="0.3"/>
  <cols>
    <col min="2" max="2" width="13.44140625" customWidth="1"/>
    <col min="3" max="3" width="11.44140625" customWidth="1"/>
    <col min="4" max="4" width="10.5546875" customWidth="1"/>
    <col min="5" max="5" width="10.88671875" customWidth="1"/>
    <col min="6" max="6" width="11.44140625" customWidth="1"/>
    <col min="7" max="7" width="10.44140625" customWidth="1"/>
  </cols>
  <sheetData>
    <row r="1" spans="1:9" x14ac:dyDescent="0.3">
      <c r="A1" t="s">
        <v>159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155</v>
      </c>
      <c r="D3" s="3" t="s">
        <v>77</v>
      </c>
      <c r="E3" s="3" t="s">
        <v>78</v>
      </c>
      <c r="F3" s="4" t="s">
        <v>79</v>
      </c>
      <c r="G3" s="4" t="s">
        <v>163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92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11</v>
      </c>
      <c r="B15" s="2" t="s">
        <v>138</v>
      </c>
      <c r="C15" s="5"/>
      <c r="D15" s="5"/>
      <c r="E15" s="5">
        <v>1069</v>
      </c>
      <c r="F15" s="17"/>
      <c r="G15" s="17"/>
      <c r="I15" s="11">
        <f t="shared" si="0"/>
        <v>1069</v>
      </c>
    </row>
    <row r="16" spans="1:9" x14ac:dyDescent="0.3">
      <c r="A16" t="s">
        <v>157</v>
      </c>
      <c r="B16" s="2" t="s">
        <v>138</v>
      </c>
      <c r="C16" s="5"/>
      <c r="D16" s="5"/>
      <c r="E16" s="5"/>
      <c r="F16" s="17"/>
      <c r="G16" s="17"/>
      <c r="I16" s="13">
        <f t="shared" si="0"/>
        <v>0</v>
      </c>
    </row>
    <row r="17" spans="1:9" x14ac:dyDescent="0.3">
      <c r="A17" t="s">
        <v>10</v>
      </c>
      <c r="B17" s="2" t="s">
        <v>138</v>
      </c>
      <c r="C17" s="5"/>
      <c r="D17" s="5"/>
      <c r="E17" s="5">
        <v>5239</v>
      </c>
      <c r="F17" s="17">
        <v>7782</v>
      </c>
      <c r="G17" s="17">
        <v>4117</v>
      </c>
      <c r="I17" s="11">
        <f t="shared" si="0"/>
        <v>17138</v>
      </c>
    </row>
    <row r="18" spans="1:9" x14ac:dyDescent="0.3">
      <c r="A18" t="s">
        <v>139</v>
      </c>
      <c r="B18" s="2" t="s">
        <v>138</v>
      </c>
      <c r="C18" s="5"/>
      <c r="D18" s="5"/>
      <c r="E18" s="5"/>
      <c r="F18" s="17"/>
      <c r="G18" s="17"/>
      <c r="I18" s="13">
        <f t="shared" si="0"/>
        <v>0</v>
      </c>
    </row>
    <row r="19" spans="1:9" x14ac:dyDescent="0.3">
      <c r="A19" t="s">
        <v>17</v>
      </c>
      <c r="B19" t="s">
        <v>13</v>
      </c>
      <c r="C19" s="5"/>
      <c r="D19" s="5"/>
      <c r="E19" s="5"/>
      <c r="F19" s="10"/>
      <c r="G19" s="10"/>
      <c r="I19" s="13">
        <f t="shared" si="0"/>
        <v>0</v>
      </c>
    </row>
    <row r="20" spans="1:9" x14ac:dyDescent="0.3">
      <c r="A20" t="s">
        <v>18</v>
      </c>
      <c r="B20" t="s">
        <v>13</v>
      </c>
      <c r="C20" s="5"/>
      <c r="D20" s="5"/>
      <c r="E20" s="5"/>
      <c r="F20" s="10"/>
      <c r="G20" s="10"/>
      <c r="I20" s="13">
        <f t="shared" si="0"/>
        <v>0</v>
      </c>
    </row>
    <row r="21" spans="1:9" x14ac:dyDescent="0.3">
      <c r="A21" t="s">
        <v>11</v>
      </c>
      <c r="B21" t="s">
        <v>13</v>
      </c>
      <c r="C21" s="5">
        <v>6871</v>
      </c>
      <c r="D21" s="5">
        <v>26878</v>
      </c>
      <c r="E21" s="5">
        <f>20804</f>
        <v>20804</v>
      </c>
      <c r="F21" s="17">
        <v>13596</v>
      </c>
      <c r="G21" s="17">
        <v>19536</v>
      </c>
      <c r="I21" s="11">
        <f t="shared" si="0"/>
        <v>87685</v>
      </c>
    </row>
    <row r="22" spans="1:9" x14ac:dyDescent="0.3">
      <c r="A22" t="s">
        <v>10</v>
      </c>
      <c r="B22" t="s">
        <v>13</v>
      </c>
      <c r="C22" s="5">
        <v>4532</v>
      </c>
      <c r="D22" s="5">
        <v>20537</v>
      </c>
      <c r="E22" s="5">
        <f>10905</f>
        <v>10905</v>
      </c>
      <c r="F22" s="17">
        <f>1615</f>
        <v>1615</v>
      </c>
      <c r="G22" s="17">
        <f>6457</f>
        <v>6457</v>
      </c>
      <c r="I22" s="11">
        <f t="shared" si="0"/>
        <v>44046</v>
      </c>
    </row>
    <row r="23" spans="1:9" x14ac:dyDescent="0.3">
      <c r="A23" t="s">
        <v>8</v>
      </c>
      <c r="B23" t="s">
        <v>13</v>
      </c>
      <c r="C23" s="5">
        <v>5407</v>
      </c>
      <c r="D23" s="5">
        <v>1873</v>
      </c>
      <c r="E23" s="5">
        <v>2802</v>
      </c>
      <c r="F23" s="17">
        <v>3723</v>
      </c>
      <c r="G23" s="17">
        <v>3005</v>
      </c>
      <c r="I23" s="11">
        <f t="shared" si="0"/>
        <v>16810</v>
      </c>
    </row>
    <row r="24" spans="1:9" x14ac:dyDescent="0.3">
      <c r="A24" t="s">
        <v>158</v>
      </c>
      <c r="B24" t="s">
        <v>13</v>
      </c>
      <c r="C24" s="5"/>
      <c r="D24" s="5"/>
      <c r="E24" s="5">
        <v>7091</v>
      </c>
      <c r="F24" s="17"/>
      <c r="G24" s="17"/>
      <c r="I24" s="11">
        <f t="shared" si="0"/>
        <v>7091</v>
      </c>
    </row>
    <row r="25" spans="1:9" x14ac:dyDescent="0.3">
      <c r="A25" t="s">
        <v>19</v>
      </c>
      <c r="B25" t="s">
        <v>13</v>
      </c>
      <c r="C25" s="5">
        <v>2689</v>
      </c>
      <c r="D25" s="5">
        <v>4908</v>
      </c>
      <c r="E25" s="5">
        <v>7859</v>
      </c>
      <c r="F25" s="10"/>
      <c r="G25" s="10">
        <v>209</v>
      </c>
      <c r="I25" s="11">
        <f t="shared" si="0"/>
        <v>15665</v>
      </c>
    </row>
    <row r="26" spans="1:9" x14ac:dyDescent="0.3">
      <c r="A26" t="s">
        <v>20</v>
      </c>
      <c r="B26" t="s">
        <v>13</v>
      </c>
      <c r="C26" s="5">
        <v>5909</v>
      </c>
      <c r="D26" s="5">
        <v>21770</v>
      </c>
      <c r="E26" s="5">
        <v>13499</v>
      </c>
      <c r="F26" s="17">
        <v>12460</v>
      </c>
      <c r="G26" s="17">
        <v>7182</v>
      </c>
      <c r="I26" s="11">
        <f t="shared" si="0"/>
        <v>60820</v>
      </c>
    </row>
    <row r="27" spans="1:9" x14ac:dyDescent="0.3">
      <c r="A27" t="s">
        <v>21</v>
      </c>
      <c r="B27" t="s">
        <v>13</v>
      </c>
      <c r="C27" s="5">
        <v>2741</v>
      </c>
      <c r="D27" s="5">
        <v>2248</v>
      </c>
      <c r="E27" s="5">
        <v>796</v>
      </c>
      <c r="F27" s="17">
        <v>1526</v>
      </c>
      <c r="G27" s="17">
        <v>4850</v>
      </c>
      <c r="I27" s="11">
        <f t="shared" si="0"/>
        <v>12161</v>
      </c>
    </row>
    <row r="28" spans="1:9" x14ac:dyDescent="0.3">
      <c r="A28" t="s">
        <v>22</v>
      </c>
      <c r="B28" t="s">
        <v>23</v>
      </c>
      <c r="C28" s="5">
        <v>1573</v>
      </c>
      <c r="D28" s="5">
        <v>2317</v>
      </c>
      <c r="E28" s="5">
        <v>1598</v>
      </c>
      <c r="F28" s="17">
        <v>1628</v>
      </c>
      <c r="G28" s="17">
        <v>1593</v>
      </c>
      <c r="I28" s="11">
        <f t="shared" si="0"/>
        <v>8709</v>
      </c>
    </row>
    <row r="29" spans="1:9" x14ac:dyDescent="0.3">
      <c r="A29" t="s">
        <v>24</v>
      </c>
      <c r="B29" t="s">
        <v>23</v>
      </c>
      <c r="C29" s="5">
        <v>1210</v>
      </c>
      <c r="D29" s="5"/>
      <c r="E29" s="5">
        <v>1616</v>
      </c>
      <c r="F29" s="17">
        <v>276</v>
      </c>
      <c r="G29" s="17">
        <v>1498</v>
      </c>
      <c r="I29" s="11">
        <f t="shared" si="0"/>
        <v>4600</v>
      </c>
    </row>
    <row r="30" spans="1:9" x14ac:dyDescent="0.3">
      <c r="A30" t="s">
        <v>25</v>
      </c>
      <c r="B30" t="s">
        <v>26</v>
      </c>
      <c r="C30" s="5"/>
      <c r="D30" s="5"/>
      <c r="E30" s="5"/>
      <c r="F30" s="10"/>
      <c r="G30" s="10"/>
      <c r="I30" s="13">
        <f t="shared" si="0"/>
        <v>0</v>
      </c>
    </row>
    <row r="31" spans="1:9" x14ac:dyDescent="0.3">
      <c r="A31" t="s">
        <v>27</v>
      </c>
      <c r="B31" t="s">
        <v>26</v>
      </c>
      <c r="C31" s="5"/>
      <c r="D31" s="5"/>
      <c r="E31" s="5"/>
      <c r="F31" s="10"/>
      <c r="G31" s="10"/>
      <c r="I31" s="13">
        <f t="shared" si="0"/>
        <v>0</v>
      </c>
    </row>
    <row r="32" spans="1:9" x14ac:dyDescent="0.3">
      <c r="A32" t="s">
        <v>28</v>
      </c>
      <c r="B32" t="s">
        <v>26</v>
      </c>
      <c r="C32" s="5"/>
      <c r="D32" s="5"/>
      <c r="E32" s="5"/>
      <c r="F32" s="6"/>
      <c r="G32" s="6"/>
      <c r="I32" s="13">
        <f t="shared" si="0"/>
        <v>0</v>
      </c>
    </row>
    <row r="33" spans="1:9" x14ac:dyDescent="0.3">
      <c r="A33" t="s">
        <v>29</v>
      </c>
      <c r="B33" t="s">
        <v>30</v>
      </c>
      <c r="C33" s="5">
        <v>5548</v>
      </c>
      <c r="D33" s="5">
        <v>22081</v>
      </c>
      <c r="E33" s="5">
        <v>17365</v>
      </c>
      <c r="F33" s="5">
        <v>11405</v>
      </c>
      <c r="G33" s="5">
        <v>15824</v>
      </c>
      <c r="I33" s="13">
        <f t="shared" si="0"/>
        <v>72223</v>
      </c>
    </row>
    <row r="34" spans="1:9" x14ac:dyDescent="0.3">
      <c r="A34" t="s">
        <v>17</v>
      </c>
      <c r="B34" t="s">
        <v>30</v>
      </c>
      <c r="C34" s="5">
        <v>3692</v>
      </c>
      <c r="D34" s="5">
        <v>16305</v>
      </c>
      <c r="E34" s="5">
        <v>12073</v>
      </c>
      <c r="F34" s="5">
        <v>7853</v>
      </c>
      <c r="G34" s="5">
        <v>7722</v>
      </c>
      <c r="I34" s="13">
        <f t="shared" si="0"/>
        <v>47645</v>
      </c>
    </row>
    <row r="35" spans="1:9" x14ac:dyDescent="0.3">
      <c r="A35" t="s">
        <v>18</v>
      </c>
      <c r="B35" t="s">
        <v>30</v>
      </c>
      <c r="C35" s="5">
        <v>4008</v>
      </c>
      <c r="D35" s="5">
        <v>1541</v>
      </c>
      <c r="E35" s="5">
        <v>1352</v>
      </c>
      <c r="F35" s="5">
        <v>3131</v>
      </c>
      <c r="G35" s="5">
        <v>2568</v>
      </c>
      <c r="I35" s="13">
        <f t="shared" si="0"/>
        <v>12600</v>
      </c>
    </row>
    <row r="36" spans="1:9" x14ac:dyDescent="0.3">
      <c r="A36" t="s">
        <v>162</v>
      </c>
      <c r="B36" t="s">
        <v>30</v>
      </c>
      <c r="C36" s="5"/>
      <c r="D36" s="5"/>
      <c r="E36" s="5">
        <v>2933</v>
      </c>
      <c r="F36" s="5"/>
      <c r="G36" s="5"/>
      <c r="I36" s="13">
        <f t="shared" si="0"/>
        <v>2933</v>
      </c>
    </row>
    <row r="37" spans="1:9" x14ac:dyDescent="0.3">
      <c r="A37" t="s">
        <v>25</v>
      </c>
      <c r="B37" t="s">
        <v>30</v>
      </c>
      <c r="C37" s="5"/>
      <c r="D37" s="5"/>
      <c r="E37" s="5"/>
      <c r="F37" s="5"/>
      <c r="G37" s="5"/>
      <c r="I37" s="11">
        <f t="shared" si="0"/>
        <v>0</v>
      </c>
    </row>
    <row r="38" spans="1:9" x14ac:dyDescent="0.3">
      <c r="A38" t="s">
        <v>27</v>
      </c>
      <c r="B38" t="s">
        <v>30</v>
      </c>
      <c r="C38" s="5">
        <v>1524</v>
      </c>
      <c r="D38" s="5">
        <v>2583</v>
      </c>
      <c r="E38" s="5">
        <v>3368</v>
      </c>
      <c r="F38" s="5">
        <v>1648</v>
      </c>
      <c r="G38" s="5">
        <v>2265</v>
      </c>
      <c r="I38" s="13">
        <f t="shared" si="0"/>
        <v>11388</v>
      </c>
    </row>
    <row r="39" spans="1:9" x14ac:dyDescent="0.3">
      <c r="A39" t="s">
        <v>28</v>
      </c>
      <c r="B39" t="s">
        <v>30</v>
      </c>
      <c r="C39" s="5">
        <v>1196</v>
      </c>
      <c r="D39" s="5"/>
      <c r="E39" s="5">
        <v>3300</v>
      </c>
      <c r="F39" s="5"/>
      <c r="G39" s="5">
        <v>1505</v>
      </c>
      <c r="I39" s="13">
        <f t="shared" si="0"/>
        <v>6001</v>
      </c>
    </row>
    <row r="40" spans="1:9" x14ac:dyDescent="0.3">
      <c r="A40" t="s">
        <v>37</v>
      </c>
      <c r="B40" t="s">
        <v>32</v>
      </c>
      <c r="C40" s="5">
        <v>6123</v>
      </c>
      <c r="D40" s="5">
        <v>20267</v>
      </c>
      <c r="E40" s="5">
        <v>15604</v>
      </c>
      <c r="F40" s="10">
        <v>11881</v>
      </c>
      <c r="G40" s="10">
        <v>17361</v>
      </c>
      <c r="I40" s="13">
        <f t="shared" si="0"/>
        <v>71236</v>
      </c>
    </row>
    <row r="41" spans="1:9" x14ac:dyDescent="0.3">
      <c r="A41" t="s">
        <v>33</v>
      </c>
      <c r="B41" t="s">
        <v>32</v>
      </c>
      <c r="C41" s="5">
        <v>3965</v>
      </c>
      <c r="D41" s="5">
        <v>16895</v>
      </c>
      <c r="E41" s="5">
        <v>12591</v>
      </c>
      <c r="F41" s="5">
        <v>7064</v>
      </c>
      <c r="G41" s="5">
        <v>6832</v>
      </c>
      <c r="I41" s="13">
        <f t="shared" si="0"/>
        <v>47347</v>
      </c>
    </row>
    <row r="42" spans="1:9" x14ac:dyDescent="0.3">
      <c r="A42" t="s">
        <v>31</v>
      </c>
      <c r="B42" t="s">
        <v>32</v>
      </c>
      <c r="C42" s="5">
        <v>2457</v>
      </c>
      <c r="D42" s="5">
        <v>1183</v>
      </c>
      <c r="E42" s="5">
        <v>2596</v>
      </c>
      <c r="F42" s="10">
        <v>860</v>
      </c>
      <c r="G42" s="10">
        <v>4108</v>
      </c>
      <c r="I42" s="13">
        <f t="shared" si="0"/>
        <v>11204</v>
      </c>
    </row>
    <row r="43" spans="1:9" x14ac:dyDescent="0.3">
      <c r="A43" t="s">
        <v>34</v>
      </c>
      <c r="B43" t="s">
        <v>32</v>
      </c>
      <c r="C43" s="5"/>
      <c r="D43" s="5"/>
      <c r="E43" s="5"/>
      <c r="F43" s="6"/>
      <c r="G43" s="6"/>
      <c r="I43" s="13">
        <f t="shared" si="0"/>
        <v>0</v>
      </c>
    </row>
    <row r="44" spans="1:9" x14ac:dyDescent="0.3">
      <c r="A44" t="s">
        <v>35</v>
      </c>
      <c r="B44" t="s">
        <v>32</v>
      </c>
      <c r="C44" s="5"/>
      <c r="D44" s="5"/>
      <c r="E44" s="5"/>
      <c r="F44" s="6"/>
      <c r="G44" s="6"/>
      <c r="I44" s="13">
        <f t="shared" si="0"/>
        <v>0</v>
      </c>
    </row>
    <row r="45" spans="1:9" x14ac:dyDescent="0.3">
      <c r="A45" t="s">
        <v>36</v>
      </c>
      <c r="B45" t="s">
        <v>32</v>
      </c>
      <c r="C45" s="5"/>
      <c r="D45" s="5"/>
      <c r="E45" s="5"/>
      <c r="F45" s="6"/>
      <c r="G45" s="6"/>
      <c r="I45" s="13">
        <f t="shared" si="0"/>
        <v>0</v>
      </c>
    </row>
    <row r="46" spans="1:9" x14ac:dyDescent="0.3">
      <c r="A46" s="7" t="s">
        <v>39</v>
      </c>
      <c r="B46" t="s">
        <v>38</v>
      </c>
      <c r="C46" s="5"/>
      <c r="D46" s="5"/>
      <c r="E46" s="5"/>
      <c r="F46" s="6"/>
      <c r="G46" s="6"/>
      <c r="I46" s="13">
        <f t="shared" si="0"/>
        <v>0</v>
      </c>
    </row>
    <row r="47" spans="1:9" x14ac:dyDescent="0.3">
      <c r="A47" t="s">
        <v>37</v>
      </c>
      <c r="B47" t="s">
        <v>153</v>
      </c>
      <c r="C47" s="5"/>
      <c r="D47" s="5">
        <v>4502</v>
      </c>
      <c r="E47" s="5">
        <v>3694</v>
      </c>
      <c r="F47" s="5">
        <v>440</v>
      </c>
      <c r="G47" s="5">
        <v>328</v>
      </c>
      <c r="I47" s="13">
        <f t="shared" si="0"/>
        <v>8964</v>
      </c>
    </row>
    <row r="48" spans="1:9" x14ac:dyDescent="0.3">
      <c r="A48" t="s">
        <v>33</v>
      </c>
      <c r="B48" t="s">
        <v>153</v>
      </c>
      <c r="C48" s="5">
        <v>1577</v>
      </c>
      <c r="D48" s="5">
        <v>3543</v>
      </c>
      <c r="E48" s="5">
        <v>3033</v>
      </c>
      <c r="F48" s="5">
        <v>5842</v>
      </c>
      <c r="G48" s="5">
        <v>3481</v>
      </c>
      <c r="I48" s="13">
        <f t="shared" si="0"/>
        <v>17476</v>
      </c>
    </row>
    <row r="49" spans="1:9" x14ac:dyDescent="0.3">
      <c r="A49" t="s">
        <v>31</v>
      </c>
      <c r="B49" t="s">
        <v>153</v>
      </c>
      <c r="C49" s="5">
        <v>3149</v>
      </c>
      <c r="D49" s="5">
        <v>402</v>
      </c>
      <c r="E49" s="5">
        <v>1034</v>
      </c>
      <c r="F49" s="10">
        <v>119</v>
      </c>
      <c r="G49" s="10"/>
      <c r="I49" s="13">
        <f t="shared" si="0"/>
        <v>4704</v>
      </c>
    </row>
    <row r="50" spans="1:9" x14ac:dyDescent="0.3">
      <c r="A50" t="s">
        <v>161</v>
      </c>
      <c r="B50" t="s">
        <v>153</v>
      </c>
      <c r="C50" s="5"/>
      <c r="D50" s="5"/>
      <c r="E50" s="5">
        <v>3360</v>
      </c>
      <c r="F50" s="10"/>
      <c r="G50" s="10"/>
      <c r="I50" s="13">
        <f t="shared" si="0"/>
        <v>3360</v>
      </c>
    </row>
    <row r="51" spans="1:9" x14ac:dyDescent="0.3">
      <c r="A51" t="s">
        <v>37</v>
      </c>
      <c r="B51" s="2" t="s">
        <v>52</v>
      </c>
      <c r="C51" s="5"/>
      <c r="D51" s="5"/>
      <c r="E51" s="5"/>
      <c r="F51" s="10"/>
      <c r="G51" s="10"/>
      <c r="I51" s="15">
        <f t="shared" si="0"/>
        <v>0</v>
      </c>
    </row>
    <row r="52" spans="1:9" x14ac:dyDescent="0.3">
      <c r="A52" t="s">
        <v>33</v>
      </c>
      <c r="B52" s="2" t="s">
        <v>52</v>
      </c>
      <c r="C52" s="5"/>
      <c r="D52" s="5"/>
      <c r="E52" s="5"/>
      <c r="F52" s="10"/>
      <c r="G52" s="10"/>
      <c r="I52" s="15">
        <f t="shared" si="0"/>
        <v>0</v>
      </c>
    </row>
    <row r="53" spans="1:9" x14ac:dyDescent="0.3">
      <c r="A53" t="s">
        <v>31</v>
      </c>
      <c r="B53" s="2" t="s">
        <v>52</v>
      </c>
      <c r="C53" s="5"/>
      <c r="D53" s="5"/>
      <c r="E53" s="5"/>
      <c r="F53" s="10"/>
      <c r="G53" s="10"/>
      <c r="I53" s="15">
        <f t="shared" si="0"/>
        <v>0</v>
      </c>
    </row>
    <row r="54" spans="1:9" x14ac:dyDescent="0.3">
      <c r="A54" t="s">
        <v>42</v>
      </c>
      <c r="B54" t="s">
        <v>43</v>
      </c>
      <c r="C54" s="5"/>
      <c r="D54" s="5"/>
      <c r="E54" s="5"/>
      <c r="F54" s="5"/>
      <c r="G54" s="5"/>
      <c r="I54" s="12">
        <f t="shared" si="0"/>
        <v>0</v>
      </c>
    </row>
    <row r="55" spans="1:9" x14ac:dyDescent="0.3">
      <c r="A55" t="s">
        <v>44</v>
      </c>
      <c r="B55" t="s">
        <v>43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53</v>
      </c>
      <c r="B56" t="s">
        <v>43</v>
      </c>
      <c r="C56" s="5"/>
      <c r="D56" s="5"/>
      <c r="E56" s="5"/>
      <c r="F56" s="5"/>
      <c r="G56" s="5"/>
      <c r="I56" s="11">
        <f t="shared" si="0"/>
        <v>0</v>
      </c>
    </row>
    <row r="57" spans="1:9" x14ac:dyDescent="0.3">
      <c r="A57" t="s">
        <v>54</v>
      </c>
      <c r="B57" t="s">
        <v>43</v>
      </c>
      <c r="C57" s="5"/>
      <c r="D57" s="5"/>
      <c r="E57" s="5"/>
      <c r="F57" s="5"/>
      <c r="G57" s="5"/>
      <c r="I57" s="11">
        <f t="shared" si="0"/>
        <v>0</v>
      </c>
    </row>
    <row r="58" spans="1:9" x14ac:dyDescent="0.3">
      <c r="A58" s="2" t="s">
        <v>42</v>
      </c>
      <c r="B58" s="2" t="s">
        <v>70</v>
      </c>
      <c r="C58" s="5"/>
      <c r="D58" s="5"/>
      <c r="E58" s="5"/>
      <c r="F58" s="5"/>
      <c r="G58" s="5"/>
      <c r="I58" s="11">
        <f t="shared" si="0"/>
        <v>0</v>
      </c>
    </row>
    <row r="59" spans="1:9" x14ac:dyDescent="0.3">
      <c r="A59" s="2" t="s">
        <v>44</v>
      </c>
      <c r="B59" s="2" t="s">
        <v>70</v>
      </c>
      <c r="C59" s="5"/>
      <c r="D59" s="5"/>
      <c r="E59" s="5"/>
      <c r="F59" s="5"/>
      <c r="G59" s="5"/>
      <c r="I59" s="11">
        <f t="shared" si="0"/>
        <v>0</v>
      </c>
    </row>
    <row r="60" spans="1:9" x14ac:dyDescent="0.3">
      <c r="A60" s="2" t="s">
        <v>71</v>
      </c>
      <c r="B60" s="2" t="s">
        <v>70</v>
      </c>
      <c r="C60" s="5"/>
      <c r="D60" s="5"/>
      <c r="E60" s="5"/>
      <c r="F60" s="5"/>
      <c r="G60" s="5"/>
      <c r="I60" s="11">
        <f t="shared" si="0"/>
        <v>0</v>
      </c>
    </row>
    <row r="61" spans="1:9" x14ac:dyDescent="0.3">
      <c r="A61" t="s">
        <v>25</v>
      </c>
      <c r="B61" t="s">
        <v>45</v>
      </c>
      <c r="C61" s="5"/>
      <c r="D61" s="5"/>
      <c r="E61" s="5"/>
      <c r="F61" s="5"/>
      <c r="G61" s="5"/>
      <c r="I61" s="11">
        <f t="shared" si="0"/>
        <v>0</v>
      </c>
    </row>
    <row r="62" spans="1:9" x14ac:dyDescent="0.3">
      <c r="A62" t="s">
        <v>27</v>
      </c>
      <c r="B62" t="s">
        <v>45</v>
      </c>
      <c r="C62" s="5"/>
      <c r="D62" s="5"/>
      <c r="E62" s="5"/>
      <c r="F62" s="5"/>
      <c r="G62" s="5"/>
      <c r="I62" s="11">
        <f t="shared" si="0"/>
        <v>0</v>
      </c>
    </row>
    <row r="63" spans="1:9" x14ac:dyDescent="0.3">
      <c r="A63" t="s">
        <v>28</v>
      </c>
      <c r="B63" t="s">
        <v>45</v>
      </c>
      <c r="C63" s="5"/>
      <c r="D63" s="5"/>
      <c r="E63" s="5"/>
      <c r="F63" s="5"/>
      <c r="G63" s="5"/>
      <c r="I63" s="13">
        <f t="shared" si="0"/>
        <v>0</v>
      </c>
    </row>
    <row r="64" spans="1:9" x14ac:dyDescent="0.3">
      <c r="A64" t="s">
        <v>160</v>
      </c>
      <c r="B64" t="s">
        <v>45</v>
      </c>
      <c r="C64" s="5"/>
      <c r="D64" s="5"/>
      <c r="E64" s="5">
        <v>3374</v>
      </c>
      <c r="F64" s="5"/>
      <c r="G64" s="5"/>
      <c r="I64" s="13">
        <f t="shared" si="0"/>
        <v>3374</v>
      </c>
    </row>
    <row r="65" spans="1:9" x14ac:dyDescent="0.3">
      <c r="A65" t="s">
        <v>81</v>
      </c>
      <c r="B65" t="s">
        <v>82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93</v>
      </c>
      <c r="B66" s="2" t="s">
        <v>52</v>
      </c>
      <c r="C66" s="5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106</v>
      </c>
      <c r="B67" t="s">
        <v>13</v>
      </c>
      <c r="C67" s="5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94</v>
      </c>
      <c r="B68" t="s">
        <v>13</v>
      </c>
      <c r="C68" s="5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95</v>
      </c>
      <c r="B69" t="s">
        <v>30</v>
      </c>
      <c r="C69" s="5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107</v>
      </c>
      <c r="B70" t="s">
        <v>40</v>
      </c>
      <c r="C70" s="5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107</v>
      </c>
      <c r="B71" t="s">
        <v>113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108</v>
      </c>
      <c r="B72" t="s">
        <v>40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109</v>
      </c>
      <c r="B73" t="s">
        <v>13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103</v>
      </c>
      <c r="B74" s="2" t="s">
        <v>52</v>
      </c>
      <c r="C74" s="17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104</v>
      </c>
      <c r="B75" t="s">
        <v>13</v>
      </c>
      <c r="C75" s="17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105</v>
      </c>
      <c r="B76" t="s">
        <v>45</v>
      </c>
      <c r="C76" s="17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100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101</v>
      </c>
      <c r="B78" t="s">
        <v>13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102</v>
      </c>
      <c r="B79" t="s">
        <v>30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87</v>
      </c>
      <c r="B80" t="s">
        <v>40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114</v>
      </c>
      <c r="B81" t="s">
        <v>13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98</v>
      </c>
      <c r="B82" t="s">
        <v>32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99</v>
      </c>
      <c r="B83" t="s">
        <v>45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87</v>
      </c>
      <c r="B84" t="s">
        <v>96</v>
      </c>
      <c r="C84" s="5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110</v>
      </c>
      <c r="B85" t="s">
        <v>32</v>
      </c>
      <c r="C85" s="5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111</v>
      </c>
      <c r="B86" t="s">
        <v>45</v>
      </c>
      <c r="C86" s="5"/>
      <c r="D86" s="5"/>
      <c r="E86" s="5"/>
      <c r="F86" s="5"/>
      <c r="G86" s="17"/>
      <c r="I86" s="13">
        <f t="shared" si="0"/>
        <v>0</v>
      </c>
    </row>
    <row r="87" spans="1:9" x14ac:dyDescent="0.3">
      <c r="A87" t="s">
        <v>112</v>
      </c>
      <c r="B87" t="s">
        <v>96</v>
      </c>
      <c r="C87" s="5"/>
      <c r="D87" s="5"/>
      <c r="E87" s="5"/>
      <c r="F87" s="5"/>
      <c r="G87" s="17"/>
      <c r="I87" s="13">
        <f t="shared" si="0"/>
        <v>0</v>
      </c>
    </row>
    <row r="88" spans="1:9" x14ac:dyDescent="0.3">
      <c r="A88" t="s">
        <v>84</v>
      </c>
      <c r="B88" t="s">
        <v>13</v>
      </c>
      <c r="C88" s="5"/>
      <c r="D88" s="5"/>
      <c r="E88" s="5"/>
      <c r="F88" s="5"/>
      <c r="G88" s="17"/>
      <c r="I88" s="13">
        <f t="shared" si="0"/>
        <v>0</v>
      </c>
    </row>
    <row r="89" spans="1:9" x14ac:dyDescent="0.3">
      <c r="A89" t="s">
        <v>86</v>
      </c>
      <c r="B89" t="s">
        <v>30</v>
      </c>
      <c r="C89" s="5"/>
      <c r="D89" s="5"/>
      <c r="E89" s="5"/>
      <c r="F89" s="5"/>
      <c r="G89" s="17"/>
      <c r="I89" s="13">
        <f t="shared" si="0"/>
        <v>0</v>
      </c>
    </row>
    <row r="90" spans="1:9" x14ac:dyDescent="0.3">
      <c r="A90" t="s">
        <v>97</v>
      </c>
      <c r="B90" t="s">
        <v>32</v>
      </c>
      <c r="C90" s="5"/>
      <c r="D90" s="5"/>
      <c r="E90" s="5"/>
      <c r="F90" s="5"/>
      <c r="G90" s="17"/>
      <c r="I90" s="13">
        <f t="shared" si="0"/>
        <v>0</v>
      </c>
    </row>
    <row r="91" spans="1:9" x14ac:dyDescent="0.3">
      <c r="A91" t="s">
        <v>86</v>
      </c>
      <c r="B91" t="s">
        <v>45</v>
      </c>
      <c r="C91" s="5"/>
      <c r="D91" s="5"/>
      <c r="E91" s="5"/>
      <c r="F91" s="5"/>
      <c r="G91" s="17"/>
      <c r="I91" s="13">
        <f t="shared" si="0"/>
        <v>0</v>
      </c>
    </row>
    <row r="92" spans="1:9" x14ac:dyDescent="0.3">
      <c r="A92" t="s">
        <v>89</v>
      </c>
      <c r="B92" t="s">
        <v>96</v>
      </c>
      <c r="C92" s="5"/>
      <c r="D92" s="5"/>
      <c r="E92" s="5"/>
      <c r="F92" s="5"/>
      <c r="G92" s="17"/>
      <c r="I92" s="13">
        <f t="shared" si="0"/>
        <v>0</v>
      </c>
    </row>
    <row r="93" spans="1:9" x14ac:dyDescent="0.3"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/>
      <c r="I93" s="1" t="s">
        <v>0</v>
      </c>
    </row>
    <row r="94" spans="1:9" x14ac:dyDescent="0.3">
      <c r="C94" s="8">
        <f>SUM(C4:C92)</f>
        <v>64171</v>
      </c>
      <c r="D94" s="8">
        <f t="shared" ref="D94:G94" si="1">SUM(D4:D92)</f>
        <v>169833</v>
      </c>
      <c r="E94" s="8">
        <f t="shared" si="1"/>
        <v>158955</v>
      </c>
      <c r="F94" s="8">
        <f t="shared" si="1"/>
        <v>92849</v>
      </c>
      <c r="G94" s="8">
        <f t="shared" si="1"/>
        <v>110441</v>
      </c>
      <c r="H94" s="9"/>
      <c r="I94" s="21">
        <f>SUM(I4:I92)</f>
        <v>596249</v>
      </c>
    </row>
    <row r="95" spans="1:9" x14ac:dyDescent="0.3">
      <c r="C95" s="1" t="s">
        <v>1</v>
      </c>
      <c r="D95" s="1" t="s">
        <v>1</v>
      </c>
      <c r="E95" s="1" t="s">
        <v>1</v>
      </c>
      <c r="F95" s="1" t="s">
        <v>1</v>
      </c>
      <c r="G95" s="1" t="s">
        <v>1</v>
      </c>
      <c r="H95" s="1"/>
      <c r="I95" s="1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95"/>
  <sheetViews>
    <sheetView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N30" sqref="N30"/>
    </sheetView>
  </sheetViews>
  <sheetFormatPr defaultRowHeight="14.4" x14ac:dyDescent="0.3"/>
  <cols>
    <col min="2" max="2" width="13.6640625" customWidth="1"/>
    <col min="3" max="6" width="10.5546875" bestFit="1" customWidth="1"/>
  </cols>
  <sheetData>
    <row r="1" spans="1:10" x14ac:dyDescent="0.3">
      <c r="A1" t="s">
        <v>164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119</v>
      </c>
      <c r="D3" s="3" t="s">
        <v>120</v>
      </c>
      <c r="E3" s="3" t="s">
        <v>121</v>
      </c>
      <c r="F3" s="4" t="s">
        <v>122</v>
      </c>
      <c r="G3" s="4"/>
    </row>
    <row r="4" spans="1:10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92" si="0">C4+D4+E4+F4+G4</f>
        <v>0</v>
      </c>
      <c r="J4" s="13"/>
    </row>
    <row r="5" spans="1:10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  <c r="J5" s="13"/>
    </row>
    <row r="6" spans="1:10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  <c r="J6" s="13"/>
    </row>
    <row r="7" spans="1:10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  <c r="J7" s="13"/>
    </row>
    <row r="8" spans="1:10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  <c r="J8" s="13"/>
    </row>
    <row r="9" spans="1:10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  <c r="J9" s="13"/>
    </row>
    <row r="10" spans="1:10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  <c r="J10" s="16"/>
    </row>
    <row r="11" spans="1:10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  <c r="J11" s="13"/>
    </row>
    <row r="12" spans="1:10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  <c r="J12" s="13"/>
    </row>
    <row r="13" spans="1:10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  <c r="J13" s="13"/>
    </row>
    <row r="14" spans="1:10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  <c r="J14" s="13"/>
    </row>
    <row r="15" spans="1:10" x14ac:dyDescent="0.3">
      <c r="A15" t="s">
        <v>11</v>
      </c>
      <c r="B15" s="2" t="s">
        <v>138</v>
      </c>
      <c r="C15" s="5"/>
      <c r="D15" s="5"/>
      <c r="E15" s="5"/>
      <c r="F15" s="17"/>
      <c r="G15" s="17"/>
      <c r="I15" s="13">
        <f t="shared" si="0"/>
        <v>0</v>
      </c>
      <c r="J15" s="13"/>
    </row>
    <row r="16" spans="1:10" x14ac:dyDescent="0.3">
      <c r="A16" t="s">
        <v>157</v>
      </c>
      <c r="B16" s="2" t="s">
        <v>138</v>
      </c>
      <c r="C16" s="5"/>
      <c r="D16" s="5">
        <v>3053</v>
      </c>
      <c r="E16" s="5">
        <v>2684</v>
      </c>
      <c r="F16" s="17"/>
      <c r="G16" s="17"/>
      <c r="I16" s="11">
        <f t="shared" si="0"/>
        <v>5737</v>
      </c>
      <c r="J16" s="13"/>
    </row>
    <row r="17" spans="1:18" x14ac:dyDescent="0.3">
      <c r="A17" t="s">
        <v>10</v>
      </c>
      <c r="B17" s="2" t="s">
        <v>138</v>
      </c>
      <c r="C17" s="5">
        <v>10426</v>
      </c>
      <c r="D17" s="5"/>
      <c r="E17" s="5"/>
      <c r="F17" s="17"/>
      <c r="G17" s="17"/>
      <c r="I17" s="11">
        <f t="shared" si="0"/>
        <v>10426</v>
      </c>
      <c r="J17" s="13"/>
    </row>
    <row r="18" spans="1:18" x14ac:dyDescent="0.3">
      <c r="A18" t="s">
        <v>139</v>
      </c>
      <c r="B18" s="2" t="s">
        <v>138</v>
      </c>
      <c r="C18" s="5"/>
      <c r="D18" s="5">
        <v>2573</v>
      </c>
      <c r="E18" s="5">
        <v>2139</v>
      </c>
      <c r="F18" s="17"/>
      <c r="G18" s="17"/>
      <c r="I18" s="11">
        <f t="shared" si="0"/>
        <v>4712</v>
      </c>
      <c r="J18" s="13"/>
    </row>
    <row r="19" spans="1:18" x14ac:dyDescent="0.3">
      <c r="A19" t="s">
        <v>17</v>
      </c>
      <c r="B19" t="s">
        <v>13</v>
      </c>
      <c r="C19" s="5"/>
      <c r="D19" s="5"/>
      <c r="E19" s="5"/>
      <c r="F19" s="10"/>
      <c r="G19" s="10"/>
      <c r="I19" s="13">
        <f t="shared" si="0"/>
        <v>0</v>
      </c>
      <c r="J19" s="13"/>
    </row>
    <row r="20" spans="1:18" x14ac:dyDescent="0.3">
      <c r="A20" t="s">
        <v>18</v>
      </c>
      <c r="B20" t="s">
        <v>13</v>
      </c>
      <c r="C20" s="5"/>
      <c r="D20" s="5"/>
      <c r="E20" s="5"/>
      <c r="F20" s="10"/>
      <c r="G20" s="10"/>
      <c r="I20" s="13">
        <f t="shared" si="0"/>
        <v>0</v>
      </c>
      <c r="J20" s="13"/>
      <c r="K20" t="s">
        <v>171</v>
      </c>
      <c r="L20" t="s">
        <v>166</v>
      </c>
      <c r="M20" t="s">
        <v>167</v>
      </c>
      <c r="N20" t="s">
        <v>168</v>
      </c>
      <c r="O20" t="s">
        <v>169</v>
      </c>
      <c r="Q20" t="s">
        <v>7</v>
      </c>
      <c r="R20" t="s">
        <v>165</v>
      </c>
    </row>
    <row r="21" spans="1:18" x14ac:dyDescent="0.3">
      <c r="A21" t="s">
        <v>11</v>
      </c>
      <c r="B21" t="s">
        <v>13</v>
      </c>
      <c r="C21" s="5">
        <v>11533</v>
      </c>
      <c r="D21" s="5">
        <v>26856</v>
      </c>
      <c r="E21" s="5">
        <v>12998</v>
      </c>
      <c r="F21" s="17">
        <v>18030</v>
      </c>
      <c r="G21" s="17"/>
      <c r="I21" s="11">
        <f t="shared" si="0"/>
        <v>69417</v>
      </c>
      <c r="J21" s="13"/>
      <c r="K21">
        <v>85690</v>
      </c>
      <c r="L21">
        <v>74535</v>
      </c>
      <c r="M21">
        <f>87685+1069</f>
        <v>88754</v>
      </c>
      <c r="N21">
        <f>39650+22357</f>
        <v>62007</v>
      </c>
      <c r="O21">
        <v>62896</v>
      </c>
      <c r="Q21">
        <f>K21+L21+M21+N21+O21</f>
        <v>373882</v>
      </c>
      <c r="R21">
        <f>Q21/5</f>
        <v>74776.399999999994</v>
      </c>
    </row>
    <row r="22" spans="1:18" x14ac:dyDescent="0.3">
      <c r="A22" t="s">
        <v>10</v>
      </c>
      <c r="B22" t="s">
        <v>13</v>
      </c>
      <c r="C22" s="5">
        <v>3462</v>
      </c>
      <c r="D22" s="5">
        <v>10070</v>
      </c>
      <c r="E22" s="5">
        <v>14695</v>
      </c>
      <c r="F22" s="17">
        <v>17891</v>
      </c>
      <c r="G22" s="17"/>
      <c r="I22" s="11">
        <f t="shared" si="0"/>
        <v>46118</v>
      </c>
      <c r="J22" s="13"/>
      <c r="K22">
        <v>67578</v>
      </c>
      <c r="L22">
        <v>55085</v>
      </c>
      <c r="M22">
        <f>17138+44046</f>
        <v>61184</v>
      </c>
      <c r="N22">
        <f>20926+29996</f>
        <v>50922</v>
      </c>
      <c r="O22">
        <v>45966</v>
      </c>
      <c r="Q22">
        <f t="shared" ref="Q22:Q29" si="1">K22+L22+M22+N22+O22</f>
        <v>280735</v>
      </c>
      <c r="R22">
        <f t="shared" ref="R22:R29" si="2">Q22/5</f>
        <v>56147</v>
      </c>
    </row>
    <row r="23" spans="1:18" x14ac:dyDescent="0.3">
      <c r="A23" t="s">
        <v>8</v>
      </c>
      <c r="B23" t="s">
        <v>13</v>
      </c>
      <c r="C23" s="5">
        <v>1349</v>
      </c>
      <c r="D23" s="5">
        <v>5465</v>
      </c>
      <c r="E23" s="5">
        <v>2065</v>
      </c>
      <c r="F23" s="17">
        <v>1117</v>
      </c>
      <c r="G23" s="17"/>
      <c r="I23" s="11">
        <f t="shared" si="0"/>
        <v>9996</v>
      </c>
      <c r="J23" s="13"/>
      <c r="K23">
        <v>8852</v>
      </c>
      <c r="L23">
        <v>8879</v>
      </c>
      <c r="M23">
        <f>16810</f>
        <v>16810</v>
      </c>
      <c r="N23">
        <v>14858</v>
      </c>
      <c r="O23">
        <v>13076</v>
      </c>
      <c r="Q23">
        <f t="shared" si="1"/>
        <v>62475</v>
      </c>
      <c r="R23">
        <f t="shared" si="2"/>
        <v>12495</v>
      </c>
    </row>
    <row r="24" spans="1:18" x14ac:dyDescent="0.3">
      <c r="A24" t="s">
        <v>158</v>
      </c>
      <c r="B24" t="s">
        <v>13</v>
      </c>
      <c r="C24" s="5"/>
      <c r="D24" s="5"/>
      <c r="E24" s="5">
        <v>1160</v>
      </c>
      <c r="F24" s="17"/>
      <c r="G24" s="17"/>
      <c r="I24" s="11">
        <f t="shared" si="0"/>
        <v>1160</v>
      </c>
      <c r="J24" s="13"/>
      <c r="Q24">
        <f t="shared" si="1"/>
        <v>0</v>
      </c>
      <c r="R24">
        <f t="shared" si="2"/>
        <v>0</v>
      </c>
    </row>
    <row r="25" spans="1:18" x14ac:dyDescent="0.3">
      <c r="A25" t="s">
        <v>19</v>
      </c>
      <c r="B25" t="s">
        <v>13</v>
      </c>
      <c r="C25" s="5">
        <v>296</v>
      </c>
      <c r="D25" s="5">
        <v>4245</v>
      </c>
      <c r="E25" s="5">
        <v>3786</v>
      </c>
      <c r="F25" s="10">
        <v>3451</v>
      </c>
      <c r="G25" s="10"/>
      <c r="I25" s="11">
        <f t="shared" si="0"/>
        <v>11778</v>
      </c>
      <c r="J25" s="13"/>
      <c r="K25">
        <v>36927</v>
      </c>
      <c r="L25">
        <f>16427+5737</f>
        <v>22164</v>
      </c>
      <c r="M25">
        <v>15665</v>
      </c>
      <c r="N25">
        <v>24942</v>
      </c>
      <c r="O25">
        <v>8109</v>
      </c>
      <c r="Q25">
        <f t="shared" si="1"/>
        <v>107807</v>
      </c>
      <c r="R25">
        <f t="shared" si="2"/>
        <v>21561.4</v>
      </c>
    </row>
    <row r="26" spans="1:18" x14ac:dyDescent="0.3">
      <c r="A26" t="s">
        <v>20</v>
      </c>
      <c r="B26" t="s">
        <v>13</v>
      </c>
      <c r="C26" s="5">
        <v>19015</v>
      </c>
      <c r="D26" s="5">
        <v>3542</v>
      </c>
      <c r="E26" s="5">
        <v>3045</v>
      </c>
      <c r="F26" s="17">
        <v>21792</v>
      </c>
      <c r="G26" s="17"/>
      <c r="I26" s="11">
        <f t="shared" si="0"/>
        <v>47394</v>
      </c>
      <c r="J26" s="13"/>
      <c r="K26">
        <v>49623</v>
      </c>
      <c r="L26">
        <f>59479+4712</f>
        <v>64191</v>
      </c>
      <c r="M26">
        <v>60820</v>
      </c>
      <c r="N26">
        <v>37915</v>
      </c>
      <c r="O26">
        <v>40690</v>
      </c>
      <c r="Q26">
        <f t="shared" si="1"/>
        <v>253239</v>
      </c>
      <c r="R26">
        <f t="shared" si="2"/>
        <v>50647.8</v>
      </c>
    </row>
    <row r="27" spans="1:18" x14ac:dyDescent="0.3">
      <c r="A27" t="s">
        <v>21</v>
      </c>
      <c r="B27" t="s">
        <v>13</v>
      </c>
      <c r="C27" s="5">
        <v>2399</v>
      </c>
      <c r="D27" s="5">
        <v>5546</v>
      </c>
      <c r="E27" s="5">
        <v>3097</v>
      </c>
      <c r="F27" s="17">
        <v>1816</v>
      </c>
      <c r="G27" s="17"/>
      <c r="I27" s="11">
        <f t="shared" si="0"/>
        <v>12858</v>
      </c>
      <c r="J27" s="13"/>
      <c r="K27">
        <v>2464</v>
      </c>
      <c r="L27">
        <v>11042</v>
      </c>
      <c r="M27">
        <v>12161</v>
      </c>
      <c r="N27">
        <v>5471</v>
      </c>
      <c r="O27">
        <v>6712</v>
      </c>
      <c r="Q27">
        <f t="shared" si="1"/>
        <v>37850</v>
      </c>
      <c r="R27">
        <f t="shared" si="2"/>
        <v>7570</v>
      </c>
    </row>
    <row r="28" spans="1:18" x14ac:dyDescent="0.3">
      <c r="A28" t="s">
        <v>22</v>
      </c>
      <c r="B28" t="s">
        <v>23</v>
      </c>
      <c r="C28" s="5">
        <v>1617</v>
      </c>
      <c r="D28" s="5">
        <v>1113</v>
      </c>
      <c r="E28" s="5">
        <v>2130</v>
      </c>
      <c r="F28" s="17">
        <v>1117</v>
      </c>
      <c r="G28" s="17"/>
      <c r="I28" s="11">
        <f t="shared" si="0"/>
        <v>5977</v>
      </c>
      <c r="J28" s="13"/>
      <c r="K28">
        <v>5751</v>
      </c>
      <c r="L28">
        <v>6457</v>
      </c>
      <c r="M28">
        <v>8709</v>
      </c>
      <c r="N28">
        <v>5030</v>
      </c>
      <c r="O28">
        <v>8138</v>
      </c>
      <c r="Q28">
        <f t="shared" si="1"/>
        <v>34085</v>
      </c>
      <c r="R28">
        <f t="shared" si="2"/>
        <v>6817</v>
      </c>
    </row>
    <row r="29" spans="1:18" x14ac:dyDescent="0.3">
      <c r="A29" t="s">
        <v>24</v>
      </c>
      <c r="B29" t="s">
        <v>23</v>
      </c>
      <c r="C29" s="5">
        <v>1525</v>
      </c>
      <c r="D29" s="5">
        <v>998</v>
      </c>
      <c r="E29" s="5"/>
      <c r="F29" s="17">
        <v>2033</v>
      </c>
      <c r="G29" s="17"/>
      <c r="I29" s="11">
        <f t="shared" si="0"/>
        <v>4556</v>
      </c>
      <c r="J29" s="13"/>
      <c r="K29">
        <v>8600</v>
      </c>
      <c r="L29">
        <v>5623</v>
      </c>
      <c r="M29">
        <v>4600</v>
      </c>
      <c r="N29">
        <v>1210</v>
      </c>
      <c r="O29">
        <v>5136</v>
      </c>
      <c r="Q29">
        <f t="shared" si="1"/>
        <v>25169</v>
      </c>
      <c r="R29">
        <f t="shared" si="2"/>
        <v>5033.8</v>
      </c>
    </row>
    <row r="30" spans="1:18" x14ac:dyDescent="0.3">
      <c r="A30" t="s">
        <v>25</v>
      </c>
      <c r="B30" t="s">
        <v>26</v>
      </c>
      <c r="C30" s="5"/>
      <c r="D30" s="5"/>
      <c r="E30" s="5"/>
      <c r="F30" s="10"/>
      <c r="G30" s="10"/>
      <c r="I30" s="13">
        <f t="shared" si="0"/>
        <v>0</v>
      </c>
      <c r="J30" s="13"/>
    </row>
    <row r="31" spans="1:18" x14ac:dyDescent="0.3">
      <c r="A31" t="s">
        <v>27</v>
      </c>
      <c r="B31" t="s">
        <v>26</v>
      </c>
      <c r="C31" s="5"/>
      <c r="D31" s="5"/>
      <c r="E31" s="5"/>
      <c r="F31" s="10"/>
      <c r="G31" s="10"/>
      <c r="I31" s="13">
        <f t="shared" si="0"/>
        <v>0</v>
      </c>
      <c r="J31" s="13"/>
    </row>
    <row r="32" spans="1:18" x14ac:dyDescent="0.3">
      <c r="A32" t="s">
        <v>28</v>
      </c>
      <c r="B32" t="s">
        <v>26</v>
      </c>
      <c r="C32" s="5"/>
      <c r="D32" s="5"/>
      <c r="E32" s="5"/>
      <c r="F32" s="6"/>
      <c r="G32" s="6"/>
      <c r="I32" s="13">
        <f t="shared" si="0"/>
        <v>0</v>
      </c>
      <c r="J32" s="13"/>
    </row>
    <row r="33" spans="1:18" x14ac:dyDescent="0.3">
      <c r="A33" t="s">
        <v>29</v>
      </c>
      <c r="B33" t="s">
        <v>30</v>
      </c>
      <c r="C33" s="5">
        <v>9204</v>
      </c>
      <c r="D33" s="5">
        <v>22232</v>
      </c>
      <c r="E33" s="5">
        <v>10718</v>
      </c>
      <c r="F33" s="5">
        <v>13795</v>
      </c>
      <c r="G33" s="5"/>
      <c r="I33" s="11">
        <f t="shared" si="0"/>
        <v>55949</v>
      </c>
      <c r="J33" s="13"/>
      <c r="K33">
        <v>68816</v>
      </c>
      <c r="L33">
        <v>60814</v>
      </c>
      <c r="M33">
        <v>72223</v>
      </c>
      <c r="N33">
        <v>48890</v>
      </c>
      <c r="O33">
        <v>51112</v>
      </c>
      <c r="Q33">
        <f t="shared" ref="Q33" si="3">K33+L33+M33+N33+O33</f>
        <v>301855</v>
      </c>
      <c r="R33">
        <f t="shared" ref="R33:R35" si="4">Q33/5</f>
        <v>60371</v>
      </c>
    </row>
    <row r="34" spans="1:18" x14ac:dyDescent="0.3">
      <c r="A34" t="s">
        <v>17</v>
      </c>
      <c r="B34" t="s">
        <v>30</v>
      </c>
      <c r="C34" s="5">
        <v>10616</v>
      </c>
      <c r="D34" s="5">
        <v>6639</v>
      </c>
      <c r="E34" s="5">
        <v>9576</v>
      </c>
      <c r="F34" s="5">
        <v>13914</v>
      </c>
      <c r="G34" s="5"/>
      <c r="I34" s="11">
        <f t="shared" si="0"/>
        <v>40745</v>
      </c>
      <c r="J34" s="13"/>
      <c r="K34">
        <v>51938</v>
      </c>
      <c r="L34">
        <v>48124</v>
      </c>
      <c r="M34">
        <v>47645</v>
      </c>
      <c r="N34">
        <v>37852</v>
      </c>
      <c r="O34">
        <v>34651</v>
      </c>
      <c r="Q34">
        <f t="shared" ref="Q34:Q35" si="5">K34+L34+M34+N34+O34</f>
        <v>220210</v>
      </c>
      <c r="R34">
        <f t="shared" si="4"/>
        <v>44042</v>
      </c>
    </row>
    <row r="35" spans="1:18" x14ac:dyDescent="0.3">
      <c r="A35" t="s">
        <v>18</v>
      </c>
      <c r="B35" t="s">
        <v>30</v>
      </c>
      <c r="C35" s="5">
        <v>894</v>
      </c>
      <c r="D35" s="5">
        <v>3488</v>
      </c>
      <c r="E35" s="5">
        <v>1691</v>
      </c>
      <c r="F35" s="5">
        <v>955</v>
      </c>
      <c r="G35" s="5"/>
      <c r="I35" s="11">
        <f t="shared" si="0"/>
        <v>7028</v>
      </c>
      <c r="J35" s="13"/>
      <c r="K35">
        <v>7269</v>
      </c>
      <c r="L35">
        <v>6073</v>
      </c>
      <c r="M35">
        <v>12600</v>
      </c>
      <c r="N35">
        <v>12127</v>
      </c>
      <c r="O35">
        <v>9413</v>
      </c>
      <c r="Q35">
        <f t="shared" si="5"/>
        <v>47482</v>
      </c>
      <c r="R35">
        <f t="shared" si="4"/>
        <v>9496.4</v>
      </c>
    </row>
    <row r="36" spans="1:18" x14ac:dyDescent="0.3">
      <c r="A36" t="s">
        <v>162</v>
      </c>
      <c r="B36" t="s">
        <v>30</v>
      </c>
      <c r="C36" s="5"/>
      <c r="D36" s="5"/>
      <c r="E36" s="5">
        <v>535</v>
      </c>
      <c r="F36" s="5"/>
      <c r="G36" s="5"/>
      <c r="I36" s="11">
        <f t="shared" si="0"/>
        <v>535</v>
      </c>
      <c r="J36" s="13"/>
      <c r="Q36">
        <f t="shared" ref="Q36:Q37" si="6">L36+M36+N36+O36</f>
        <v>0</v>
      </c>
      <c r="R36">
        <f t="shared" ref="R36:R37" si="7">Q36/4</f>
        <v>0</v>
      </c>
    </row>
    <row r="37" spans="1:18" x14ac:dyDescent="0.3">
      <c r="A37" t="s">
        <v>25</v>
      </c>
      <c r="B37" t="s">
        <v>30</v>
      </c>
      <c r="C37" s="5"/>
      <c r="D37" s="5"/>
      <c r="E37" s="5"/>
      <c r="F37" s="5"/>
      <c r="G37" s="5"/>
      <c r="I37" s="11">
        <f t="shared" si="0"/>
        <v>0</v>
      </c>
      <c r="J37" s="11"/>
      <c r="Q37">
        <f t="shared" si="6"/>
        <v>0</v>
      </c>
      <c r="R37">
        <f t="shared" si="7"/>
        <v>0</v>
      </c>
    </row>
    <row r="38" spans="1:18" x14ac:dyDescent="0.3">
      <c r="A38" t="s">
        <v>27</v>
      </c>
      <c r="B38" t="s">
        <v>30</v>
      </c>
      <c r="C38" s="5">
        <v>3096</v>
      </c>
      <c r="D38" s="5">
        <v>3774</v>
      </c>
      <c r="E38" s="5">
        <v>2188</v>
      </c>
      <c r="F38" s="5">
        <v>2208</v>
      </c>
      <c r="G38" s="5"/>
      <c r="I38" s="11">
        <f t="shared" si="0"/>
        <v>11266</v>
      </c>
      <c r="J38" s="13"/>
      <c r="K38">
        <v>10989</v>
      </c>
      <c r="L38">
        <v>11610</v>
      </c>
      <c r="M38">
        <v>11388</v>
      </c>
      <c r="N38">
        <v>7850</v>
      </c>
      <c r="O38">
        <v>12375</v>
      </c>
      <c r="Q38">
        <f t="shared" ref="Q38" si="8">K38+L38+M38+N38+O38</f>
        <v>54212</v>
      </c>
      <c r="R38">
        <f t="shared" ref="R38:R42" si="9">Q38/5</f>
        <v>10842.4</v>
      </c>
    </row>
    <row r="39" spans="1:18" x14ac:dyDescent="0.3">
      <c r="A39" t="s">
        <v>28</v>
      </c>
      <c r="B39" t="s">
        <v>30</v>
      </c>
      <c r="C39" s="5">
        <v>1461</v>
      </c>
      <c r="D39" s="5">
        <v>919</v>
      </c>
      <c r="E39" s="5"/>
      <c r="F39" s="5">
        <v>2133</v>
      </c>
      <c r="G39" s="5"/>
      <c r="I39" s="11">
        <f t="shared" si="0"/>
        <v>4513</v>
      </c>
      <c r="J39" s="13"/>
      <c r="K39">
        <v>8861</v>
      </c>
      <c r="L39">
        <v>5480</v>
      </c>
      <c r="M39">
        <v>6001</v>
      </c>
      <c r="N39">
        <v>1192</v>
      </c>
      <c r="O39">
        <v>4815</v>
      </c>
      <c r="Q39">
        <f t="shared" ref="Q39" si="10">K39+L39+M39+N39+O39</f>
        <v>26349</v>
      </c>
      <c r="R39">
        <f t="shared" si="9"/>
        <v>5269.8</v>
      </c>
    </row>
    <row r="40" spans="1:18" x14ac:dyDescent="0.3">
      <c r="A40" t="s">
        <v>37</v>
      </c>
      <c r="B40" t="s">
        <v>32</v>
      </c>
      <c r="C40" s="5">
        <v>9023</v>
      </c>
      <c r="D40" s="5">
        <v>23297</v>
      </c>
      <c r="E40" s="5">
        <v>9865</v>
      </c>
      <c r="F40" s="10">
        <v>10067</v>
      </c>
      <c r="G40" s="10"/>
      <c r="I40" s="11">
        <f t="shared" si="0"/>
        <v>52252</v>
      </c>
      <c r="J40" s="13"/>
      <c r="K40">
        <v>62520</v>
      </c>
      <c r="L40">
        <v>52252</v>
      </c>
      <c r="M40">
        <v>71236</v>
      </c>
      <c r="N40">
        <v>45891</v>
      </c>
      <c r="O40">
        <v>47255</v>
      </c>
      <c r="Q40">
        <f t="shared" ref="Q40:Q42" si="11">K40+L40+M40+N40+O40</f>
        <v>279154</v>
      </c>
      <c r="R40">
        <f t="shared" si="9"/>
        <v>55830.8</v>
      </c>
    </row>
    <row r="41" spans="1:18" x14ac:dyDescent="0.3">
      <c r="A41" t="s">
        <v>33</v>
      </c>
      <c r="B41" t="s">
        <v>32</v>
      </c>
      <c r="C41" s="5">
        <v>11279</v>
      </c>
      <c r="D41" s="5">
        <v>6577</v>
      </c>
      <c r="E41" s="5">
        <v>8159</v>
      </c>
      <c r="F41" s="5">
        <v>15180</v>
      </c>
      <c r="G41" s="5"/>
      <c r="I41" s="11">
        <f t="shared" si="0"/>
        <v>41195</v>
      </c>
      <c r="J41" s="13"/>
      <c r="K41">
        <v>54688</v>
      </c>
      <c r="L41">
        <v>41195</v>
      </c>
      <c r="M41">
        <v>47347</v>
      </c>
      <c r="N41">
        <v>40237</v>
      </c>
      <c r="O41">
        <v>35329</v>
      </c>
      <c r="Q41">
        <f t="shared" si="11"/>
        <v>218796</v>
      </c>
      <c r="R41">
        <f t="shared" si="9"/>
        <v>43759.199999999997</v>
      </c>
    </row>
    <row r="42" spans="1:18" x14ac:dyDescent="0.3">
      <c r="A42" t="s">
        <v>31</v>
      </c>
      <c r="B42" t="s">
        <v>32</v>
      </c>
      <c r="C42" s="5">
        <v>2195</v>
      </c>
      <c r="D42" s="5">
        <v>3683</v>
      </c>
      <c r="E42" s="5">
        <v>1622</v>
      </c>
      <c r="F42" s="10">
        <v>2832</v>
      </c>
      <c r="G42" s="10"/>
      <c r="I42" s="11">
        <f t="shared" si="0"/>
        <v>10332</v>
      </c>
      <c r="J42" s="13"/>
      <c r="K42">
        <v>7419</v>
      </c>
      <c r="L42">
        <v>10332</v>
      </c>
      <c r="M42">
        <v>11204</v>
      </c>
      <c r="N42">
        <v>4361</v>
      </c>
      <c r="O42">
        <v>7774</v>
      </c>
      <c r="Q42">
        <f t="shared" si="11"/>
        <v>41090</v>
      </c>
      <c r="R42">
        <f t="shared" si="9"/>
        <v>8218</v>
      </c>
    </row>
    <row r="43" spans="1:18" x14ac:dyDescent="0.3">
      <c r="A43" t="s">
        <v>34</v>
      </c>
      <c r="B43" t="s">
        <v>32</v>
      </c>
      <c r="C43" s="5"/>
      <c r="D43" s="5"/>
      <c r="E43" s="5"/>
      <c r="F43" s="6"/>
      <c r="G43" s="6"/>
      <c r="I43" s="13">
        <f t="shared" si="0"/>
        <v>0</v>
      </c>
      <c r="J43" s="13"/>
    </row>
    <row r="44" spans="1:18" x14ac:dyDescent="0.3">
      <c r="A44" t="s">
        <v>35</v>
      </c>
      <c r="B44" t="s">
        <v>32</v>
      </c>
      <c r="C44" s="5"/>
      <c r="D44" s="5"/>
      <c r="E44" s="5"/>
      <c r="F44" s="6"/>
      <c r="G44" s="6"/>
      <c r="I44" s="13">
        <f t="shared" si="0"/>
        <v>0</v>
      </c>
      <c r="J44" s="13"/>
    </row>
    <row r="45" spans="1:18" x14ac:dyDescent="0.3">
      <c r="A45" t="s">
        <v>36</v>
      </c>
      <c r="B45" t="s">
        <v>32</v>
      </c>
      <c r="C45" s="5"/>
      <c r="D45" s="5"/>
      <c r="E45" s="5"/>
      <c r="F45" s="6"/>
      <c r="G45" s="6"/>
      <c r="I45" s="13">
        <f t="shared" si="0"/>
        <v>0</v>
      </c>
      <c r="J45" s="13"/>
    </row>
    <row r="46" spans="1:18" x14ac:dyDescent="0.3">
      <c r="A46" s="7" t="s">
        <v>39</v>
      </c>
      <c r="B46" t="s">
        <v>38</v>
      </c>
      <c r="C46" s="5"/>
      <c r="D46" s="5"/>
      <c r="E46" s="5"/>
      <c r="F46" s="6"/>
      <c r="G46" s="6"/>
      <c r="I46" s="13">
        <f t="shared" si="0"/>
        <v>0</v>
      </c>
      <c r="J46" s="13"/>
    </row>
    <row r="47" spans="1:18" x14ac:dyDescent="0.3">
      <c r="A47" t="s">
        <v>37</v>
      </c>
      <c r="B47" t="s">
        <v>153</v>
      </c>
      <c r="C47" s="5">
        <v>1283</v>
      </c>
      <c r="D47" s="5">
        <v>1360</v>
      </c>
      <c r="E47" s="5">
        <v>1801</v>
      </c>
      <c r="F47" s="5">
        <v>5111</v>
      </c>
      <c r="G47" s="5"/>
      <c r="I47" s="13">
        <f t="shared" si="0"/>
        <v>9555</v>
      </c>
      <c r="J47" s="13"/>
      <c r="K47">
        <v>14297</v>
      </c>
      <c r="L47">
        <v>8580</v>
      </c>
      <c r="M47">
        <v>8964</v>
      </c>
      <c r="N47">
        <v>8615</v>
      </c>
      <c r="O47">
        <v>12016</v>
      </c>
      <c r="Q47">
        <f t="shared" ref="Q47:Q49" si="12">K47+L47+M47+N47+O47</f>
        <v>52472</v>
      </c>
      <c r="R47">
        <f t="shared" ref="R47:R49" si="13">Q47/5</f>
        <v>10494.4</v>
      </c>
    </row>
    <row r="48" spans="1:18" x14ac:dyDescent="0.3">
      <c r="A48" t="s">
        <v>33</v>
      </c>
      <c r="B48" t="s">
        <v>153</v>
      </c>
      <c r="C48" s="5">
        <v>2540</v>
      </c>
      <c r="D48" s="5">
        <v>2700</v>
      </c>
      <c r="E48" s="5">
        <v>7069</v>
      </c>
      <c r="F48" s="5">
        <v>1592</v>
      </c>
      <c r="G48" s="5"/>
      <c r="I48" s="13">
        <f t="shared" si="0"/>
        <v>13901</v>
      </c>
      <c r="J48" s="13"/>
      <c r="K48">
        <v>9991</v>
      </c>
      <c r="L48">
        <v>15811</v>
      </c>
      <c r="M48">
        <v>17476</v>
      </c>
      <c r="N48">
        <v>8357</v>
      </c>
      <c r="O48">
        <v>10898</v>
      </c>
      <c r="Q48">
        <f t="shared" si="12"/>
        <v>62533</v>
      </c>
      <c r="R48">
        <f t="shared" si="13"/>
        <v>12506.6</v>
      </c>
    </row>
    <row r="49" spans="1:18" x14ac:dyDescent="0.3">
      <c r="A49" t="s">
        <v>31</v>
      </c>
      <c r="B49" t="s">
        <v>153</v>
      </c>
      <c r="C49" s="5">
        <v>178</v>
      </c>
      <c r="D49" s="5">
        <v>1192</v>
      </c>
      <c r="E49" s="5">
        <v>77</v>
      </c>
      <c r="F49" s="10">
        <v>0</v>
      </c>
      <c r="G49" s="10"/>
      <c r="I49" s="13">
        <f t="shared" si="0"/>
        <v>1447</v>
      </c>
      <c r="J49" s="13"/>
      <c r="K49">
        <v>8905</v>
      </c>
      <c r="L49">
        <v>2547</v>
      </c>
      <c r="M49">
        <v>4704</v>
      </c>
      <c r="N49">
        <v>2342</v>
      </c>
      <c r="O49">
        <v>7224</v>
      </c>
      <c r="Q49">
        <f t="shared" si="12"/>
        <v>25722</v>
      </c>
      <c r="R49">
        <f t="shared" si="13"/>
        <v>5144.3999999999996</v>
      </c>
    </row>
    <row r="50" spans="1:18" x14ac:dyDescent="0.3">
      <c r="A50" t="s">
        <v>161</v>
      </c>
      <c r="B50" t="s">
        <v>153</v>
      </c>
      <c r="C50" s="5"/>
      <c r="D50" s="5"/>
      <c r="E50" s="5">
        <v>552</v>
      </c>
      <c r="F50" s="10"/>
      <c r="G50" s="10"/>
      <c r="I50" s="13">
        <f t="shared" si="0"/>
        <v>552</v>
      </c>
      <c r="J50" s="13"/>
      <c r="Q50">
        <f t="shared" ref="Q50" si="14">L50+M50+N50+O50</f>
        <v>0</v>
      </c>
      <c r="R50">
        <f t="shared" ref="R50" si="15">Q50/4</f>
        <v>0</v>
      </c>
    </row>
    <row r="51" spans="1:18" x14ac:dyDescent="0.3">
      <c r="A51" t="s">
        <v>37</v>
      </c>
      <c r="B51" s="2" t="s">
        <v>52</v>
      </c>
      <c r="C51" s="5"/>
      <c r="D51" s="5"/>
      <c r="E51" s="5"/>
      <c r="F51" s="10"/>
      <c r="G51" s="10"/>
      <c r="I51" s="15">
        <f t="shared" si="0"/>
        <v>0</v>
      </c>
      <c r="J51" s="15"/>
    </row>
    <row r="52" spans="1:18" x14ac:dyDescent="0.3">
      <c r="A52" t="s">
        <v>33</v>
      </c>
      <c r="B52" s="2" t="s">
        <v>52</v>
      </c>
      <c r="C52" s="5"/>
      <c r="D52" s="5"/>
      <c r="E52" s="5"/>
      <c r="F52" s="10"/>
      <c r="G52" s="10"/>
      <c r="I52" s="15">
        <f t="shared" si="0"/>
        <v>0</v>
      </c>
      <c r="J52" s="15"/>
    </row>
    <row r="53" spans="1:18" x14ac:dyDescent="0.3">
      <c r="A53" t="s">
        <v>31</v>
      </c>
      <c r="B53" s="2" t="s">
        <v>52</v>
      </c>
      <c r="C53" s="5"/>
      <c r="D53" s="5"/>
      <c r="E53" s="5"/>
      <c r="F53" s="10"/>
      <c r="G53" s="10"/>
      <c r="I53" s="15">
        <f t="shared" si="0"/>
        <v>0</v>
      </c>
      <c r="J53" s="15"/>
    </row>
    <row r="54" spans="1:18" x14ac:dyDescent="0.3">
      <c r="A54" t="s">
        <v>42</v>
      </c>
      <c r="B54" t="s">
        <v>43</v>
      </c>
      <c r="C54" s="5"/>
      <c r="D54" s="5"/>
      <c r="E54" s="5"/>
      <c r="F54" s="5"/>
      <c r="G54" s="5"/>
      <c r="I54" s="12">
        <f t="shared" si="0"/>
        <v>0</v>
      </c>
      <c r="J54" s="12"/>
    </row>
    <row r="55" spans="1:18" x14ac:dyDescent="0.3">
      <c r="A55" t="s">
        <v>44</v>
      </c>
      <c r="B55" t="s">
        <v>43</v>
      </c>
      <c r="C55" s="5"/>
      <c r="D55" s="5"/>
      <c r="E55" s="5"/>
      <c r="F55" s="5"/>
      <c r="G55" s="5"/>
      <c r="I55" s="13">
        <f t="shared" si="0"/>
        <v>0</v>
      </c>
      <c r="J55" s="13"/>
    </row>
    <row r="56" spans="1:18" x14ac:dyDescent="0.3">
      <c r="A56" t="s">
        <v>53</v>
      </c>
      <c r="B56" t="s">
        <v>43</v>
      </c>
      <c r="C56" s="5"/>
      <c r="D56" s="5"/>
      <c r="E56" s="5"/>
      <c r="F56" s="5"/>
      <c r="G56" s="5"/>
      <c r="I56" s="11">
        <f t="shared" si="0"/>
        <v>0</v>
      </c>
      <c r="J56" s="11"/>
    </row>
    <row r="57" spans="1:18" x14ac:dyDescent="0.3">
      <c r="A57" t="s">
        <v>54</v>
      </c>
      <c r="B57" t="s">
        <v>43</v>
      </c>
      <c r="C57" s="5"/>
      <c r="D57" s="5"/>
      <c r="E57" s="5"/>
      <c r="F57" s="5"/>
      <c r="G57" s="5"/>
      <c r="I57" s="11">
        <f t="shared" si="0"/>
        <v>0</v>
      </c>
      <c r="J57" s="11"/>
    </row>
    <row r="58" spans="1:18" x14ac:dyDescent="0.3">
      <c r="A58" s="2" t="s">
        <v>42</v>
      </c>
      <c r="B58" s="2" t="s">
        <v>70</v>
      </c>
      <c r="C58" s="5"/>
      <c r="D58" s="5"/>
      <c r="E58" s="5"/>
      <c r="F58" s="5"/>
      <c r="G58" s="5"/>
      <c r="I58" s="11">
        <f t="shared" si="0"/>
        <v>0</v>
      </c>
      <c r="J58" s="11"/>
    </row>
    <row r="59" spans="1:18" x14ac:dyDescent="0.3">
      <c r="A59" s="2" t="s">
        <v>44</v>
      </c>
      <c r="B59" s="2" t="s">
        <v>70</v>
      </c>
      <c r="C59" s="5"/>
      <c r="D59" s="5"/>
      <c r="E59" s="5"/>
      <c r="F59" s="5"/>
      <c r="G59" s="5"/>
      <c r="I59" s="11">
        <f t="shared" si="0"/>
        <v>0</v>
      </c>
      <c r="J59" s="11"/>
    </row>
    <row r="60" spans="1:18" x14ac:dyDescent="0.3">
      <c r="A60" s="2" t="s">
        <v>71</v>
      </c>
      <c r="B60" s="2" t="s">
        <v>70</v>
      </c>
      <c r="C60" s="5"/>
      <c r="D60" s="5"/>
      <c r="E60" s="5"/>
      <c r="F60" s="5"/>
      <c r="G60" s="5"/>
      <c r="I60" s="11">
        <f t="shared" si="0"/>
        <v>0</v>
      </c>
      <c r="J60" s="11"/>
    </row>
    <row r="61" spans="1:18" x14ac:dyDescent="0.3">
      <c r="A61" t="s">
        <v>25</v>
      </c>
      <c r="B61" t="s">
        <v>45</v>
      </c>
      <c r="C61" s="5"/>
      <c r="D61" s="5"/>
      <c r="E61" s="5"/>
      <c r="F61" s="5"/>
      <c r="G61" s="5"/>
      <c r="I61" s="11">
        <f t="shared" si="0"/>
        <v>0</v>
      </c>
      <c r="J61" s="11"/>
    </row>
    <row r="62" spans="1:18" x14ac:dyDescent="0.3">
      <c r="A62" t="s">
        <v>27</v>
      </c>
      <c r="B62" t="s">
        <v>45</v>
      </c>
      <c r="C62" s="5"/>
      <c r="D62" s="5"/>
      <c r="E62" s="5"/>
      <c r="F62" s="5"/>
      <c r="G62" s="5"/>
      <c r="I62" s="11">
        <f t="shared" si="0"/>
        <v>0</v>
      </c>
      <c r="J62" s="11"/>
    </row>
    <row r="63" spans="1:18" x14ac:dyDescent="0.3">
      <c r="A63" t="s">
        <v>28</v>
      </c>
      <c r="B63" t="s">
        <v>45</v>
      </c>
      <c r="C63" s="5"/>
      <c r="D63" s="5"/>
      <c r="E63" s="5"/>
      <c r="F63" s="5"/>
      <c r="G63" s="5"/>
      <c r="I63" s="13">
        <f t="shared" si="0"/>
        <v>0</v>
      </c>
      <c r="J63" s="13"/>
    </row>
    <row r="64" spans="1:18" x14ac:dyDescent="0.3">
      <c r="A64" t="s">
        <v>160</v>
      </c>
      <c r="B64" t="s">
        <v>45</v>
      </c>
      <c r="C64" s="5"/>
      <c r="D64" s="5"/>
      <c r="E64" s="5">
        <v>558</v>
      </c>
      <c r="F64" s="5"/>
      <c r="G64" s="5"/>
      <c r="I64" s="13">
        <f t="shared" si="0"/>
        <v>558</v>
      </c>
      <c r="J64" s="13"/>
    </row>
    <row r="65" spans="1:10" x14ac:dyDescent="0.3">
      <c r="A65" t="s">
        <v>81</v>
      </c>
      <c r="B65" t="s">
        <v>82</v>
      </c>
      <c r="C65" s="5"/>
      <c r="D65" s="5"/>
      <c r="E65" s="5"/>
      <c r="F65" s="5"/>
      <c r="G65" s="17"/>
      <c r="I65" s="13">
        <f t="shared" si="0"/>
        <v>0</v>
      </c>
      <c r="J65" s="13"/>
    </row>
    <row r="66" spans="1:10" x14ac:dyDescent="0.3">
      <c r="A66" t="s">
        <v>93</v>
      </c>
      <c r="B66" s="2" t="s">
        <v>52</v>
      </c>
      <c r="C66" s="5"/>
      <c r="D66" s="5"/>
      <c r="E66" s="5"/>
      <c r="F66" s="5"/>
      <c r="G66" s="17"/>
      <c r="I66" s="13">
        <f t="shared" si="0"/>
        <v>0</v>
      </c>
      <c r="J66" s="13"/>
    </row>
    <row r="67" spans="1:10" x14ac:dyDescent="0.3">
      <c r="A67" t="s">
        <v>106</v>
      </c>
      <c r="B67" t="s">
        <v>13</v>
      </c>
      <c r="C67" s="5"/>
      <c r="D67" s="5"/>
      <c r="E67" s="5"/>
      <c r="F67" s="5"/>
      <c r="G67" s="17"/>
      <c r="I67" s="13">
        <f t="shared" si="0"/>
        <v>0</v>
      </c>
      <c r="J67" s="13"/>
    </row>
    <row r="68" spans="1:10" x14ac:dyDescent="0.3">
      <c r="A68" t="s">
        <v>94</v>
      </c>
      <c r="B68" t="s">
        <v>13</v>
      </c>
      <c r="C68" s="5"/>
      <c r="D68" s="5"/>
      <c r="E68" s="5"/>
      <c r="F68" s="5"/>
      <c r="G68" s="17"/>
      <c r="I68" s="13">
        <f t="shared" si="0"/>
        <v>0</v>
      </c>
      <c r="J68" s="13"/>
    </row>
    <row r="69" spans="1:10" x14ac:dyDescent="0.3">
      <c r="A69" t="s">
        <v>95</v>
      </c>
      <c r="B69" t="s">
        <v>30</v>
      </c>
      <c r="C69" s="5"/>
      <c r="D69" s="5"/>
      <c r="E69" s="5"/>
      <c r="F69" s="5"/>
      <c r="G69" s="17"/>
      <c r="I69" s="13">
        <f t="shared" si="0"/>
        <v>0</v>
      </c>
      <c r="J69" s="13"/>
    </row>
    <row r="70" spans="1:10" x14ac:dyDescent="0.3">
      <c r="A70" t="s">
        <v>107</v>
      </c>
      <c r="B70" t="s">
        <v>40</v>
      </c>
      <c r="C70" s="5"/>
      <c r="D70" s="5"/>
      <c r="E70" s="5"/>
      <c r="F70" s="5"/>
      <c r="G70" s="17"/>
      <c r="I70" s="13">
        <f t="shared" si="0"/>
        <v>0</v>
      </c>
      <c r="J70" s="13"/>
    </row>
    <row r="71" spans="1:10" x14ac:dyDescent="0.3">
      <c r="A71" t="s">
        <v>107</v>
      </c>
      <c r="B71" t="s">
        <v>113</v>
      </c>
      <c r="C71" s="5"/>
      <c r="D71" s="5"/>
      <c r="E71" s="5"/>
      <c r="F71" s="5"/>
      <c r="G71" s="17"/>
      <c r="I71" s="13">
        <f t="shared" si="0"/>
        <v>0</v>
      </c>
      <c r="J71" s="13"/>
    </row>
    <row r="72" spans="1:10" x14ac:dyDescent="0.3">
      <c r="A72" t="s">
        <v>108</v>
      </c>
      <c r="B72" t="s">
        <v>40</v>
      </c>
      <c r="C72" s="5"/>
      <c r="D72" s="5"/>
      <c r="E72" s="5"/>
      <c r="F72" s="5"/>
      <c r="G72" s="17"/>
      <c r="I72" s="13">
        <f t="shared" si="0"/>
        <v>0</v>
      </c>
      <c r="J72" s="13"/>
    </row>
    <row r="73" spans="1:10" x14ac:dyDescent="0.3">
      <c r="A73" t="s">
        <v>109</v>
      </c>
      <c r="B73" t="s">
        <v>13</v>
      </c>
      <c r="C73" s="5"/>
      <c r="D73" s="5"/>
      <c r="E73" s="5"/>
      <c r="F73" s="5"/>
      <c r="G73" s="17"/>
      <c r="I73" s="13">
        <f t="shared" si="0"/>
        <v>0</v>
      </c>
      <c r="J73" s="13"/>
    </row>
    <row r="74" spans="1:10" x14ac:dyDescent="0.3">
      <c r="A74" t="s">
        <v>103</v>
      </c>
      <c r="B74" s="2" t="s">
        <v>52</v>
      </c>
      <c r="C74" s="17"/>
      <c r="D74" s="5"/>
      <c r="E74" s="5"/>
      <c r="F74" s="5"/>
      <c r="G74" s="17"/>
      <c r="I74" s="13">
        <f t="shared" si="0"/>
        <v>0</v>
      </c>
      <c r="J74" s="13"/>
    </row>
    <row r="75" spans="1:10" x14ac:dyDescent="0.3">
      <c r="A75" t="s">
        <v>104</v>
      </c>
      <c r="B75" t="s">
        <v>13</v>
      </c>
      <c r="C75" s="17"/>
      <c r="D75" s="5"/>
      <c r="E75" s="5"/>
      <c r="F75" s="5"/>
      <c r="G75" s="17"/>
      <c r="I75" s="13">
        <f t="shared" si="0"/>
        <v>0</v>
      </c>
      <c r="J75" s="13"/>
    </row>
    <row r="76" spans="1:10" x14ac:dyDescent="0.3">
      <c r="A76" t="s">
        <v>105</v>
      </c>
      <c r="B76" t="s">
        <v>45</v>
      </c>
      <c r="C76" s="17"/>
      <c r="D76" s="5"/>
      <c r="E76" s="5"/>
      <c r="F76" s="5"/>
      <c r="G76" s="17"/>
      <c r="I76" s="13">
        <f t="shared" si="0"/>
        <v>0</v>
      </c>
      <c r="J76" s="13"/>
    </row>
    <row r="77" spans="1:10" x14ac:dyDescent="0.3">
      <c r="A77" t="s">
        <v>100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  <c r="J77" s="13"/>
    </row>
    <row r="78" spans="1:10" x14ac:dyDescent="0.3">
      <c r="A78" t="s">
        <v>101</v>
      </c>
      <c r="B78" t="s">
        <v>13</v>
      </c>
      <c r="C78" s="5"/>
      <c r="D78" s="5"/>
      <c r="E78" s="5"/>
      <c r="F78" s="5"/>
      <c r="G78" s="17"/>
      <c r="I78" s="13">
        <f t="shared" si="0"/>
        <v>0</v>
      </c>
      <c r="J78" s="13"/>
    </row>
    <row r="79" spans="1:10" x14ac:dyDescent="0.3">
      <c r="A79" t="s">
        <v>102</v>
      </c>
      <c r="B79" t="s">
        <v>30</v>
      </c>
      <c r="C79" s="5"/>
      <c r="D79" s="5"/>
      <c r="E79" s="5"/>
      <c r="F79" s="5"/>
      <c r="G79" s="17"/>
      <c r="I79" s="13">
        <f t="shared" si="0"/>
        <v>0</v>
      </c>
      <c r="J79" s="13"/>
    </row>
    <row r="80" spans="1:10" x14ac:dyDescent="0.3">
      <c r="A80" t="s">
        <v>87</v>
      </c>
      <c r="B80" t="s">
        <v>40</v>
      </c>
      <c r="C80" s="5"/>
      <c r="D80" s="5"/>
      <c r="E80" s="5"/>
      <c r="F80" s="5"/>
      <c r="G80" s="17"/>
      <c r="I80" s="13">
        <f t="shared" si="0"/>
        <v>0</v>
      </c>
      <c r="J80" s="13"/>
    </row>
    <row r="81" spans="1:10" x14ac:dyDescent="0.3">
      <c r="A81" t="s">
        <v>114</v>
      </c>
      <c r="B81" t="s">
        <v>13</v>
      </c>
      <c r="C81" s="5"/>
      <c r="D81" s="5"/>
      <c r="E81" s="5"/>
      <c r="F81" s="5"/>
      <c r="G81" s="17"/>
      <c r="I81" s="13">
        <f t="shared" si="0"/>
        <v>0</v>
      </c>
      <c r="J81" s="13"/>
    </row>
    <row r="82" spans="1:10" x14ac:dyDescent="0.3">
      <c r="A82" t="s">
        <v>98</v>
      </c>
      <c r="B82" t="s">
        <v>32</v>
      </c>
      <c r="C82" s="5"/>
      <c r="D82" s="5"/>
      <c r="E82" s="5"/>
      <c r="F82" s="5"/>
      <c r="G82" s="17"/>
      <c r="I82" s="13">
        <f t="shared" si="0"/>
        <v>0</v>
      </c>
      <c r="J82" s="13"/>
    </row>
    <row r="83" spans="1:10" x14ac:dyDescent="0.3">
      <c r="A83" t="s">
        <v>99</v>
      </c>
      <c r="B83" t="s">
        <v>45</v>
      </c>
      <c r="C83" s="5"/>
      <c r="D83" s="5"/>
      <c r="E83" s="5"/>
      <c r="F83" s="5"/>
      <c r="G83" s="17"/>
      <c r="I83" s="13">
        <f t="shared" si="0"/>
        <v>0</v>
      </c>
      <c r="J83" s="13"/>
    </row>
    <row r="84" spans="1:10" x14ac:dyDescent="0.3">
      <c r="A84" t="s">
        <v>87</v>
      </c>
      <c r="B84" t="s">
        <v>96</v>
      </c>
      <c r="C84" s="5"/>
      <c r="D84" s="5"/>
      <c r="E84" s="5"/>
      <c r="F84" s="5"/>
      <c r="G84" s="17"/>
      <c r="I84" s="13">
        <f t="shared" si="0"/>
        <v>0</v>
      </c>
      <c r="J84" s="13"/>
    </row>
    <row r="85" spans="1:10" x14ac:dyDescent="0.3">
      <c r="A85" t="s">
        <v>110</v>
      </c>
      <c r="B85" t="s">
        <v>32</v>
      </c>
      <c r="C85" s="5"/>
      <c r="D85" s="5"/>
      <c r="E85" s="5"/>
      <c r="F85" s="5"/>
      <c r="G85" s="17"/>
      <c r="I85" s="13">
        <f t="shared" si="0"/>
        <v>0</v>
      </c>
      <c r="J85" s="13"/>
    </row>
    <row r="86" spans="1:10" x14ac:dyDescent="0.3">
      <c r="A86" t="s">
        <v>111</v>
      </c>
      <c r="B86" t="s">
        <v>45</v>
      </c>
      <c r="C86" s="5"/>
      <c r="D86" s="5"/>
      <c r="E86" s="5"/>
      <c r="F86" s="5"/>
      <c r="G86" s="17"/>
      <c r="I86" s="13">
        <f t="shared" si="0"/>
        <v>0</v>
      </c>
      <c r="J86" s="13"/>
    </row>
    <row r="87" spans="1:10" x14ac:dyDescent="0.3">
      <c r="A87" t="s">
        <v>112</v>
      </c>
      <c r="B87" t="s">
        <v>96</v>
      </c>
      <c r="C87" s="5"/>
      <c r="D87" s="5"/>
      <c r="E87" s="5"/>
      <c r="F87" s="5"/>
      <c r="G87" s="17"/>
      <c r="I87" s="13">
        <f t="shared" si="0"/>
        <v>0</v>
      </c>
      <c r="J87" s="13"/>
    </row>
    <row r="88" spans="1:10" x14ac:dyDescent="0.3">
      <c r="A88" t="s">
        <v>84</v>
      </c>
      <c r="B88" t="s">
        <v>13</v>
      </c>
      <c r="C88" s="5"/>
      <c r="D88" s="5"/>
      <c r="E88" s="5"/>
      <c r="F88" s="5"/>
      <c r="G88" s="17"/>
      <c r="I88" s="13">
        <f t="shared" si="0"/>
        <v>0</v>
      </c>
      <c r="J88" s="13"/>
    </row>
    <row r="89" spans="1:10" x14ac:dyDescent="0.3">
      <c r="A89" t="s">
        <v>86</v>
      </c>
      <c r="B89" t="s">
        <v>30</v>
      </c>
      <c r="C89" s="5"/>
      <c r="D89" s="5"/>
      <c r="E89" s="5"/>
      <c r="F89" s="5"/>
      <c r="G89" s="17"/>
      <c r="I89" s="13">
        <f t="shared" si="0"/>
        <v>0</v>
      </c>
      <c r="J89" s="13"/>
    </row>
    <row r="90" spans="1:10" x14ac:dyDescent="0.3">
      <c r="A90" t="s">
        <v>97</v>
      </c>
      <c r="B90" t="s">
        <v>32</v>
      </c>
      <c r="C90" s="5"/>
      <c r="D90" s="5"/>
      <c r="E90" s="5"/>
      <c r="F90" s="5"/>
      <c r="G90" s="17"/>
      <c r="I90" s="13">
        <f t="shared" si="0"/>
        <v>0</v>
      </c>
      <c r="J90" s="13"/>
    </row>
    <row r="91" spans="1:10" x14ac:dyDescent="0.3">
      <c r="A91" t="s">
        <v>86</v>
      </c>
      <c r="B91" t="s">
        <v>45</v>
      </c>
      <c r="C91" s="5"/>
      <c r="D91" s="5"/>
      <c r="E91" s="5"/>
      <c r="F91" s="5"/>
      <c r="G91" s="17"/>
      <c r="I91" s="13">
        <f t="shared" si="0"/>
        <v>0</v>
      </c>
      <c r="J91" s="13"/>
    </row>
    <row r="92" spans="1:10" x14ac:dyDescent="0.3">
      <c r="A92" t="s">
        <v>89</v>
      </c>
      <c r="B92" t="s">
        <v>96</v>
      </c>
      <c r="C92" s="5"/>
      <c r="D92" s="5"/>
      <c r="E92" s="5"/>
      <c r="F92" s="5"/>
      <c r="G92" s="17"/>
      <c r="I92" s="13">
        <f t="shared" si="0"/>
        <v>0</v>
      </c>
      <c r="J92" s="13"/>
    </row>
    <row r="93" spans="1:10" x14ac:dyDescent="0.3"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/>
      <c r="I93" s="1" t="s">
        <v>0</v>
      </c>
      <c r="J93" s="1"/>
    </row>
    <row r="94" spans="1:10" x14ac:dyDescent="0.3">
      <c r="C94" s="8">
        <f>SUM(C4:C92)</f>
        <v>103391</v>
      </c>
      <c r="D94" s="8">
        <f t="shared" ref="D94:G94" si="16">SUM(D4:D92)</f>
        <v>139322</v>
      </c>
      <c r="E94" s="8">
        <f t="shared" si="16"/>
        <v>102210</v>
      </c>
      <c r="F94" s="8">
        <f t="shared" si="16"/>
        <v>135034</v>
      </c>
      <c r="G94" s="8">
        <f t="shared" si="16"/>
        <v>0</v>
      </c>
      <c r="H94" s="9"/>
      <c r="I94" s="21">
        <f>SUM(I4:I92)</f>
        <v>479957</v>
      </c>
      <c r="J94" s="21"/>
    </row>
    <row r="95" spans="1:10" x14ac:dyDescent="0.3">
      <c r="C95" s="1" t="s">
        <v>1</v>
      </c>
      <c r="D95" s="1" t="s">
        <v>1</v>
      </c>
      <c r="E95" s="1" t="s">
        <v>1</v>
      </c>
      <c r="F95" s="1" t="s">
        <v>1</v>
      </c>
      <c r="G95" s="1" t="s">
        <v>1</v>
      </c>
      <c r="H95" s="1"/>
      <c r="I95" s="1" t="s">
        <v>1</v>
      </c>
      <c r="J95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7"/>
  <sheetViews>
    <sheetView workbookViewId="0">
      <pane xSplit="2" ySplit="3" topLeftCell="C55" activePane="bottomRight" state="frozen"/>
      <selection pane="topRight" activeCell="C1" sqref="C1"/>
      <selection pane="bottomLeft" activeCell="A4" sqref="A4"/>
      <selection pane="bottomRight" activeCell="H49" sqref="H49"/>
    </sheetView>
  </sheetViews>
  <sheetFormatPr defaultRowHeight="14.4" x14ac:dyDescent="0.3"/>
  <cols>
    <col min="1" max="1" width="10" customWidth="1"/>
    <col min="2" max="2" width="15.33203125" customWidth="1"/>
    <col min="3" max="3" width="10.5546875" customWidth="1"/>
    <col min="4" max="5" width="10.6640625" customWidth="1"/>
    <col min="6" max="6" width="10.44140625" customWidth="1"/>
    <col min="7" max="7" width="10.6640625" customWidth="1"/>
    <col min="9" max="9" width="10" customWidth="1"/>
  </cols>
  <sheetData>
    <row r="1" spans="1:9" x14ac:dyDescent="0.3">
      <c r="A1" t="s">
        <v>170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90</v>
      </c>
      <c r="D3" s="3" t="s">
        <v>91</v>
      </c>
      <c r="E3" s="3" t="s">
        <v>58</v>
      </c>
      <c r="F3" s="4" t="s">
        <v>59</v>
      </c>
      <c r="G3" s="3" t="s">
        <v>92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10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11</v>
      </c>
      <c r="B15" s="2" t="s">
        <v>138</v>
      </c>
      <c r="C15" s="5"/>
      <c r="D15" s="5"/>
      <c r="E15" s="5"/>
      <c r="F15" s="17">
        <v>3042</v>
      </c>
      <c r="G15" s="17">
        <v>3885</v>
      </c>
      <c r="I15" s="13">
        <f t="shared" si="0"/>
        <v>6927</v>
      </c>
    </row>
    <row r="16" spans="1:9" x14ac:dyDescent="0.3">
      <c r="A16" t="s">
        <v>157</v>
      </c>
      <c r="B16" s="2" t="s">
        <v>138</v>
      </c>
      <c r="C16" s="5"/>
      <c r="D16" s="5"/>
      <c r="E16" s="5"/>
      <c r="F16" s="17"/>
      <c r="G16" s="17"/>
      <c r="I16" s="13">
        <f t="shared" si="0"/>
        <v>0</v>
      </c>
    </row>
    <row r="17" spans="1:9" x14ac:dyDescent="0.3">
      <c r="A17" t="s">
        <v>10</v>
      </c>
      <c r="B17" s="2" t="s">
        <v>138</v>
      </c>
      <c r="C17" s="5"/>
      <c r="D17" s="5"/>
      <c r="E17" s="5"/>
      <c r="F17" s="17"/>
      <c r="G17" s="17"/>
      <c r="I17" s="13">
        <f t="shared" si="0"/>
        <v>0</v>
      </c>
    </row>
    <row r="18" spans="1:9" x14ac:dyDescent="0.3">
      <c r="A18" t="s">
        <v>139</v>
      </c>
      <c r="B18" s="2" t="s">
        <v>138</v>
      </c>
      <c r="C18" s="5"/>
      <c r="D18" s="5"/>
      <c r="E18" s="5"/>
      <c r="F18" s="17"/>
      <c r="G18" s="17"/>
      <c r="I18" s="13">
        <f t="shared" si="0"/>
        <v>0</v>
      </c>
    </row>
    <row r="19" spans="1:9" x14ac:dyDescent="0.3">
      <c r="A19" t="s">
        <v>17</v>
      </c>
      <c r="B19" t="s">
        <v>13</v>
      </c>
      <c r="C19" s="5"/>
      <c r="D19" s="5"/>
      <c r="E19" s="5"/>
      <c r="F19" s="10"/>
      <c r="G19" s="10"/>
      <c r="I19" s="13">
        <f t="shared" si="0"/>
        <v>0</v>
      </c>
    </row>
    <row r="20" spans="1:9" x14ac:dyDescent="0.3">
      <c r="A20" t="s">
        <v>18</v>
      </c>
      <c r="B20" t="s">
        <v>13</v>
      </c>
      <c r="C20" s="5"/>
      <c r="D20" s="5"/>
      <c r="E20" s="5"/>
      <c r="F20" s="10"/>
      <c r="G20" s="10"/>
      <c r="I20" s="13">
        <f t="shared" si="0"/>
        <v>0</v>
      </c>
    </row>
    <row r="21" spans="1:9" x14ac:dyDescent="0.3">
      <c r="A21" t="s">
        <v>11</v>
      </c>
      <c r="B21" t="s">
        <v>13</v>
      </c>
      <c r="C21" s="5">
        <v>14935</v>
      </c>
      <c r="D21" s="5">
        <v>26647</v>
      </c>
      <c r="E21" s="5">
        <v>24219</v>
      </c>
      <c r="F21" s="17">
        <v>17158</v>
      </c>
      <c r="G21" s="17">
        <v>10990</v>
      </c>
      <c r="I21" s="13">
        <f t="shared" si="0"/>
        <v>93949</v>
      </c>
    </row>
    <row r="22" spans="1:9" x14ac:dyDescent="0.3">
      <c r="A22" t="s">
        <v>10</v>
      </c>
      <c r="B22" t="s">
        <v>13</v>
      </c>
      <c r="C22" s="5">
        <v>11057</v>
      </c>
      <c r="D22" s="5">
        <v>12351</v>
      </c>
      <c r="E22" s="5">
        <v>24570</v>
      </c>
      <c r="F22" s="17">
        <v>19451</v>
      </c>
      <c r="G22" s="17">
        <v>10594</v>
      </c>
      <c r="I22" s="13">
        <f t="shared" si="0"/>
        <v>78023</v>
      </c>
    </row>
    <row r="23" spans="1:9" x14ac:dyDescent="0.3">
      <c r="A23" t="s">
        <v>8</v>
      </c>
      <c r="B23" t="s">
        <v>13</v>
      </c>
      <c r="C23" s="5">
        <v>3801</v>
      </c>
      <c r="D23" s="5">
        <v>3666</v>
      </c>
      <c r="E23" s="5">
        <v>1136</v>
      </c>
      <c r="F23" s="17">
        <v>249</v>
      </c>
      <c r="G23" s="17"/>
      <c r="I23" s="13">
        <f t="shared" si="0"/>
        <v>8852</v>
      </c>
    </row>
    <row r="24" spans="1:9" x14ac:dyDescent="0.3">
      <c r="A24" t="s">
        <v>158</v>
      </c>
      <c r="B24" t="s">
        <v>13</v>
      </c>
      <c r="C24" s="5"/>
      <c r="D24" s="5"/>
      <c r="E24" s="5">
        <v>578</v>
      </c>
      <c r="F24" s="17"/>
      <c r="G24" s="17"/>
      <c r="I24" s="13">
        <f t="shared" si="0"/>
        <v>578</v>
      </c>
    </row>
    <row r="25" spans="1:9" x14ac:dyDescent="0.3">
      <c r="A25" t="s">
        <v>19</v>
      </c>
      <c r="B25" t="s">
        <v>13</v>
      </c>
      <c r="C25" s="5">
        <v>6111</v>
      </c>
      <c r="D25" s="5">
        <v>7895</v>
      </c>
      <c r="E25" s="5">
        <v>14184</v>
      </c>
      <c r="F25" s="10">
        <v>8720</v>
      </c>
      <c r="G25" s="10">
        <v>4231</v>
      </c>
      <c r="I25" s="13">
        <f t="shared" si="0"/>
        <v>41141</v>
      </c>
    </row>
    <row r="26" spans="1:9" x14ac:dyDescent="0.3">
      <c r="A26" t="s">
        <v>20</v>
      </c>
      <c r="B26" t="s">
        <v>13</v>
      </c>
      <c r="C26" s="5">
        <v>8714</v>
      </c>
      <c r="D26" s="5">
        <v>18286</v>
      </c>
      <c r="E26" s="5">
        <v>9074</v>
      </c>
      <c r="F26" s="17">
        <v>13658</v>
      </c>
      <c r="G26" s="17">
        <v>5560</v>
      </c>
      <c r="I26" s="13">
        <f t="shared" si="0"/>
        <v>55292</v>
      </c>
    </row>
    <row r="27" spans="1:9" x14ac:dyDescent="0.3">
      <c r="A27" t="s">
        <v>21</v>
      </c>
      <c r="B27" t="s">
        <v>13</v>
      </c>
      <c r="C27" s="5">
        <v>2464</v>
      </c>
      <c r="D27" s="5"/>
      <c r="E27" s="5"/>
      <c r="F27" s="17"/>
      <c r="G27" s="17">
        <v>3898</v>
      </c>
      <c r="I27" s="13">
        <f t="shared" si="0"/>
        <v>6362</v>
      </c>
    </row>
    <row r="28" spans="1:9" x14ac:dyDescent="0.3">
      <c r="A28" t="s">
        <v>22</v>
      </c>
      <c r="B28" t="s">
        <v>23</v>
      </c>
      <c r="C28" s="5">
        <v>1584</v>
      </c>
      <c r="D28" s="5">
        <v>1659</v>
      </c>
      <c r="E28" s="5">
        <v>975</v>
      </c>
      <c r="F28" s="17">
        <v>1533</v>
      </c>
      <c r="G28" s="17">
        <v>2266</v>
      </c>
      <c r="I28" s="13">
        <f t="shared" si="0"/>
        <v>8017</v>
      </c>
    </row>
    <row r="29" spans="1:9" x14ac:dyDescent="0.3">
      <c r="A29" t="s">
        <v>24</v>
      </c>
      <c r="B29" t="s">
        <v>23</v>
      </c>
      <c r="C29" s="5">
        <v>2507</v>
      </c>
      <c r="D29" s="5">
        <v>2505</v>
      </c>
      <c r="E29" s="5">
        <v>1220</v>
      </c>
      <c r="F29" s="17">
        <v>2368</v>
      </c>
      <c r="G29" s="17">
        <v>742</v>
      </c>
      <c r="I29" s="13">
        <f t="shared" si="0"/>
        <v>9342</v>
      </c>
    </row>
    <row r="30" spans="1:9" x14ac:dyDescent="0.3">
      <c r="A30" s="2" t="s">
        <v>172</v>
      </c>
      <c r="B30" s="2" t="s">
        <v>173</v>
      </c>
      <c r="C30" s="5"/>
      <c r="D30" s="5"/>
      <c r="E30" s="5"/>
      <c r="F30" s="10"/>
      <c r="G30" s="10"/>
      <c r="I30" s="13">
        <f t="shared" si="0"/>
        <v>0</v>
      </c>
    </row>
    <row r="31" spans="1:9" x14ac:dyDescent="0.3">
      <c r="A31" s="2" t="s">
        <v>22</v>
      </c>
      <c r="B31" s="2" t="s">
        <v>173</v>
      </c>
      <c r="C31" s="5"/>
      <c r="D31" s="5"/>
      <c r="E31" s="5"/>
      <c r="F31" s="10"/>
      <c r="G31" s="10"/>
      <c r="I31" s="13">
        <f t="shared" si="0"/>
        <v>0</v>
      </c>
    </row>
    <row r="32" spans="1:9" x14ac:dyDescent="0.3">
      <c r="A32" s="2" t="s">
        <v>24</v>
      </c>
      <c r="B32" s="2" t="s">
        <v>173</v>
      </c>
      <c r="C32" s="5"/>
      <c r="D32" s="5"/>
      <c r="E32" s="5"/>
      <c r="F32" s="6"/>
      <c r="G32" s="10">
        <v>2465</v>
      </c>
      <c r="I32" s="13">
        <f t="shared" si="0"/>
        <v>2465</v>
      </c>
    </row>
    <row r="33" spans="1:9" x14ac:dyDescent="0.3">
      <c r="A33" s="2" t="s">
        <v>157</v>
      </c>
      <c r="B33" s="2" t="s">
        <v>173</v>
      </c>
      <c r="C33" s="5"/>
      <c r="D33" s="5"/>
      <c r="E33" s="5"/>
      <c r="F33" s="6"/>
      <c r="G33" s="10"/>
      <c r="I33" s="13">
        <f t="shared" si="0"/>
        <v>0</v>
      </c>
    </row>
    <row r="34" spans="1:9" x14ac:dyDescent="0.3">
      <c r="A34" s="2" t="s">
        <v>139</v>
      </c>
      <c r="B34" s="2" t="s">
        <v>173</v>
      </c>
      <c r="C34" s="5"/>
      <c r="D34" s="5"/>
      <c r="E34" s="5"/>
      <c r="F34" s="6"/>
      <c r="G34" s="10"/>
      <c r="I34" s="13">
        <f t="shared" si="0"/>
        <v>0</v>
      </c>
    </row>
    <row r="35" spans="1:9" x14ac:dyDescent="0.3">
      <c r="A35" s="2" t="s">
        <v>174</v>
      </c>
      <c r="B35" s="2" t="s">
        <v>173</v>
      </c>
      <c r="C35" s="5"/>
      <c r="D35" s="5"/>
      <c r="E35" s="5"/>
      <c r="F35" s="6"/>
      <c r="G35" s="10"/>
      <c r="I35" s="13">
        <f t="shared" si="0"/>
        <v>0</v>
      </c>
    </row>
    <row r="36" spans="1:9" x14ac:dyDescent="0.3">
      <c r="A36" t="s">
        <v>175</v>
      </c>
      <c r="B36" s="2" t="s">
        <v>173</v>
      </c>
      <c r="C36" s="5"/>
      <c r="D36" s="5"/>
      <c r="E36" s="5"/>
      <c r="F36" s="6"/>
      <c r="G36" s="10">
        <v>5340</v>
      </c>
      <c r="I36" s="13">
        <f t="shared" si="0"/>
        <v>5340</v>
      </c>
    </row>
    <row r="37" spans="1:9" x14ac:dyDescent="0.3">
      <c r="A37" t="s">
        <v>176</v>
      </c>
      <c r="B37" s="2" t="s">
        <v>173</v>
      </c>
      <c r="C37" s="5"/>
      <c r="D37" s="5"/>
      <c r="E37" s="5"/>
      <c r="F37" s="10">
        <v>459</v>
      </c>
      <c r="G37" s="10">
        <v>6392</v>
      </c>
      <c r="I37" s="13">
        <f t="shared" si="0"/>
        <v>6851</v>
      </c>
    </row>
    <row r="38" spans="1:9" x14ac:dyDescent="0.3">
      <c r="A38" t="s">
        <v>177</v>
      </c>
      <c r="B38" s="2" t="s">
        <v>173</v>
      </c>
      <c r="C38" s="5"/>
      <c r="D38" s="5"/>
      <c r="E38" s="5"/>
      <c r="F38" s="6"/>
      <c r="G38" s="10">
        <v>1776</v>
      </c>
      <c r="I38" s="13">
        <f t="shared" si="0"/>
        <v>1776</v>
      </c>
    </row>
    <row r="39" spans="1:9" x14ac:dyDescent="0.3">
      <c r="A39" t="s">
        <v>29</v>
      </c>
      <c r="B39" t="s">
        <v>30</v>
      </c>
      <c r="C39" s="5">
        <v>12344</v>
      </c>
      <c r="D39" s="5">
        <v>21252</v>
      </c>
      <c r="E39" s="5">
        <v>19060</v>
      </c>
      <c r="F39" s="5">
        <v>16251</v>
      </c>
      <c r="G39" s="5">
        <v>4915</v>
      </c>
      <c r="I39" s="13">
        <f t="shared" si="0"/>
        <v>73822</v>
      </c>
    </row>
    <row r="40" spans="1:9" x14ac:dyDescent="0.3">
      <c r="A40" t="s">
        <v>17</v>
      </c>
      <c r="B40" t="s">
        <v>30</v>
      </c>
      <c r="C40" s="5">
        <v>8234</v>
      </c>
      <c r="D40" s="5">
        <v>10271</v>
      </c>
      <c r="E40" s="5">
        <v>18321</v>
      </c>
      <c r="F40" s="5">
        <v>14425</v>
      </c>
      <c r="G40" s="5">
        <v>1891</v>
      </c>
      <c r="I40" s="13">
        <f t="shared" si="0"/>
        <v>53142</v>
      </c>
    </row>
    <row r="41" spans="1:9" x14ac:dyDescent="0.3">
      <c r="A41" t="s">
        <v>18</v>
      </c>
      <c r="B41" t="s">
        <v>30</v>
      </c>
      <c r="C41" s="5">
        <v>3165</v>
      </c>
      <c r="D41" s="5">
        <v>4104</v>
      </c>
      <c r="E41" s="5"/>
      <c r="F41" s="5"/>
      <c r="G41" s="5"/>
      <c r="I41" s="13">
        <f t="shared" si="0"/>
        <v>7269</v>
      </c>
    </row>
    <row r="42" spans="1:9" x14ac:dyDescent="0.3">
      <c r="A42" t="s">
        <v>162</v>
      </c>
      <c r="B42" t="s">
        <v>30</v>
      </c>
      <c r="C42" s="5"/>
      <c r="D42" s="5"/>
      <c r="E42" s="5">
        <v>486</v>
      </c>
      <c r="F42" s="5"/>
      <c r="G42" s="5"/>
      <c r="I42" s="13">
        <f t="shared" si="0"/>
        <v>486</v>
      </c>
    </row>
    <row r="43" spans="1:9" x14ac:dyDescent="0.3">
      <c r="A43" t="s">
        <v>25</v>
      </c>
      <c r="B43" t="s">
        <v>30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27</v>
      </c>
      <c r="B44" t="s">
        <v>30</v>
      </c>
      <c r="C44" s="5">
        <v>2726</v>
      </c>
      <c r="D44" s="5">
        <v>1593</v>
      </c>
      <c r="E44" s="5">
        <v>3613</v>
      </c>
      <c r="F44" s="5">
        <v>3057</v>
      </c>
      <c r="G44" s="5">
        <v>2096</v>
      </c>
      <c r="I44" s="13">
        <f t="shared" si="0"/>
        <v>13085</v>
      </c>
    </row>
    <row r="45" spans="1:9" x14ac:dyDescent="0.3">
      <c r="A45" t="s">
        <v>28</v>
      </c>
      <c r="B45" t="s">
        <v>30</v>
      </c>
      <c r="C45" s="5">
        <v>2410</v>
      </c>
      <c r="D45" s="5">
        <v>1468</v>
      </c>
      <c r="E45" s="5">
        <v>2360</v>
      </c>
      <c r="F45" s="5">
        <v>2623</v>
      </c>
      <c r="G45" s="5">
        <v>808</v>
      </c>
      <c r="I45" s="13">
        <f t="shared" si="0"/>
        <v>9669</v>
      </c>
    </row>
    <row r="46" spans="1:9" x14ac:dyDescent="0.3">
      <c r="A46" t="s">
        <v>37</v>
      </c>
      <c r="B46" t="s">
        <v>32</v>
      </c>
      <c r="C46" s="5">
        <v>12381</v>
      </c>
      <c r="D46" s="5">
        <v>15327</v>
      </c>
      <c r="E46" s="5">
        <v>18388</v>
      </c>
      <c r="F46" s="10">
        <v>16611</v>
      </c>
      <c r="G46" s="10">
        <v>5983</v>
      </c>
      <c r="I46" s="13">
        <f t="shared" si="0"/>
        <v>68690</v>
      </c>
    </row>
    <row r="47" spans="1:9" x14ac:dyDescent="0.3">
      <c r="A47" t="s">
        <v>33</v>
      </c>
      <c r="B47" t="s">
        <v>32</v>
      </c>
      <c r="C47" s="5">
        <v>9016</v>
      </c>
      <c r="D47" s="5">
        <v>11284</v>
      </c>
      <c r="E47" s="5">
        <v>18592</v>
      </c>
      <c r="F47" s="5">
        <v>15715</v>
      </c>
      <c r="G47" s="5">
        <v>9471</v>
      </c>
      <c r="I47" s="13">
        <f t="shared" si="0"/>
        <v>64078</v>
      </c>
    </row>
    <row r="48" spans="1:9" x14ac:dyDescent="0.3">
      <c r="A48" t="s">
        <v>31</v>
      </c>
      <c r="B48" t="s">
        <v>32</v>
      </c>
      <c r="C48" s="5">
        <v>4941</v>
      </c>
      <c r="D48" s="5">
        <v>1386</v>
      </c>
      <c r="E48" s="5">
        <v>1092</v>
      </c>
      <c r="F48" s="10"/>
      <c r="G48" s="10">
        <v>2885</v>
      </c>
      <c r="I48" s="13">
        <f t="shared" si="0"/>
        <v>10304</v>
      </c>
    </row>
    <row r="49" spans="1:9" x14ac:dyDescent="0.3">
      <c r="A49" t="s">
        <v>34</v>
      </c>
      <c r="B49" t="s">
        <v>32</v>
      </c>
      <c r="C49" s="5"/>
      <c r="D49" s="5"/>
      <c r="E49" s="5"/>
      <c r="F49" s="6"/>
      <c r="G49" s="6"/>
      <c r="I49" s="13">
        <f t="shared" si="0"/>
        <v>0</v>
      </c>
    </row>
    <row r="50" spans="1:9" x14ac:dyDescent="0.3">
      <c r="A50" t="s">
        <v>35</v>
      </c>
      <c r="B50" t="s">
        <v>32</v>
      </c>
      <c r="C50" s="5"/>
      <c r="D50" s="5"/>
      <c r="E50" s="5"/>
      <c r="F50" s="6"/>
      <c r="G50" s="6"/>
      <c r="I50" s="13">
        <f t="shared" si="0"/>
        <v>0</v>
      </c>
    </row>
    <row r="51" spans="1:9" x14ac:dyDescent="0.3">
      <c r="A51" t="s">
        <v>36</v>
      </c>
      <c r="B51" t="s">
        <v>32</v>
      </c>
      <c r="C51" s="5"/>
      <c r="D51" s="5"/>
      <c r="E51" s="5"/>
      <c r="F51" s="6"/>
      <c r="G51" s="6"/>
      <c r="I51" s="13">
        <f t="shared" si="0"/>
        <v>0</v>
      </c>
    </row>
    <row r="52" spans="1:9" x14ac:dyDescent="0.3">
      <c r="A52" s="7" t="s">
        <v>39</v>
      </c>
      <c r="B52" t="s">
        <v>38</v>
      </c>
      <c r="C52" s="5"/>
      <c r="D52" s="5"/>
      <c r="E52" s="5"/>
      <c r="F52" s="6"/>
      <c r="G52" s="6"/>
      <c r="I52" s="13">
        <f t="shared" si="0"/>
        <v>0</v>
      </c>
    </row>
    <row r="53" spans="1:9" x14ac:dyDescent="0.3">
      <c r="A53" t="s">
        <v>37</v>
      </c>
      <c r="B53" t="s">
        <v>153</v>
      </c>
      <c r="C53" s="5">
        <v>1462</v>
      </c>
      <c r="D53" s="5">
        <v>8503</v>
      </c>
      <c r="E53" s="5">
        <v>2703</v>
      </c>
      <c r="F53" s="5">
        <v>1629</v>
      </c>
      <c r="G53" s="5">
        <v>5264</v>
      </c>
      <c r="I53" s="13">
        <f t="shared" si="0"/>
        <v>19561</v>
      </c>
    </row>
    <row r="54" spans="1:9" x14ac:dyDescent="0.3">
      <c r="A54" t="s">
        <v>33</v>
      </c>
      <c r="B54" t="s">
        <v>153</v>
      </c>
      <c r="C54" s="5">
        <v>1995</v>
      </c>
      <c r="D54" s="5">
        <v>1377</v>
      </c>
      <c r="E54" s="5">
        <v>3569</v>
      </c>
      <c r="F54" s="5">
        <v>2925</v>
      </c>
      <c r="G54" s="5">
        <v>2151</v>
      </c>
      <c r="I54" s="13">
        <f t="shared" si="0"/>
        <v>12017</v>
      </c>
    </row>
    <row r="55" spans="1:9" x14ac:dyDescent="0.3">
      <c r="A55" t="s">
        <v>31</v>
      </c>
      <c r="B55" t="s">
        <v>153</v>
      </c>
      <c r="C55" s="5">
        <v>771</v>
      </c>
      <c r="D55" s="5">
        <v>4612</v>
      </c>
      <c r="E55" s="5">
        <v>1063</v>
      </c>
      <c r="F55" s="10">
        <v>2459</v>
      </c>
      <c r="G55" s="10"/>
      <c r="I55" s="13">
        <f t="shared" si="0"/>
        <v>8905</v>
      </c>
    </row>
    <row r="56" spans="1:9" x14ac:dyDescent="0.3">
      <c r="A56" t="s">
        <v>161</v>
      </c>
      <c r="B56" t="s">
        <v>153</v>
      </c>
      <c r="C56" s="5"/>
      <c r="D56" s="5"/>
      <c r="E56" s="5">
        <v>545</v>
      </c>
      <c r="F56" s="10"/>
      <c r="G56" s="10"/>
      <c r="I56" s="13">
        <f t="shared" si="0"/>
        <v>545</v>
      </c>
    </row>
    <row r="57" spans="1:9" x14ac:dyDescent="0.3">
      <c r="A57" t="s">
        <v>37</v>
      </c>
      <c r="B57" s="2" t="s">
        <v>52</v>
      </c>
      <c r="C57" s="5"/>
      <c r="D57" s="5"/>
      <c r="E57" s="5"/>
      <c r="F57" s="10"/>
      <c r="G57" s="10"/>
      <c r="I57" s="15">
        <f t="shared" si="0"/>
        <v>0</v>
      </c>
    </row>
    <row r="58" spans="1:9" x14ac:dyDescent="0.3">
      <c r="A58" t="s">
        <v>33</v>
      </c>
      <c r="B58" s="2" t="s">
        <v>52</v>
      </c>
      <c r="C58" s="5"/>
      <c r="D58" s="5"/>
      <c r="E58" s="5"/>
      <c r="F58" s="10"/>
      <c r="G58" s="10"/>
      <c r="I58" s="15">
        <f t="shared" si="0"/>
        <v>0</v>
      </c>
    </row>
    <row r="59" spans="1:9" x14ac:dyDescent="0.3">
      <c r="A59" t="s">
        <v>31</v>
      </c>
      <c r="B59" s="2" t="s">
        <v>52</v>
      </c>
      <c r="C59" s="5"/>
      <c r="D59" s="5"/>
      <c r="E59" s="5"/>
      <c r="F59" s="10"/>
      <c r="G59" s="10"/>
      <c r="I59" s="15">
        <f t="shared" si="0"/>
        <v>0</v>
      </c>
    </row>
    <row r="60" spans="1:9" x14ac:dyDescent="0.3">
      <c r="A60" t="s">
        <v>42</v>
      </c>
      <c r="B60" t="s">
        <v>43</v>
      </c>
      <c r="C60" s="5"/>
      <c r="D60" s="5"/>
      <c r="E60" s="5"/>
      <c r="F60" s="5"/>
      <c r="G60" s="5"/>
      <c r="I60" s="12">
        <f t="shared" si="0"/>
        <v>0</v>
      </c>
    </row>
    <row r="61" spans="1:9" x14ac:dyDescent="0.3">
      <c r="A61" t="s">
        <v>44</v>
      </c>
      <c r="B61" t="s">
        <v>43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53</v>
      </c>
      <c r="B62" t="s">
        <v>43</v>
      </c>
      <c r="C62" s="5"/>
      <c r="D62" s="5"/>
      <c r="E62" s="5"/>
      <c r="F62" s="5"/>
      <c r="G62" s="5"/>
      <c r="I62" s="11">
        <f t="shared" si="0"/>
        <v>0</v>
      </c>
    </row>
    <row r="63" spans="1:9" x14ac:dyDescent="0.3">
      <c r="A63" t="s">
        <v>54</v>
      </c>
      <c r="B63" t="s">
        <v>43</v>
      </c>
      <c r="C63" s="5"/>
      <c r="D63" s="5"/>
      <c r="E63" s="5"/>
      <c r="F63" s="5"/>
      <c r="G63" s="5"/>
      <c r="I63" s="11">
        <f t="shared" si="0"/>
        <v>0</v>
      </c>
    </row>
    <row r="64" spans="1:9" x14ac:dyDescent="0.3">
      <c r="A64" s="2" t="s">
        <v>42</v>
      </c>
      <c r="B64" s="2" t="s">
        <v>70</v>
      </c>
      <c r="C64" s="5"/>
      <c r="D64" s="5"/>
      <c r="E64" s="5"/>
      <c r="F64" s="5"/>
      <c r="G64" s="5"/>
      <c r="I64" s="11">
        <f t="shared" si="0"/>
        <v>0</v>
      </c>
    </row>
    <row r="65" spans="1:9" x14ac:dyDescent="0.3">
      <c r="A65" s="2" t="s">
        <v>44</v>
      </c>
      <c r="B65" s="2" t="s">
        <v>70</v>
      </c>
      <c r="C65" s="5"/>
      <c r="D65" s="5"/>
      <c r="E65" s="5"/>
      <c r="F65" s="5"/>
      <c r="G65" s="5"/>
      <c r="I65" s="11">
        <f t="shared" si="0"/>
        <v>0</v>
      </c>
    </row>
    <row r="66" spans="1:9" x14ac:dyDescent="0.3">
      <c r="A66" s="2" t="s">
        <v>71</v>
      </c>
      <c r="B66" s="2" t="s">
        <v>70</v>
      </c>
      <c r="C66" s="5"/>
      <c r="D66" s="5"/>
      <c r="E66" s="5"/>
      <c r="F66" s="5"/>
      <c r="G66" s="5"/>
      <c r="I66" s="11">
        <f t="shared" si="0"/>
        <v>0</v>
      </c>
    </row>
    <row r="67" spans="1:9" x14ac:dyDescent="0.3">
      <c r="A67" t="s">
        <v>25</v>
      </c>
      <c r="B67" t="s">
        <v>45</v>
      </c>
      <c r="C67" s="5"/>
      <c r="D67" s="5"/>
      <c r="E67" s="5"/>
      <c r="F67" s="5"/>
      <c r="G67" s="5"/>
      <c r="I67" s="11">
        <f t="shared" si="0"/>
        <v>0</v>
      </c>
    </row>
    <row r="68" spans="1:9" x14ac:dyDescent="0.3">
      <c r="A68" t="s">
        <v>27</v>
      </c>
      <c r="B68" t="s">
        <v>45</v>
      </c>
      <c r="C68" s="5"/>
      <c r="D68" s="5"/>
      <c r="E68" s="5"/>
      <c r="F68" s="5"/>
      <c r="G68" s="5"/>
      <c r="I68" s="11">
        <f t="shared" si="0"/>
        <v>0</v>
      </c>
    </row>
    <row r="69" spans="1:9" x14ac:dyDescent="0.3">
      <c r="A69" t="s">
        <v>28</v>
      </c>
      <c r="B69" t="s">
        <v>45</v>
      </c>
      <c r="C69" s="5"/>
      <c r="D69" s="5"/>
      <c r="E69" s="5"/>
      <c r="F69" s="5"/>
      <c r="G69" s="5"/>
      <c r="I69" s="13">
        <f t="shared" si="0"/>
        <v>0</v>
      </c>
    </row>
    <row r="70" spans="1:9" x14ac:dyDescent="0.3">
      <c r="A70" t="s">
        <v>160</v>
      </c>
      <c r="B70" t="s">
        <v>45</v>
      </c>
      <c r="C70" s="5"/>
      <c r="D70" s="5"/>
      <c r="E70" s="5"/>
      <c r="F70" s="5"/>
      <c r="G70" s="5"/>
      <c r="I70" s="13">
        <f t="shared" si="0"/>
        <v>0</v>
      </c>
    </row>
    <row r="71" spans="1:9" x14ac:dyDescent="0.3">
      <c r="A71" t="s">
        <v>81</v>
      </c>
      <c r="B71" t="s">
        <v>82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93</v>
      </c>
      <c r="B72" s="2" t="s">
        <v>52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106</v>
      </c>
      <c r="B73" t="s">
        <v>13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94</v>
      </c>
      <c r="B74" t="s">
        <v>13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95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107</v>
      </c>
      <c r="B76" t="s">
        <v>40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107</v>
      </c>
      <c r="B77" t="s">
        <v>113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108</v>
      </c>
      <c r="B78" t="s">
        <v>40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182</v>
      </c>
      <c r="B79" t="s">
        <v>45</v>
      </c>
      <c r="C79" s="5"/>
      <c r="D79" s="5"/>
      <c r="E79" s="5"/>
      <c r="F79" s="5">
        <v>913</v>
      </c>
      <c r="G79" s="17"/>
      <c r="I79" s="13">
        <f t="shared" si="0"/>
        <v>913</v>
      </c>
    </row>
    <row r="80" spans="1:9" x14ac:dyDescent="0.3">
      <c r="A80" t="s">
        <v>183</v>
      </c>
      <c r="B80" t="s">
        <v>184</v>
      </c>
      <c r="C80" s="5"/>
      <c r="D80" s="5"/>
      <c r="E80" s="5"/>
      <c r="F80" s="5">
        <v>729</v>
      </c>
      <c r="G80" s="17"/>
      <c r="I80" s="13">
        <f t="shared" si="0"/>
        <v>729</v>
      </c>
    </row>
    <row r="81" spans="1:9" x14ac:dyDescent="0.3">
      <c r="A81" t="s">
        <v>109</v>
      </c>
      <c r="B81" t="s">
        <v>13</v>
      </c>
      <c r="C81" s="5"/>
      <c r="D81" s="5"/>
      <c r="E81" s="5"/>
      <c r="F81" s="5">
        <v>926</v>
      </c>
      <c r="G81" s="17"/>
      <c r="I81" s="13">
        <f t="shared" si="0"/>
        <v>926</v>
      </c>
    </row>
    <row r="82" spans="1:9" x14ac:dyDescent="0.3">
      <c r="A82" t="s">
        <v>103</v>
      </c>
      <c r="B82" s="2" t="s">
        <v>52</v>
      </c>
      <c r="C82" s="17"/>
      <c r="D82" s="5">
        <v>769</v>
      </c>
      <c r="E82" s="5"/>
      <c r="F82" s="5">
        <v>1482</v>
      </c>
      <c r="G82" s="17"/>
      <c r="I82" s="13">
        <f t="shared" si="0"/>
        <v>2251</v>
      </c>
    </row>
    <row r="83" spans="1:9" x14ac:dyDescent="0.3">
      <c r="A83" t="s">
        <v>178</v>
      </c>
      <c r="B83" t="s">
        <v>13</v>
      </c>
      <c r="C83" s="17"/>
      <c r="D83" s="5">
        <v>1350</v>
      </c>
      <c r="E83" s="5"/>
      <c r="F83" s="5">
        <v>583</v>
      </c>
      <c r="G83" s="17"/>
      <c r="I83" s="13">
        <f t="shared" si="0"/>
        <v>1933</v>
      </c>
    </row>
    <row r="84" spans="1:9" x14ac:dyDescent="0.3">
      <c r="A84" t="s">
        <v>179</v>
      </c>
      <c r="B84" t="s">
        <v>184</v>
      </c>
      <c r="C84" s="17"/>
      <c r="D84" s="5">
        <v>677</v>
      </c>
      <c r="E84" s="5"/>
      <c r="F84" s="5"/>
      <c r="G84" s="17"/>
      <c r="I84" s="13">
        <f t="shared" si="0"/>
        <v>677</v>
      </c>
    </row>
    <row r="85" spans="1:9" x14ac:dyDescent="0.3">
      <c r="A85" t="s">
        <v>104</v>
      </c>
      <c r="B85" t="s">
        <v>13</v>
      </c>
      <c r="C85" s="17"/>
      <c r="D85" s="5"/>
      <c r="E85" s="5"/>
      <c r="F85" s="5">
        <v>4493</v>
      </c>
      <c r="G85" s="17"/>
      <c r="I85" s="13">
        <f t="shared" si="0"/>
        <v>4493</v>
      </c>
    </row>
    <row r="86" spans="1:9" x14ac:dyDescent="0.3">
      <c r="A86" t="s">
        <v>103</v>
      </c>
      <c r="B86" t="s">
        <v>181</v>
      </c>
      <c r="C86" s="17"/>
      <c r="D86" s="5"/>
      <c r="E86" s="5"/>
      <c r="F86" s="5">
        <v>2060</v>
      </c>
      <c r="G86" s="17"/>
      <c r="I86" s="13">
        <f t="shared" si="0"/>
        <v>2060</v>
      </c>
    </row>
    <row r="87" spans="1:9" x14ac:dyDescent="0.3">
      <c r="A87" t="s">
        <v>100</v>
      </c>
      <c r="B87" t="s">
        <v>45</v>
      </c>
      <c r="C87" s="5"/>
      <c r="D87" s="5"/>
      <c r="E87" s="5"/>
      <c r="F87" s="5"/>
      <c r="G87" s="17"/>
      <c r="I87" s="13">
        <f t="shared" si="0"/>
        <v>0</v>
      </c>
    </row>
    <row r="88" spans="1:9" x14ac:dyDescent="0.3">
      <c r="A88" t="s">
        <v>101</v>
      </c>
      <c r="B88" t="s">
        <v>13</v>
      </c>
      <c r="C88" s="5"/>
      <c r="D88" s="5"/>
      <c r="E88" s="5"/>
      <c r="F88" s="5"/>
      <c r="G88" s="17"/>
      <c r="I88" s="13">
        <f t="shared" si="0"/>
        <v>0</v>
      </c>
    </row>
    <row r="89" spans="1:9" x14ac:dyDescent="0.3">
      <c r="A89" t="s">
        <v>102</v>
      </c>
      <c r="B89" t="s">
        <v>184</v>
      </c>
      <c r="C89" s="5"/>
      <c r="D89" s="5"/>
      <c r="E89" s="5"/>
      <c r="F89" s="5"/>
      <c r="G89" s="17"/>
      <c r="I89" s="13">
        <f t="shared" si="0"/>
        <v>0</v>
      </c>
    </row>
    <row r="90" spans="1:9" x14ac:dyDescent="0.3">
      <c r="A90" t="s">
        <v>87</v>
      </c>
      <c r="B90" t="s">
        <v>40</v>
      </c>
      <c r="C90" s="5"/>
      <c r="D90" s="5">
        <v>233.3</v>
      </c>
      <c r="E90" s="5"/>
      <c r="F90" s="5"/>
      <c r="G90" s="17"/>
      <c r="I90" s="13">
        <f t="shared" si="0"/>
        <v>233.3</v>
      </c>
    </row>
    <row r="91" spans="1:9" x14ac:dyDescent="0.3">
      <c r="A91" t="s">
        <v>87</v>
      </c>
      <c r="B91" s="2" t="s">
        <v>52</v>
      </c>
      <c r="C91" s="5"/>
      <c r="D91" s="5">
        <v>424</v>
      </c>
      <c r="E91" s="5"/>
      <c r="F91" s="5"/>
      <c r="G91" s="17"/>
      <c r="I91" s="13">
        <f t="shared" si="0"/>
        <v>424</v>
      </c>
    </row>
    <row r="92" spans="1:9" x14ac:dyDescent="0.3">
      <c r="A92" t="s">
        <v>114</v>
      </c>
      <c r="B92" t="s">
        <v>13</v>
      </c>
      <c r="C92" s="5"/>
      <c r="D92" s="5"/>
      <c r="E92" s="5"/>
      <c r="F92" s="5"/>
      <c r="G92" s="17"/>
      <c r="I92" s="13">
        <f t="shared" si="0"/>
        <v>0</v>
      </c>
    </row>
    <row r="93" spans="1:9" x14ac:dyDescent="0.3">
      <c r="A93" t="s">
        <v>130</v>
      </c>
      <c r="B93" t="s">
        <v>184</v>
      </c>
      <c r="C93" s="5"/>
      <c r="D93" s="5">
        <v>614</v>
      </c>
      <c r="E93" s="5"/>
      <c r="F93" s="5"/>
      <c r="G93" s="17"/>
      <c r="I93" s="13">
        <f t="shared" si="0"/>
        <v>614</v>
      </c>
    </row>
    <row r="94" spans="1:9" x14ac:dyDescent="0.3">
      <c r="A94" t="s">
        <v>98</v>
      </c>
      <c r="B94" t="s">
        <v>32</v>
      </c>
      <c r="C94" s="5"/>
      <c r="D94" s="5"/>
      <c r="E94" s="5"/>
      <c r="F94" s="5"/>
      <c r="G94" s="17"/>
      <c r="I94" s="13">
        <f t="shared" si="0"/>
        <v>0</v>
      </c>
    </row>
    <row r="95" spans="1:9" x14ac:dyDescent="0.3">
      <c r="A95" t="s">
        <v>99</v>
      </c>
      <c r="B95" t="s">
        <v>45</v>
      </c>
      <c r="C95" s="5"/>
      <c r="D95" s="5"/>
      <c r="E95" s="5"/>
      <c r="F95" s="5"/>
      <c r="G95" s="17"/>
      <c r="I95" s="13">
        <f t="shared" si="0"/>
        <v>0</v>
      </c>
    </row>
    <row r="96" spans="1:9" x14ac:dyDescent="0.3">
      <c r="A96" t="s">
        <v>87</v>
      </c>
      <c r="B96" t="s">
        <v>180</v>
      </c>
      <c r="C96" s="5"/>
      <c r="D96" s="5">
        <v>896</v>
      </c>
      <c r="E96" s="5"/>
      <c r="F96" s="5"/>
      <c r="G96" s="17"/>
      <c r="I96" s="13">
        <f t="shared" si="0"/>
        <v>896</v>
      </c>
    </row>
    <row r="97" spans="1:9" x14ac:dyDescent="0.3">
      <c r="A97" t="s">
        <v>110</v>
      </c>
      <c r="B97" t="s">
        <v>32</v>
      </c>
      <c r="C97" s="5"/>
      <c r="D97" s="5"/>
      <c r="E97" s="5"/>
      <c r="F97" s="5"/>
      <c r="G97" s="17"/>
      <c r="I97" s="13">
        <f t="shared" si="0"/>
        <v>0</v>
      </c>
    </row>
    <row r="98" spans="1:9" x14ac:dyDescent="0.3">
      <c r="A98" t="s">
        <v>111</v>
      </c>
      <c r="B98" t="s">
        <v>45</v>
      </c>
      <c r="C98" s="5"/>
      <c r="D98" s="5"/>
      <c r="E98" s="5"/>
      <c r="F98" s="5"/>
      <c r="G98" s="17"/>
      <c r="I98" s="13">
        <f t="shared" si="0"/>
        <v>0</v>
      </c>
    </row>
    <row r="99" spans="1:9" x14ac:dyDescent="0.3">
      <c r="A99" t="s">
        <v>112</v>
      </c>
      <c r="B99" t="s">
        <v>96</v>
      </c>
      <c r="C99" s="5"/>
      <c r="D99" s="5"/>
      <c r="E99" s="5"/>
      <c r="F99" s="5"/>
      <c r="G99" s="17"/>
      <c r="I99" s="13">
        <f t="shared" si="0"/>
        <v>0</v>
      </c>
    </row>
    <row r="100" spans="1:9" x14ac:dyDescent="0.3">
      <c r="A100" t="s">
        <v>84</v>
      </c>
      <c r="B100" t="s">
        <v>13</v>
      </c>
      <c r="C100" s="5"/>
      <c r="D100" s="5"/>
      <c r="E100" s="5"/>
      <c r="F100" s="5"/>
      <c r="G100" s="17"/>
      <c r="I100" s="13">
        <f t="shared" si="0"/>
        <v>0</v>
      </c>
    </row>
    <row r="101" spans="1:9" x14ac:dyDescent="0.3">
      <c r="A101" t="s">
        <v>86</v>
      </c>
      <c r="B101" t="s">
        <v>30</v>
      </c>
      <c r="C101" s="5"/>
      <c r="D101" s="5"/>
      <c r="E101" s="5"/>
      <c r="F101" s="5"/>
      <c r="G101" s="17"/>
      <c r="I101" s="13">
        <f t="shared" si="0"/>
        <v>0</v>
      </c>
    </row>
    <row r="102" spans="1:9" x14ac:dyDescent="0.3">
      <c r="A102" t="s">
        <v>97</v>
      </c>
      <c r="B102" t="s">
        <v>32</v>
      </c>
      <c r="C102" s="5"/>
      <c r="D102" s="17">
        <v>2297</v>
      </c>
      <c r="E102" s="5"/>
      <c r="F102" s="5"/>
      <c r="G102" s="17"/>
      <c r="I102" s="13">
        <f t="shared" si="0"/>
        <v>2297</v>
      </c>
    </row>
    <row r="103" spans="1:9" x14ac:dyDescent="0.3">
      <c r="A103" t="s">
        <v>86</v>
      </c>
      <c r="B103" t="s">
        <v>45</v>
      </c>
      <c r="C103" s="5"/>
      <c r="D103" s="17">
        <v>674</v>
      </c>
      <c r="E103" s="5"/>
      <c r="F103" s="5"/>
      <c r="G103" s="17"/>
      <c r="I103" s="13">
        <f t="shared" si="0"/>
        <v>674</v>
      </c>
    </row>
    <row r="104" spans="1:9" x14ac:dyDescent="0.3">
      <c r="A104" t="s">
        <v>89</v>
      </c>
      <c r="B104" t="s">
        <v>180</v>
      </c>
      <c r="C104" s="5"/>
      <c r="D104" s="17">
        <v>1678</v>
      </c>
      <c r="E104" s="5"/>
      <c r="F104" s="5"/>
      <c r="G104" s="17"/>
      <c r="I104" s="13">
        <f t="shared" si="0"/>
        <v>1678</v>
      </c>
    </row>
    <row r="105" spans="1:9" x14ac:dyDescent="0.3">
      <c r="C105" s="1" t="s">
        <v>0</v>
      </c>
      <c r="D105" s="1" t="s">
        <v>0</v>
      </c>
      <c r="E105" s="1" t="s">
        <v>0</v>
      </c>
      <c r="F105" s="1" t="s">
        <v>0</v>
      </c>
      <c r="G105" s="1" t="s">
        <v>0</v>
      </c>
      <c r="H105" s="1"/>
      <c r="I105" s="1" t="s">
        <v>0</v>
      </c>
    </row>
    <row r="106" spans="1:9" x14ac:dyDescent="0.3">
      <c r="C106" s="8">
        <f>SUM(C4:C104)</f>
        <v>110618</v>
      </c>
      <c r="D106" s="8">
        <f t="shared" ref="D106:G106" si="1">SUM(D4:D104)</f>
        <v>163798.29999999999</v>
      </c>
      <c r="E106" s="8">
        <f t="shared" si="1"/>
        <v>165748</v>
      </c>
      <c r="F106" s="8">
        <f t="shared" si="1"/>
        <v>153519</v>
      </c>
      <c r="G106" s="8">
        <f t="shared" si="1"/>
        <v>93603</v>
      </c>
      <c r="H106" s="9"/>
      <c r="I106" s="21">
        <f>SUM(I4:I104)</f>
        <v>687286.3</v>
      </c>
    </row>
    <row r="107" spans="1:9" x14ac:dyDescent="0.3">
      <c r="C107" s="1" t="s">
        <v>1</v>
      </c>
      <c r="D107" s="1" t="s">
        <v>1</v>
      </c>
      <c r="E107" s="1" t="s">
        <v>1</v>
      </c>
      <c r="F107" s="1" t="s">
        <v>1</v>
      </c>
      <c r="G107" s="1" t="s">
        <v>1</v>
      </c>
      <c r="H107" s="1"/>
      <c r="I107" s="1" t="s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07"/>
  <sheetViews>
    <sheetView workbookViewId="0">
      <pane xSplit="2" ySplit="3" topLeftCell="C107" activePane="bottomRight" state="frozen"/>
      <selection pane="topRight" activeCell="C1" sqref="C1"/>
      <selection pane="bottomLeft" activeCell="A4" sqref="A4"/>
      <selection pane="bottomRight" sqref="A1:J125"/>
    </sheetView>
  </sheetViews>
  <sheetFormatPr defaultRowHeight="14.4" x14ac:dyDescent="0.3"/>
  <cols>
    <col min="2" max="2" width="14" customWidth="1"/>
    <col min="3" max="3" width="10.44140625" customWidth="1"/>
    <col min="4" max="4" width="10.6640625" customWidth="1"/>
    <col min="5" max="5" width="11.33203125" customWidth="1"/>
    <col min="6" max="6" width="10.44140625" customWidth="1"/>
    <col min="7" max="7" width="10.33203125" customWidth="1"/>
  </cols>
  <sheetData>
    <row r="1" spans="1:9" x14ac:dyDescent="0.3">
      <c r="A1" t="s">
        <v>185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47</v>
      </c>
      <c r="D3" s="3" t="s">
        <v>115</v>
      </c>
      <c r="E3" s="3" t="s">
        <v>116</v>
      </c>
      <c r="F3" s="4" t="s">
        <v>117</v>
      </c>
      <c r="G3" s="3" t="s">
        <v>80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10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11</v>
      </c>
      <c r="B15" s="2" t="s">
        <v>138</v>
      </c>
      <c r="C15" s="5"/>
      <c r="D15" s="5"/>
      <c r="E15" s="5"/>
      <c r="F15" s="17"/>
      <c r="G15" s="17"/>
      <c r="I15" s="13">
        <f t="shared" si="0"/>
        <v>0</v>
      </c>
    </row>
    <row r="16" spans="1:9" x14ac:dyDescent="0.3">
      <c r="A16" t="s">
        <v>157</v>
      </c>
      <c r="B16" s="2" t="s">
        <v>138</v>
      </c>
      <c r="C16" s="5"/>
      <c r="D16" s="5"/>
      <c r="E16" s="5"/>
      <c r="F16" s="17"/>
      <c r="G16" s="17"/>
      <c r="I16" s="13">
        <f t="shared" si="0"/>
        <v>0</v>
      </c>
    </row>
    <row r="17" spans="1:9" x14ac:dyDescent="0.3">
      <c r="A17" t="s">
        <v>10</v>
      </c>
      <c r="B17" s="2" t="s">
        <v>138</v>
      </c>
      <c r="C17" s="5"/>
      <c r="D17" s="5"/>
      <c r="E17" s="5"/>
      <c r="F17" s="17"/>
      <c r="G17" s="17"/>
      <c r="I17" s="13">
        <f t="shared" si="0"/>
        <v>0</v>
      </c>
    </row>
    <row r="18" spans="1:9" x14ac:dyDescent="0.3">
      <c r="A18" t="s">
        <v>139</v>
      </c>
      <c r="B18" s="2" t="s">
        <v>138</v>
      </c>
      <c r="C18" s="5"/>
      <c r="D18" s="5"/>
      <c r="E18" s="5"/>
      <c r="F18" s="17"/>
      <c r="G18" s="17"/>
      <c r="I18" s="13">
        <f t="shared" si="0"/>
        <v>0</v>
      </c>
    </row>
    <row r="19" spans="1:9" x14ac:dyDescent="0.3">
      <c r="A19" t="s">
        <v>17</v>
      </c>
      <c r="B19" t="s">
        <v>13</v>
      </c>
      <c r="C19" s="5"/>
      <c r="D19" s="5"/>
      <c r="E19" s="5"/>
      <c r="F19" s="10"/>
      <c r="G19" s="10"/>
      <c r="I19" s="13">
        <f t="shared" si="0"/>
        <v>0</v>
      </c>
    </row>
    <row r="20" spans="1:9" x14ac:dyDescent="0.3">
      <c r="A20" t="s">
        <v>18</v>
      </c>
      <c r="B20" t="s">
        <v>13</v>
      </c>
      <c r="C20" s="5"/>
      <c r="D20" s="5"/>
      <c r="E20" s="5"/>
      <c r="F20" s="10"/>
      <c r="G20" s="10"/>
      <c r="I20" s="13">
        <f t="shared" si="0"/>
        <v>0</v>
      </c>
    </row>
    <row r="21" spans="1:9" x14ac:dyDescent="0.3">
      <c r="A21" t="s">
        <v>11</v>
      </c>
      <c r="B21" t="s">
        <v>13</v>
      </c>
      <c r="C21" s="5">
        <v>3223</v>
      </c>
      <c r="D21" s="5">
        <v>3497</v>
      </c>
      <c r="E21" s="5">
        <v>267</v>
      </c>
      <c r="F21" s="17"/>
      <c r="G21" s="17">
        <v>965</v>
      </c>
      <c r="I21" s="13">
        <f t="shared" si="0"/>
        <v>7952</v>
      </c>
    </row>
    <row r="22" spans="1:9" x14ac:dyDescent="0.3">
      <c r="A22" t="s">
        <v>10</v>
      </c>
      <c r="B22" t="s">
        <v>13</v>
      </c>
      <c r="C22" s="5">
        <v>6107</v>
      </c>
      <c r="D22" s="5">
        <v>6199</v>
      </c>
      <c r="E22" s="5">
        <v>461</v>
      </c>
      <c r="F22" s="17">
        <v>1134</v>
      </c>
      <c r="G22" s="17">
        <v>1644</v>
      </c>
      <c r="I22" s="13">
        <f t="shared" si="0"/>
        <v>15545</v>
      </c>
    </row>
    <row r="23" spans="1:9" x14ac:dyDescent="0.3">
      <c r="A23" t="s">
        <v>8</v>
      </c>
      <c r="B23" t="s">
        <v>13</v>
      </c>
      <c r="C23" s="5"/>
      <c r="D23" s="5"/>
      <c r="E23" s="5"/>
      <c r="F23" s="17">
        <v>1753</v>
      </c>
      <c r="G23" s="17">
        <v>524</v>
      </c>
      <c r="I23" s="13">
        <f t="shared" si="0"/>
        <v>2277</v>
      </c>
    </row>
    <row r="24" spans="1:9" x14ac:dyDescent="0.3">
      <c r="A24" t="s">
        <v>158</v>
      </c>
      <c r="B24" t="s">
        <v>13</v>
      </c>
      <c r="C24" s="5"/>
      <c r="D24" s="5"/>
      <c r="E24" s="5"/>
      <c r="F24" s="17">
        <v>4500</v>
      </c>
      <c r="G24" s="17"/>
      <c r="I24" s="13">
        <f t="shared" si="0"/>
        <v>4500</v>
      </c>
    </row>
    <row r="25" spans="1:9" x14ac:dyDescent="0.3">
      <c r="A25" t="s">
        <v>19</v>
      </c>
      <c r="B25" t="s">
        <v>13</v>
      </c>
      <c r="C25" s="5">
        <v>3962</v>
      </c>
      <c r="D25" s="5">
        <v>15895</v>
      </c>
      <c r="E25" s="5">
        <v>14334</v>
      </c>
      <c r="F25" s="10">
        <v>16054</v>
      </c>
      <c r="G25" s="10">
        <v>5239</v>
      </c>
      <c r="I25" s="13">
        <f t="shared" si="0"/>
        <v>55484</v>
      </c>
    </row>
    <row r="26" spans="1:9" x14ac:dyDescent="0.3">
      <c r="A26" t="s">
        <v>20</v>
      </c>
      <c r="B26" t="s">
        <v>13</v>
      </c>
      <c r="C26" s="5"/>
      <c r="D26" s="5">
        <v>9861</v>
      </c>
      <c r="E26" s="5">
        <v>3831</v>
      </c>
      <c r="F26" s="17">
        <v>3998</v>
      </c>
      <c r="G26" s="17">
        <v>9238</v>
      </c>
      <c r="I26" s="13">
        <f t="shared" si="0"/>
        <v>26928</v>
      </c>
    </row>
    <row r="27" spans="1:9" x14ac:dyDescent="0.3">
      <c r="A27" t="s">
        <v>21</v>
      </c>
      <c r="B27" t="s">
        <v>13</v>
      </c>
      <c r="C27" s="5"/>
      <c r="D27" s="5">
        <v>2718</v>
      </c>
      <c r="E27" s="5"/>
      <c r="F27" s="17">
        <v>1660</v>
      </c>
      <c r="G27" s="17">
        <v>1005</v>
      </c>
      <c r="I27" s="13">
        <f t="shared" si="0"/>
        <v>5383</v>
      </c>
    </row>
    <row r="28" spans="1:9" x14ac:dyDescent="0.3">
      <c r="A28" t="s">
        <v>22</v>
      </c>
      <c r="B28" t="s">
        <v>23</v>
      </c>
      <c r="C28" s="5"/>
      <c r="D28" s="5">
        <v>1660</v>
      </c>
      <c r="E28" s="5">
        <v>833</v>
      </c>
      <c r="F28" s="17">
        <v>1460</v>
      </c>
      <c r="G28" s="17">
        <v>819</v>
      </c>
      <c r="I28" s="13">
        <f t="shared" si="0"/>
        <v>4772</v>
      </c>
    </row>
    <row r="29" spans="1:9" x14ac:dyDescent="0.3">
      <c r="A29" t="s">
        <v>24</v>
      </c>
      <c r="B29" t="s">
        <v>23</v>
      </c>
      <c r="C29" s="5">
        <v>777</v>
      </c>
      <c r="D29" s="5">
        <v>2364</v>
      </c>
      <c r="E29" s="5">
        <v>1472</v>
      </c>
      <c r="F29" s="17">
        <v>2026</v>
      </c>
      <c r="G29" s="17"/>
      <c r="I29" s="13">
        <f t="shared" si="0"/>
        <v>6639</v>
      </c>
    </row>
    <row r="30" spans="1:9" x14ac:dyDescent="0.3">
      <c r="A30" s="2" t="s">
        <v>172</v>
      </c>
      <c r="B30" s="2" t="s">
        <v>173</v>
      </c>
      <c r="C30" s="5">
        <v>2365</v>
      </c>
      <c r="D30" s="5">
        <v>21986</v>
      </c>
      <c r="E30" s="5">
        <v>22100</v>
      </c>
      <c r="F30" s="10">
        <v>23973</v>
      </c>
      <c r="G30" s="10">
        <v>18647</v>
      </c>
      <c r="I30" s="13">
        <f t="shared" si="0"/>
        <v>89071</v>
      </c>
    </row>
    <row r="31" spans="1:9" x14ac:dyDescent="0.3">
      <c r="A31" s="2" t="s">
        <v>22</v>
      </c>
      <c r="B31" s="2" t="s">
        <v>173</v>
      </c>
      <c r="C31" s="5"/>
      <c r="D31" s="5">
        <v>12276</v>
      </c>
      <c r="E31" s="5">
        <v>9401</v>
      </c>
      <c r="F31" s="10">
        <v>10930</v>
      </c>
      <c r="G31" s="10">
        <v>15365</v>
      </c>
      <c r="I31" s="13">
        <f t="shared" si="0"/>
        <v>47972</v>
      </c>
    </row>
    <row r="32" spans="1:9" x14ac:dyDescent="0.3">
      <c r="A32" s="2" t="s">
        <v>24</v>
      </c>
      <c r="B32" s="2" t="s">
        <v>173</v>
      </c>
      <c r="C32" s="5"/>
      <c r="D32" s="5">
        <v>1655</v>
      </c>
      <c r="E32" s="5">
        <v>1357</v>
      </c>
      <c r="F32" s="10">
        <v>843</v>
      </c>
      <c r="G32" s="10">
        <v>1556</v>
      </c>
      <c r="I32" s="13">
        <f t="shared" si="0"/>
        <v>5411</v>
      </c>
    </row>
    <row r="33" spans="1:9" x14ac:dyDescent="0.3">
      <c r="A33" s="2" t="s">
        <v>157</v>
      </c>
      <c r="B33" s="2" t="s">
        <v>173</v>
      </c>
      <c r="C33" s="5"/>
      <c r="D33" s="5"/>
      <c r="E33" s="5"/>
      <c r="F33" s="6"/>
      <c r="G33" s="10">
        <v>4375</v>
      </c>
      <c r="I33" s="13">
        <f t="shared" si="0"/>
        <v>4375</v>
      </c>
    </row>
    <row r="34" spans="1:9" x14ac:dyDescent="0.3">
      <c r="A34" s="2" t="s">
        <v>139</v>
      </c>
      <c r="B34" s="2" t="s">
        <v>173</v>
      </c>
      <c r="C34" s="5"/>
      <c r="D34" s="5"/>
      <c r="E34" s="5"/>
      <c r="F34" s="6"/>
      <c r="G34" s="10">
        <v>6650</v>
      </c>
      <c r="I34" s="13">
        <f t="shared" si="0"/>
        <v>6650</v>
      </c>
    </row>
    <row r="35" spans="1:9" x14ac:dyDescent="0.3">
      <c r="A35" s="2" t="s">
        <v>174</v>
      </c>
      <c r="B35" s="2" t="s">
        <v>173</v>
      </c>
      <c r="C35" s="5"/>
      <c r="D35" s="5"/>
      <c r="E35" s="5"/>
      <c r="F35" s="6"/>
      <c r="G35" s="10">
        <v>1062</v>
      </c>
      <c r="I35" s="13">
        <f t="shared" si="0"/>
        <v>1062</v>
      </c>
    </row>
    <row r="36" spans="1:9" x14ac:dyDescent="0.3">
      <c r="A36" t="s">
        <v>175</v>
      </c>
      <c r="B36" s="2" t="s">
        <v>173</v>
      </c>
      <c r="C36" s="5">
        <v>4461</v>
      </c>
      <c r="D36" s="5">
        <v>20124</v>
      </c>
      <c r="E36" s="5">
        <v>17313</v>
      </c>
      <c r="F36" s="10">
        <v>19004</v>
      </c>
      <c r="G36" s="10">
        <v>15041</v>
      </c>
      <c r="I36" s="13">
        <f t="shared" si="0"/>
        <v>75943</v>
      </c>
    </row>
    <row r="37" spans="1:9" x14ac:dyDescent="0.3">
      <c r="A37" t="s">
        <v>176</v>
      </c>
      <c r="B37" s="2" t="s">
        <v>173</v>
      </c>
      <c r="C37" s="5">
        <v>3442</v>
      </c>
      <c r="D37" s="5">
        <v>12460</v>
      </c>
      <c r="E37" s="5">
        <v>6926</v>
      </c>
      <c r="F37" s="10">
        <v>8362</v>
      </c>
      <c r="G37" s="10">
        <v>11463</v>
      </c>
      <c r="I37" s="13">
        <f t="shared" si="0"/>
        <v>42653</v>
      </c>
    </row>
    <row r="38" spans="1:9" x14ac:dyDescent="0.3">
      <c r="A38" t="s">
        <v>177</v>
      </c>
      <c r="B38" s="2" t="s">
        <v>173</v>
      </c>
      <c r="C38" s="5"/>
      <c r="D38" s="5">
        <v>2121</v>
      </c>
      <c r="E38" s="5">
        <v>715</v>
      </c>
      <c r="F38" s="10">
        <v>2063</v>
      </c>
      <c r="G38" s="10">
        <v>1165</v>
      </c>
      <c r="I38" s="13">
        <f t="shared" si="0"/>
        <v>6064</v>
      </c>
    </row>
    <row r="39" spans="1:9" x14ac:dyDescent="0.3">
      <c r="A39" t="s">
        <v>29</v>
      </c>
      <c r="B39" t="s">
        <v>30</v>
      </c>
      <c r="C39" s="5"/>
      <c r="D39" s="5">
        <v>43</v>
      </c>
      <c r="E39" s="5"/>
      <c r="F39" s="5"/>
      <c r="G39" s="5"/>
      <c r="I39" s="13">
        <f t="shared" si="0"/>
        <v>43</v>
      </c>
    </row>
    <row r="40" spans="1:9" x14ac:dyDescent="0.3">
      <c r="A40" t="s">
        <v>17</v>
      </c>
      <c r="B40" t="s">
        <v>30</v>
      </c>
      <c r="C40" s="5"/>
      <c r="D40" s="5"/>
      <c r="E40" s="5"/>
      <c r="F40" s="5"/>
      <c r="G40" s="5"/>
      <c r="I40" s="13">
        <f t="shared" si="0"/>
        <v>0</v>
      </c>
    </row>
    <row r="41" spans="1:9" x14ac:dyDescent="0.3">
      <c r="A41" t="s">
        <v>18</v>
      </c>
      <c r="B41" t="s">
        <v>30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162</v>
      </c>
      <c r="B42" t="s">
        <v>30</v>
      </c>
      <c r="C42" s="5"/>
      <c r="D42" s="5"/>
      <c r="E42" s="5"/>
      <c r="F42" s="5">
        <v>1394</v>
      </c>
      <c r="G42" s="5"/>
      <c r="I42" s="13">
        <f t="shared" si="0"/>
        <v>1394</v>
      </c>
    </row>
    <row r="43" spans="1:9" x14ac:dyDescent="0.3">
      <c r="A43" t="s">
        <v>25</v>
      </c>
      <c r="B43" t="s">
        <v>30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27</v>
      </c>
      <c r="B44" t="s">
        <v>30</v>
      </c>
      <c r="C44" s="5"/>
      <c r="D44" s="5">
        <v>3078</v>
      </c>
      <c r="E44" s="5">
        <v>2294</v>
      </c>
      <c r="F44" s="5">
        <v>3130</v>
      </c>
      <c r="G44" s="5">
        <v>3983</v>
      </c>
      <c r="I44" s="13">
        <f t="shared" si="0"/>
        <v>12485</v>
      </c>
    </row>
    <row r="45" spans="1:9" x14ac:dyDescent="0.3">
      <c r="A45" t="s">
        <v>28</v>
      </c>
      <c r="B45" t="s">
        <v>30</v>
      </c>
      <c r="C45" s="5">
        <v>753</v>
      </c>
      <c r="D45" s="5">
        <v>1450</v>
      </c>
      <c r="E45" s="5">
        <v>1393</v>
      </c>
      <c r="F45" s="5">
        <v>1934</v>
      </c>
      <c r="G45" s="5"/>
      <c r="I45" s="13">
        <f t="shared" si="0"/>
        <v>5530</v>
      </c>
    </row>
    <row r="46" spans="1:9" x14ac:dyDescent="0.3">
      <c r="A46" t="s">
        <v>37</v>
      </c>
      <c r="B46" t="s">
        <v>32</v>
      </c>
      <c r="C46" s="5">
        <v>5537</v>
      </c>
      <c r="D46" s="5">
        <v>22843</v>
      </c>
      <c r="E46" s="5">
        <v>18337</v>
      </c>
      <c r="F46" s="10">
        <v>19974</v>
      </c>
      <c r="G46" s="10">
        <v>11605</v>
      </c>
      <c r="I46" s="13">
        <f t="shared" si="0"/>
        <v>78296</v>
      </c>
    </row>
    <row r="47" spans="1:9" x14ac:dyDescent="0.3">
      <c r="A47" t="s">
        <v>33</v>
      </c>
      <c r="B47" t="s">
        <v>32</v>
      </c>
      <c r="C47" s="5">
        <v>4034</v>
      </c>
      <c r="D47" s="5">
        <v>11932</v>
      </c>
      <c r="E47" s="5">
        <v>6362</v>
      </c>
      <c r="F47" s="5">
        <v>10337</v>
      </c>
      <c r="G47" s="5">
        <v>14700</v>
      </c>
      <c r="I47" s="13">
        <f t="shared" si="0"/>
        <v>47365</v>
      </c>
    </row>
    <row r="48" spans="1:9" x14ac:dyDescent="0.3">
      <c r="A48" t="s">
        <v>31</v>
      </c>
      <c r="B48" t="s">
        <v>32</v>
      </c>
      <c r="C48" s="5">
        <v>718</v>
      </c>
      <c r="D48" s="5">
        <v>2901</v>
      </c>
      <c r="E48" s="5">
        <v>1340</v>
      </c>
      <c r="F48" s="10">
        <v>2713</v>
      </c>
      <c r="G48" s="10">
        <v>989</v>
      </c>
      <c r="I48" s="13">
        <f t="shared" si="0"/>
        <v>8661</v>
      </c>
    </row>
    <row r="49" spans="1:9" x14ac:dyDescent="0.3">
      <c r="A49" t="s">
        <v>34</v>
      </c>
      <c r="B49" t="s">
        <v>32</v>
      </c>
      <c r="C49" s="5"/>
      <c r="D49" s="5"/>
      <c r="E49" s="5"/>
      <c r="F49" s="6"/>
      <c r="G49" s="6"/>
      <c r="I49" s="13">
        <f t="shared" si="0"/>
        <v>0</v>
      </c>
    </row>
    <row r="50" spans="1:9" x14ac:dyDescent="0.3">
      <c r="A50" t="s">
        <v>35</v>
      </c>
      <c r="B50" t="s">
        <v>32</v>
      </c>
      <c r="C50" s="5"/>
      <c r="D50" s="5"/>
      <c r="E50" s="5"/>
      <c r="F50" s="6"/>
      <c r="G50" s="6"/>
      <c r="I50" s="13">
        <f t="shared" si="0"/>
        <v>0</v>
      </c>
    </row>
    <row r="51" spans="1:9" x14ac:dyDescent="0.3">
      <c r="A51" t="s">
        <v>36</v>
      </c>
      <c r="B51" t="s">
        <v>32</v>
      </c>
      <c r="C51" s="5"/>
      <c r="D51" s="5"/>
      <c r="E51" s="5"/>
      <c r="F51" s="6"/>
      <c r="G51" s="6"/>
      <c r="I51" s="13">
        <f t="shared" si="0"/>
        <v>0</v>
      </c>
    </row>
    <row r="52" spans="1:9" x14ac:dyDescent="0.3">
      <c r="A52" s="7" t="s">
        <v>39</v>
      </c>
      <c r="B52" t="s">
        <v>38</v>
      </c>
      <c r="C52" s="5"/>
      <c r="D52" s="5"/>
      <c r="E52" s="5"/>
      <c r="F52" s="6"/>
      <c r="G52" s="6"/>
      <c r="I52" s="13">
        <f t="shared" si="0"/>
        <v>0</v>
      </c>
    </row>
    <row r="53" spans="1:9" x14ac:dyDescent="0.3">
      <c r="A53" t="s">
        <v>37</v>
      </c>
      <c r="B53" t="s">
        <v>153</v>
      </c>
      <c r="C53" s="5"/>
      <c r="D53" s="5">
        <v>401</v>
      </c>
      <c r="E53" s="5">
        <v>1863</v>
      </c>
      <c r="F53" s="5">
        <v>2234</v>
      </c>
      <c r="G53" s="5">
        <v>5985</v>
      </c>
      <c r="I53" s="13">
        <f t="shared" si="0"/>
        <v>10483</v>
      </c>
    </row>
    <row r="54" spans="1:9" x14ac:dyDescent="0.3">
      <c r="A54" t="s">
        <v>33</v>
      </c>
      <c r="B54" t="s">
        <v>153</v>
      </c>
      <c r="C54" s="5">
        <v>2876</v>
      </c>
      <c r="D54" s="5">
        <v>7604</v>
      </c>
      <c r="E54" s="5">
        <v>3032</v>
      </c>
      <c r="F54" s="5">
        <v>1839</v>
      </c>
      <c r="G54" s="5">
        <v>701</v>
      </c>
      <c r="I54" s="13">
        <f t="shared" si="0"/>
        <v>16052</v>
      </c>
    </row>
    <row r="55" spans="1:9" x14ac:dyDescent="0.3">
      <c r="A55" t="s">
        <v>31</v>
      </c>
      <c r="B55" t="s">
        <v>153</v>
      </c>
      <c r="C55" s="5"/>
      <c r="D55" s="5">
        <v>857</v>
      </c>
      <c r="E55" s="5">
        <v>811</v>
      </c>
      <c r="F55" s="10">
        <v>1589</v>
      </c>
      <c r="G55" s="10">
        <v>474</v>
      </c>
      <c r="I55" s="13">
        <f t="shared" si="0"/>
        <v>3731</v>
      </c>
    </row>
    <row r="56" spans="1:9" x14ac:dyDescent="0.3">
      <c r="A56" t="s">
        <v>161</v>
      </c>
      <c r="B56" t="s">
        <v>153</v>
      </c>
      <c r="C56" s="5"/>
      <c r="D56" s="5"/>
      <c r="E56" s="5"/>
      <c r="F56" s="10">
        <v>1265</v>
      </c>
      <c r="G56" s="10"/>
      <c r="I56" s="13">
        <f t="shared" si="0"/>
        <v>1265</v>
      </c>
    </row>
    <row r="57" spans="1:9" x14ac:dyDescent="0.3">
      <c r="A57" t="s">
        <v>37</v>
      </c>
      <c r="B57" s="2" t="s">
        <v>52</v>
      </c>
      <c r="C57" s="5"/>
      <c r="D57" s="5"/>
      <c r="E57" s="5"/>
      <c r="F57" s="10"/>
      <c r="G57" s="10"/>
      <c r="I57" s="15">
        <f t="shared" si="0"/>
        <v>0</v>
      </c>
    </row>
    <row r="58" spans="1:9" x14ac:dyDescent="0.3">
      <c r="A58" t="s">
        <v>33</v>
      </c>
      <c r="B58" s="2" t="s">
        <v>52</v>
      </c>
      <c r="C58" s="5"/>
      <c r="D58" s="5"/>
      <c r="E58" s="5"/>
      <c r="F58" s="10"/>
      <c r="G58" s="10"/>
      <c r="I58" s="15">
        <f t="shared" si="0"/>
        <v>0</v>
      </c>
    </row>
    <row r="59" spans="1:9" x14ac:dyDescent="0.3">
      <c r="A59" t="s">
        <v>31</v>
      </c>
      <c r="B59" s="2" t="s">
        <v>52</v>
      </c>
      <c r="C59" s="5"/>
      <c r="D59" s="5"/>
      <c r="E59" s="5"/>
      <c r="F59" s="10"/>
      <c r="G59" s="10"/>
      <c r="I59" s="15">
        <f t="shared" si="0"/>
        <v>0</v>
      </c>
    </row>
    <row r="60" spans="1:9" x14ac:dyDescent="0.3">
      <c r="A60" t="s">
        <v>42</v>
      </c>
      <c r="B60" t="s">
        <v>43</v>
      </c>
      <c r="C60" s="5"/>
      <c r="D60" s="5"/>
      <c r="E60" s="5"/>
      <c r="F60" s="5"/>
      <c r="G60" s="5"/>
      <c r="I60" s="12">
        <f t="shared" si="0"/>
        <v>0</v>
      </c>
    </row>
    <row r="61" spans="1:9" x14ac:dyDescent="0.3">
      <c r="A61" t="s">
        <v>44</v>
      </c>
      <c r="B61" t="s">
        <v>43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53</v>
      </c>
      <c r="B62" t="s">
        <v>43</v>
      </c>
      <c r="C62" s="5"/>
      <c r="D62" s="5"/>
      <c r="E62" s="5"/>
      <c r="F62" s="5"/>
      <c r="G62" s="5"/>
      <c r="I62" s="11">
        <f t="shared" si="0"/>
        <v>0</v>
      </c>
    </row>
    <row r="63" spans="1:9" x14ac:dyDescent="0.3">
      <c r="A63" t="s">
        <v>54</v>
      </c>
      <c r="B63" t="s">
        <v>43</v>
      </c>
      <c r="C63" s="5"/>
      <c r="D63" s="5"/>
      <c r="E63" s="5"/>
      <c r="F63" s="5"/>
      <c r="G63" s="5"/>
      <c r="I63" s="11">
        <f t="shared" si="0"/>
        <v>0</v>
      </c>
    </row>
    <row r="64" spans="1:9" x14ac:dyDescent="0.3">
      <c r="A64" s="2" t="s">
        <v>42</v>
      </c>
      <c r="B64" s="2" t="s">
        <v>70</v>
      </c>
      <c r="C64" s="5"/>
      <c r="D64" s="5"/>
      <c r="E64" s="5"/>
      <c r="F64" s="5"/>
      <c r="G64" s="5"/>
      <c r="I64" s="11">
        <f t="shared" si="0"/>
        <v>0</v>
      </c>
    </row>
    <row r="65" spans="1:9" x14ac:dyDescent="0.3">
      <c r="A65" s="2" t="s">
        <v>44</v>
      </c>
      <c r="B65" s="2" t="s">
        <v>70</v>
      </c>
      <c r="C65" s="5"/>
      <c r="D65" s="5"/>
      <c r="E65" s="5"/>
      <c r="F65" s="5"/>
      <c r="G65" s="5"/>
      <c r="I65" s="11">
        <f t="shared" si="0"/>
        <v>0</v>
      </c>
    </row>
    <row r="66" spans="1:9" x14ac:dyDescent="0.3">
      <c r="A66" s="2" t="s">
        <v>71</v>
      </c>
      <c r="B66" s="2" t="s">
        <v>70</v>
      </c>
      <c r="C66" s="5"/>
      <c r="D66" s="5"/>
      <c r="E66" s="5"/>
      <c r="F66" s="5"/>
      <c r="G66" s="5"/>
      <c r="I66" s="11">
        <f t="shared" si="0"/>
        <v>0</v>
      </c>
    </row>
    <row r="67" spans="1:9" x14ac:dyDescent="0.3">
      <c r="A67" t="s">
        <v>25</v>
      </c>
      <c r="B67" t="s">
        <v>45</v>
      </c>
      <c r="C67" s="5"/>
      <c r="D67" s="5"/>
      <c r="E67" s="5"/>
      <c r="F67" s="5"/>
      <c r="G67" s="5"/>
      <c r="I67" s="11">
        <f t="shared" si="0"/>
        <v>0</v>
      </c>
    </row>
    <row r="68" spans="1:9" x14ac:dyDescent="0.3">
      <c r="A68" t="s">
        <v>27</v>
      </c>
      <c r="B68" t="s">
        <v>45</v>
      </c>
      <c r="C68" s="5"/>
      <c r="D68" s="5"/>
      <c r="E68" s="5"/>
      <c r="F68" s="5"/>
      <c r="G68" s="5"/>
      <c r="I68" s="11">
        <f t="shared" si="0"/>
        <v>0</v>
      </c>
    </row>
    <row r="69" spans="1:9" x14ac:dyDescent="0.3">
      <c r="A69" t="s">
        <v>28</v>
      </c>
      <c r="B69" t="s">
        <v>45</v>
      </c>
      <c r="C69" s="5"/>
      <c r="D69" s="5"/>
      <c r="E69" s="5"/>
      <c r="F69" s="5"/>
      <c r="G69" s="5"/>
      <c r="I69" s="13">
        <f t="shared" si="0"/>
        <v>0</v>
      </c>
    </row>
    <row r="70" spans="1:9" x14ac:dyDescent="0.3">
      <c r="A70" t="s">
        <v>160</v>
      </c>
      <c r="B70" t="s">
        <v>45</v>
      </c>
      <c r="C70" s="5"/>
      <c r="D70" s="5"/>
      <c r="E70" s="5"/>
      <c r="F70" s="5">
        <v>290</v>
      </c>
      <c r="G70" s="5"/>
      <c r="I70" s="13">
        <f t="shared" si="0"/>
        <v>290</v>
      </c>
    </row>
    <row r="71" spans="1:9" x14ac:dyDescent="0.3">
      <c r="A71" t="s">
        <v>81</v>
      </c>
      <c r="B71" t="s">
        <v>82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93</v>
      </c>
      <c r="B72" s="2" t="s">
        <v>52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106</v>
      </c>
      <c r="B73" t="s">
        <v>13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94</v>
      </c>
      <c r="B74" t="s">
        <v>13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95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107</v>
      </c>
      <c r="B76" t="s">
        <v>40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107</v>
      </c>
      <c r="B77" t="s">
        <v>113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108</v>
      </c>
      <c r="B78" t="s">
        <v>40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182</v>
      </c>
      <c r="B79" t="s">
        <v>45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183</v>
      </c>
      <c r="B80" t="s">
        <v>184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109</v>
      </c>
      <c r="B81" t="s">
        <v>13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103</v>
      </c>
      <c r="B82" s="2" t="s">
        <v>52</v>
      </c>
      <c r="C82" s="17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178</v>
      </c>
      <c r="B83" t="s">
        <v>13</v>
      </c>
      <c r="C83" s="17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179</v>
      </c>
      <c r="B84" t="s">
        <v>184</v>
      </c>
      <c r="C84" s="17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104</v>
      </c>
      <c r="B85" t="s">
        <v>13</v>
      </c>
      <c r="C85" s="17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103</v>
      </c>
      <c r="B86" t="s">
        <v>181</v>
      </c>
      <c r="C86" s="17"/>
      <c r="D86" s="5"/>
      <c r="E86" s="5"/>
      <c r="F86" s="5"/>
      <c r="G86" s="17"/>
      <c r="I86" s="13">
        <f t="shared" si="0"/>
        <v>0</v>
      </c>
    </row>
    <row r="87" spans="1:9" x14ac:dyDescent="0.3">
      <c r="A87" t="s">
        <v>100</v>
      </c>
      <c r="B87" t="s">
        <v>45</v>
      </c>
      <c r="C87" s="5"/>
      <c r="D87" s="5"/>
      <c r="E87" s="5"/>
      <c r="F87" s="5"/>
      <c r="G87" s="17"/>
      <c r="I87" s="13">
        <f t="shared" si="0"/>
        <v>0</v>
      </c>
    </row>
    <row r="88" spans="1:9" x14ac:dyDescent="0.3">
      <c r="A88" t="s">
        <v>101</v>
      </c>
      <c r="B88" t="s">
        <v>13</v>
      </c>
      <c r="C88" s="5"/>
      <c r="D88" s="5"/>
      <c r="E88" s="5"/>
      <c r="F88" s="5"/>
      <c r="G88" s="17"/>
      <c r="I88" s="13">
        <f t="shared" si="0"/>
        <v>0</v>
      </c>
    </row>
    <row r="89" spans="1:9" x14ac:dyDescent="0.3">
      <c r="A89" t="s">
        <v>102</v>
      </c>
      <c r="B89" t="s">
        <v>184</v>
      </c>
      <c r="C89" s="5"/>
      <c r="D89" s="5"/>
      <c r="E89" s="5"/>
      <c r="F89" s="5"/>
      <c r="G89" s="17"/>
      <c r="I89" s="13">
        <f t="shared" si="0"/>
        <v>0</v>
      </c>
    </row>
    <row r="90" spans="1:9" x14ac:dyDescent="0.3">
      <c r="A90" t="s">
        <v>87</v>
      </c>
      <c r="B90" t="s">
        <v>40</v>
      </c>
      <c r="C90" s="5"/>
      <c r="D90" s="5"/>
      <c r="E90" s="5"/>
      <c r="F90" s="5"/>
      <c r="G90" s="17"/>
      <c r="I90" s="13">
        <f t="shared" si="0"/>
        <v>0</v>
      </c>
    </row>
    <row r="91" spans="1:9" x14ac:dyDescent="0.3">
      <c r="A91" t="s">
        <v>87</v>
      </c>
      <c r="B91" s="2" t="s">
        <v>52</v>
      </c>
      <c r="C91" s="5"/>
      <c r="D91" s="5"/>
      <c r="E91" s="5"/>
      <c r="F91" s="5"/>
      <c r="G91" s="17"/>
      <c r="I91" s="13">
        <f t="shared" si="0"/>
        <v>0</v>
      </c>
    </row>
    <row r="92" spans="1:9" x14ac:dyDescent="0.3">
      <c r="A92" t="s">
        <v>114</v>
      </c>
      <c r="B92" t="s">
        <v>13</v>
      </c>
      <c r="C92" s="5"/>
      <c r="D92" s="5"/>
      <c r="E92" s="5"/>
      <c r="F92" s="5"/>
      <c r="G92" s="17"/>
      <c r="I92" s="13">
        <f t="shared" si="0"/>
        <v>0</v>
      </c>
    </row>
    <row r="93" spans="1:9" x14ac:dyDescent="0.3">
      <c r="A93" t="s">
        <v>130</v>
      </c>
      <c r="B93" t="s">
        <v>184</v>
      </c>
      <c r="C93" s="5"/>
      <c r="D93" s="5"/>
      <c r="E93" s="5"/>
      <c r="F93" s="5"/>
      <c r="G93" s="17"/>
      <c r="I93" s="13">
        <f t="shared" si="0"/>
        <v>0</v>
      </c>
    </row>
    <row r="94" spans="1:9" x14ac:dyDescent="0.3">
      <c r="A94" t="s">
        <v>98</v>
      </c>
      <c r="B94" t="s">
        <v>32</v>
      </c>
      <c r="C94" s="5"/>
      <c r="D94" s="5"/>
      <c r="E94" s="5"/>
      <c r="F94" s="5"/>
      <c r="G94" s="17"/>
      <c r="I94" s="13">
        <f t="shared" si="0"/>
        <v>0</v>
      </c>
    </row>
    <row r="95" spans="1:9" x14ac:dyDescent="0.3">
      <c r="A95" t="s">
        <v>99</v>
      </c>
      <c r="B95" t="s">
        <v>45</v>
      </c>
      <c r="C95" s="5"/>
      <c r="D95" s="5"/>
      <c r="E95" s="5"/>
      <c r="F95" s="5"/>
      <c r="G95" s="17"/>
      <c r="I95" s="13">
        <f t="shared" si="0"/>
        <v>0</v>
      </c>
    </row>
    <row r="96" spans="1:9" x14ac:dyDescent="0.3">
      <c r="A96" t="s">
        <v>87</v>
      </c>
      <c r="B96" t="s">
        <v>180</v>
      </c>
      <c r="C96" s="5"/>
      <c r="D96" s="5"/>
      <c r="E96" s="5"/>
      <c r="F96" s="5"/>
      <c r="G96" s="17"/>
      <c r="I96" s="13">
        <f t="shared" si="0"/>
        <v>0</v>
      </c>
    </row>
    <row r="97" spans="1:9" x14ac:dyDescent="0.3">
      <c r="A97" t="s">
        <v>110</v>
      </c>
      <c r="B97" t="s">
        <v>32</v>
      </c>
      <c r="C97" s="5"/>
      <c r="D97" s="5"/>
      <c r="E97" s="5"/>
      <c r="F97" s="5"/>
      <c r="G97" s="17"/>
      <c r="I97" s="13">
        <f t="shared" si="0"/>
        <v>0</v>
      </c>
    </row>
    <row r="98" spans="1:9" x14ac:dyDescent="0.3">
      <c r="A98" t="s">
        <v>111</v>
      </c>
      <c r="B98" t="s">
        <v>45</v>
      </c>
      <c r="C98" s="5"/>
      <c r="D98" s="5"/>
      <c r="E98" s="5"/>
      <c r="F98" s="5"/>
      <c r="G98" s="17"/>
      <c r="I98" s="13">
        <f t="shared" si="0"/>
        <v>0</v>
      </c>
    </row>
    <row r="99" spans="1:9" x14ac:dyDescent="0.3">
      <c r="A99" t="s">
        <v>112</v>
      </c>
      <c r="B99" t="s">
        <v>96</v>
      </c>
      <c r="C99" s="5"/>
      <c r="D99" s="5"/>
      <c r="E99" s="5"/>
      <c r="F99" s="5"/>
      <c r="G99" s="17"/>
      <c r="I99" s="13">
        <f t="shared" si="0"/>
        <v>0</v>
      </c>
    </row>
    <row r="100" spans="1:9" x14ac:dyDescent="0.3">
      <c r="A100" t="s">
        <v>84</v>
      </c>
      <c r="B100" t="s">
        <v>13</v>
      </c>
      <c r="C100" s="5"/>
      <c r="D100" s="5"/>
      <c r="E100" s="5"/>
      <c r="F100" s="5"/>
      <c r="G100" s="17"/>
      <c r="I100" s="13">
        <f t="shared" si="0"/>
        <v>0</v>
      </c>
    </row>
    <row r="101" spans="1:9" x14ac:dyDescent="0.3">
      <c r="A101" t="s">
        <v>86</v>
      </c>
      <c r="B101" t="s">
        <v>30</v>
      </c>
      <c r="C101" s="5"/>
      <c r="D101" s="5"/>
      <c r="E101" s="5"/>
      <c r="F101" s="5"/>
      <c r="G101" s="17"/>
      <c r="I101" s="13">
        <f t="shared" si="0"/>
        <v>0</v>
      </c>
    </row>
    <row r="102" spans="1:9" x14ac:dyDescent="0.3">
      <c r="A102" t="s">
        <v>97</v>
      </c>
      <c r="B102" t="s">
        <v>32</v>
      </c>
      <c r="C102" s="5"/>
      <c r="D102" s="17"/>
      <c r="E102" s="5"/>
      <c r="F102" s="5"/>
      <c r="G102" s="17"/>
      <c r="I102" s="13">
        <f t="shared" si="0"/>
        <v>0</v>
      </c>
    </row>
    <row r="103" spans="1:9" x14ac:dyDescent="0.3">
      <c r="A103" t="s">
        <v>86</v>
      </c>
      <c r="B103" t="s">
        <v>45</v>
      </c>
      <c r="C103" s="5"/>
      <c r="D103" s="17"/>
      <c r="E103" s="5"/>
      <c r="F103" s="5"/>
      <c r="G103" s="17"/>
      <c r="I103" s="13">
        <f t="shared" si="0"/>
        <v>0</v>
      </c>
    </row>
    <row r="104" spans="1:9" x14ac:dyDescent="0.3">
      <c r="A104" t="s">
        <v>89</v>
      </c>
      <c r="B104" t="s">
        <v>180</v>
      </c>
      <c r="C104" s="5"/>
      <c r="D104" s="17"/>
      <c r="E104" s="5"/>
      <c r="F104" s="5"/>
      <c r="G104" s="17"/>
      <c r="I104" s="13">
        <f t="shared" si="0"/>
        <v>0</v>
      </c>
    </row>
    <row r="105" spans="1:9" x14ac:dyDescent="0.3">
      <c r="C105" s="1" t="s">
        <v>0</v>
      </c>
      <c r="D105" s="1" t="s">
        <v>0</v>
      </c>
      <c r="E105" s="1" t="s">
        <v>0</v>
      </c>
      <c r="F105" s="1" t="s">
        <v>0</v>
      </c>
      <c r="G105" s="1" t="s">
        <v>0</v>
      </c>
      <c r="H105" s="1"/>
      <c r="I105" s="1" t="s">
        <v>0</v>
      </c>
    </row>
    <row r="106" spans="1:9" x14ac:dyDescent="0.3">
      <c r="C106" s="8">
        <f>SUM(C4:C104)</f>
        <v>38255</v>
      </c>
      <c r="D106" s="8">
        <f t="shared" ref="D106:G106" si="1">SUM(D4:D104)</f>
        <v>163925</v>
      </c>
      <c r="E106" s="8">
        <f t="shared" si="1"/>
        <v>114442</v>
      </c>
      <c r="F106" s="8">
        <f t="shared" si="1"/>
        <v>144459</v>
      </c>
      <c r="G106" s="8">
        <f t="shared" si="1"/>
        <v>133195</v>
      </c>
      <c r="H106" s="9"/>
      <c r="I106" s="21">
        <f>SUM(I4:I104)</f>
        <v>594276</v>
      </c>
    </row>
    <row r="107" spans="1:9" x14ac:dyDescent="0.3">
      <c r="C107" s="1" t="s">
        <v>1</v>
      </c>
      <c r="D107" s="1" t="s">
        <v>1</v>
      </c>
      <c r="E107" s="1" t="s">
        <v>1</v>
      </c>
      <c r="F107" s="1" t="s">
        <v>1</v>
      </c>
      <c r="G107" s="1" t="s">
        <v>1</v>
      </c>
      <c r="H107" s="1"/>
      <c r="I107" s="1" t="s">
        <v>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107"/>
  <sheetViews>
    <sheetView workbookViewId="0">
      <pane xSplit="2" ySplit="3" topLeftCell="C39" activePane="bottomRight" state="frozen"/>
      <selection pane="topRight" activeCell="C1" sqref="C1"/>
      <selection pane="bottomLeft" activeCell="A4" sqref="A4"/>
      <selection pane="bottomRight" activeCell="I46" sqref="I46"/>
    </sheetView>
  </sheetViews>
  <sheetFormatPr defaultRowHeight="14.4" x14ac:dyDescent="0.3"/>
  <cols>
    <col min="1" max="1" width="9.6640625" customWidth="1"/>
    <col min="2" max="2" width="13.6640625" customWidth="1"/>
    <col min="3" max="3" width="10.33203125" customWidth="1"/>
    <col min="4" max="4" width="10.5546875" customWidth="1"/>
    <col min="5" max="5" width="10.6640625" customWidth="1"/>
    <col min="6" max="6" width="10.44140625" customWidth="1"/>
    <col min="7" max="7" width="10.33203125" customWidth="1"/>
  </cols>
  <sheetData>
    <row r="1" spans="1:9" x14ac:dyDescent="0.3">
      <c r="A1" t="s">
        <v>186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119</v>
      </c>
      <c r="D3" s="3" t="s">
        <v>120</v>
      </c>
      <c r="E3" s="3" t="s">
        <v>121</v>
      </c>
      <c r="F3" s="4" t="s">
        <v>122</v>
      </c>
      <c r="G3" s="3" t="s">
        <v>123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10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11</v>
      </c>
      <c r="B15" s="2" t="s">
        <v>138</v>
      </c>
      <c r="C15" s="5"/>
      <c r="D15" s="5">
        <v>174</v>
      </c>
      <c r="E15" s="5"/>
      <c r="F15" s="17"/>
      <c r="G15" s="17"/>
      <c r="I15" s="11">
        <f t="shared" si="0"/>
        <v>174</v>
      </c>
    </row>
    <row r="16" spans="1:9" x14ac:dyDescent="0.3">
      <c r="A16" t="s">
        <v>157</v>
      </c>
      <c r="B16" s="2" t="s">
        <v>138</v>
      </c>
      <c r="C16" s="5">
        <v>463</v>
      </c>
      <c r="D16" s="5"/>
      <c r="E16" s="5"/>
      <c r="F16" s="17"/>
      <c r="G16" s="17"/>
      <c r="I16" s="11">
        <f t="shared" si="0"/>
        <v>463</v>
      </c>
    </row>
    <row r="17" spans="1:11" x14ac:dyDescent="0.3">
      <c r="A17" t="s">
        <v>10</v>
      </c>
      <c r="B17" s="2" t="s">
        <v>138</v>
      </c>
      <c r="C17" s="5"/>
      <c r="D17" s="5"/>
      <c r="E17" s="5"/>
      <c r="F17" s="17"/>
      <c r="G17" s="17"/>
      <c r="I17" s="13">
        <f t="shared" si="0"/>
        <v>0</v>
      </c>
    </row>
    <row r="18" spans="1:11" x14ac:dyDescent="0.3">
      <c r="A18" t="s">
        <v>139</v>
      </c>
      <c r="B18" s="2" t="s">
        <v>138</v>
      </c>
      <c r="C18" s="5"/>
      <c r="D18" s="5"/>
      <c r="E18" s="5"/>
      <c r="F18" s="17"/>
      <c r="G18" s="17"/>
      <c r="I18" s="13">
        <f t="shared" si="0"/>
        <v>0</v>
      </c>
    </row>
    <row r="19" spans="1:11" x14ac:dyDescent="0.3">
      <c r="A19" t="s">
        <v>17</v>
      </c>
      <c r="B19" t="s">
        <v>13</v>
      </c>
      <c r="C19" s="5"/>
      <c r="D19" s="5"/>
      <c r="E19" s="5"/>
      <c r="F19" s="10"/>
      <c r="G19" s="10"/>
      <c r="I19" s="13">
        <f t="shared" si="0"/>
        <v>0</v>
      </c>
    </row>
    <row r="20" spans="1:11" x14ac:dyDescent="0.3">
      <c r="A20" t="s">
        <v>18</v>
      </c>
      <c r="B20" t="s">
        <v>13</v>
      </c>
      <c r="C20" s="5"/>
      <c r="D20" s="5"/>
      <c r="E20" s="5"/>
      <c r="F20" s="10"/>
      <c r="G20" s="10"/>
      <c r="I20" s="13">
        <f t="shared" si="0"/>
        <v>0</v>
      </c>
    </row>
    <row r="21" spans="1:11" x14ac:dyDescent="0.3">
      <c r="A21" t="s">
        <v>11</v>
      </c>
      <c r="B21" t="s">
        <v>13</v>
      </c>
      <c r="C21" s="5"/>
      <c r="D21" s="5">
        <v>18002</v>
      </c>
      <c r="E21" s="5">
        <v>16450</v>
      </c>
      <c r="F21" s="17">
        <v>11251</v>
      </c>
      <c r="G21" s="17">
        <v>4261</v>
      </c>
      <c r="I21" s="13">
        <f t="shared" si="0"/>
        <v>49964</v>
      </c>
      <c r="K21" s="25">
        <f>I21+I15+I30</f>
        <v>67811</v>
      </c>
    </row>
    <row r="22" spans="1:11" x14ac:dyDescent="0.3">
      <c r="A22" t="s">
        <v>10</v>
      </c>
      <c r="B22" t="s">
        <v>13</v>
      </c>
      <c r="C22" s="5">
        <v>1931</v>
      </c>
      <c r="D22" s="5"/>
      <c r="E22" s="5"/>
      <c r="F22" s="17">
        <v>18187</v>
      </c>
      <c r="G22" s="17">
        <v>4577</v>
      </c>
      <c r="I22" s="13">
        <f t="shared" si="0"/>
        <v>24695</v>
      </c>
      <c r="K22" s="25">
        <f>I22+I31</f>
        <v>72371</v>
      </c>
    </row>
    <row r="23" spans="1:11" x14ac:dyDescent="0.3">
      <c r="A23" t="s">
        <v>8</v>
      </c>
      <c r="B23" t="s">
        <v>13</v>
      </c>
      <c r="C23" s="5">
        <v>164</v>
      </c>
      <c r="D23" s="5"/>
      <c r="E23" s="5"/>
      <c r="F23" s="17"/>
      <c r="G23" s="17"/>
      <c r="I23" s="13">
        <f t="shared" si="0"/>
        <v>164</v>
      </c>
      <c r="K23" s="25">
        <f>I23+I32</f>
        <v>12730</v>
      </c>
    </row>
    <row r="24" spans="1:11" x14ac:dyDescent="0.3">
      <c r="A24" t="s">
        <v>158</v>
      </c>
      <c r="B24" t="s">
        <v>13</v>
      </c>
      <c r="C24" s="5"/>
      <c r="D24" s="5">
        <v>1494</v>
      </c>
      <c r="E24" s="5"/>
      <c r="F24" s="17"/>
      <c r="G24" s="17"/>
      <c r="I24" s="13">
        <f t="shared" si="0"/>
        <v>1494</v>
      </c>
    </row>
    <row r="25" spans="1:11" x14ac:dyDescent="0.3">
      <c r="A25" t="s">
        <v>19</v>
      </c>
      <c r="B25" t="s">
        <v>13</v>
      </c>
      <c r="C25" s="5">
        <v>2490</v>
      </c>
      <c r="D25" s="5">
        <v>7437</v>
      </c>
      <c r="E25" s="5">
        <v>2780</v>
      </c>
      <c r="F25" s="10"/>
      <c r="G25" s="10"/>
      <c r="I25" s="13">
        <f t="shared" si="0"/>
        <v>12707</v>
      </c>
      <c r="K25" s="25">
        <f>I25+I16+I33</f>
        <v>23558</v>
      </c>
    </row>
    <row r="26" spans="1:11" x14ac:dyDescent="0.3">
      <c r="A26" t="s">
        <v>20</v>
      </c>
      <c r="B26" t="s">
        <v>13</v>
      </c>
      <c r="C26" s="5">
        <v>5847</v>
      </c>
      <c r="D26" s="5">
        <v>8973</v>
      </c>
      <c r="E26" s="5">
        <v>5097</v>
      </c>
      <c r="F26" s="17">
        <v>11679</v>
      </c>
      <c r="G26" s="17">
        <v>3232</v>
      </c>
      <c r="I26" s="13">
        <f t="shared" si="0"/>
        <v>34828</v>
      </c>
      <c r="K26" s="25">
        <f>I26+I34</f>
        <v>60401</v>
      </c>
    </row>
    <row r="27" spans="1:11" x14ac:dyDescent="0.3">
      <c r="A27" t="s">
        <v>21</v>
      </c>
      <c r="B27" t="s">
        <v>13</v>
      </c>
      <c r="C27" s="5"/>
      <c r="D27" s="5">
        <v>1941</v>
      </c>
      <c r="E27" s="5">
        <v>757</v>
      </c>
      <c r="F27" s="17">
        <v>1142</v>
      </c>
      <c r="G27" s="17">
        <v>1173</v>
      </c>
      <c r="I27" s="13">
        <f t="shared" si="0"/>
        <v>5013</v>
      </c>
      <c r="K27" s="25">
        <f>I27+I35</f>
        <v>8814</v>
      </c>
    </row>
    <row r="28" spans="1:11" x14ac:dyDescent="0.3">
      <c r="A28" t="s">
        <v>22</v>
      </c>
      <c r="B28" t="s">
        <v>23</v>
      </c>
      <c r="C28" s="5">
        <v>876</v>
      </c>
      <c r="D28" s="5">
        <v>1579</v>
      </c>
      <c r="E28" s="5">
        <v>2104</v>
      </c>
      <c r="F28" s="17">
        <v>1601</v>
      </c>
      <c r="G28" s="17">
        <v>1829</v>
      </c>
      <c r="I28" s="13">
        <f t="shared" si="0"/>
        <v>7989</v>
      </c>
    </row>
    <row r="29" spans="1:11" x14ac:dyDescent="0.3">
      <c r="A29" t="s">
        <v>24</v>
      </c>
      <c r="B29" t="s">
        <v>23</v>
      </c>
      <c r="C29" s="5">
        <v>1531</v>
      </c>
      <c r="D29" s="5">
        <v>1287</v>
      </c>
      <c r="E29" s="5">
        <v>1268</v>
      </c>
      <c r="F29" s="17">
        <v>1489</v>
      </c>
      <c r="G29" s="17"/>
      <c r="I29" s="13">
        <f t="shared" si="0"/>
        <v>5575</v>
      </c>
    </row>
    <row r="30" spans="1:11" x14ac:dyDescent="0.3">
      <c r="A30" s="2" t="s">
        <v>172</v>
      </c>
      <c r="B30" s="2" t="s">
        <v>173</v>
      </c>
      <c r="C30" s="5">
        <v>12595</v>
      </c>
      <c r="D30" s="5">
        <v>5078</v>
      </c>
      <c r="E30" s="5"/>
      <c r="F30" s="10"/>
      <c r="G30" s="10"/>
      <c r="I30" s="11">
        <f t="shared" si="0"/>
        <v>17673</v>
      </c>
    </row>
    <row r="31" spans="1:11" x14ac:dyDescent="0.3">
      <c r="A31" s="2" t="s">
        <v>22</v>
      </c>
      <c r="B31" s="2" t="s">
        <v>173</v>
      </c>
      <c r="C31" s="5">
        <v>13999</v>
      </c>
      <c r="D31" s="5">
        <v>23033</v>
      </c>
      <c r="E31" s="5">
        <v>5812</v>
      </c>
      <c r="F31" s="10">
        <v>4832</v>
      </c>
      <c r="G31" s="10"/>
      <c r="I31" s="11">
        <f t="shared" si="0"/>
        <v>47676</v>
      </c>
    </row>
    <row r="32" spans="1:11" x14ac:dyDescent="0.3">
      <c r="A32" s="2" t="s">
        <v>24</v>
      </c>
      <c r="B32" s="2" t="s">
        <v>173</v>
      </c>
      <c r="C32" s="5">
        <v>134</v>
      </c>
      <c r="D32" s="5">
        <v>4349</v>
      </c>
      <c r="E32" s="5">
        <v>853</v>
      </c>
      <c r="F32" s="10">
        <v>5569</v>
      </c>
      <c r="G32" s="10">
        <v>1661</v>
      </c>
      <c r="I32" s="11">
        <f t="shared" si="0"/>
        <v>12566</v>
      </c>
    </row>
    <row r="33" spans="1:11" x14ac:dyDescent="0.3">
      <c r="A33" s="2" t="s">
        <v>157</v>
      </c>
      <c r="B33" s="2" t="s">
        <v>173</v>
      </c>
      <c r="C33" s="5">
        <v>1306</v>
      </c>
      <c r="D33" s="5">
        <v>5916</v>
      </c>
      <c r="E33" s="5">
        <v>2323</v>
      </c>
      <c r="F33" s="10">
        <v>843</v>
      </c>
      <c r="G33" s="10"/>
      <c r="I33" s="11">
        <f t="shared" si="0"/>
        <v>10388</v>
      </c>
    </row>
    <row r="34" spans="1:11" x14ac:dyDescent="0.3">
      <c r="A34" s="2" t="s">
        <v>139</v>
      </c>
      <c r="B34" s="2" t="s">
        <v>173</v>
      </c>
      <c r="C34" s="5">
        <v>5378</v>
      </c>
      <c r="D34" s="5">
        <v>6353</v>
      </c>
      <c r="E34" s="5">
        <v>3647</v>
      </c>
      <c r="F34" s="10">
        <v>8015</v>
      </c>
      <c r="G34" s="10">
        <v>2180</v>
      </c>
      <c r="I34" s="11">
        <f t="shared" si="0"/>
        <v>25573</v>
      </c>
    </row>
    <row r="35" spans="1:11" x14ac:dyDescent="0.3">
      <c r="A35" s="2" t="s">
        <v>174</v>
      </c>
      <c r="B35" s="2" t="s">
        <v>173</v>
      </c>
      <c r="C35" s="5">
        <v>90</v>
      </c>
      <c r="D35" s="5">
        <v>1336</v>
      </c>
      <c r="E35" s="5">
        <v>517</v>
      </c>
      <c r="F35" s="10">
        <v>1022</v>
      </c>
      <c r="G35" s="10">
        <v>836</v>
      </c>
      <c r="I35" s="11">
        <f t="shared" si="0"/>
        <v>3801</v>
      </c>
    </row>
    <row r="36" spans="1:11" x14ac:dyDescent="0.3">
      <c r="A36" t="s">
        <v>175</v>
      </c>
      <c r="B36" s="2" t="s">
        <v>173</v>
      </c>
      <c r="C36" s="5">
        <v>10081</v>
      </c>
      <c r="D36" s="5">
        <v>2272</v>
      </c>
      <c r="E36" s="5"/>
      <c r="F36" s="10"/>
      <c r="G36" s="10"/>
      <c r="I36" s="11">
        <f t="shared" si="0"/>
        <v>12353</v>
      </c>
    </row>
    <row r="37" spans="1:11" x14ac:dyDescent="0.3">
      <c r="A37" t="s">
        <v>176</v>
      </c>
      <c r="B37" s="2" t="s">
        <v>173</v>
      </c>
      <c r="C37" s="5">
        <v>10876</v>
      </c>
      <c r="D37" s="5">
        <v>2207</v>
      </c>
      <c r="E37" s="5"/>
      <c r="F37" s="10">
        <v>93</v>
      </c>
      <c r="G37" s="10"/>
      <c r="I37" s="11">
        <f t="shared" si="0"/>
        <v>13176</v>
      </c>
    </row>
    <row r="38" spans="1:11" x14ac:dyDescent="0.3">
      <c r="A38" t="s">
        <v>177</v>
      </c>
      <c r="B38" s="2" t="s">
        <v>173</v>
      </c>
      <c r="C38" s="5">
        <v>104</v>
      </c>
      <c r="D38" s="5">
        <v>3374</v>
      </c>
      <c r="E38" s="5">
        <v>643</v>
      </c>
      <c r="F38" s="10">
        <v>4008</v>
      </c>
      <c r="G38" s="10">
        <v>1284</v>
      </c>
      <c r="I38" s="13">
        <f t="shared" si="0"/>
        <v>9413</v>
      </c>
    </row>
    <row r="39" spans="1:11" x14ac:dyDescent="0.3">
      <c r="A39" t="s">
        <v>29</v>
      </c>
      <c r="B39" t="s">
        <v>30</v>
      </c>
      <c r="C39" s="5"/>
      <c r="D39" s="5">
        <v>16518</v>
      </c>
      <c r="E39" s="5">
        <v>13193</v>
      </c>
      <c r="F39" s="5">
        <v>8236</v>
      </c>
      <c r="G39" s="5">
        <v>3496</v>
      </c>
      <c r="I39" s="13">
        <f t="shared" si="0"/>
        <v>41443</v>
      </c>
      <c r="K39" s="25">
        <f>I39+I36</f>
        <v>53796</v>
      </c>
    </row>
    <row r="40" spans="1:11" x14ac:dyDescent="0.3">
      <c r="A40" t="s">
        <v>17</v>
      </c>
      <c r="B40" t="s">
        <v>30</v>
      </c>
      <c r="C40" s="5"/>
      <c r="D40" s="5">
        <v>16367</v>
      </c>
      <c r="E40" s="5">
        <v>4755</v>
      </c>
      <c r="F40" s="5">
        <v>18320</v>
      </c>
      <c r="G40" s="5">
        <v>3711</v>
      </c>
      <c r="I40" s="13">
        <f t="shared" si="0"/>
        <v>43153</v>
      </c>
      <c r="K40" s="25">
        <f>I40+I37</f>
        <v>56329</v>
      </c>
    </row>
    <row r="41" spans="1:11" x14ac:dyDescent="0.3">
      <c r="A41" t="s">
        <v>18</v>
      </c>
      <c r="B41" t="s">
        <v>30</v>
      </c>
      <c r="C41" s="5"/>
      <c r="D41" s="5"/>
      <c r="E41" s="5"/>
      <c r="F41" s="5"/>
      <c r="G41" s="5"/>
      <c r="I41" s="13">
        <f t="shared" si="0"/>
        <v>0</v>
      </c>
    </row>
    <row r="42" spans="1:11" x14ac:dyDescent="0.3">
      <c r="A42" t="s">
        <v>162</v>
      </c>
      <c r="B42" t="s">
        <v>30</v>
      </c>
      <c r="C42" s="5"/>
      <c r="D42" s="5">
        <v>1242</v>
      </c>
      <c r="E42" s="5"/>
      <c r="F42" s="5"/>
      <c r="G42" s="5"/>
      <c r="I42" s="13">
        <f t="shared" si="0"/>
        <v>1242</v>
      </c>
    </row>
    <row r="43" spans="1:11" x14ac:dyDescent="0.3">
      <c r="A43" t="s">
        <v>25</v>
      </c>
      <c r="B43" t="s">
        <v>30</v>
      </c>
      <c r="C43" s="5"/>
      <c r="D43" s="5"/>
      <c r="E43" s="5"/>
      <c r="F43" s="5"/>
      <c r="G43" s="5"/>
      <c r="I43" s="13">
        <f t="shared" si="0"/>
        <v>0</v>
      </c>
    </row>
    <row r="44" spans="1:11" x14ac:dyDescent="0.3">
      <c r="A44" t="s">
        <v>27</v>
      </c>
      <c r="B44" t="s">
        <v>30</v>
      </c>
      <c r="C44" s="5">
        <v>867</v>
      </c>
      <c r="D44" s="5">
        <v>2451</v>
      </c>
      <c r="E44" s="5">
        <v>2347</v>
      </c>
      <c r="F44" s="5">
        <v>2605</v>
      </c>
      <c r="G44" s="5">
        <v>1913</v>
      </c>
      <c r="I44" s="13">
        <f t="shared" si="0"/>
        <v>10183</v>
      </c>
    </row>
    <row r="45" spans="1:11" x14ac:dyDescent="0.3">
      <c r="A45" t="s">
        <v>28</v>
      </c>
      <c r="B45" t="s">
        <v>30</v>
      </c>
      <c r="C45" s="5">
        <v>1470</v>
      </c>
      <c r="D45" s="5">
        <v>1260</v>
      </c>
      <c r="E45" s="5">
        <v>1222</v>
      </c>
      <c r="F45" s="5">
        <v>1690</v>
      </c>
      <c r="G45" s="5"/>
      <c r="I45" s="13">
        <f t="shared" si="0"/>
        <v>5642</v>
      </c>
    </row>
    <row r="46" spans="1:11" x14ac:dyDescent="0.3">
      <c r="A46" t="s">
        <v>37</v>
      </c>
      <c r="B46" t="s">
        <v>32</v>
      </c>
      <c r="C46" s="5">
        <v>10591</v>
      </c>
      <c r="D46" s="5">
        <v>19231</v>
      </c>
      <c r="E46" s="5">
        <v>11464</v>
      </c>
      <c r="F46" s="10">
        <v>7454</v>
      </c>
      <c r="G46" s="10">
        <v>3849</v>
      </c>
      <c r="I46" s="13">
        <f t="shared" si="0"/>
        <v>52589</v>
      </c>
    </row>
    <row r="47" spans="1:11" x14ac:dyDescent="0.3">
      <c r="A47" t="s">
        <v>33</v>
      </c>
      <c r="B47" t="s">
        <v>32</v>
      </c>
      <c r="C47" s="5">
        <v>10825</v>
      </c>
      <c r="D47" s="5">
        <v>18618</v>
      </c>
      <c r="E47" s="5">
        <v>5407</v>
      </c>
      <c r="F47" s="5">
        <v>17513</v>
      </c>
      <c r="G47" s="5">
        <v>4138</v>
      </c>
      <c r="I47" s="13">
        <f t="shared" si="0"/>
        <v>56501</v>
      </c>
    </row>
    <row r="48" spans="1:11" x14ac:dyDescent="0.3">
      <c r="A48" t="s">
        <v>31</v>
      </c>
      <c r="B48" t="s">
        <v>32</v>
      </c>
      <c r="C48" s="5">
        <v>1415</v>
      </c>
      <c r="D48" s="5">
        <v>2915</v>
      </c>
      <c r="E48" s="5">
        <v>1904</v>
      </c>
      <c r="F48" s="10">
        <v>6181</v>
      </c>
      <c r="G48" s="10">
        <v>1470</v>
      </c>
      <c r="I48" s="13">
        <f t="shared" si="0"/>
        <v>13885</v>
      </c>
    </row>
    <row r="49" spans="1:9" x14ac:dyDescent="0.3">
      <c r="A49" t="s">
        <v>34</v>
      </c>
      <c r="B49" t="s">
        <v>32</v>
      </c>
      <c r="C49" s="5"/>
      <c r="D49" s="5"/>
      <c r="E49" s="5"/>
      <c r="F49" s="6"/>
      <c r="G49" s="6"/>
      <c r="I49" s="13">
        <f t="shared" si="0"/>
        <v>0</v>
      </c>
    </row>
    <row r="50" spans="1:9" x14ac:dyDescent="0.3">
      <c r="A50" t="s">
        <v>35</v>
      </c>
      <c r="B50" t="s">
        <v>32</v>
      </c>
      <c r="C50" s="5"/>
      <c r="D50" s="5"/>
      <c r="E50" s="5"/>
      <c r="F50" s="6"/>
      <c r="G50" s="6"/>
      <c r="I50" s="13">
        <f t="shared" si="0"/>
        <v>0</v>
      </c>
    </row>
    <row r="51" spans="1:9" x14ac:dyDescent="0.3">
      <c r="A51" t="s">
        <v>36</v>
      </c>
      <c r="B51" t="s">
        <v>32</v>
      </c>
      <c r="C51" s="5"/>
      <c r="D51" s="5"/>
      <c r="E51" s="5"/>
      <c r="F51" s="6"/>
      <c r="G51" s="6"/>
      <c r="I51" s="13">
        <f t="shared" si="0"/>
        <v>0</v>
      </c>
    </row>
    <row r="52" spans="1:9" x14ac:dyDescent="0.3">
      <c r="A52" s="7" t="s">
        <v>39</v>
      </c>
      <c r="B52" t="s">
        <v>38</v>
      </c>
      <c r="C52" s="5"/>
      <c r="D52" s="5"/>
      <c r="E52" s="5"/>
      <c r="F52" s="6"/>
      <c r="G52" s="6"/>
      <c r="I52" s="13">
        <f t="shared" si="0"/>
        <v>0</v>
      </c>
    </row>
    <row r="53" spans="1:9" x14ac:dyDescent="0.3">
      <c r="A53" t="s">
        <v>37</v>
      </c>
      <c r="B53" t="s">
        <v>153</v>
      </c>
      <c r="C53" s="5">
        <v>1117</v>
      </c>
      <c r="D53" s="5">
        <v>1387</v>
      </c>
      <c r="E53" s="5">
        <v>3279</v>
      </c>
      <c r="F53" s="5">
        <v>1692</v>
      </c>
      <c r="G53" s="5"/>
      <c r="I53" s="13">
        <f t="shared" si="0"/>
        <v>7475</v>
      </c>
    </row>
    <row r="54" spans="1:9" x14ac:dyDescent="0.3">
      <c r="A54" t="s">
        <v>33</v>
      </c>
      <c r="B54" t="s">
        <v>153</v>
      </c>
      <c r="C54" s="5">
        <v>3121</v>
      </c>
      <c r="D54" s="5">
        <v>4103</v>
      </c>
      <c r="E54" s="5">
        <v>1972</v>
      </c>
      <c r="F54" s="5">
        <v>4769</v>
      </c>
      <c r="G54" s="5">
        <v>1803</v>
      </c>
      <c r="I54" s="13">
        <f t="shared" si="0"/>
        <v>15768</v>
      </c>
    </row>
    <row r="55" spans="1:9" x14ac:dyDescent="0.3">
      <c r="A55" t="s">
        <v>31</v>
      </c>
      <c r="B55" t="s">
        <v>153</v>
      </c>
      <c r="C55" s="5"/>
      <c r="D55" s="5">
        <v>2370</v>
      </c>
      <c r="E55" s="5"/>
      <c r="F55" s="10">
        <v>305</v>
      </c>
      <c r="G55" s="10"/>
      <c r="I55" s="13">
        <f t="shared" si="0"/>
        <v>2675</v>
      </c>
    </row>
    <row r="56" spans="1:9" x14ac:dyDescent="0.3">
      <c r="A56" t="s">
        <v>161</v>
      </c>
      <c r="B56" t="s">
        <v>153</v>
      </c>
      <c r="C56" s="5"/>
      <c r="D56" s="5">
        <v>1379</v>
      </c>
      <c r="E56" s="5"/>
      <c r="F56" s="10"/>
      <c r="G56" s="10"/>
      <c r="I56" s="13">
        <f t="shared" si="0"/>
        <v>1379</v>
      </c>
    </row>
    <row r="57" spans="1:9" x14ac:dyDescent="0.3">
      <c r="A57" t="s">
        <v>37</v>
      </c>
      <c r="B57" s="2" t="s">
        <v>52</v>
      </c>
      <c r="C57" s="5"/>
      <c r="D57" s="5"/>
      <c r="E57" s="5"/>
      <c r="F57" s="10"/>
      <c r="G57" s="10"/>
      <c r="I57" s="15">
        <f t="shared" si="0"/>
        <v>0</v>
      </c>
    </row>
    <row r="58" spans="1:9" x14ac:dyDescent="0.3">
      <c r="A58" t="s">
        <v>33</v>
      </c>
      <c r="B58" s="2" t="s">
        <v>52</v>
      </c>
      <c r="C58" s="5"/>
      <c r="D58" s="5"/>
      <c r="E58" s="5"/>
      <c r="F58" s="10"/>
      <c r="G58" s="10"/>
      <c r="I58" s="15">
        <f t="shared" si="0"/>
        <v>0</v>
      </c>
    </row>
    <row r="59" spans="1:9" x14ac:dyDescent="0.3">
      <c r="A59" t="s">
        <v>31</v>
      </c>
      <c r="B59" s="2" t="s">
        <v>52</v>
      </c>
      <c r="C59" s="5"/>
      <c r="D59" s="5"/>
      <c r="E59" s="5"/>
      <c r="F59" s="10"/>
      <c r="G59" s="10"/>
      <c r="I59" s="15">
        <f t="shared" si="0"/>
        <v>0</v>
      </c>
    </row>
    <row r="60" spans="1:9" x14ac:dyDescent="0.3">
      <c r="A60" t="s">
        <v>42</v>
      </c>
      <c r="B60" t="s">
        <v>43</v>
      </c>
      <c r="C60" s="5"/>
      <c r="D60" s="5"/>
      <c r="E60" s="5"/>
      <c r="F60" s="5"/>
      <c r="G60" s="5"/>
      <c r="I60" s="12">
        <f t="shared" si="0"/>
        <v>0</v>
      </c>
    </row>
    <row r="61" spans="1:9" x14ac:dyDescent="0.3">
      <c r="A61" t="s">
        <v>44</v>
      </c>
      <c r="B61" t="s">
        <v>43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53</v>
      </c>
      <c r="B62" t="s">
        <v>43</v>
      </c>
      <c r="C62" s="5"/>
      <c r="D62" s="5"/>
      <c r="E62" s="5"/>
      <c r="F62" s="5"/>
      <c r="G62" s="5"/>
      <c r="I62" s="11">
        <f t="shared" si="0"/>
        <v>0</v>
      </c>
    </row>
    <row r="63" spans="1:9" x14ac:dyDescent="0.3">
      <c r="A63" t="s">
        <v>54</v>
      </c>
      <c r="B63" t="s">
        <v>43</v>
      </c>
      <c r="C63" s="5"/>
      <c r="D63" s="5"/>
      <c r="E63" s="5"/>
      <c r="F63" s="5"/>
      <c r="G63" s="5"/>
      <c r="I63" s="11">
        <f t="shared" si="0"/>
        <v>0</v>
      </c>
    </row>
    <row r="64" spans="1:9" x14ac:dyDescent="0.3">
      <c r="A64" s="2" t="s">
        <v>42</v>
      </c>
      <c r="B64" s="2" t="s">
        <v>70</v>
      </c>
      <c r="C64" s="5"/>
      <c r="D64" s="5"/>
      <c r="E64" s="5"/>
      <c r="F64" s="5"/>
      <c r="G64" s="5"/>
      <c r="I64" s="11">
        <f t="shared" si="0"/>
        <v>0</v>
      </c>
    </row>
    <row r="65" spans="1:9" x14ac:dyDescent="0.3">
      <c r="A65" s="2" t="s">
        <v>44</v>
      </c>
      <c r="B65" s="2" t="s">
        <v>70</v>
      </c>
      <c r="C65" s="5"/>
      <c r="D65" s="5"/>
      <c r="E65" s="5"/>
      <c r="F65" s="5"/>
      <c r="G65" s="5"/>
      <c r="I65" s="11">
        <f t="shared" si="0"/>
        <v>0</v>
      </c>
    </row>
    <row r="66" spans="1:9" x14ac:dyDescent="0.3">
      <c r="A66" s="2" t="s">
        <v>71</v>
      </c>
      <c r="B66" s="2" t="s">
        <v>70</v>
      </c>
      <c r="C66" s="5"/>
      <c r="D66" s="5"/>
      <c r="E66" s="5"/>
      <c r="F66" s="5"/>
      <c r="G66" s="5"/>
      <c r="I66" s="11">
        <f t="shared" si="0"/>
        <v>0</v>
      </c>
    </row>
    <row r="67" spans="1:9" x14ac:dyDescent="0.3">
      <c r="A67" t="s">
        <v>25</v>
      </c>
      <c r="B67" t="s">
        <v>45</v>
      </c>
      <c r="C67" s="5"/>
      <c r="D67" s="5"/>
      <c r="E67" s="5"/>
      <c r="F67" s="5"/>
      <c r="G67" s="5"/>
      <c r="I67" s="11">
        <f t="shared" si="0"/>
        <v>0</v>
      </c>
    </row>
    <row r="68" spans="1:9" x14ac:dyDescent="0.3">
      <c r="A68" t="s">
        <v>27</v>
      </c>
      <c r="B68" t="s">
        <v>45</v>
      </c>
      <c r="C68" s="5"/>
      <c r="D68" s="5"/>
      <c r="E68" s="5"/>
      <c r="F68" s="5"/>
      <c r="G68" s="5"/>
      <c r="I68" s="11">
        <f t="shared" si="0"/>
        <v>0</v>
      </c>
    </row>
    <row r="69" spans="1:9" x14ac:dyDescent="0.3">
      <c r="A69" t="s">
        <v>28</v>
      </c>
      <c r="B69" t="s">
        <v>45</v>
      </c>
      <c r="C69" s="5"/>
      <c r="D69" s="5"/>
      <c r="E69" s="5"/>
      <c r="F69" s="5"/>
      <c r="G69" s="5"/>
      <c r="I69" s="13">
        <f t="shared" si="0"/>
        <v>0</v>
      </c>
    </row>
    <row r="70" spans="1:9" x14ac:dyDescent="0.3">
      <c r="A70" t="s">
        <v>160</v>
      </c>
      <c r="B70" t="s">
        <v>45</v>
      </c>
      <c r="C70" s="5"/>
      <c r="D70" s="5"/>
      <c r="E70" s="5"/>
      <c r="F70" s="5"/>
      <c r="G70" s="5"/>
      <c r="I70" s="13">
        <f t="shared" si="0"/>
        <v>0</v>
      </c>
    </row>
    <row r="71" spans="1:9" x14ac:dyDescent="0.3">
      <c r="A71" t="s">
        <v>81</v>
      </c>
      <c r="B71" t="s">
        <v>82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93</v>
      </c>
      <c r="B72" s="2" t="s">
        <v>52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106</v>
      </c>
      <c r="B73" t="s">
        <v>13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94</v>
      </c>
      <c r="B74" t="s">
        <v>13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95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107</v>
      </c>
      <c r="B76" t="s">
        <v>40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107</v>
      </c>
      <c r="B77" t="s">
        <v>113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108</v>
      </c>
      <c r="B78" t="s">
        <v>40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182</v>
      </c>
      <c r="B79" t="s">
        <v>45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183</v>
      </c>
      <c r="B80" t="s">
        <v>184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109</v>
      </c>
      <c r="B81" t="s">
        <v>13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103</v>
      </c>
      <c r="B82" s="2" t="s">
        <v>52</v>
      </c>
      <c r="C82" s="17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178</v>
      </c>
      <c r="B83" t="s">
        <v>13</v>
      </c>
      <c r="C83" s="17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179</v>
      </c>
      <c r="B84" t="s">
        <v>184</v>
      </c>
      <c r="C84" s="17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104</v>
      </c>
      <c r="B85" t="s">
        <v>13</v>
      </c>
      <c r="C85" s="17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103</v>
      </c>
      <c r="B86" t="s">
        <v>181</v>
      </c>
      <c r="C86" s="17"/>
      <c r="D86" s="5"/>
      <c r="E86" s="5"/>
      <c r="F86" s="5"/>
      <c r="G86" s="17"/>
      <c r="I86" s="13">
        <f t="shared" si="0"/>
        <v>0</v>
      </c>
    </row>
    <row r="87" spans="1:9" x14ac:dyDescent="0.3">
      <c r="A87" t="s">
        <v>100</v>
      </c>
      <c r="B87" t="s">
        <v>45</v>
      </c>
      <c r="C87" s="5"/>
      <c r="D87" s="5"/>
      <c r="E87" s="5"/>
      <c r="F87" s="5"/>
      <c r="G87" s="17"/>
      <c r="I87" s="13">
        <f t="shared" si="0"/>
        <v>0</v>
      </c>
    </row>
    <row r="88" spans="1:9" x14ac:dyDescent="0.3">
      <c r="A88" t="s">
        <v>101</v>
      </c>
      <c r="B88" t="s">
        <v>13</v>
      </c>
      <c r="C88" s="5"/>
      <c r="D88" s="5"/>
      <c r="E88" s="5"/>
      <c r="F88" s="5"/>
      <c r="G88" s="17"/>
      <c r="I88" s="13">
        <f t="shared" si="0"/>
        <v>0</v>
      </c>
    </row>
    <row r="89" spans="1:9" x14ac:dyDescent="0.3">
      <c r="A89" t="s">
        <v>102</v>
      </c>
      <c r="B89" t="s">
        <v>184</v>
      </c>
      <c r="C89" s="5"/>
      <c r="D89" s="5"/>
      <c r="E89" s="5"/>
      <c r="F89" s="5"/>
      <c r="G89" s="17"/>
      <c r="I89" s="13">
        <f t="shared" si="0"/>
        <v>0</v>
      </c>
    </row>
    <row r="90" spans="1:9" x14ac:dyDescent="0.3">
      <c r="A90" t="s">
        <v>87</v>
      </c>
      <c r="B90" t="s">
        <v>40</v>
      </c>
      <c r="C90" s="5"/>
      <c r="D90" s="5"/>
      <c r="E90" s="5"/>
      <c r="F90" s="5"/>
      <c r="G90" s="17"/>
      <c r="I90" s="13">
        <f t="shared" si="0"/>
        <v>0</v>
      </c>
    </row>
    <row r="91" spans="1:9" x14ac:dyDescent="0.3">
      <c r="A91" t="s">
        <v>87</v>
      </c>
      <c r="B91" s="2" t="s">
        <v>52</v>
      </c>
      <c r="C91" s="5"/>
      <c r="D91" s="5"/>
      <c r="E91" s="5"/>
      <c r="F91" s="5"/>
      <c r="G91" s="17"/>
      <c r="I91" s="13">
        <f t="shared" si="0"/>
        <v>0</v>
      </c>
    </row>
    <row r="92" spans="1:9" x14ac:dyDescent="0.3">
      <c r="A92" t="s">
        <v>114</v>
      </c>
      <c r="B92" t="s">
        <v>13</v>
      </c>
      <c r="C92" s="5"/>
      <c r="D92" s="5"/>
      <c r="E92" s="5"/>
      <c r="F92" s="5"/>
      <c r="G92" s="17"/>
      <c r="I92" s="13">
        <f t="shared" si="0"/>
        <v>0</v>
      </c>
    </row>
    <row r="93" spans="1:9" x14ac:dyDescent="0.3">
      <c r="A93" t="s">
        <v>130</v>
      </c>
      <c r="B93" t="s">
        <v>184</v>
      </c>
      <c r="C93" s="5"/>
      <c r="D93" s="5"/>
      <c r="E93" s="5"/>
      <c r="F93" s="5"/>
      <c r="G93" s="17"/>
      <c r="I93" s="13">
        <f t="shared" si="0"/>
        <v>0</v>
      </c>
    </row>
    <row r="94" spans="1:9" x14ac:dyDescent="0.3">
      <c r="A94" t="s">
        <v>98</v>
      </c>
      <c r="B94" t="s">
        <v>32</v>
      </c>
      <c r="C94" s="5"/>
      <c r="D94" s="5"/>
      <c r="E94" s="5"/>
      <c r="F94" s="5"/>
      <c r="G94" s="17"/>
      <c r="I94" s="13">
        <f t="shared" si="0"/>
        <v>0</v>
      </c>
    </row>
    <row r="95" spans="1:9" x14ac:dyDescent="0.3">
      <c r="A95" t="s">
        <v>99</v>
      </c>
      <c r="B95" t="s">
        <v>45</v>
      </c>
      <c r="C95" s="5"/>
      <c r="D95" s="5"/>
      <c r="E95" s="5"/>
      <c r="F95" s="5"/>
      <c r="G95" s="17"/>
      <c r="I95" s="13">
        <f t="shared" si="0"/>
        <v>0</v>
      </c>
    </row>
    <row r="96" spans="1:9" x14ac:dyDescent="0.3">
      <c r="A96" t="s">
        <v>87</v>
      </c>
      <c r="B96" t="s">
        <v>180</v>
      </c>
      <c r="C96" s="5"/>
      <c r="D96" s="5"/>
      <c r="E96" s="5"/>
      <c r="F96" s="5"/>
      <c r="G96" s="17"/>
      <c r="I96" s="13">
        <f t="shared" si="0"/>
        <v>0</v>
      </c>
    </row>
    <row r="97" spans="1:9" x14ac:dyDescent="0.3">
      <c r="A97" t="s">
        <v>110</v>
      </c>
      <c r="B97" t="s">
        <v>32</v>
      </c>
      <c r="C97" s="5"/>
      <c r="D97" s="5"/>
      <c r="E97" s="5"/>
      <c r="F97" s="5"/>
      <c r="G97" s="17"/>
      <c r="I97" s="13">
        <f t="shared" si="0"/>
        <v>0</v>
      </c>
    </row>
    <row r="98" spans="1:9" x14ac:dyDescent="0.3">
      <c r="A98" t="s">
        <v>111</v>
      </c>
      <c r="B98" t="s">
        <v>45</v>
      </c>
      <c r="C98" s="5"/>
      <c r="D98" s="5"/>
      <c r="E98" s="5"/>
      <c r="F98" s="5"/>
      <c r="G98" s="17"/>
      <c r="I98" s="13">
        <f t="shared" si="0"/>
        <v>0</v>
      </c>
    </row>
    <row r="99" spans="1:9" x14ac:dyDescent="0.3">
      <c r="A99" t="s">
        <v>112</v>
      </c>
      <c r="B99" t="s">
        <v>96</v>
      </c>
      <c r="C99" s="5"/>
      <c r="D99" s="5"/>
      <c r="E99" s="5"/>
      <c r="F99" s="5"/>
      <c r="G99" s="17"/>
      <c r="I99" s="13">
        <f t="shared" si="0"/>
        <v>0</v>
      </c>
    </row>
    <row r="100" spans="1:9" x14ac:dyDescent="0.3">
      <c r="A100" t="s">
        <v>84</v>
      </c>
      <c r="B100" t="s">
        <v>13</v>
      </c>
      <c r="C100" s="5"/>
      <c r="D100" s="5"/>
      <c r="E100" s="5"/>
      <c r="F100" s="5"/>
      <c r="G100" s="17"/>
      <c r="I100" s="13">
        <f t="shared" si="0"/>
        <v>0</v>
      </c>
    </row>
    <row r="101" spans="1:9" x14ac:dyDescent="0.3">
      <c r="A101" t="s">
        <v>86</v>
      </c>
      <c r="B101" t="s">
        <v>30</v>
      </c>
      <c r="C101" s="5"/>
      <c r="D101" s="5"/>
      <c r="E101" s="5"/>
      <c r="F101" s="5"/>
      <c r="G101" s="17"/>
      <c r="I101" s="13">
        <f t="shared" si="0"/>
        <v>0</v>
      </c>
    </row>
    <row r="102" spans="1:9" x14ac:dyDescent="0.3">
      <c r="A102" t="s">
        <v>97</v>
      </c>
      <c r="B102" t="s">
        <v>32</v>
      </c>
      <c r="C102" s="5"/>
      <c r="D102" s="17"/>
      <c r="E102" s="5"/>
      <c r="F102" s="5"/>
      <c r="G102" s="17"/>
      <c r="I102" s="13">
        <f t="shared" si="0"/>
        <v>0</v>
      </c>
    </row>
    <row r="103" spans="1:9" x14ac:dyDescent="0.3">
      <c r="A103" t="s">
        <v>86</v>
      </c>
      <c r="B103" t="s">
        <v>45</v>
      </c>
      <c r="C103" s="5"/>
      <c r="D103" s="17"/>
      <c r="E103" s="5"/>
      <c r="F103" s="5"/>
      <c r="G103" s="17"/>
      <c r="I103" s="13">
        <f t="shared" si="0"/>
        <v>0</v>
      </c>
    </row>
    <row r="104" spans="1:9" x14ac:dyDescent="0.3">
      <c r="A104" t="s">
        <v>89</v>
      </c>
      <c r="B104" t="s">
        <v>180</v>
      </c>
      <c r="C104" s="5"/>
      <c r="D104" s="17"/>
      <c r="E104" s="5"/>
      <c r="F104" s="5"/>
      <c r="G104" s="17"/>
      <c r="I104" s="13">
        <f t="shared" si="0"/>
        <v>0</v>
      </c>
    </row>
    <row r="105" spans="1:9" x14ac:dyDescent="0.3">
      <c r="C105" s="1" t="s">
        <v>0</v>
      </c>
      <c r="D105" s="1" t="s">
        <v>0</v>
      </c>
      <c r="E105" s="1" t="s">
        <v>0</v>
      </c>
      <c r="F105" s="1" t="s">
        <v>0</v>
      </c>
      <c r="G105" s="1" t="s">
        <v>0</v>
      </c>
      <c r="H105" s="1"/>
      <c r="I105" s="1" t="s">
        <v>0</v>
      </c>
    </row>
    <row r="106" spans="1:9" x14ac:dyDescent="0.3">
      <c r="C106" s="8">
        <f>SUM(C4:C104)</f>
        <v>97271</v>
      </c>
      <c r="D106" s="8">
        <f t="shared" ref="D106:G106" si="1">SUM(D4:D104)</f>
        <v>182646</v>
      </c>
      <c r="E106" s="8">
        <f t="shared" si="1"/>
        <v>87794</v>
      </c>
      <c r="F106" s="8">
        <f t="shared" si="1"/>
        <v>138496</v>
      </c>
      <c r="G106" s="8">
        <f t="shared" si="1"/>
        <v>41413</v>
      </c>
      <c r="H106" s="9"/>
      <c r="I106" s="21">
        <f>SUM(I4:I104)</f>
        <v>547620</v>
      </c>
    </row>
    <row r="107" spans="1:9" x14ac:dyDescent="0.3">
      <c r="C107" s="1" t="s">
        <v>1</v>
      </c>
      <c r="D107" s="1" t="s">
        <v>1</v>
      </c>
      <c r="E107" s="1" t="s">
        <v>1</v>
      </c>
      <c r="F107" s="1" t="s">
        <v>1</v>
      </c>
      <c r="G107" s="1" t="s">
        <v>1</v>
      </c>
      <c r="H107" s="1"/>
      <c r="I107" s="1" t="s">
        <v>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107"/>
  <sheetViews>
    <sheetView workbookViewId="0">
      <pane xSplit="2" ySplit="3" topLeftCell="C93" activePane="bottomRight" state="frozen"/>
      <selection pane="topRight" activeCell="C1" sqref="C1"/>
      <selection pane="bottomLeft" activeCell="A4" sqref="A4"/>
      <selection pane="bottomRight" activeCell="G51" sqref="G51"/>
    </sheetView>
  </sheetViews>
  <sheetFormatPr defaultRowHeight="14.4" x14ac:dyDescent="0.3"/>
  <cols>
    <col min="2" max="2" width="15.44140625" customWidth="1"/>
    <col min="3" max="3" width="10.88671875" customWidth="1"/>
    <col min="4" max="4" width="10.33203125" customWidth="1"/>
    <col min="5" max="5" width="10.44140625" customWidth="1"/>
    <col min="6" max="6" width="10.5546875" customWidth="1"/>
    <col min="7" max="7" width="9.88671875" customWidth="1"/>
  </cols>
  <sheetData>
    <row r="1" spans="1:9" x14ac:dyDescent="0.3">
      <c r="A1" t="s">
        <v>187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90</v>
      </c>
      <c r="D3" s="3" t="s">
        <v>134</v>
      </c>
      <c r="E3" s="3" t="s">
        <v>64</v>
      </c>
      <c r="F3" s="4" t="s">
        <v>136</v>
      </c>
      <c r="G3" s="3" t="s">
        <v>66</v>
      </c>
    </row>
    <row r="4" spans="1:9" x14ac:dyDescent="0.3">
      <c r="A4" t="s">
        <v>8</v>
      </c>
      <c r="B4" t="s">
        <v>9</v>
      </c>
      <c r="C4" s="5"/>
      <c r="D4" s="5"/>
      <c r="E4" s="5"/>
      <c r="F4" s="6"/>
      <c r="G4" s="5"/>
      <c r="I4" s="13">
        <f t="shared" ref="I4:I104" si="0">C4+D4+E4+F4+G4</f>
        <v>0</v>
      </c>
    </row>
    <row r="5" spans="1:9" x14ac:dyDescent="0.3">
      <c r="A5" t="s">
        <v>10</v>
      </c>
      <c r="B5" t="s">
        <v>9</v>
      </c>
      <c r="C5" s="5"/>
      <c r="D5" s="5"/>
      <c r="E5" s="5"/>
      <c r="F5" s="6"/>
      <c r="G5" s="5"/>
      <c r="I5" s="13">
        <f t="shared" si="0"/>
        <v>0</v>
      </c>
    </row>
    <row r="6" spans="1:9" x14ac:dyDescent="0.3">
      <c r="A6" t="s">
        <v>11</v>
      </c>
      <c r="B6" t="s">
        <v>9</v>
      </c>
      <c r="C6" s="5"/>
      <c r="D6" s="5"/>
      <c r="E6" s="5"/>
      <c r="F6" s="6"/>
      <c r="G6" s="5"/>
      <c r="I6" s="13">
        <f t="shared" si="0"/>
        <v>0</v>
      </c>
    </row>
    <row r="7" spans="1:9" x14ac:dyDescent="0.3">
      <c r="A7" t="s">
        <v>12</v>
      </c>
      <c r="B7" t="s">
        <v>13</v>
      </c>
      <c r="C7" s="5"/>
      <c r="D7" s="5"/>
      <c r="E7" s="5"/>
      <c r="F7" s="6"/>
      <c r="G7" s="5"/>
      <c r="I7" s="13">
        <f t="shared" si="0"/>
        <v>0</v>
      </c>
    </row>
    <row r="8" spans="1:9" x14ac:dyDescent="0.3">
      <c r="A8" t="s">
        <v>14</v>
      </c>
      <c r="B8" t="s">
        <v>13</v>
      </c>
      <c r="C8" s="5"/>
      <c r="D8" s="5"/>
      <c r="E8" s="5"/>
      <c r="F8" s="6"/>
      <c r="G8" s="5"/>
      <c r="I8" s="13">
        <f t="shared" si="0"/>
        <v>0</v>
      </c>
    </row>
    <row r="9" spans="1:9" x14ac:dyDescent="0.3">
      <c r="A9" t="s">
        <v>15</v>
      </c>
      <c r="B9" t="s">
        <v>13</v>
      </c>
      <c r="C9" s="5"/>
      <c r="D9" s="5"/>
      <c r="E9" s="5"/>
      <c r="F9" s="6"/>
      <c r="G9" s="5"/>
      <c r="I9" s="13">
        <f t="shared" si="0"/>
        <v>0</v>
      </c>
    </row>
    <row r="10" spans="1:9" x14ac:dyDescent="0.3">
      <c r="A10" t="s">
        <v>11</v>
      </c>
      <c r="B10" t="s">
        <v>16</v>
      </c>
      <c r="C10" s="5"/>
      <c r="D10" s="5"/>
      <c r="E10" s="5"/>
      <c r="F10" s="17"/>
      <c r="G10" s="5"/>
      <c r="I10" s="16">
        <f t="shared" si="0"/>
        <v>0</v>
      </c>
    </row>
    <row r="11" spans="1:9" x14ac:dyDescent="0.3">
      <c r="A11" t="s">
        <v>10</v>
      </c>
      <c r="B11" t="s">
        <v>16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8</v>
      </c>
      <c r="B12" t="s">
        <v>16</v>
      </c>
      <c r="C12" s="5"/>
      <c r="D12" s="5"/>
      <c r="E12" s="5"/>
      <c r="F12" s="10"/>
      <c r="G12" s="10"/>
      <c r="I12" s="13">
        <f t="shared" si="0"/>
        <v>0</v>
      </c>
    </row>
    <row r="13" spans="1:9" x14ac:dyDescent="0.3">
      <c r="A13" t="s">
        <v>17</v>
      </c>
      <c r="B13" t="s">
        <v>16</v>
      </c>
      <c r="C13" s="5"/>
      <c r="D13" s="5"/>
      <c r="E13" s="5"/>
      <c r="F13" s="17"/>
      <c r="G13" s="17"/>
      <c r="I13" s="13">
        <f t="shared" si="0"/>
        <v>0</v>
      </c>
    </row>
    <row r="14" spans="1:9" x14ac:dyDescent="0.3">
      <c r="A14" t="s">
        <v>18</v>
      </c>
      <c r="B14" t="s">
        <v>16</v>
      </c>
      <c r="C14" s="5"/>
      <c r="D14" s="5"/>
      <c r="E14" s="5"/>
      <c r="F14" s="17"/>
      <c r="G14" s="17"/>
      <c r="I14" s="13">
        <f t="shared" si="0"/>
        <v>0</v>
      </c>
    </row>
    <row r="15" spans="1:9" x14ac:dyDescent="0.3">
      <c r="A15" t="s">
        <v>11</v>
      </c>
      <c r="B15" s="2" t="s">
        <v>138</v>
      </c>
      <c r="C15" s="5"/>
      <c r="D15" s="5"/>
      <c r="E15" s="5"/>
      <c r="F15" s="17"/>
      <c r="G15" s="17"/>
      <c r="I15" s="13">
        <f t="shared" si="0"/>
        <v>0</v>
      </c>
    </row>
    <row r="16" spans="1:9" x14ac:dyDescent="0.3">
      <c r="A16" t="s">
        <v>157</v>
      </c>
      <c r="B16" s="2" t="s">
        <v>138</v>
      </c>
      <c r="C16" s="5"/>
      <c r="D16" s="5"/>
      <c r="E16" s="5"/>
      <c r="F16" s="17"/>
      <c r="G16" s="17"/>
      <c r="I16" s="13">
        <f t="shared" si="0"/>
        <v>0</v>
      </c>
    </row>
    <row r="17" spans="1:11" x14ac:dyDescent="0.3">
      <c r="A17" t="s">
        <v>10</v>
      </c>
      <c r="B17" s="2" t="s">
        <v>138</v>
      </c>
      <c r="C17" s="5"/>
      <c r="D17" s="5"/>
      <c r="E17" s="5"/>
      <c r="F17" s="17"/>
      <c r="G17" s="17"/>
      <c r="I17" s="13">
        <f t="shared" si="0"/>
        <v>0</v>
      </c>
    </row>
    <row r="18" spans="1:11" x14ac:dyDescent="0.3">
      <c r="A18" t="s">
        <v>139</v>
      </c>
      <c r="B18" s="2" t="s">
        <v>138</v>
      </c>
      <c r="C18" s="5"/>
      <c r="D18" s="5"/>
      <c r="E18" s="5"/>
      <c r="F18" s="17"/>
      <c r="G18" s="17"/>
      <c r="I18" s="13">
        <f t="shared" si="0"/>
        <v>0</v>
      </c>
    </row>
    <row r="19" spans="1:11" x14ac:dyDescent="0.3">
      <c r="A19" t="s">
        <v>17</v>
      </c>
      <c r="B19" t="s">
        <v>13</v>
      </c>
      <c r="C19" s="5"/>
      <c r="D19" s="5"/>
      <c r="E19" s="5"/>
      <c r="F19" s="10"/>
      <c r="G19" s="10"/>
      <c r="I19" s="13">
        <f t="shared" si="0"/>
        <v>0</v>
      </c>
    </row>
    <row r="20" spans="1:11" x14ac:dyDescent="0.3">
      <c r="A20" t="s">
        <v>18</v>
      </c>
      <c r="B20" t="s">
        <v>13</v>
      </c>
      <c r="C20" s="5"/>
      <c r="D20" s="5"/>
      <c r="E20" s="5"/>
      <c r="F20" s="10"/>
      <c r="G20" s="10"/>
      <c r="I20" s="13">
        <f t="shared" si="0"/>
        <v>0</v>
      </c>
    </row>
    <row r="21" spans="1:11" x14ac:dyDescent="0.3">
      <c r="A21" t="s">
        <v>11</v>
      </c>
      <c r="B21" t="s">
        <v>13</v>
      </c>
      <c r="C21" s="5">
        <v>30087</v>
      </c>
      <c r="D21" s="5">
        <v>18929</v>
      </c>
      <c r="E21" s="5"/>
      <c r="F21" s="17"/>
      <c r="G21" s="17">
        <v>3316</v>
      </c>
      <c r="I21" s="13">
        <f t="shared" si="0"/>
        <v>52332</v>
      </c>
    </row>
    <row r="22" spans="1:11" x14ac:dyDescent="0.3">
      <c r="A22" t="s">
        <v>10</v>
      </c>
      <c r="B22" t="s">
        <v>13</v>
      </c>
      <c r="C22" s="5">
        <v>19710</v>
      </c>
      <c r="D22" s="5">
        <v>13276</v>
      </c>
      <c r="E22" s="5"/>
      <c r="F22" s="17"/>
      <c r="G22" s="17"/>
      <c r="I22" s="13">
        <f t="shared" si="0"/>
        <v>32986</v>
      </c>
    </row>
    <row r="23" spans="1:11" x14ac:dyDescent="0.3">
      <c r="A23" t="s">
        <v>8</v>
      </c>
      <c r="B23" t="s">
        <v>13</v>
      </c>
      <c r="C23" s="5">
        <v>8298</v>
      </c>
      <c r="D23" s="5">
        <v>1111</v>
      </c>
      <c r="E23" s="5"/>
      <c r="F23" s="17"/>
      <c r="G23" s="17"/>
      <c r="I23" s="13">
        <f t="shared" si="0"/>
        <v>9409</v>
      </c>
      <c r="K23" s="25">
        <f>I23+I32</f>
        <v>15417</v>
      </c>
    </row>
    <row r="24" spans="1:11" x14ac:dyDescent="0.3">
      <c r="A24" t="s">
        <v>158</v>
      </c>
      <c r="B24" t="s">
        <v>13</v>
      </c>
      <c r="C24" s="5">
        <v>7551</v>
      </c>
      <c r="D24" s="5">
        <v>4172</v>
      </c>
      <c r="E24" s="5"/>
      <c r="F24" s="17"/>
      <c r="G24" s="17"/>
      <c r="I24" s="13">
        <f t="shared" si="0"/>
        <v>11723</v>
      </c>
    </row>
    <row r="25" spans="1:11" x14ac:dyDescent="0.3">
      <c r="A25" t="s">
        <v>19</v>
      </c>
      <c r="B25" t="s">
        <v>13</v>
      </c>
      <c r="C25" s="5"/>
      <c r="D25" s="5"/>
      <c r="E25" s="5"/>
      <c r="F25" s="10"/>
      <c r="G25" s="10">
        <v>1133</v>
      </c>
      <c r="I25" s="13">
        <f t="shared" si="0"/>
        <v>1133</v>
      </c>
      <c r="K25" s="25">
        <f>I25+I33</f>
        <v>1926</v>
      </c>
    </row>
    <row r="26" spans="1:11" x14ac:dyDescent="0.3">
      <c r="A26" t="s">
        <v>20</v>
      </c>
      <c r="B26" t="s">
        <v>13</v>
      </c>
      <c r="C26" s="5">
        <v>9021</v>
      </c>
      <c r="D26" s="5">
        <v>8282</v>
      </c>
      <c r="E26" s="5"/>
      <c r="F26" s="17"/>
      <c r="G26" s="17"/>
      <c r="I26" s="13">
        <f t="shared" si="0"/>
        <v>17303</v>
      </c>
      <c r="K26" s="25">
        <f>I26+I34</f>
        <v>29379</v>
      </c>
    </row>
    <row r="27" spans="1:11" x14ac:dyDescent="0.3">
      <c r="A27" t="s">
        <v>21</v>
      </c>
      <c r="B27" t="s">
        <v>13</v>
      </c>
      <c r="C27" s="5">
        <v>3609</v>
      </c>
      <c r="D27" s="5"/>
      <c r="E27" s="5"/>
      <c r="F27" s="17"/>
      <c r="G27" s="17"/>
      <c r="I27" s="13">
        <f t="shared" si="0"/>
        <v>3609</v>
      </c>
      <c r="K27" s="25">
        <f>I27+I35</f>
        <v>6407</v>
      </c>
    </row>
    <row r="28" spans="1:11" x14ac:dyDescent="0.3">
      <c r="A28" t="s">
        <v>22</v>
      </c>
      <c r="B28" t="s">
        <v>23</v>
      </c>
      <c r="C28" s="5">
        <v>3451</v>
      </c>
      <c r="D28" s="5">
        <v>1783</v>
      </c>
      <c r="E28" s="5"/>
      <c r="F28" s="17"/>
      <c r="G28" s="17"/>
      <c r="I28" s="13">
        <f t="shared" si="0"/>
        <v>5234</v>
      </c>
    </row>
    <row r="29" spans="1:11" x14ac:dyDescent="0.3">
      <c r="A29" t="s">
        <v>24</v>
      </c>
      <c r="B29" t="s">
        <v>23</v>
      </c>
      <c r="C29" s="5"/>
      <c r="D29" s="5">
        <v>3654</v>
      </c>
      <c r="E29" s="5"/>
      <c r="F29" s="17"/>
      <c r="G29" s="17"/>
      <c r="I29" s="13">
        <f t="shared" si="0"/>
        <v>3654</v>
      </c>
    </row>
    <row r="30" spans="1:11" x14ac:dyDescent="0.3">
      <c r="A30" s="2" t="s">
        <v>172</v>
      </c>
      <c r="B30" s="2" t="s">
        <v>173</v>
      </c>
      <c r="C30" s="5"/>
      <c r="D30" s="5"/>
      <c r="E30" s="5"/>
      <c r="F30" s="10"/>
      <c r="G30" s="10"/>
      <c r="I30" s="13">
        <f t="shared" si="0"/>
        <v>0</v>
      </c>
    </row>
    <row r="31" spans="1:11" x14ac:dyDescent="0.3">
      <c r="A31" s="2" t="s">
        <v>22</v>
      </c>
      <c r="B31" s="2" t="s">
        <v>173</v>
      </c>
      <c r="C31" s="5"/>
      <c r="D31" s="5"/>
      <c r="E31" s="5"/>
      <c r="F31" s="10"/>
      <c r="G31" s="10"/>
      <c r="I31" s="13">
        <f t="shared" si="0"/>
        <v>0</v>
      </c>
    </row>
    <row r="32" spans="1:11" x14ac:dyDescent="0.3">
      <c r="A32" s="2" t="s">
        <v>24</v>
      </c>
      <c r="B32" s="2" t="s">
        <v>173</v>
      </c>
      <c r="C32" s="5">
        <v>3981</v>
      </c>
      <c r="D32" s="5">
        <v>2027</v>
      </c>
      <c r="E32" s="5"/>
      <c r="F32" s="10"/>
      <c r="G32" s="10"/>
      <c r="I32" s="11">
        <f t="shared" si="0"/>
        <v>6008</v>
      </c>
    </row>
    <row r="33" spans="1:11" x14ac:dyDescent="0.3">
      <c r="A33" s="2" t="s">
        <v>157</v>
      </c>
      <c r="B33" s="2" t="s">
        <v>173</v>
      </c>
      <c r="C33" s="5"/>
      <c r="D33" s="5"/>
      <c r="E33" s="5"/>
      <c r="F33" s="10"/>
      <c r="G33" s="10">
        <v>793</v>
      </c>
      <c r="I33" s="11">
        <f t="shared" si="0"/>
        <v>793</v>
      </c>
    </row>
    <row r="34" spans="1:11" x14ac:dyDescent="0.3">
      <c r="A34" s="2" t="s">
        <v>139</v>
      </c>
      <c r="B34" s="2" t="s">
        <v>173</v>
      </c>
      <c r="C34" s="5">
        <v>6274</v>
      </c>
      <c r="D34" s="5">
        <v>5802</v>
      </c>
      <c r="E34" s="5"/>
      <c r="F34" s="10"/>
      <c r="G34" s="10"/>
      <c r="I34" s="11">
        <f t="shared" si="0"/>
        <v>12076</v>
      </c>
    </row>
    <row r="35" spans="1:11" x14ac:dyDescent="0.3">
      <c r="A35" s="2" t="s">
        <v>174</v>
      </c>
      <c r="B35" s="2" t="s">
        <v>173</v>
      </c>
      <c r="C35" s="5">
        <v>2579</v>
      </c>
      <c r="D35" s="5">
        <v>219</v>
      </c>
      <c r="E35" s="5"/>
      <c r="F35" s="10"/>
      <c r="G35" s="10"/>
      <c r="I35" s="11">
        <f t="shared" si="0"/>
        <v>2798</v>
      </c>
    </row>
    <row r="36" spans="1:11" x14ac:dyDescent="0.3">
      <c r="A36" t="s">
        <v>175</v>
      </c>
      <c r="B36" s="2" t="s">
        <v>173</v>
      </c>
      <c r="C36" s="5"/>
      <c r="D36" s="5"/>
      <c r="E36" s="5"/>
      <c r="F36" s="10"/>
      <c r="G36" s="10"/>
      <c r="I36" s="13">
        <f t="shared" si="0"/>
        <v>0</v>
      </c>
    </row>
    <row r="37" spans="1:11" x14ac:dyDescent="0.3">
      <c r="A37" t="s">
        <v>176</v>
      </c>
      <c r="B37" s="2" t="s">
        <v>173</v>
      </c>
      <c r="C37" s="5"/>
      <c r="D37" s="5"/>
      <c r="E37" s="5"/>
      <c r="F37" s="10"/>
      <c r="G37" s="10"/>
      <c r="I37" s="13">
        <f t="shared" si="0"/>
        <v>0</v>
      </c>
    </row>
    <row r="38" spans="1:11" x14ac:dyDescent="0.3">
      <c r="A38" t="s">
        <v>177</v>
      </c>
      <c r="B38" s="2" t="s">
        <v>173</v>
      </c>
      <c r="C38" s="5">
        <v>3250</v>
      </c>
      <c r="D38" s="5">
        <v>210</v>
      </c>
      <c r="E38" s="5"/>
      <c r="F38" s="10"/>
      <c r="G38" s="10"/>
      <c r="I38" s="11">
        <f t="shared" si="0"/>
        <v>3460</v>
      </c>
    </row>
    <row r="39" spans="1:11" x14ac:dyDescent="0.3">
      <c r="A39" t="s">
        <v>29</v>
      </c>
      <c r="B39" t="s">
        <v>30</v>
      </c>
      <c r="C39" s="5">
        <v>25367</v>
      </c>
      <c r="D39" s="5">
        <v>14734</v>
      </c>
      <c r="E39" s="5"/>
      <c r="F39" s="5"/>
      <c r="G39" s="5">
        <v>2741</v>
      </c>
      <c r="I39" s="13">
        <f t="shared" si="0"/>
        <v>42842</v>
      </c>
    </row>
    <row r="40" spans="1:11" x14ac:dyDescent="0.3">
      <c r="A40" t="s">
        <v>17</v>
      </c>
      <c r="B40" t="s">
        <v>30</v>
      </c>
      <c r="C40" s="5">
        <v>16131</v>
      </c>
      <c r="D40" s="5">
        <v>7322</v>
      </c>
      <c r="E40" s="5"/>
      <c r="F40" s="5"/>
      <c r="G40" s="5"/>
      <c r="I40" s="13">
        <f t="shared" si="0"/>
        <v>23453</v>
      </c>
    </row>
    <row r="41" spans="1:11" x14ac:dyDescent="0.3">
      <c r="A41" t="s">
        <v>18</v>
      </c>
      <c r="B41" t="s">
        <v>30</v>
      </c>
      <c r="C41" s="5">
        <v>3758</v>
      </c>
      <c r="D41" s="5">
        <v>580</v>
      </c>
      <c r="E41" s="5"/>
      <c r="F41" s="5"/>
      <c r="G41" s="5"/>
      <c r="I41" s="13">
        <f t="shared" si="0"/>
        <v>4338</v>
      </c>
      <c r="K41" s="25">
        <f>I41+I38</f>
        <v>7798</v>
      </c>
    </row>
    <row r="42" spans="1:11" x14ac:dyDescent="0.3">
      <c r="A42" t="s">
        <v>162</v>
      </c>
      <c r="B42" t="s">
        <v>30</v>
      </c>
      <c r="C42" s="5">
        <v>3902</v>
      </c>
      <c r="D42" s="5">
        <v>3445</v>
      </c>
      <c r="E42" s="5"/>
      <c r="F42" s="5"/>
      <c r="G42" s="5"/>
      <c r="I42" s="13">
        <f t="shared" si="0"/>
        <v>7347</v>
      </c>
    </row>
    <row r="43" spans="1:11" x14ac:dyDescent="0.3">
      <c r="A43" t="s">
        <v>25</v>
      </c>
      <c r="B43" t="s">
        <v>30</v>
      </c>
      <c r="C43" s="5"/>
      <c r="D43" s="5"/>
      <c r="E43" s="5"/>
      <c r="F43" s="5"/>
      <c r="G43" s="5"/>
      <c r="I43" s="13">
        <f t="shared" si="0"/>
        <v>0</v>
      </c>
    </row>
    <row r="44" spans="1:11" x14ac:dyDescent="0.3">
      <c r="A44" t="s">
        <v>27</v>
      </c>
      <c r="B44" t="s">
        <v>30</v>
      </c>
      <c r="C44" s="5">
        <v>3354</v>
      </c>
      <c r="D44" s="5">
        <v>926</v>
      </c>
      <c r="E44" s="5"/>
      <c r="F44" s="5"/>
      <c r="G44" s="5"/>
      <c r="I44" s="13">
        <f t="shared" si="0"/>
        <v>4280</v>
      </c>
    </row>
    <row r="45" spans="1:11" x14ac:dyDescent="0.3">
      <c r="A45" t="s">
        <v>28</v>
      </c>
      <c r="B45" t="s">
        <v>30</v>
      </c>
      <c r="C45" s="5">
        <v>3761</v>
      </c>
      <c r="D45" s="5">
        <v>5117</v>
      </c>
      <c r="E45" s="5"/>
      <c r="F45" s="5"/>
      <c r="G45" s="5"/>
      <c r="I45" s="13">
        <f t="shared" si="0"/>
        <v>8878</v>
      </c>
    </row>
    <row r="46" spans="1:11" x14ac:dyDescent="0.3">
      <c r="A46" t="s">
        <v>37</v>
      </c>
      <c r="B46" t="s">
        <v>32</v>
      </c>
      <c r="C46" s="5">
        <v>18940</v>
      </c>
      <c r="D46" s="5">
        <v>12750</v>
      </c>
      <c r="E46" s="5"/>
      <c r="F46" s="10"/>
      <c r="G46" s="10">
        <v>3009</v>
      </c>
      <c r="I46" s="13">
        <f t="shared" si="0"/>
        <v>34699</v>
      </c>
    </row>
    <row r="47" spans="1:11" x14ac:dyDescent="0.3">
      <c r="A47" t="s">
        <v>33</v>
      </c>
      <c r="B47" t="s">
        <v>32</v>
      </c>
      <c r="C47" s="5">
        <v>17366</v>
      </c>
      <c r="D47" s="5">
        <v>13580</v>
      </c>
      <c r="E47" s="5"/>
      <c r="F47" s="5"/>
      <c r="G47" s="5"/>
      <c r="I47" s="13">
        <f t="shared" si="0"/>
        <v>30946</v>
      </c>
    </row>
    <row r="48" spans="1:11" x14ac:dyDescent="0.3">
      <c r="A48" t="s">
        <v>31</v>
      </c>
      <c r="B48" t="s">
        <v>32</v>
      </c>
      <c r="C48" s="5">
        <v>7330</v>
      </c>
      <c r="D48" s="5">
        <v>6189</v>
      </c>
      <c r="E48" s="5"/>
      <c r="F48" s="10"/>
      <c r="G48" s="10"/>
      <c r="I48" s="13">
        <f t="shared" si="0"/>
        <v>13519</v>
      </c>
    </row>
    <row r="49" spans="1:9" x14ac:dyDescent="0.3">
      <c r="A49" t="s">
        <v>34</v>
      </c>
      <c r="B49" t="s">
        <v>32</v>
      </c>
      <c r="C49" s="5"/>
      <c r="D49" s="5"/>
      <c r="E49" s="5"/>
      <c r="F49" s="6"/>
      <c r="G49" s="6"/>
      <c r="I49" s="13">
        <f t="shared" si="0"/>
        <v>0</v>
      </c>
    </row>
    <row r="50" spans="1:9" x14ac:dyDescent="0.3">
      <c r="A50" t="s">
        <v>35</v>
      </c>
      <c r="B50" t="s">
        <v>32</v>
      </c>
      <c r="C50" s="5"/>
      <c r="D50" s="5"/>
      <c r="E50" s="5"/>
      <c r="F50" s="6"/>
      <c r="G50" s="6"/>
      <c r="I50" s="13">
        <f t="shared" si="0"/>
        <v>0</v>
      </c>
    </row>
    <row r="51" spans="1:9" x14ac:dyDescent="0.3">
      <c r="A51" t="s">
        <v>36</v>
      </c>
      <c r="B51" t="s">
        <v>32</v>
      </c>
      <c r="C51" s="5"/>
      <c r="D51" s="5"/>
      <c r="E51" s="5"/>
      <c r="F51" s="6"/>
      <c r="G51" s="6"/>
      <c r="I51" s="13">
        <f t="shared" si="0"/>
        <v>0</v>
      </c>
    </row>
    <row r="52" spans="1:9" x14ac:dyDescent="0.3">
      <c r="A52" s="7" t="s">
        <v>39</v>
      </c>
      <c r="B52" t="s">
        <v>38</v>
      </c>
      <c r="C52" s="5"/>
      <c r="D52" s="5"/>
      <c r="E52" s="5"/>
      <c r="F52" s="6"/>
      <c r="G52" s="6"/>
      <c r="I52" s="13">
        <f t="shared" si="0"/>
        <v>0</v>
      </c>
    </row>
    <row r="53" spans="1:9" x14ac:dyDescent="0.3">
      <c r="A53" t="s">
        <v>37</v>
      </c>
      <c r="B53" t="s">
        <v>153</v>
      </c>
      <c r="C53" s="5">
        <v>8891</v>
      </c>
      <c r="D53" s="5">
        <v>3630</v>
      </c>
      <c r="E53" s="5"/>
      <c r="F53" s="5"/>
      <c r="G53" s="5"/>
      <c r="I53" s="13">
        <f t="shared" si="0"/>
        <v>12521</v>
      </c>
    </row>
    <row r="54" spans="1:9" x14ac:dyDescent="0.3">
      <c r="A54" t="s">
        <v>33</v>
      </c>
      <c r="B54" t="s">
        <v>153</v>
      </c>
      <c r="C54" s="5">
        <v>3619</v>
      </c>
      <c r="D54" s="5">
        <v>5144</v>
      </c>
      <c r="E54" s="5"/>
      <c r="F54" s="5"/>
      <c r="G54" s="5"/>
      <c r="I54" s="13">
        <f t="shared" si="0"/>
        <v>8763</v>
      </c>
    </row>
    <row r="55" spans="1:9" x14ac:dyDescent="0.3">
      <c r="A55" t="s">
        <v>31</v>
      </c>
      <c r="B55" t="s">
        <v>153</v>
      </c>
      <c r="C55" s="5">
        <v>4181</v>
      </c>
      <c r="D55" s="5">
        <v>289</v>
      </c>
      <c r="E55" s="5"/>
      <c r="F55" s="10"/>
      <c r="G55" s="10"/>
      <c r="I55" s="13">
        <f t="shared" si="0"/>
        <v>4470</v>
      </c>
    </row>
    <row r="56" spans="1:9" x14ac:dyDescent="0.3">
      <c r="A56" t="s">
        <v>161</v>
      </c>
      <c r="B56" t="s">
        <v>153</v>
      </c>
      <c r="C56" s="5">
        <v>3575</v>
      </c>
      <c r="D56" s="5">
        <v>3879</v>
      </c>
      <c r="E56" s="5"/>
      <c r="F56" s="10"/>
      <c r="G56" s="10"/>
      <c r="I56" s="13">
        <f t="shared" si="0"/>
        <v>7454</v>
      </c>
    </row>
    <row r="57" spans="1:9" x14ac:dyDescent="0.3">
      <c r="A57" t="s">
        <v>37</v>
      </c>
      <c r="B57" s="2" t="s">
        <v>52</v>
      </c>
      <c r="C57" s="5"/>
      <c r="D57" s="5"/>
      <c r="E57" s="5"/>
      <c r="F57" s="10"/>
      <c r="G57" s="10"/>
      <c r="I57" s="15">
        <f t="shared" si="0"/>
        <v>0</v>
      </c>
    </row>
    <row r="58" spans="1:9" x14ac:dyDescent="0.3">
      <c r="A58" t="s">
        <v>33</v>
      </c>
      <c r="B58" s="2" t="s">
        <v>52</v>
      </c>
      <c r="C58" s="5"/>
      <c r="D58" s="5"/>
      <c r="E58" s="5"/>
      <c r="F58" s="10"/>
      <c r="G58" s="10"/>
      <c r="I58" s="15">
        <f t="shared" si="0"/>
        <v>0</v>
      </c>
    </row>
    <row r="59" spans="1:9" x14ac:dyDescent="0.3">
      <c r="A59" t="s">
        <v>31</v>
      </c>
      <c r="B59" s="2" t="s">
        <v>52</v>
      </c>
      <c r="C59" s="5"/>
      <c r="D59" s="5"/>
      <c r="E59" s="5"/>
      <c r="F59" s="10"/>
      <c r="G59" s="10"/>
      <c r="I59" s="15">
        <f t="shared" si="0"/>
        <v>0</v>
      </c>
    </row>
    <row r="60" spans="1:9" x14ac:dyDescent="0.3">
      <c r="A60" t="s">
        <v>42</v>
      </c>
      <c r="B60" t="s">
        <v>43</v>
      </c>
      <c r="C60" s="5"/>
      <c r="D60" s="5"/>
      <c r="E60" s="5"/>
      <c r="F60" s="5"/>
      <c r="G60" s="5"/>
      <c r="I60" s="12">
        <f t="shared" si="0"/>
        <v>0</v>
      </c>
    </row>
    <row r="61" spans="1:9" x14ac:dyDescent="0.3">
      <c r="A61" t="s">
        <v>44</v>
      </c>
      <c r="B61" t="s">
        <v>43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53</v>
      </c>
      <c r="B62" t="s">
        <v>43</v>
      </c>
      <c r="C62" s="5"/>
      <c r="D62" s="5"/>
      <c r="E62" s="5"/>
      <c r="F62" s="5"/>
      <c r="G62" s="5"/>
      <c r="I62" s="11">
        <f t="shared" si="0"/>
        <v>0</v>
      </c>
    </row>
    <row r="63" spans="1:9" x14ac:dyDescent="0.3">
      <c r="A63" t="s">
        <v>54</v>
      </c>
      <c r="B63" t="s">
        <v>43</v>
      </c>
      <c r="C63" s="5"/>
      <c r="D63" s="5"/>
      <c r="E63" s="5"/>
      <c r="F63" s="5"/>
      <c r="G63" s="5"/>
      <c r="I63" s="11">
        <f t="shared" si="0"/>
        <v>0</v>
      </c>
    </row>
    <row r="64" spans="1:9" x14ac:dyDescent="0.3">
      <c r="A64" s="2" t="s">
        <v>42</v>
      </c>
      <c r="B64" s="2" t="s">
        <v>70</v>
      </c>
      <c r="C64" s="5"/>
      <c r="D64" s="5"/>
      <c r="E64" s="5"/>
      <c r="F64" s="5"/>
      <c r="G64" s="5"/>
      <c r="I64" s="11">
        <f t="shared" si="0"/>
        <v>0</v>
      </c>
    </row>
    <row r="65" spans="1:9" x14ac:dyDescent="0.3">
      <c r="A65" s="2" t="s">
        <v>44</v>
      </c>
      <c r="B65" s="2" t="s">
        <v>70</v>
      </c>
      <c r="C65" s="5"/>
      <c r="D65" s="5"/>
      <c r="E65" s="5"/>
      <c r="F65" s="5"/>
      <c r="G65" s="5"/>
      <c r="I65" s="11">
        <f t="shared" si="0"/>
        <v>0</v>
      </c>
    </row>
    <row r="66" spans="1:9" x14ac:dyDescent="0.3">
      <c r="A66" s="2" t="s">
        <v>71</v>
      </c>
      <c r="B66" s="2" t="s">
        <v>70</v>
      </c>
      <c r="C66" s="5"/>
      <c r="D66" s="5"/>
      <c r="E66" s="5"/>
      <c r="F66" s="5"/>
      <c r="G66" s="5"/>
      <c r="I66" s="11">
        <f t="shared" si="0"/>
        <v>0</v>
      </c>
    </row>
    <row r="67" spans="1:9" x14ac:dyDescent="0.3">
      <c r="A67" t="s">
        <v>25</v>
      </c>
      <c r="B67" t="s">
        <v>45</v>
      </c>
      <c r="C67" s="5"/>
      <c r="D67" s="5"/>
      <c r="E67" s="5"/>
      <c r="F67" s="5"/>
      <c r="G67" s="5"/>
      <c r="I67" s="11">
        <f t="shared" si="0"/>
        <v>0</v>
      </c>
    </row>
    <row r="68" spans="1:9" x14ac:dyDescent="0.3">
      <c r="A68" t="s">
        <v>27</v>
      </c>
      <c r="B68" t="s">
        <v>45</v>
      </c>
      <c r="C68" s="5"/>
      <c r="D68" s="5"/>
      <c r="E68" s="5"/>
      <c r="F68" s="5"/>
      <c r="G68" s="5"/>
      <c r="I68" s="11">
        <f t="shared" si="0"/>
        <v>0</v>
      </c>
    </row>
    <row r="69" spans="1:9" x14ac:dyDescent="0.3">
      <c r="A69" t="s">
        <v>28</v>
      </c>
      <c r="B69" t="s">
        <v>45</v>
      </c>
      <c r="C69" s="5"/>
      <c r="D69" s="5"/>
      <c r="E69" s="5"/>
      <c r="F69" s="5"/>
      <c r="G69" s="5"/>
      <c r="I69" s="13">
        <f t="shared" si="0"/>
        <v>0</v>
      </c>
    </row>
    <row r="70" spans="1:9" x14ac:dyDescent="0.3">
      <c r="A70" t="s">
        <v>160</v>
      </c>
      <c r="B70" t="s">
        <v>45</v>
      </c>
      <c r="C70" s="5">
        <v>864</v>
      </c>
      <c r="D70" s="5"/>
      <c r="E70" s="5"/>
      <c r="F70" s="5"/>
      <c r="G70" s="5"/>
      <c r="I70" s="13">
        <f t="shared" si="0"/>
        <v>864</v>
      </c>
    </row>
    <row r="71" spans="1:9" x14ac:dyDescent="0.3">
      <c r="A71" t="s">
        <v>81</v>
      </c>
      <c r="B71" t="s">
        <v>82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93</v>
      </c>
      <c r="B72" s="2" t="s">
        <v>52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106</v>
      </c>
      <c r="B73" t="s">
        <v>13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94</v>
      </c>
      <c r="B74" t="s">
        <v>13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95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107</v>
      </c>
      <c r="B76" t="s">
        <v>40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107</v>
      </c>
      <c r="B77" t="s">
        <v>113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108</v>
      </c>
      <c r="B78" t="s">
        <v>40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182</v>
      </c>
      <c r="B79" t="s">
        <v>45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183</v>
      </c>
      <c r="B80" t="s">
        <v>184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109</v>
      </c>
      <c r="B81" t="s">
        <v>13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103</v>
      </c>
      <c r="B82" s="2" t="s">
        <v>52</v>
      </c>
      <c r="C82" s="17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178</v>
      </c>
      <c r="B83" t="s">
        <v>13</v>
      </c>
      <c r="C83" s="17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179</v>
      </c>
      <c r="B84" t="s">
        <v>184</v>
      </c>
      <c r="C84" s="17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104</v>
      </c>
      <c r="B85" t="s">
        <v>13</v>
      </c>
      <c r="C85" s="17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103</v>
      </c>
      <c r="B86" t="s">
        <v>181</v>
      </c>
      <c r="C86" s="17"/>
      <c r="D86" s="5"/>
      <c r="E86" s="5"/>
      <c r="F86" s="5"/>
      <c r="G86" s="17"/>
      <c r="I86" s="13">
        <f t="shared" si="0"/>
        <v>0</v>
      </c>
    </row>
    <row r="87" spans="1:9" x14ac:dyDescent="0.3">
      <c r="A87" t="s">
        <v>100</v>
      </c>
      <c r="B87" t="s">
        <v>45</v>
      </c>
      <c r="C87" s="5"/>
      <c r="D87" s="5"/>
      <c r="E87" s="5"/>
      <c r="F87" s="5"/>
      <c r="G87" s="17"/>
      <c r="I87" s="13">
        <f t="shared" si="0"/>
        <v>0</v>
      </c>
    </row>
    <row r="88" spans="1:9" x14ac:dyDescent="0.3">
      <c r="A88" t="s">
        <v>101</v>
      </c>
      <c r="B88" t="s">
        <v>13</v>
      </c>
      <c r="C88" s="5"/>
      <c r="D88" s="5"/>
      <c r="E88" s="5"/>
      <c r="F88" s="5"/>
      <c r="G88" s="17"/>
      <c r="I88" s="13">
        <f t="shared" si="0"/>
        <v>0</v>
      </c>
    </row>
    <row r="89" spans="1:9" x14ac:dyDescent="0.3">
      <c r="A89" t="s">
        <v>102</v>
      </c>
      <c r="B89" t="s">
        <v>184</v>
      </c>
      <c r="C89" s="5"/>
      <c r="D89" s="5"/>
      <c r="E89" s="5"/>
      <c r="F89" s="5"/>
      <c r="G89" s="17"/>
      <c r="I89" s="13">
        <f t="shared" si="0"/>
        <v>0</v>
      </c>
    </row>
    <row r="90" spans="1:9" x14ac:dyDescent="0.3">
      <c r="A90" t="s">
        <v>87</v>
      </c>
      <c r="B90" t="s">
        <v>40</v>
      </c>
      <c r="C90" s="5"/>
      <c r="D90" s="5"/>
      <c r="E90" s="5"/>
      <c r="F90" s="5"/>
      <c r="G90" s="17"/>
      <c r="I90" s="13">
        <f t="shared" si="0"/>
        <v>0</v>
      </c>
    </row>
    <row r="91" spans="1:9" x14ac:dyDescent="0.3">
      <c r="A91" t="s">
        <v>87</v>
      </c>
      <c r="B91" s="2" t="s">
        <v>52</v>
      </c>
      <c r="C91" s="5"/>
      <c r="D91" s="5"/>
      <c r="E91" s="5"/>
      <c r="F91" s="5"/>
      <c r="G91" s="17"/>
      <c r="I91" s="13">
        <f t="shared" si="0"/>
        <v>0</v>
      </c>
    </row>
    <row r="92" spans="1:9" x14ac:dyDescent="0.3">
      <c r="A92" t="s">
        <v>114</v>
      </c>
      <c r="B92" t="s">
        <v>13</v>
      </c>
      <c r="C92" s="5"/>
      <c r="D92" s="5"/>
      <c r="E92" s="5"/>
      <c r="F92" s="5"/>
      <c r="G92" s="17"/>
      <c r="I92" s="13">
        <f t="shared" si="0"/>
        <v>0</v>
      </c>
    </row>
    <row r="93" spans="1:9" x14ac:dyDescent="0.3">
      <c r="A93" t="s">
        <v>130</v>
      </c>
      <c r="B93" t="s">
        <v>184</v>
      </c>
      <c r="C93" s="5"/>
      <c r="D93" s="5"/>
      <c r="E93" s="5"/>
      <c r="F93" s="5"/>
      <c r="G93" s="17"/>
      <c r="I93" s="13">
        <f t="shared" si="0"/>
        <v>0</v>
      </c>
    </row>
    <row r="94" spans="1:9" x14ac:dyDescent="0.3">
      <c r="A94" t="s">
        <v>98</v>
      </c>
      <c r="B94" t="s">
        <v>32</v>
      </c>
      <c r="C94" s="5"/>
      <c r="D94" s="5"/>
      <c r="E94" s="5"/>
      <c r="F94" s="5"/>
      <c r="G94" s="17"/>
      <c r="I94" s="13">
        <f t="shared" si="0"/>
        <v>0</v>
      </c>
    </row>
    <row r="95" spans="1:9" x14ac:dyDescent="0.3">
      <c r="A95" t="s">
        <v>99</v>
      </c>
      <c r="B95" t="s">
        <v>45</v>
      </c>
      <c r="C95" s="5"/>
      <c r="D95" s="5"/>
      <c r="E95" s="5"/>
      <c r="F95" s="5"/>
      <c r="G95" s="17"/>
      <c r="I95" s="13">
        <f t="shared" si="0"/>
        <v>0</v>
      </c>
    </row>
    <row r="96" spans="1:9" x14ac:dyDescent="0.3">
      <c r="A96" t="s">
        <v>87</v>
      </c>
      <c r="B96" t="s">
        <v>180</v>
      </c>
      <c r="C96" s="5"/>
      <c r="D96" s="5"/>
      <c r="E96" s="5"/>
      <c r="F96" s="5"/>
      <c r="G96" s="17"/>
      <c r="I96" s="13">
        <f t="shared" si="0"/>
        <v>0</v>
      </c>
    </row>
    <row r="97" spans="1:9" x14ac:dyDescent="0.3">
      <c r="A97" t="s">
        <v>110</v>
      </c>
      <c r="B97" t="s">
        <v>32</v>
      </c>
      <c r="C97" s="5"/>
      <c r="D97" s="5"/>
      <c r="E97" s="5"/>
      <c r="F97" s="5"/>
      <c r="G97" s="17"/>
      <c r="I97" s="13">
        <f t="shared" si="0"/>
        <v>0</v>
      </c>
    </row>
    <row r="98" spans="1:9" x14ac:dyDescent="0.3">
      <c r="A98" t="s">
        <v>111</v>
      </c>
      <c r="B98" t="s">
        <v>45</v>
      </c>
      <c r="C98" s="5"/>
      <c r="D98" s="5"/>
      <c r="E98" s="5"/>
      <c r="F98" s="5"/>
      <c r="G98" s="17"/>
      <c r="I98" s="13">
        <f t="shared" si="0"/>
        <v>0</v>
      </c>
    </row>
    <row r="99" spans="1:9" x14ac:dyDescent="0.3">
      <c r="A99" t="s">
        <v>112</v>
      </c>
      <c r="B99" t="s">
        <v>96</v>
      </c>
      <c r="C99" s="5"/>
      <c r="D99" s="5"/>
      <c r="E99" s="5"/>
      <c r="F99" s="5"/>
      <c r="G99" s="17"/>
      <c r="I99" s="13">
        <f t="shared" si="0"/>
        <v>0</v>
      </c>
    </row>
    <row r="100" spans="1:9" x14ac:dyDescent="0.3">
      <c r="A100" t="s">
        <v>84</v>
      </c>
      <c r="B100" t="s">
        <v>13</v>
      </c>
      <c r="C100" s="5"/>
      <c r="D100" s="5"/>
      <c r="E100" s="5"/>
      <c r="F100" s="5"/>
      <c r="G100" s="17"/>
      <c r="I100" s="13">
        <f t="shared" si="0"/>
        <v>0</v>
      </c>
    </row>
    <row r="101" spans="1:9" x14ac:dyDescent="0.3">
      <c r="A101" t="s">
        <v>86</v>
      </c>
      <c r="B101" t="s">
        <v>30</v>
      </c>
      <c r="C101" s="5"/>
      <c r="D101" s="5"/>
      <c r="E101" s="5"/>
      <c r="F101" s="5"/>
      <c r="G101" s="17"/>
      <c r="I101" s="13">
        <f t="shared" si="0"/>
        <v>0</v>
      </c>
    </row>
    <row r="102" spans="1:9" x14ac:dyDescent="0.3">
      <c r="A102" t="s">
        <v>97</v>
      </c>
      <c r="B102" t="s">
        <v>32</v>
      </c>
      <c r="C102" s="5"/>
      <c r="D102" s="17"/>
      <c r="E102" s="5"/>
      <c r="F102" s="5"/>
      <c r="G102" s="17"/>
      <c r="I102" s="13">
        <f t="shared" si="0"/>
        <v>0</v>
      </c>
    </row>
    <row r="103" spans="1:9" x14ac:dyDescent="0.3">
      <c r="A103" t="s">
        <v>86</v>
      </c>
      <c r="B103" t="s">
        <v>45</v>
      </c>
      <c r="C103" s="5"/>
      <c r="D103" s="17"/>
      <c r="E103" s="5"/>
      <c r="F103" s="5"/>
      <c r="G103" s="17"/>
      <c r="I103" s="13">
        <f t="shared" si="0"/>
        <v>0</v>
      </c>
    </row>
    <row r="104" spans="1:9" x14ac:dyDescent="0.3">
      <c r="A104" t="s">
        <v>89</v>
      </c>
      <c r="B104" t="s">
        <v>180</v>
      </c>
      <c r="C104" s="5"/>
      <c r="D104" s="17"/>
      <c r="E104" s="5"/>
      <c r="F104" s="5"/>
      <c r="G104" s="17"/>
      <c r="I104" s="13">
        <f t="shared" si="0"/>
        <v>0</v>
      </c>
    </row>
    <row r="105" spans="1:9" x14ac:dyDescent="0.3">
      <c r="C105" s="1" t="s">
        <v>0</v>
      </c>
      <c r="D105" s="1" t="s">
        <v>0</v>
      </c>
      <c r="E105" s="1" t="s">
        <v>0</v>
      </c>
      <c r="F105" s="1" t="s">
        <v>0</v>
      </c>
      <c r="G105" s="1" t="s">
        <v>0</v>
      </c>
      <c r="H105" s="1"/>
      <c r="I105" s="1" t="s">
        <v>0</v>
      </c>
    </row>
    <row r="106" spans="1:9" x14ac:dyDescent="0.3">
      <c r="C106" s="8">
        <f>SUM(C4:C104)</f>
        <v>218850</v>
      </c>
      <c r="D106" s="8">
        <f t="shared" ref="D106:G106" si="1">SUM(D4:D104)</f>
        <v>137050</v>
      </c>
      <c r="E106" s="8">
        <f t="shared" si="1"/>
        <v>0</v>
      </c>
      <c r="F106" s="8">
        <f t="shared" si="1"/>
        <v>0</v>
      </c>
      <c r="G106" s="8">
        <f t="shared" si="1"/>
        <v>10992</v>
      </c>
      <c r="H106" s="9"/>
      <c r="I106" s="21">
        <f>SUM(I4:I104)</f>
        <v>366892</v>
      </c>
    </row>
    <row r="107" spans="1:9" x14ac:dyDescent="0.3">
      <c r="C107" s="1" t="s">
        <v>1</v>
      </c>
      <c r="D107" s="1" t="s">
        <v>1</v>
      </c>
      <c r="E107" s="1" t="s">
        <v>1</v>
      </c>
      <c r="F107" s="1" t="s">
        <v>1</v>
      </c>
      <c r="G107" s="1" t="s">
        <v>1</v>
      </c>
      <c r="H107" s="1"/>
      <c r="I107" s="1" t="s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91"/>
  <sheetViews>
    <sheetView workbookViewId="0">
      <pane xSplit="2" ySplit="3" topLeftCell="C58" activePane="bottomRight" state="frozen"/>
      <selection pane="topRight" activeCell="C1" sqref="C1"/>
      <selection pane="bottomLeft" activeCell="A4" sqref="A4"/>
      <selection pane="bottomRight" activeCell="I25" sqref="I25"/>
    </sheetView>
  </sheetViews>
  <sheetFormatPr defaultRowHeight="14.4" x14ac:dyDescent="0.3"/>
  <cols>
    <col min="2" max="2" width="15.33203125" customWidth="1"/>
    <col min="3" max="3" width="10.6640625" customWidth="1"/>
    <col min="4" max="4" width="11.44140625" customWidth="1"/>
    <col min="5" max="5" width="11.109375" customWidth="1"/>
    <col min="6" max="6" width="12" customWidth="1"/>
    <col min="7" max="7" width="11.109375" customWidth="1"/>
    <col min="9" max="9" width="10.109375" customWidth="1"/>
  </cols>
  <sheetData>
    <row r="1" spans="1:11" x14ac:dyDescent="0.3">
      <c r="A1" t="s">
        <v>191</v>
      </c>
    </row>
    <row r="2" spans="1:11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1" x14ac:dyDescent="0.3">
      <c r="C3" s="3" t="s">
        <v>47</v>
      </c>
      <c r="D3" s="3" t="s">
        <v>188</v>
      </c>
      <c r="E3" s="3" t="s">
        <v>49</v>
      </c>
      <c r="F3" s="4" t="s">
        <v>189</v>
      </c>
      <c r="G3" s="3" t="s">
        <v>190</v>
      </c>
    </row>
    <row r="4" spans="1:11" x14ac:dyDescent="0.3">
      <c r="A4" t="s">
        <v>11</v>
      </c>
      <c r="B4" s="2" t="s">
        <v>138</v>
      </c>
      <c r="C4" s="5"/>
      <c r="D4" s="5"/>
      <c r="E4" s="5"/>
      <c r="F4" s="17"/>
      <c r="G4" s="17"/>
      <c r="I4" s="13">
        <f t="shared" ref="I4:I88" si="0">C4+D4+E4+F4+G4</f>
        <v>0</v>
      </c>
    </row>
    <row r="5" spans="1:11" x14ac:dyDescent="0.3">
      <c r="A5" t="s">
        <v>157</v>
      </c>
      <c r="B5" s="2" t="s">
        <v>138</v>
      </c>
      <c r="C5" s="5"/>
      <c r="D5" s="5"/>
      <c r="E5" s="5"/>
      <c r="F5" s="17">
        <v>3807</v>
      </c>
      <c r="G5" s="17"/>
      <c r="I5" s="13">
        <f t="shared" si="0"/>
        <v>3807</v>
      </c>
    </row>
    <row r="6" spans="1:11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</row>
    <row r="7" spans="1:11" x14ac:dyDescent="0.3">
      <c r="A7" t="s">
        <v>139</v>
      </c>
      <c r="B7" s="2" t="s">
        <v>138</v>
      </c>
      <c r="C7" s="5"/>
      <c r="D7" s="5">
        <v>3791</v>
      </c>
      <c r="E7" s="5">
        <v>9270</v>
      </c>
      <c r="F7" s="17">
        <v>5858</v>
      </c>
      <c r="G7" s="17">
        <v>1808</v>
      </c>
      <c r="I7" s="13">
        <f t="shared" si="0"/>
        <v>20727</v>
      </c>
    </row>
    <row r="8" spans="1:11" x14ac:dyDescent="0.3">
      <c r="A8" t="s">
        <v>11</v>
      </c>
      <c r="B8" t="s">
        <v>13</v>
      </c>
      <c r="C8" s="5">
        <v>1329</v>
      </c>
      <c r="D8" s="5">
        <v>38611</v>
      </c>
      <c r="E8" s="5">
        <v>18096</v>
      </c>
      <c r="F8" s="17">
        <v>31646</v>
      </c>
      <c r="G8" s="17">
        <v>23206</v>
      </c>
      <c r="I8" s="13">
        <f t="shared" si="0"/>
        <v>112888</v>
      </c>
    </row>
    <row r="9" spans="1:11" x14ac:dyDescent="0.3">
      <c r="A9" t="s">
        <v>10</v>
      </c>
      <c r="B9" t="s">
        <v>13</v>
      </c>
      <c r="C9" s="5">
        <v>4911</v>
      </c>
      <c r="D9" s="5">
        <v>12288</v>
      </c>
      <c r="E9" s="5">
        <v>27725</v>
      </c>
      <c r="F9" s="17">
        <v>21924</v>
      </c>
      <c r="G9" s="17">
        <v>8223</v>
      </c>
      <c r="I9" s="13">
        <f t="shared" si="0"/>
        <v>75071</v>
      </c>
    </row>
    <row r="10" spans="1:11" x14ac:dyDescent="0.3">
      <c r="A10" t="s">
        <v>8</v>
      </c>
      <c r="B10" t="s">
        <v>13</v>
      </c>
      <c r="C10" s="5"/>
      <c r="D10" s="5">
        <v>4245</v>
      </c>
      <c r="E10" s="5">
        <v>6319</v>
      </c>
      <c r="F10" s="17">
        <v>257</v>
      </c>
      <c r="G10" s="17">
        <v>1227</v>
      </c>
      <c r="I10" s="13">
        <f t="shared" si="0"/>
        <v>12048</v>
      </c>
    </row>
    <row r="11" spans="1:11" x14ac:dyDescent="0.3">
      <c r="A11" t="s">
        <v>158</v>
      </c>
      <c r="B11" t="s">
        <v>13</v>
      </c>
      <c r="C11" s="5"/>
      <c r="D11" s="5"/>
      <c r="E11" s="5">
        <v>5256</v>
      </c>
      <c r="F11" s="17">
        <v>1344</v>
      </c>
      <c r="G11" s="17"/>
      <c r="I11" s="13">
        <f t="shared" si="0"/>
        <v>6600</v>
      </c>
    </row>
    <row r="12" spans="1:11" x14ac:dyDescent="0.3">
      <c r="A12" t="s">
        <v>19</v>
      </c>
      <c r="B12" t="s">
        <v>13</v>
      </c>
      <c r="C12" s="5">
        <v>1243</v>
      </c>
      <c r="D12" s="5">
        <v>8464</v>
      </c>
      <c r="E12" s="5">
        <v>755</v>
      </c>
      <c r="F12" s="10">
        <v>7862</v>
      </c>
      <c r="G12" s="10">
        <v>4018</v>
      </c>
      <c r="I12" s="13">
        <f t="shared" si="0"/>
        <v>22342</v>
      </c>
      <c r="K12" s="28">
        <f>I12+I5+I20</f>
        <v>39269</v>
      </c>
    </row>
    <row r="13" spans="1:11" x14ac:dyDescent="0.3">
      <c r="A13" t="s">
        <v>20</v>
      </c>
      <c r="B13" t="s">
        <v>13</v>
      </c>
      <c r="C13" s="5">
        <v>4604</v>
      </c>
      <c r="D13" s="5">
        <v>8016</v>
      </c>
      <c r="E13" s="5">
        <v>12795</v>
      </c>
      <c r="F13" s="17">
        <v>8292</v>
      </c>
      <c r="G13" s="17">
        <v>8763</v>
      </c>
      <c r="I13" s="13">
        <f t="shared" si="0"/>
        <v>42470</v>
      </c>
      <c r="K13" s="28">
        <f>I13+I7+I21</f>
        <v>68233</v>
      </c>
    </row>
    <row r="14" spans="1:11" x14ac:dyDescent="0.3">
      <c r="A14" t="s">
        <v>21</v>
      </c>
      <c r="B14" t="s">
        <v>13</v>
      </c>
      <c r="C14" s="5"/>
      <c r="D14" s="5"/>
      <c r="E14" s="5"/>
      <c r="F14" s="17"/>
      <c r="G14" s="17">
        <v>735</v>
      </c>
      <c r="I14" s="13">
        <f t="shared" si="0"/>
        <v>735</v>
      </c>
      <c r="K14" s="28">
        <f>I14+I22</f>
        <v>3457</v>
      </c>
    </row>
    <row r="15" spans="1:11" x14ac:dyDescent="0.3">
      <c r="A15" t="s">
        <v>22</v>
      </c>
      <c r="B15" t="s">
        <v>23</v>
      </c>
      <c r="C15" s="5"/>
      <c r="D15" s="5">
        <v>1909</v>
      </c>
      <c r="E15" s="5">
        <v>2129</v>
      </c>
      <c r="F15" s="17">
        <v>3411</v>
      </c>
      <c r="G15" s="17">
        <v>649</v>
      </c>
      <c r="I15" s="13">
        <f t="shared" si="0"/>
        <v>8098</v>
      </c>
    </row>
    <row r="16" spans="1:11" x14ac:dyDescent="0.3">
      <c r="A16" t="s">
        <v>24</v>
      </c>
      <c r="B16" t="s">
        <v>23</v>
      </c>
      <c r="C16" s="5"/>
      <c r="D16" s="5"/>
      <c r="E16" s="5"/>
      <c r="F16" s="17"/>
      <c r="G16" s="17"/>
      <c r="I16" s="13">
        <f t="shared" si="0"/>
        <v>0</v>
      </c>
    </row>
    <row r="17" spans="1:9" x14ac:dyDescent="0.3">
      <c r="A17" s="2" t="s">
        <v>172</v>
      </c>
      <c r="B17" s="2" t="s">
        <v>173</v>
      </c>
      <c r="C17" s="5"/>
      <c r="D17" s="5"/>
      <c r="E17" s="5"/>
      <c r="F17" s="10"/>
      <c r="G17" s="10"/>
      <c r="I17" s="13">
        <f t="shared" si="0"/>
        <v>0</v>
      </c>
    </row>
    <row r="18" spans="1:9" x14ac:dyDescent="0.3">
      <c r="A18" s="2" t="s">
        <v>22</v>
      </c>
      <c r="B18" s="2" t="s">
        <v>173</v>
      </c>
      <c r="C18" s="5"/>
      <c r="D18" s="5"/>
      <c r="E18" s="5"/>
      <c r="F18" s="10"/>
      <c r="G18" s="10"/>
      <c r="I18" s="13">
        <f t="shared" si="0"/>
        <v>0</v>
      </c>
    </row>
    <row r="19" spans="1:9" x14ac:dyDescent="0.3">
      <c r="A19" s="2" t="s">
        <v>24</v>
      </c>
      <c r="B19" s="2" t="s">
        <v>173</v>
      </c>
      <c r="C19" s="5"/>
      <c r="D19" s="5"/>
      <c r="E19" s="5"/>
      <c r="F19" s="10"/>
      <c r="G19" s="10"/>
      <c r="I19" s="13">
        <f t="shared" si="0"/>
        <v>0</v>
      </c>
    </row>
    <row r="20" spans="1:9" x14ac:dyDescent="0.3">
      <c r="A20" s="2" t="s">
        <v>157</v>
      </c>
      <c r="B20" s="2" t="s">
        <v>173</v>
      </c>
      <c r="C20" s="5">
        <v>932</v>
      </c>
      <c r="D20" s="5">
        <v>6371</v>
      </c>
      <c r="E20" s="5">
        <v>652</v>
      </c>
      <c r="F20" s="10">
        <v>1773</v>
      </c>
      <c r="G20" s="10">
        <v>3392</v>
      </c>
      <c r="I20" s="13">
        <f t="shared" si="0"/>
        <v>13120</v>
      </c>
    </row>
    <row r="21" spans="1:9" x14ac:dyDescent="0.3">
      <c r="A21" s="2" t="s">
        <v>139</v>
      </c>
      <c r="B21" s="2" t="s">
        <v>173</v>
      </c>
      <c r="C21" s="5">
        <v>3228</v>
      </c>
      <c r="D21" s="5">
        <v>1808</v>
      </c>
      <c r="E21" s="5"/>
      <c r="F21" s="10"/>
      <c r="G21" s="10"/>
      <c r="I21" s="13">
        <f t="shared" si="0"/>
        <v>5036</v>
      </c>
    </row>
    <row r="22" spans="1:9" x14ac:dyDescent="0.3">
      <c r="A22" s="2" t="s">
        <v>174</v>
      </c>
      <c r="B22" s="2" t="s">
        <v>173</v>
      </c>
      <c r="C22" s="5"/>
      <c r="D22" s="5"/>
      <c r="E22" s="5">
        <v>2134</v>
      </c>
      <c r="F22" s="10">
        <v>69</v>
      </c>
      <c r="G22" s="10">
        <v>519</v>
      </c>
      <c r="I22" s="13">
        <f t="shared" si="0"/>
        <v>2722</v>
      </c>
    </row>
    <row r="23" spans="1:9" x14ac:dyDescent="0.3">
      <c r="A23" t="s">
        <v>175</v>
      </c>
      <c r="B23" s="2" t="s">
        <v>173</v>
      </c>
      <c r="C23" s="5"/>
      <c r="D23" s="5"/>
      <c r="E23" s="5"/>
      <c r="F23" s="10"/>
      <c r="G23" s="10"/>
      <c r="I23" s="13">
        <f t="shared" si="0"/>
        <v>0</v>
      </c>
    </row>
    <row r="24" spans="1:9" x14ac:dyDescent="0.3">
      <c r="A24" t="s">
        <v>176</v>
      </c>
      <c r="B24" s="2" t="s">
        <v>173</v>
      </c>
      <c r="C24" s="5"/>
      <c r="D24" s="5"/>
      <c r="E24" s="5"/>
      <c r="F24" s="10"/>
      <c r="G24" s="10"/>
      <c r="I24" s="13">
        <f t="shared" si="0"/>
        <v>0</v>
      </c>
    </row>
    <row r="25" spans="1:9" x14ac:dyDescent="0.3">
      <c r="A25" t="s">
        <v>177</v>
      </c>
      <c r="B25" s="2" t="s">
        <v>173</v>
      </c>
      <c r="C25" s="5"/>
      <c r="D25" s="5">
        <v>3214</v>
      </c>
      <c r="E25" s="5">
        <v>451</v>
      </c>
      <c r="F25" s="10">
        <v>116</v>
      </c>
      <c r="G25" s="10">
        <v>609</v>
      </c>
      <c r="I25" s="13">
        <f t="shared" si="0"/>
        <v>4390</v>
      </c>
    </row>
    <row r="26" spans="1:9" x14ac:dyDescent="0.3">
      <c r="A26" t="s">
        <v>29</v>
      </c>
      <c r="B26" t="s">
        <v>30</v>
      </c>
      <c r="C26" s="5">
        <v>1182</v>
      </c>
      <c r="D26" s="5">
        <v>31739</v>
      </c>
      <c r="E26" s="5">
        <v>14766</v>
      </c>
      <c r="F26" s="5">
        <v>27193</v>
      </c>
      <c r="G26" s="5">
        <v>18343</v>
      </c>
      <c r="I26" s="13">
        <f t="shared" si="0"/>
        <v>93223</v>
      </c>
    </row>
    <row r="27" spans="1:9" x14ac:dyDescent="0.3">
      <c r="A27" t="s">
        <v>17</v>
      </c>
      <c r="B27" t="s">
        <v>30</v>
      </c>
      <c r="C27" s="5">
        <v>4041</v>
      </c>
      <c r="D27" s="5">
        <v>8405</v>
      </c>
      <c r="E27" s="5">
        <v>17127</v>
      </c>
      <c r="F27" s="5">
        <v>18644</v>
      </c>
      <c r="G27" s="5">
        <v>6783</v>
      </c>
      <c r="I27" s="13">
        <f t="shared" si="0"/>
        <v>55000</v>
      </c>
    </row>
    <row r="28" spans="1:9" x14ac:dyDescent="0.3">
      <c r="A28" t="s">
        <v>18</v>
      </c>
      <c r="B28" t="s">
        <v>30</v>
      </c>
      <c r="C28" s="5"/>
      <c r="D28" s="5"/>
      <c r="E28" s="5"/>
      <c r="F28" s="5"/>
      <c r="G28" s="5"/>
      <c r="I28" s="13">
        <f t="shared" si="0"/>
        <v>0</v>
      </c>
    </row>
    <row r="29" spans="1:9" x14ac:dyDescent="0.3">
      <c r="A29" t="s">
        <v>162</v>
      </c>
      <c r="B29" t="s">
        <v>30</v>
      </c>
      <c r="C29" s="5"/>
      <c r="D29" s="5"/>
      <c r="E29" s="5">
        <v>595</v>
      </c>
      <c r="F29" s="5">
        <v>1088</v>
      </c>
      <c r="G29" s="5"/>
      <c r="I29" s="13">
        <f t="shared" si="0"/>
        <v>1683</v>
      </c>
    </row>
    <row r="30" spans="1:9" x14ac:dyDescent="0.3">
      <c r="A30" t="s">
        <v>25</v>
      </c>
      <c r="B30" t="s">
        <v>30</v>
      </c>
      <c r="C30" s="5"/>
      <c r="D30" s="5"/>
      <c r="E30" s="5"/>
      <c r="F30" s="5"/>
      <c r="G30" s="5"/>
      <c r="I30" s="13">
        <f t="shared" si="0"/>
        <v>0</v>
      </c>
    </row>
    <row r="31" spans="1:9" x14ac:dyDescent="0.3">
      <c r="A31" t="s">
        <v>27</v>
      </c>
      <c r="B31" t="s">
        <v>30</v>
      </c>
      <c r="C31" s="5"/>
      <c r="D31" s="5">
        <v>4478</v>
      </c>
      <c r="E31" s="5">
        <v>7106</v>
      </c>
      <c r="F31" s="5">
        <v>3464</v>
      </c>
      <c r="G31" s="5">
        <v>685</v>
      </c>
      <c r="I31" s="13">
        <f t="shared" si="0"/>
        <v>15733</v>
      </c>
    </row>
    <row r="32" spans="1:9" x14ac:dyDescent="0.3">
      <c r="A32" t="s">
        <v>28</v>
      </c>
      <c r="B32" t="s">
        <v>30</v>
      </c>
      <c r="C32" s="5"/>
      <c r="D32" s="5"/>
      <c r="E32" s="5"/>
      <c r="F32" s="5"/>
      <c r="G32" s="5"/>
      <c r="I32" s="13">
        <f t="shared" si="0"/>
        <v>0</v>
      </c>
    </row>
    <row r="33" spans="1:9" x14ac:dyDescent="0.3">
      <c r="A33" t="s">
        <v>37</v>
      </c>
      <c r="B33" t="s">
        <v>32</v>
      </c>
      <c r="C33" s="5">
        <v>1198</v>
      </c>
      <c r="D33" s="5">
        <v>29501</v>
      </c>
      <c r="E33" s="5">
        <v>12732</v>
      </c>
      <c r="F33" s="10">
        <v>17386</v>
      </c>
      <c r="G33" s="10">
        <v>7358</v>
      </c>
      <c r="I33" s="13">
        <f t="shared" si="0"/>
        <v>68175</v>
      </c>
    </row>
    <row r="34" spans="1:9" x14ac:dyDescent="0.3">
      <c r="A34" t="s">
        <v>33</v>
      </c>
      <c r="B34" t="s">
        <v>32</v>
      </c>
      <c r="C34" s="5">
        <v>4559</v>
      </c>
      <c r="D34" s="5">
        <v>10307</v>
      </c>
      <c r="E34" s="5">
        <v>21038</v>
      </c>
      <c r="F34" s="5">
        <v>18861</v>
      </c>
      <c r="G34" s="5">
        <v>735</v>
      </c>
      <c r="I34" s="13">
        <f t="shared" si="0"/>
        <v>55500</v>
      </c>
    </row>
    <row r="35" spans="1:9" x14ac:dyDescent="0.3">
      <c r="A35" t="s">
        <v>31</v>
      </c>
      <c r="B35" t="s">
        <v>32</v>
      </c>
      <c r="C35" s="5"/>
      <c r="D35" s="5">
        <v>1064</v>
      </c>
      <c r="E35" s="5"/>
      <c r="F35" s="10"/>
      <c r="G35" s="10"/>
      <c r="I35" s="13">
        <f t="shared" si="0"/>
        <v>1064</v>
      </c>
    </row>
    <row r="36" spans="1:9" x14ac:dyDescent="0.3">
      <c r="A36" t="s">
        <v>34</v>
      </c>
      <c r="B36" t="s">
        <v>32</v>
      </c>
      <c r="C36" s="5"/>
      <c r="D36" s="5"/>
      <c r="E36" s="5"/>
      <c r="F36" s="6"/>
      <c r="G36" s="6"/>
      <c r="I36" s="13">
        <f t="shared" si="0"/>
        <v>0</v>
      </c>
    </row>
    <row r="37" spans="1:9" x14ac:dyDescent="0.3">
      <c r="A37" t="s">
        <v>35</v>
      </c>
      <c r="B37" t="s">
        <v>32</v>
      </c>
      <c r="C37" s="5"/>
      <c r="D37" s="5"/>
      <c r="E37" s="5"/>
      <c r="F37" s="6"/>
      <c r="G37" s="6"/>
      <c r="I37" s="13">
        <f t="shared" si="0"/>
        <v>0</v>
      </c>
    </row>
    <row r="38" spans="1:9" x14ac:dyDescent="0.3">
      <c r="A38" t="s">
        <v>36</v>
      </c>
      <c r="B38" t="s">
        <v>32</v>
      </c>
      <c r="C38" s="5"/>
      <c r="D38" s="5"/>
      <c r="E38" s="5"/>
      <c r="F38" s="6"/>
      <c r="G38" s="6"/>
      <c r="I38" s="13">
        <f t="shared" si="0"/>
        <v>0</v>
      </c>
    </row>
    <row r="39" spans="1:9" x14ac:dyDescent="0.3">
      <c r="A39" s="7" t="s">
        <v>39</v>
      </c>
      <c r="B39" t="s">
        <v>38</v>
      </c>
      <c r="C39" s="5"/>
      <c r="D39" s="5"/>
      <c r="E39" s="5"/>
      <c r="F39" s="6"/>
      <c r="G39" s="6"/>
      <c r="I39" s="13">
        <f t="shared" si="0"/>
        <v>0</v>
      </c>
    </row>
    <row r="40" spans="1:9" x14ac:dyDescent="0.3">
      <c r="A40" t="s">
        <v>37</v>
      </c>
      <c r="B40" t="s">
        <v>153</v>
      </c>
      <c r="C40" s="5"/>
      <c r="D40" s="5">
        <v>6624</v>
      </c>
      <c r="E40" s="5">
        <v>8198</v>
      </c>
      <c r="F40" s="5">
        <v>6576</v>
      </c>
      <c r="G40" s="5">
        <v>6625</v>
      </c>
      <c r="I40" s="13">
        <f t="shared" si="0"/>
        <v>28023</v>
      </c>
    </row>
    <row r="41" spans="1:9" x14ac:dyDescent="0.3">
      <c r="A41" t="s">
        <v>33</v>
      </c>
      <c r="B41" t="s">
        <v>153</v>
      </c>
      <c r="C41" s="5"/>
      <c r="D41" s="5">
        <v>860</v>
      </c>
      <c r="E41" s="5"/>
      <c r="F41" s="5"/>
      <c r="G41" s="5"/>
      <c r="I41" s="13">
        <f t="shared" si="0"/>
        <v>860</v>
      </c>
    </row>
    <row r="42" spans="1:9" x14ac:dyDescent="0.3">
      <c r="A42" t="s">
        <v>31</v>
      </c>
      <c r="B42" t="s">
        <v>153</v>
      </c>
      <c r="C42" s="5"/>
      <c r="D42" s="5">
        <v>3138</v>
      </c>
      <c r="E42" s="5">
        <v>3048</v>
      </c>
      <c r="F42" s="10">
        <v>135</v>
      </c>
      <c r="G42" s="10">
        <v>699</v>
      </c>
      <c r="I42" s="13">
        <f t="shared" si="0"/>
        <v>7020</v>
      </c>
    </row>
    <row r="43" spans="1:9" x14ac:dyDescent="0.3">
      <c r="A43" t="s">
        <v>161</v>
      </c>
      <c r="B43" t="s">
        <v>153</v>
      </c>
      <c r="C43" s="5"/>
      <c r="D43" s="5"/>
      <c r="E43" s="5">
        <v>2253</v>
      </c>
      <c r="F43" s="10">
        <v>1228</v>
      </c>
      <c r="G43" s="10"/>
      <c r="I43" s="13">
        <f t="shared" si="0"/>
        <v>3481</v>
      </c>
    </row>
    <row r="44" spans="1:9" x14ac:dyDescent="0.3">
      <c r="A44" t="s">
        <v>42</v>
      </c>
      <c r="B44" t="s">
        <v>43</v>
      </c>
      <c r="C44" s="5"/>
      <c r="D44" s="5"/>
      <c r="E44" s="5"/>
      <c r="F44" s="5"/>
      <c r="G44" s="5"/>
      <c r="I44" s="12">
        <f t="shared" si="0"/>
        <v>0</v>
      </c>
    </row>
    <row r="45" spans="1:9" x14ac:dyDescent="0.3">
      <c r="A45" t="s">
        <v>44</v>
      </c>
      <c r="B45" t="s">
        <v>43</v>
      </c>
      <c r="C45" s="5"/>
      <c r="D45" s="5"/>
      <c r="E45" s="5"/>
      <c r="F45" s="5"/>
      <c r="G45" s="5"/>
      <c r="I45" s="13">
        <f t="shared" si="0"/>
        <v>0</v>
      </c>
    </row>
    <row r="46" spans="1:9" x14ac:dyDescent="0.3">
      <c r="A46" t="s">
        <v>53</v>
      </c>
      <c r="B46" t="s">
        <v>43</v>
      </c>
      <c r="C46" s="5"/>
      <c r="D46" s="5"/>
      <c r="E46" s="5"/>
      <c r="F46" s="5"/>
      <c r="G46" s="5"/>
      <c r="I46" s="11">
        <f t="shared" si="0"/>
        <v>0</v>
      </c>
    </row>
    <row r="47" spans="1:9" x14ac:dyDescent="0.3">
      <c r="A47" t="s">
        <v>54</v>
      </c>
      <c r="B47" t="s">
        <v>43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s="2" t="s">
        <v>42</v>
      </c>
      <c r="B48" s="2" t="s">
        <v>70</v>
      </c>
      <c r="C48" s="5"/>
      <c r="D48" s="5"/>
      <c r="E48" s="5"/>
      <c r="F48" s="5"/>
      <c r="G48" s="5"/>
      <c r="I48" s="11">
        <f t="shared" si="0"/>
        <v>0</v>
      </c>
    </row>
    <row r="49" spans="1:11" x14ac:dyDescent="0.3">
      <c r="A49" s="2" t="s">
        <v>44</v>
      </c>
      <c r="B49" s="2" t="s">
        <v>70</v>
      </c>
      <c r="C49" s="5"/>
      <c r="D49" s="5"/>
      <c r="E49" s="5"/>
      <c r="F49" s="5"/>
      <c r="G49" s="5"/>
      <c r="I49" s="11">
        <f t="shared" si="0"/>
        <v>0</v>
      </c>
    </row>
    <row r="50" spans="1:11" x14ac:dyDescent="0.3">
      <c r="A50" s="2" t="s">
        <v>71</v>
      </c>
      <c r="B50" s="2" t="s">
        <v>70</v>
      </c>
      <c r="C50" s="5"/>
      <c r="D50" s="5"/>
      <c r="E50" s="5"/>
      <c r="F50" s="5"/>
      <c r="G50" s="5"/>
      <c r="I50" s="11">
        <f t="shared" si="0"/>
        <v>0</v>
      </c>
    </row>
    <row r="51" spans="1:11" x14ac:dyDescent="0.3">
      <c r="A51" t="s">
        <v>25</v>
      </c>
      <c r="B51" t="s">
        <v>45</v>
      </c>
      <c r="C51" s="5"/>
      <c r="D51" s="5"/>
      <c r="E51" s="5">
        <v>1276</v>
      </c>
      <c r="F51" s="5">
        <v>7731</v>
      </c>
      <c r="G51" s="5">
        <v>11940</v>
      </c>
      <c r="I51" s="11">
        <f t="shared" si="0"/>
        <v>20947</v>
      </c>
      <c r="K51" s="28">
        <f>I51+I33</f>
        <v>89122</v>
      </c>
    </row>
    <row r="52" spans="1:11" x14ac:dyDescent="0.3">
      <c r="A52" t="s">
        <v>27</v>
      </c>
      <c r="B52" t="s">
        <v>45</v>
      </c>
      <c r="C52" s="5"/>
      <c r="D52" s="5"/>
      <c r="E52" s="5">
        <v>2647</v>
      </c>
      <c r="F52" s="5">
        <v>458</v>
      </c>
      <c r="G52" s="5"/>
      <c r="I52" s="11">
        <f t="shared" si="0"/>
        <v>3105</v>
      </c>
      <c r="K52" s="28">
        <f>I52+I34</f>
        <v>58605</v>
      </c>
    </row>
    <row r="53" spans="1:11" x14ac:dyDescent="0.3">
      <c r="A53" t="s">
        <v>28</v>
      </c>
      <c r="B53" t="s">
        <v>45</v>
      </c>
      <c r="C53" s="5"/>
      <c r="D53" s="5"/>
      <c r="E53" s="5">
        <v>1606</v>
      </c>
      <c r="F53" s="5"/>
      <c r="G53" s="5"/>
      <c r="I53" s="13">
        <f t="shared" si="0"/>
        <v>1606</v>
      </c>
      <c r="K53" s="28">
        <f>I53+I35</f>
        <v>2670</v>
      </c>
    </row>
    <row r="54" spans="1:11" x14ac:dyDescent="0.3">
      <c r="A54" t="s">
        <v>160</v>
      </c>
      <c r="B54" t="s">
        <v>45</v>
      </c>
      <c r="C54" s="5"/>
      <c r="D54" s="5"/>
      <c r="E54" s="5"/>
      <c r="F54" s="5"/>
      <c r="G54" s="5"/>
      <c r="I54" s="13">
        <f t="shared" si="0"/>
        <v>0</v>
      </c>
    </row>
    <row r="55" spans="1:11" x14ac:dyDescent="0.3">
      <c r="A55" t="s">
        <v>81</v>
      </c>
      <c r="B55" t="s">
        <v>82</v>
      </c>
      <c r="C55" s="5"/>
      <c r="D55" s="5"/>
      <c r="E55" s="5"/>
      <c r="F55" s="5"/>
      <c r="G55" s="17"/>
      <c r="I55" s="13">
        <f t="shared" si="0"/>
        <v>0</v>
      </c>
    </row>
    <row r="56" spans="1:11" x14ac:dyDescent="0.3">
      <c r="A56" t="s">
        <v>93</v>
      </c>
      <c r="B56" s="2" t="s">
        <v>52</v>
      </c>
      <c r="C56" s="5"/>
      <c r="D56" s="5"/>
      <c r="E56" s="5"/>
      <c r="F56" s="5"/>
      <c r="G56" s="17"/>
      <c r="I56" s="13">
        <f t="shared" si="0"/>
        <v>0</v>
      </c>
    </row>
    <row r="57" spans="1:11" x14ac:dyDescent="0.3">
      <c r="A57" t="s">
        <v>106</v>
      </c>
      <c r="B57" t="s">
        <v>13</v>
      </c>
      <c r="C57" s="5"/>
      <c r="D57" s="5"/>
      <c r="E57" s="5"/>
      <c r="F57" s="5"/>
      <c r="G57" s="17"/>
      <c r="I57" s="13">
        <f t="shared" si="0"/>
        <v>0</v>
      </c>
    </row>
    <row r="58" spans="1:11" x14ac:dyDescent="0.3">
      <c r="A58" t="s">
        <v>94</v>
      </c>
      <c r="B58" t="s">
        <v>13</v>
      </c>
      <c r="C58" s="5"/>
      <c r="D58" s="5"/>
      <c r="E58" s="5"/>
      <c r="F58" s="5"/>
      <c r="G58" s="17"/>
      <c r="I58" s="13">
        <f t="shared" si="0"/>
        <v>0</v>
      </c>
    </row>
    <row r="59" spans="1:11" x14ac:dyDescent="0.3">
      <c r="A59" t="s">
        <v>95</v>
      </c>
      <c r="B59" t="s">
        <v>184</v>
      </c>
      <c r="C59" s="5"/>
      <c r="D59" s="5"/>
      <c r="E59" s="5"/>
      <c r="F59" s="5"/>
      <c r="G59" s="17"/>
      <c r="I59" s="13">
        <f t="shared" si="0"/>
        <v>0</v>
      </c>
    </row>
    <row r="60" spans="1:11" x14ac:dyDescent="0.3">
      <c r="A60" t="s">
        <v>107</v>
      </c>
      <c r="B60" t="s">
        <v>40</v>
      </c>
      <c r="C60" s="5"/>
      <c r="D60" s="5"/>
      <c r="E60" s="5"/>
      <c r="F60" s="5"/>
      <c r="G60" s="17"/>
      <c r="I60" s="13">
        <f t="shared" si="0"/>
        <v>0</v>
      </c>
    </row>
    <row r="61" spans="1:11" x14ac:dyDescent="0.3">
      <c r="A61" t="s">
        <v>107</v>
      </c>
      <c r="B61" t="s">
        <v>113</v>
      </c>
      <c r="C61" s="5"/>
      <c r="D61" s="5"/>
      <c r="E61" s="5"/>
      <c r="F61" s="5"/>
      <c r="G61" s="17"/>
      <c r="I61" s="13">
        <f t="shared" si="0"/>
        <v>0</v>
      </c>
    </row>
    <row r="62" spans="1:11" x14ac:dyDescent="0.3">
      <c r="A62" t="s">
        <v>108</v>
      </c>
      <c r="B62" t="s">
        <v>40</v>
      </c>
      <c r="C62" s="5"/>
      <c r="D62" s="5"/>
      <c r="E62" s="5"/>
      <c r="F62" s="5"/>
      <c r="G62" s="17"/>
      <c r="I62" s="13">
        <f t="shared" si="0"/>
        <v>0</v>
      </c>
    </row>
    <row r="63" spans="1:11" x14ac:dyDescent="0.3">
      <c r="A63" t="s">
        <v>182</v>
      </c>
      <c r="B63" t="s">
        <v>45</v>
      </c>
      <c r="C63" s="5"/>
      <c r="D63" s="5"/>
      <c r="E63" s="5"/>
      <c r="F63" s="5"/>
      <c r="G63" s="17"/>
      <c r="I63" s="13">
        <f t="shared" si="0"/>
        <v>0</v>
      </c>
    </row>
    <row r="64" spans="1:11" x14ac:dyDescent="0.3">
      <c r="A64" t="s">
        <v>183</v>
      </c>
      <c r="B64" t="s">
        <v>184</v>
      </c>
      <c r="C64" s="5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109</v>
      </c>
      <c r="B65" t="s">
        <v>13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103</v>
      </c>
      <c r="B66" s="2" t="s">
        <v>52</v>
      </c>
      <c r="C66" s="17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178</v>
      </c>
      <c r="B67" t="s">
        <v>13</v>
      </c>
      <c r="C67" s="17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179</v>
      </c>
      <c r="B68" t="s">
        <v>184</v>
      </c>
      <c r="C68" s="17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104</v>
      </c>
      <c r="B69" t="s">
        <v>13</v>
      </c>
      <c r="C69" s="17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103</v>
      </c>
      <c r="B70" t="s">
        <v>181</v>
      </c>
      <c r="C70" s="17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100</v>
      </c>
      <c r="B71" t="s">
        <v>45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101</v>
      </c>
      <c r="B72" t="s">
        <v>13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102</v>
      </c>
      <c r="B73" t="s">
        <v>184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87</v>
      </c>
      <c r="B74" t="s">
        <v>40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87</v>
      </c>
      <c r="B75" s="2" t="s">
        <v>52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114</v>
      </c>
      <c r="B76" t="s">
        <v>13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130</v>
      </c>
      <c r="B77" t="s">
        <v>184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98</v>
      </c>
      <c r="B78" t="s">
        <v>32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99</v>
      </c>
      <c r="B79" t="s">
        <v>45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87</v>
      </c>
      <c r="B80" t="s">
        <v>180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110</v>
      </c>
      <c r="B81" t="s">
        <v>32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111</v>
      </c>
      <c r="B82" t="s">
        <v>45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112</v>
      </c>
      <c r="B83" t="s">
        <v>96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84</v>
      </c>
      <c r="B84" t="s">
        <v>13</v>
      </c>
      <c r="C84" s="5"/>
      <c r="D84" s="5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30</v>
      </c>
      <c r="C85" s="5"/>
      <c r="D85" s="5"/>
      <c r="E85" s="5"/>
      <c r="F85" s="5"/>
      <c r="G85" s="17"/>
      <c r="I85" s="13">
        <f t="shared" si="0"/>
        <v>0</v>
      </c>
    </row>
    <row r="86" spans="1:9" x14ac:dyDescent="0.3">
      <c r="A86" t="s">
        <v>97</v>
      </c>
      <c r="B86" t="s">
        <v>32</v>
      </c>
      <c r="C86" s="5"/>
      <c r="D86" s="17"/>
      <c r="E86" s="5"/>
      <c r="F86" s="5"/>
      <c r="G86" s="17"/>
      <c r="I86" s="13">
        <f t="shared" si="0"/>
        <v>0</v>
      </c>
    </row>
    <row r="87" spans="1:9" x14ac:dyDescent="0.3">
      <c r="A87" t="s">
        <v>86</v>
      </c>
      <c r="B87" t="s">
        <v>45</v>
      </c>
      <c r="C87" s="5"/>
      <c r="D87" s="17"/>
      <c r="E87" s="5"/>
      <c r="F87" s="5"/>
      <c r="G87" s="17"/>
      <c r="I87" s="13">
        <f t="shared" si="0"/>
        <v>0</v>
      </c>
    </row>
    <row r="88" spans="1:9" x14ac:dyDescent="0.3">
      <c r="A88" t="s">
        <v>89</v>
      </c>
      <c r="B88" t="s">
        <v>180</v>
      </c>
      <c r="C88" s="5"/>
      <c r="D88" s="17"/>
      <c r="E88" s="5"/>
      <c r="F88" s="5"/>
      <c r="G88" s="17"/>
      <c r="I88" s="13">
        <f t="shared" si="0"/>
        <v>0</v>
      </c>
    </row>
    <row r="89" spans="1:9" x14ac:dyDescent="0.3">
      <c r="C89" s="1" t="s">
        <v>0</v>
      </c>
      <c r="D89" s="1" t="s">
        <v>0</v>
      </c>
      <c r="E89" s="1" t="s">
        <v>0</v>
      </c>
      <c r="F89" s="1" t="s">
        <v>0</v>
      </c>
      <c r="G89" s="1" t="s">
        <v>0</v>
      </c>
      <c r="H89" s="1"/>
      <c r="I89" s="1" t="s">
        <v>0</v>
      </c>
    </row>
    <row r="90" spans="1:9" x14ac:dyDescent="0.3">
      <c r="C90" s="8">
        <f>SUM(C4:C88)</f>
        <v>27227</v>
      </c>
      <c r="D90" s="8">
        <f>SUM(D4:D88)</f>
        <v>184833</v>
      </c>
      <c r="E90" s="8">
        <f>SUM(E4:E88)</f>
        <v>177974</v>
      </c>
      <c r="F90" s="8">
        <f>SUM(F4:F88)</f>
        <v>189123</v>
      </c>
      <c r="G90" s="8">
        <f>SUM(G4:G88)</f>
        <v>106317</v>
      </c>
      <c r="H90" s="9"/>
      <c r="I90" s="21">
        <f>SUM(I4:I88)</f>
        <v>685474</v>
      </c>
    </row>
    <row r="91" spans="1:9" x14ac:dyDescent="0.3">
      <c r="C91" s="1" t="s">
        <v>1</v>
      </c>
      <c r="D91" s="1" t="s">
        <v>1</v>
      </c>
      <c r="E91" s="1" t="s">
        <v>1</v>
      </c>
      <c r="F91" s="1" t="s">
        <v>1</v>
      </c>
      <c r="G91" s="1" t="s">
        <v>1</v>
      </c>
      <c r="H91" s="1"/>
      <c r="I91" s="1" t="s">
        <v>1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88"/>
  <sheetViews>
    <sheetView workbookViewId="0">
      <pane xSplit="2" ySplit="3" topLeftCell="C32" activePane="bottomRight" state="frozen"/>
      <selection pane="topRight" activeCell="C1" sqref="C1"/>
      <selection pane="bottomLeft" activeCell="A4" sqref="A4"/>
      <selection pane="bottomRight" activeCell="K51" sqref="K51"/>
    </sheetView>
  </sheetViews>
  <sheetFormatPr defaultRowHeight="14.4" x14ac:dyDescent="0.3"/>
  <cols>
    <col min="2" max="2" width="15.109375" customWidth="1"/>
    <col min="3" max="3" width="10.6640625" customWidth="1"/>
    <col min="4" max="4" width="11.109375" customWidth="1"/>
    <col min="5" max="6" width="10.88671875" customWidth="1"/>
    <col min="7" max="7" width="10.33203125" customWidth="1"/>
    <col min="9" max="9" width="10.44140625" customWidth="1"/>
  </cols>
  <sheetData>
    <row r="1" spans="1:11" x14ac:dyDescent="0.3">
      <c r="A1" t="s">
        <v>192</v>
      </c>
    </row>
    <row r="2" spans="1:11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1" x14ac:dyDescent="0.3">
      <c r="C3" s="3" t="s">
        <v>149</v>
      </c>
      <c r="D3" s="3" t="s">
        <v>73</v>
      </c>
      <c r="E3" s="3" t="s">
        <v>74</v>
      </c>
      <c r="F3" s="4" t="s">
        <v>75</v>
      </c>
      <c r="G3" s="3" t="s">
        <v>76</v>
      </c>
    </row>
    <row r="4" spans="1:11" x14ac:dyDescent="0.3">
      <c r="A4" t="s">
        <v>11</v>
      </c>
      <c r="B4" s="2" t="s">
        <v>138</v>
      </c>
      <c r="C4" s="5"/>
      <c r="D4" s="5"/>
      <c r="E4" s="5">
        <v>3233</v>
      </c>
      <c r="F4" s="17">
        <v>4721</v>
      </c>
      <c r="G4" s="17"/>
      <c r="I4" s="11">
        <f t="shared" ref="I4:I85" si="0">C4+D4+E4+F4+G4</f>
        <v>7954</v>
      </c>
    </row>
    <row r="5" spans="1:11" x14ac:dyDescent="0.3">
      <c r="A5" t="s">
        <v>157</v>
      </c>
      <c r="B5" s="2" t="s">
        <v>138</v>
      </c>
      <c r="C5" s="5">
        <v>314</v>
      </c>
      <c r="D5" s="5"/>
      <c r="E5" s="5"/>
      <c r="F5" s="17"/>
      <c r="G5" s="17"/>
      <c r="I5" s="11">
        <f t="shared" si="0"/>
        <v>314</v>
      </c>
    </row>
    <row r="6" spans="1:11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</row>
    <row r="7" spans="1:11" x14ac:dyDescent="0.3">
      <c r="A7" t="s">
        <v>139</v>
      </c>
      <c r="B7" s="2" t="s">
        <v>138</v>
      </c>
      <c r="C7" s="5"/>
      <c r="D7" s="5"/>
      <c r="E7" s="5"/>
      <c r="F7" s="17"/>
      <c r="G7" s="17"/>
      <c r="I7" s="13">
        <f t="shared" si="0"/>
        <v>0</v>
      </c>
    </row>
    <row r="8" spans="1:11" x14ac:dyDescent="0.3">
      <c r="A8" t="s">
        <v>11</v>
      </c>
      <c r="B8" t="s">
        <v>13</v>
      </c>
      <c r="C8" s="5">
        <v>36412</v>
      </c>
      <c r="D8" s="5">
        <v>16106</v>
      </c>
      <c r="E8" s="5">
        <v>21700</v>
      </c>
      <c r="F8" s="17">
        <v>18490</v>
      </c>
      <c r="G8" s="17">
        <v>11569</v>
      </c>
      <c r="I8" s="11">
        <f t="shared" si="0"/>
        <v>104277</v>
      </c>
      <c r="K8" s="25">
        <f>I8+I4</f>
        <v>112231</v>
      </c>
    </row>
    <row r="9" spans="1:11" x14ac:dyDescent="0.3">
      <c r="A9" t="s">
        <v>10</v>
      </c>
      <c r="B9" t="s">
        <v>13</v>
      </c>
      <c r="C9" s="5">
        <v>10015</v>
      </c>
      <c r="D9" s="5">
        <v>19456</v>
      </c>
      <c r="E9" s="5">
        <v>20028</v>
      </c>
      <c r="F9" s="17">
        <v>7226</v>
      </c>
      <c r="G9" s="17">
        <v>9329</v>
      </c>
      <c r="I9" s="11">
        <f t="shared" si="0"/>
        <v>66054</v>
      </c>
    </row>
    <row r="10" spans="1:11" x14ac:dyDescent="0.3">
      <c r="A10" t="s">
        <v>8</v>
      </c>
      <c r="B10" t="s">
        <v>13</v>
      </c>
      <c r="C10" s="5">
        <v>3958</v>
      </c>
      <c r="D10" s="5">
        <v>6299</v>
      </c>
      <c r="E10" s="5">
        <v>552</v>
      </c>
      <c r="F10" s="17">
        <v>5672</v>
      </c>
      <c r="G10" s="17"/>
      <c r="I10" s="11">
        <f t="shared" si="0"/>
        <v>16481</v>
      </c>
    </row>
    <row r="11" spans="1:11" x14ac:dyDescent="0.3">
      <c r="A11" t="s">
        <v>158</v>
      </c>
      <c r="B11" t="s">
        <v>13</v>
      </c>
      <c r="C11" s="5">
        <v>8758</v>
      </c>
      <c r="D11" s="5">
        <v>2445</v>
      </c>
      <c r="E11" s="5">
        <v>2098</v>
      </c>
      <c r="F11" s="17">
        <v>3330</v>
      </c>
      <c r="G11" s="17"/>
      <c r="I11" s="11">
        <f t="shared" si="0"/>
        <v>16631</v>
      </c>
    </row>
    <row r="12" spans="1:11" x14ac:dyDescent="0.3">
      <c r="A12" t="s">
        <v>19</v>
      </c>
      <c r="B12" t="s">
        <v>13</v>
      </c>
      <c r="C12" s="5">
        <v>10400</v>
      </c>
      <c r="D12" s="5">
        <v>2499</v>
      </c>
      <c r="E12" s="5">
        <v>14979</v>
      </c>
      <c r="F12" s="10">
        <v>16049</v>
      </c>
      <c r="G12" s="10">
        <v>6801</v>
      </c>
      <c r="I12" s="11">
        <f t="shared" si="0"/>
        <v>50728</v>
      </c>
      <c r="K12" s="25">
        <f>I12+I5+I17</f>
        <v>53251</v>
      </c>
    </row>
    <row r="13" spans="1:11" x14ac:dyDescent="0.3">
      <c r="A13" t="s">
        <v>20</v>
      </c>
      <c r="B13" t="s">
        <v>13</v>
      </c>
      <c r="C13" s="5">
        <v>8326</v>
      </c>
      <c r="D13" s="5">
        <v>17278</v>
      </c>
      <c r="E13" s="5">
        <v>9155</v>
      </c>
      <c r="F13" s="17">
        <v>1946</v>
      </c>
      <c r="G13" s="17">
        <v>8445</v>
      </c>
      <c r="I13" s="11">
        <f t="shared" si="0"/>
        <v>45150</v>
      </c>
    </row>
    <row r="14" spans="1:11" x14ac:dyDescent="0.3">
      <c r="A14" t="s">
        <v>21</v>
      </c>
      <c r="B14" t="s">
        <v>13</v>
      </c>
      <c r="C14" s="5">
        <v>702</v>
      </c>
      <c r="D14" s="5">
        <v>2776</v>
      </c>
      <c r="E14" s="5"/>
      <c r="F14" s="17">
        <v>298</v>
      </c>
      <c r="G14" s="17"/>
      <c r="I14" s="11">
        <f t="shared" si="0"/>
        <v>3776</v>
      </c>
      <c r="K14" s="25">
        <f>I14+I19</f>
        <v>4240</v>
      </c>
    </row>
    <row r="15" spans="1:11" x14ac:dyDescent="0.3">
      <c r="A15" t="s">
        <v>22</v>
      </c>
      <c r="B15" t="s">
        <v>23</v>
      </c>
      <c r="C15" s="5">
        <v>1627</v>
      </c>
      <c r="D15" s="5">
        <v>1945</v>
      </c>
      <c r="E15" s="5">
        <v>1607</v>
      </c>
      <c r="F15" s="17">
        <v>1451</v>
      </c>
      <c r="G15" s="17"/>
      <c r="I15" s="11">
        <f t="shared" si="0"/>
        <v>6630</v>
      </c>
    </row>
    <row r="16" spans="1:11" x14ac:dyDescent="0.3">
      <c r="A16" t="s">
        <v>24</v>
      </c>
      <c r="B16" t="s">
        <v>23</v>
      </c>
      <c r="C16" s="5"/>
      <c r="D16" s="5">
        <v>247</v>
      </c>
      <c r="E16" s="5">
        <v>905</v>
      </c>
      <c r="F16" s="17">
        <v>1160</v>
      </c>
      <c r="G16" s="17">
        <v>1346</v>
      </c>
      <c r="I16" s="11">
        <f t="shared" si="0"/>
        <v>3658</v>
      </c>
    </row>
    <row r="17" spans="1:11" x14ac:dyDescent="0.3">
      <c r="A17" s="2" t="s">
        <v>157</v>
      </c>
      <c r="B17" s="2" t="s">
        <v>173</v>
      </c>
      <c r="C17" s="5">
        <v>2209</v>
      </c>
      <c r="D17" s="5"/>
      <c r="E17" s="5"/>
      <c r="F17" s="10"/>
      <c r="G17" s="10"/>
      <c r="I17" s="11">
        <f t="shared" si="0"/>
        <v>2209</v>
      </c>
    </row>
    <row r="18" spans="1:11" x14ac:dyDescent="0.3">
      <c r="A18" s="2" t="s">
        <v>139</v>
      </c>
      <c r="B18" s="2" t="s">
        <v>173</v>
      </c>
      <c r="C18" s="5"/>
      <c r="D18" s="5"/>
      <c r="E18" s="5"/>
      <c r="F18" s="10"/>
      <c r="G18" s="10"/>
      <c r="I18" s="11">
        <f t="shared" si="0"/>
        <v>0</v>
      </c>
    </row>
    <row r="19" spans="1:11" x14ac:dyDescent="0.3">
      <c r="A19" s="2" t="s">
        <v>174</v>
      </c>
      <c r="B19" s="2" t="s">
        <v>173</v>
      </c>
      <c r="C19" s="5">
        <v>464</v>
      </c>
      <c r="D19" s="5"/>
      <c r="E19" s="5"/>
      <c r="F19" s="10"/>
      <c r="G19" s="10"/>
      <c r="I19" s="11">
        <f t="shared" si="0"/>
        <v>464</v>
      </c>
    </row>
    <row r="20" spans="1:11" x14ac:dyDescent="0.3">
      <c r="A20" t="s">
        <v>175</v>
      </c>
      <c r="B20" s="2" t="s">
        <v>173</v>
      </c>
      <c r="C20" s="5"/>
      <c r="D20" s="5"/>
      <c r="E20" s="5"/>
      <c r="F20" s="10"/>
      <c r="G20" s="10"/>
      <c r="I20" s="13">
        <f t="shared" si="0"/>
        <v>0</v>
      </c>
    </row>
    <row r="21" spans="1:11" x14ac:dyDescent="0.3">
      <c r="A21" t="s">
        <v>176</v>
      </c>
      <c r="B21" s="2" t="s">
        <v>173</v>
      </c>
      <c r="C21" s="5"/>
      <c r="D21" s="5"/>
      <c r="E21" s="5"/>
      <c r="F21" s="10"/>
      <c r="G21" s="10"/>
      <c r="I21" s="13">
        <f t="shared" si="0"/>
        <v>0</v>
      </c>
    </row>
    <row r="22" spans="1:11" x14ac:dyDescent="0.3">
      <c r="A22" t="s">
        <v>177</v>
      </c>
      <c r="B22" s="2" t="s">
        <v>173</v>
      </c>
      <c r="C22" s="5">
        <v>560</v>
      </c>
      <c r="D22" s="5">
        <v>2818</v>
      </c>
      <c r="E22" s="5"/>
      <c r="F22" s="10">
        <v>351</v>
      </c>
      <c r="G22" s="10"/>
      <c r="I22" s="11">
        <f t="shared" si="0"/>
        <v>3729</v>
      </c>
    </row>
    <row r="23" spans="1:11" x14ac:dyDescent="0.3">
      <c r="A23" t="s">
        <v>29</v>
      </c>
      <c r="B23" t="s">
        <v>30</v>
      </c>
      <c r="C23" s="5">
        <v>29061</v>
      </c>
      <c r="D23" s="5">
        <v>13265</v>
      </c>
      <c r="E23" s="5">
        <v>14531</v>
      </c>
      <c r="F23" s="5">
        <v>3387</v>
      </c>
      <c r="G23" s="5">
        <v>995</v>
      </c>
      <c r="I23" s="11">
        <f t="shared" si="0"/>
        <v>61239</v>
      </c>
    </row>
    <row r="24" spans="1:11" x14ac:dyDescent="0.3">
      <c r="A24" t="s">
        <v>17</v>
      </c>
      <c r="B24" t="s">
        <v>30</v>
      </c>
      <c r="C24" s="5">
        <v>6468</v>
      </c>
      <c r="D24" s="5">
        <v>15119</v>
      </c>
      <c r="E24" s="5">
        <v>10597</v>
      </c>
      <c r="F24" s="5">
        <v>1893</v>
      </c>
      <c r="G24" s="5"/>
      <c r="I24" s="11">
        <f t="shared" si="0"/>
        <v>34077</v>
      </c>
    </row>
    <row r="25" spans="1:11" x14ac:dyDescent="0.3">
      <c r="A25" t="s">
        <v>18</v>
      </c>
      <c r="B25" t="s">
        <v>30</v>
      </c>
      <c r="C25" s="5">
        <v>2649</v>
      </c>
      <c r="D25" s="5"/>
      <c r="E25" s="5"/>
      <c r="F25" s="5">
        <v>3891</v>
      </c>
      <c r="G25" s="5"/>
      <c r="I25" s="11">
        <f t="shared" si="0"/>
        <v>6540</v>
      </c>
      <c r="K25" s="25">
        <f>I25+I22</f>
        <v>10269</v>
      </c>
    </row>
    <row r="26" spans="1:11" x14ac:dyDescent="0.3">
      <c r="A26" t="s">
        <v>162</v>
      </c>
      <c r="B26" t="s">
        <v>30</v>
      </c>
      <c r="C26" s="5">
        <v>591</v>
      </c>
      <c r="D26" s="5">
        <v>2026</v>
      </c>
      <c r="E26" s="5">
        <v>1593</v>
      </c>
      <c r="F26" s="5">
        <v>1288</v>
      </c>
      <c r="G26" s="5"/>
      <c r="I26" s="11">
        <f t="shared" si="0"/>
        <v>5498</v>
      </c>
      <c r="K26" s="25"/>
    </row>
    <row r="27" spans="1:11" x14ac:dyDescent="0.3">
      <c r="A27" t="s">
        <v>25</v>
      </c>
      <c r="B27" t="s">
        <v>30</v>
      </c>
      <c r="C27" s="5"/>
      <c r="D27" s="5"/>
      <c r="E27" s="5"/>
      <c r="F27" s="5"/>
      <c r="G27" s="5"/>
      <c r="I27" s="13">
        <f t="shared" si="0"/>
        <v>0</v>
      </c>
    </row>
    <row r="28" spans="1:11" x14ac:dyDescent="0.3">
      <c r="A28" t="s">
        <v>27</v>
      </c>
      <c r="B28" t="s">
        <v>30</v>
      </c>
      <c r="C28" s="5">
        <v>2059</v>
      </c>
      <c r="D28" s="5">
        <v>2661</v>
      </c>
      <c r="E28" s="5">
        <v>1476</v>
      </c>
      <c r="F28" s="5">
        <v>4235</v>
      </c>
      <c r="G28" s="5"/>
      <c r="I28" s="11">
        <f t="shared" si="0"/>
        <v>10431</v>
      </c>
    </row>
    <row r="29" spans="1:11" x14ac:dyDescent="0.3">
      <c r="A29" t="s">
        <v>28</v>
      </c>
      <c r="B29" t="s">
        <v>30</v>
      </c>
      <c r="C29" s="5"/>
      <c r="D29" s="5">
        <v>245</v>
      </c>
      <c r="E29" s="5">
        <v>918</v>
      </c>
      <c r="F29" s="5">
        <v>1147</v>
      </c>
      <c r="G29" s="5">
        <v>1314</v>
      </c>
      <c r="I29" s="11">
        <f t="shared" si="0"/>
        <v>3624</v>
      </c>
    </row>
    <row r="30" spans="1:11" x14ac:dyDescent="0.3">
      <c r="A30" t="s">
        <v>37</v>
      </c>
      <c r="B30" t="s">
        <v>32</v>
      </c>
      <c r="C30" s="5"/>
      <c r="D30" s="5"/>
      <c r="E30" s="5"/>
      <c r="F30" s="10"/>
      <c r="G30" s="10"/>
      <c r="I30" s="13">
        <f t="shared" si="0"/>
        <v>0</v>
      </c>
    </row>
    <row r="31" spans="1:11" x14ac:dyDescent="0.3">
      <c r="A31" t="s">
        <v>33</v>
      </c>
      <c r="B31" t="s">
        <v>32</v>
      </c>
      <c r="C31" s="5">
        <v>6634</v>
      </c>
      <c r="D31" s="5">
        <v>16108</v>
      </c>
      <c r="E31" s="5">
        <v>11727</v>
      </c>
      <c r="F31" s="5">
        <v>815</v>
      </c>
      <c r="G31" s="5">
        <v>8265</v>
      </c>
      <c r="I31" s="11">
        <f t="shared" si="0"/>
        <v>43549</v>
      </c>
    </row>
    <row r="32" spans="1:11" x14ac:dyDescent="0.3">
      <c r="A32" t="s">
        <v>31</v>
      </c>
      <c r="B32" t="s">
        <v>32</v>
      </c>
      <c r="C32" s="5">
        <v>644</v>
      </c>
      <c r="D32" s="5">
        <v>679</v>
      </c>
      <c r="E32" s="5"/>
      <c r="F32" s="10"/>
      <c r="G32" s="10"/>
      <c r="I32" s="11">
        <f t="shared" si="0"/>
        <v>1323</v>
      </c>
    </row>
    <row r="33" spans="1:9" x14ac:dyDescent="0.3">
      <c r="A33" t="s">
        <v>34</v>
      </c>
      <c r="B33" t="s">
        <v>32</v>
      </c>
      <c r="C33" s="5"/>
      <c r="D33" s="5"/>
      <c r="E33" s="5"/>
      <c r="F33" s="6"/>
      <c r="G33" s="6"/>
      <c r="I33" s="13">
        <f t="shared" si="0"/>
        <v>0</v>
      </c>
    </row>
    <row r="34" spans="1:9" x14ac:dyDescent="0.3">
      <c r="A34" t="s">
        <v>35</v>
      </c>
      <c r="B34" t="s">
        <v>32</v>
      </c>
      <c r="C34" s="5"/>
      <c r="D34" s="5"/>
      <c r="E34" s="5"/>
      <c r="F34" s="6"/>
      <c r="G34" s="6"/>
      <c r="I34" s="13">
        <f t="shared" si="0"/>
        <v>0</v>
      </c>
    </row>
    <row r="35" spans="1:9" x14ac:dyDescent="0.3">
      <c r="A35" t="s">
        <v>36</v>
      </c>
      <c r="B35" t="s">
        <v>32</v>
      </c>
      <c r="C35" s="5"/>
      <c r="D35" s="5"/>
      <c r="E35" s="5"/>
      <c r="F35" s="6"/>
      <c r="G35" s="6"/>
      <c r="I35" s="13">
        <f t="shared" si="0"/>
        <v>0</v>
      </c>
    </row>
    <row r="36" spans="1:9" x14ac:dyDescent="0.3">
      <c r="A36" s="7" t="s">
        <v>39</v>
      </c>
      <c r="B36" t="s">
        <v>38</v>
      </c>
      <c r="C36" s="5"/>
      <c r="D36" s="5"/>
      <c r="E36" s="5"/>
      <c r="F36" s="6"/>
      <c r="G36" s="6"/>
      <c r="I36" s="13">
        <f t="shared" si="0"/>
        <v>0</v>
      </c>
    </row>
    <row r="37" spans="1:9" x14ac:dyDescent="0.3">
      <c r="A37" t="s">
        <v>37</v>
      </c>
      <c r="B37" t="s">
        <v>153</v>
      </c>
      <c r="C37" s="5">
        <v>4140</v>
      </c>
      <c r="D37" s="5">
        <v>1196</v>
      </c>
      <c r="E37" s="5">
        <v>2207</v>
      </c>
      <c r="F37" s="5">
        <v>1149</v>
      </c>
      <c r="G37" s="5">
        <v>394</v>
      </c>
      <c r="I37" s="11">
        <f t="shared" si="0"/>
        <v>9086</v>
      </c>
    </row>
    <row r="38" spans="1:9" x14ac:dyDescent="0.3">
      <c r="A38" t="s">
        <v>33</v>
      </c>
      <c r="B38" t="s">
        <v>153</v>
      </c>
      <c r="C38" s="5">
        <v>2908</v>
      </c>
      <c r="D38" s="5">
        <v>2648</v>
      </c>
      <c r="E38" s="5">
        <v>1600</v>
      </c>
      <c r="F38" s="5">
        <v>4269</v>
      </c>
      <c r="G38" s="5"/>
      <c r="I38" s="11">
        <f t="shared" si="0"/>
        <v>11425</v>
      </c>
    </row>
    <row r="39" spans="1:9" x14ac:dyDescent="0.3">
      <c r="A39" t="s">
        <v>31</v>
      </c>
      <c r="B39" t="s">
        <v>153</v>
      </c>
      <c r="C39" s="5">
        <v>3040</v>
      </c>
      <c r="D39" s="5">
        <v>4283</v>
      </c>
      <c r="E39" s="5">
        <v>733</v>
      </c>
      <c r="F39" s="10">
        <v>4956</v>
      </c>
      <c r="G39" s="10"/>
      <c r="I39" s="11">
        <f t="shared" si="0"/>
        <v>13012</v>
      </c>
    </row>
    <row r="40" spans="1:9" x14ac:dyDescent="0.3">
      <c r="A40" t="s">
        <v>161</v>
      </c>
      <c r="B40" t="s">
        <v>153</v>
      </c>
      <c r="C40" s="5">
        <v>3260</v>
      </c>
      <c r="D40" s="5">
        <v>2297</v>
      </c>
      <c r="E40" s="5">
        <v>1814</v>
      </c>
      <c r="F40" s="10">
        <v>1184</v>
      </c>
      <c r="G40" s="10"/>
      <c r="I40" s="11">
        <f t="shared" si="0"/>
        <v>8555</v>
      </c>
    </row>
    <row r="41" spans="1:9" x14ac:dyDescent="0.3">
      <c r="A41" t="s">
        <v>42</v>
      </c>
      <c r="B41" t="s">
        <v>43</v>
      </c>
      <c r="C41" s="5"/>
      <c r="D41" s="5"/>
      <c r="E41" s="5"/>
      <c r="F41" s="5"/>
      <c r="G41" s="5"/>
      <c r="I41" s="12">
        <f t="shared" si="0"/>
        <v>0</v>
      </c>
    </row>
    <row r="42" spans="1:9" x14ac:dyDescent="0.3">
      <c r="A42" t="s">
        <v>44</v>
      </c>
      <c r="B42" t="s">
        <v>43</v>
      </c>
      <c r="C42" s="5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53</v>
      </c>
      <c r="B43" t="s">
        <v>43</v>
      </c>
      <c r="C43" s="5"/>
      <c r="D43" s="5"/>
      <c r="E43" s="5"/>
      <c r="F43" s="5"/>
      <c r="G43" s="5"/>
      <c r="I43" s="11">
        <f t="shared" si="0"/>
        <v>0</v>
      </c>
    </row>
    <row r="44" spans="1:9" x14ac:dyDescent="0.3">
      <c r="A44" t="s">
        <v>54</v>
      </c>
      <c r="B44" t="s">
        <v>43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s="2" t="s">
        <v>42</v>
      </c>
      <c r="B45" s="2" t="s">
        <v>70</v>
      </c>
      <c r="C45" s="5"/>
      <c r="D45" s="5"/>
      <c r="E45" s="5"/>
      <c r="F45" s="5"/>
      <c r="G45" s="5"/>
      <c r="I45" s="11">
        <f t="shared" si="0"/>
        <v>0</v>
      </c>
    </row>
    <row r="46" spans="1:9" x14ac:dyDescent="0.3">
      <c r="A46" s="2" t="s">
        <v>44</v>
      </c>
      <c r="B46" s="2" t="s">
        <v>70</v>
      </c>
      <c r="C46" s="5"/>
      <c r="D46" s="5"/>
      <c r="E46" s="5"/>
      <c r="F46" s="5"/>
      <c r="G46" s="5"/>
      <c r="I46" s="11">
        <f t="shared" si="0"/>
        <v>0</v>
      </c>
    </row>
    <row r="47" spans="1:9" x14ac:dyDescent="0.3">
      <c r="A47" s="2" t="s">
        <v>71</v>
      </c>
      <c r="B47" s="2" t="s">
        <v>70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t="s">
        <v>25</v>
      </c>
      <c r="B48" t="s">
        <v>45</v>
      </c>
      <c r="C48" s="5">
        <v>30049</v>
      </c>
      <c r="D48" s="5">
        <v>14716</v>
      </c>
      <c r="E48" s="5">
        <v>19176</v>
      </c>
      <c r="F48" s="5">
        <v>16368</v>
      </c>
      <c r="G48" s="5">
        <v>11003</v>
      </c>
      <c r="I48" s="11">
        <f t="shared" si="0"/>
        <v>91312</v>
      </c>
    </row>
    <row r="49" spans="1:11" x14ac:dyDescent="0.3">
      <c r="A49" t="s">
        <v>27</v>
      </c>
      <c r="B49" t="s">
        <v>45</v>
      </c>
      <c r="C49" s="5">
        <v>733</v>
      </c>
      <c r="D49" s="5"/>
      <c r="E49" s="5"/>
      <c r="F49" s="5"/>
      <c r="G49" s="5"/>
      <c r="I49" s="11">
        <f t="shared" si="0"/>
        <v>733</v>
      </c>
      <c r="K49" s="25">
        <f>I49+I31</f>
        <v>44282</v>
      </c>
    </row>
    <row r="50" spans="1:11" x14ac:dyDescent="0.3">
      <c r="A50" t="s">
        <v>28</v>
      </c>
      <c r="B50" t="s">
        <v>45</v>
      </c>
      <c r="C50" s="5"/>
      <c r="D50" s="5">
        <v>609</v>
      </c>
      <c r="E50" s="5">
        <v>907</v>
      </c>
      <c r="F50" s="5">
        <v>1168</v>
      </c>
      <c r="G50" s="5">
        <v>1269</v>
      </c>
      <c r="I50" s="11">
        <f t="shared" si="0"/>
        <v>3953</v>
      </c>
      <c r="K50" s="25">
        <f>I50+I32</f>
        <v>5276</v>
      </c>
    </row>
    <row r="51" spans="1:11" x14ac:dyDescent="0.3">
      <c r="A51" t="s">
        <v>160</v>
      </c>
      <c r="B51" t="s">
        <v>45</v>
      </c>
      <c r="C51" s="5">
        <v>3435</v>
      </c>
      <c r="D51" s="5"/>
      <c r="E51" s="5"/>
      <c r="F51" s="5">
        <v>93</v>
      </c>
      <c r="G51" s="5"/>
      <c r="I51" s="11">
        <f t="shared" si="0"/>
        <v>3528</v>
      </c>
    </row>
    <row r="52" spans="1:11" x14ac:dyDescent="0.3">
      <c r="A52" t="s">
        <v>81</v>
      </c>
      <c r="B52" t="s">
        <v>82</v>
      </c>
      <c r="C52" s="5"/>
      <c r="D52" s="5"/>
      <c r="E52" s="5"/>
      <c r="F52" s="5"/>
      <c r="G52" s="17"/>
      <c r="I52" s="13">
        <f t="shared" si="0"/>
        <v>0</v>
      </c>
    </row>
    <row r="53" spans="1:11" x14ac:dyDescent="0.3">
      <c r="A53" t="s">
        <v>93</v>
      </c>
      <c r="B53" s="2" t="s">
        <v>52</v>
      </c>
      <c r="C53" s="5"/>
      <c r="D53" s="5"/>
      <c r="E53" s="5"/>
      <c r="F53" s="5"/>
      <c r="G53" s="17"/>
      <c r="I53" s="13">
        <f t="shared" si="0"/>
        <v>0</v>
      </c>
    </row>
    <row r="54" spans="1:11" x14ac:dyDescent="0.3">
      <c r="A54" t="s">
        <v>106</v>
      </c>
      <c r="B54" t="s">
        <v>13</v>
      </c>
      <c r="C54" s="5"/>
      <c r="D54" s="5"/>
      <c r="E54" s="5"/>
      <c r="F54" s="5"/>
      <c r="G54" s="17"/>
      <c r="I54" s="13">
        <f t="shared" si="0"/>
        <v>0</v>
      </c>
    </row>
    <row r="55" spans="1:11" x14ac:dyDescent="0.3">
      <c r="A55" t="s">
        <v>94</v>
      </c>
      <c r="B55" t="s">
        <v>13</v>
      </c>
      <c r="C55" s="5"/>
      <c r="D55" s="5"/>
      <c r="E55" s="5"/>
      <c r="F55" s="5"/>
      <c r="G55" s="17"/>
      <c r="I55" s="13">
        <f t="shared" si="0"/>
        <v>0</v>
      </c>
    </row>
    <row r="56" spans="1:11" x14ac:dyDescent="0.3">
      <c r="A56" t="s">
        <v>95</v>
      </c>
      <c r="B56" t="s">
        <v>184</v>
      </c>
      <c r="C56" s="5"/>
      <c r="D56" s="5"/>
      <c r="E56" s="5"/>
      <c r="F56" s="5"/>
      <c r="G56" s="17"/>
      <c r="I56" s="13">
        <f t="shared" si="0"/>
        <v>0</v>
      </c>
    </row>
    <row r="57" spans="1:11" x14ac:dyDescent="0.3">
      <c r="A57" t="s">
        <v>107</v>
      </c>
      <c r="B57" t="s">
        <v>40</v>
      </c>
      <c r="C57" s="5"/>
      <c r="D57" s="5"/>
      <c r="E57" s="5"/>
      <c r="F57" s="5"/>
      <c r="G57" s="17"/>
      <c r="I57" s="13">
        <f t="shared" si="0"/>
        <v>0</v>
      </c>
    </row>
    <row r="58" spans="1:11" x14ac:dyDescent="0.3">
      <c r="A58" t="s">
        <v>107</v>
      </c>
      <c r="B58" t="s">
        <v>113</v>
      </c>
      <c r="C58" s="5"/>
      <c r="D58" s="5"/>
      <c r="E58" s="5"/>
      <c r="F58" s="5"/>
      <c r="G58" s="17"/>
      <c r="I58" s="13">
        <f t="shared" si="0"/>
        <v>0</v>
      </c>
    </row>
    <row r="59" spans="1:11" x14ac:dyDescent="0.3">
      <c r="A59" t="s">
        <v>108</v>
      </c>
      <c r="B59" t="s">
        <v>40</v>
      </c>
      <c r="C59" s="5"/>
      <c r="D59" s="5"/>
      <c r="E59" s="5"/>
      <c r="F59" s="5"/>
      <c r="G59" s="17"/>
      <c r="I59" s="13">
        <f t="shared" si="0"/>
        <v>0</v>
      </c>
    </row>
    <row r="60" spans="1:11" x14ac:dyDescent="0.3">
      <c r="A60" t="s">
        <v>182</v>
      </c>
      <c r="B60" t="s">
        <v>45</v>
      </c>
      <c r="C60" s="5"/>
      <c r="D60" s="5"/>
      <c r="E60" s="5"/>
      <c r="F60" s="5"/>
      <c r="G60" s="17"/>
      <c r="I60" s="13">
        <f t="shared" si="0"/>
        <v>0</v>
      </c>
    </row>
    <row r="61" spans="1:11" x14ac:dyDescent="0.3">
      <c r="A61" t="s">
        <v>183</v>
      </c>
      <c r="B61" t="s">
        <v>184</v>
      </c>
      <c r="C61" s="5"/>
      <c r="D61" s="5"/>
      <c r="E61" s="5"/>
      <c r="F61" s="5"/>
      <c r="G61" s="17"/>
      <c r="I61" s="13">
        <f t="shared" si="0"/>
        <v>0</v>
      </c>
    </row>
    <row r="62" spans="1:11" x14ac:dyDescent="0.3">
      <c r="A62" t="s">
        <v>109</v>
      </c>
      <c r="B62" t="s">
        <v>13</v>
      </c>
      <c r="C62" s="5"/>
      <c r="D62" s="5"/>
      <c r="E62" s="5"/>
      <c r="F62" s="5"/>
      <c r="G62" s="17"/>
      <c r="I62" s="13">
        <f t="shared" si="0"/>
        <v>0</v>
      </c>
    </row>
    <row r="63" spans="1:11" x14ac:dyDescent="0.3">
      <c r="A63" t="s">
        <v>103</v>
      </c>
      <c r="B63" s="2" t="s">
        <v>52</v>
      </c>
      <c r="C63" s="17"/>
      <c r="D63" s="5"/>
      <c r="E63" s="5"/>
      <c r="F63" s="5"/>
      <c r="G63" s="17"/>
      <c r="I63" s="13">
        <f t="shared" si="0"/>
        <v>0</v>
      </c>
    </row>
    <row r="64" spans="1:11" x14ac:dyDescent="0.3">
      <c r="A64" t="s">
        <v>178</v>
      </c>
      <c r="B64" t="s">
        <v>13</v>
      </c>
      <c r="C64" s="17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179</v>
      </c>
      <c r="B65" t="s">
        <v>184</v>
      </c>
      <c r="C65" s="17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104</v>
      </c>
      <c r="B66" t="s">
        <v>13</v>
      </c>
      <c r="C66" s="17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103</v>
      </c>
      <c r="B67" t="s">
        <v>181</v>
      </c>
      <c r="C67" s="17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100</v>
      </c>
      <c r="B68" t="s">
        <v>45</v>
      </c>
      <c r="C68" s="5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101</v>
      </c>
      <c r="B69" t="s">
        <v>13</v>
      </c>
      <c r="C69" s="5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102</v>
      </c>
      <c r="B70" t="s">
        <v>184</v>
      </c>
      <c r="C70" s="5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87</v>
      </c>
      <c r="B71" t="s">
        <v>40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87</v>
      </c>
      <c r="B72" s="2" t="s">
        <v>52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114</v>
      </c>
      <c r="B73" t="s">
        <v>13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130</v>
      </c>
      <c r="B74" t="s">
        <v>184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98</v>
      </c>
      <c r="B75" t="s">
        <v>32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99</v>
      </c>
      <c r="B76" t="s">
        <v>45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87</v>
      </c>
      <c r="B77" t="s">
        <v>180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110</v>
      </c>
      <c r="B78" t="s">
        <v>32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111</v>
      </c>
      <c r="B79" t="s">
        <v>45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112</v>
      </c>
      <c r="B80" t="s">
        <v>96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84</v>
      </c>
      <c r="B81" t="s">
        <v>13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86</v>
      </c>
      <c r="B82" t="s">
        <v>30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97</v>
      </c>
      <c r="B83" t="s">
        <v>32</v>
      </c>
      <c r="C83" s="5"/>
      <c r="D83" s="17"/>
      <c r="E83" s="5"/>
      <c r="F83" s="5"/>
      <c r="G83" s="17"/>
      <c r="I83" s="13">
        <f t="shared" si="0"/>
        <v>0</v>
      </c>
    </row>
    <row r="84" spans="1:9" x14ac:dyDescent="0.3">
      <c r="A84" t="s">
        <v>86</v>
      </c>
      <c r="B84" t="s">
        <v>45</v>
      </c>
      <c r="C84" s="5"/>
      <c r="D84" s="17"/>
      <c r="E84" s="5"/>
      <c r="F84" s="5"/>
      <c r="G84" s="17"/>
      <c r="I84" s="13">
        <f t="shared" si="0"/>
        <v>0</v>
      </c>
    </row>
    <row r="85" spans="1:9" x14ac:dyDescent="0.3">
      <c r="A85" t="s">
        <v>89</v>
      </c>
      <c r="B85" t="s">
        <v>180</v>
      </c>
      <c r="C85" s="5"/>
      <c r="D85" s="17"/>
      <c r="E85" s="5"/>
      <c r="F85" s="5"/>
      <c r="G85" s="17"/>
      <c r="I85" s="13">
        <f t="shared" si="0"/>
        <v>0</v>
      </c>
    </row>
    <row r="86" spans="1:9" x14ac:dyDescent="0.3">
      <c r="C86" s="1" t="s">
        <v>0</v>
      </c>
      <c r="D86" s="1" t="s">
        <v>0</v>
      </c>
      <c r="E86" s="1" t="s">
        <v>0</v>
      </c>
      <c r="F86" s="1" t="s">
        <v>0</v>
      </c>
      <c r="G86" s="1" t="s">
        <v>0</v>
      </c>
      <c r="H86" s="1"/>
      <c r="I86" s="1" t="s">
        <v>0</v>
      </c>
    </row>
    <row r="87" spans="1:9" x14ac:dyDescent="0.3">
      <c r="C87" s="8">
        <f>SUM(C4:C85)</f>
        <v>179416</v>
      </c>
      <c r="D87" s="8">
        <f>SUM(D4:D85)</f>
        <v>147721</v>
      </c>
      <c r="E87" s="8">
        <f>SUM(E4:E85)</f>
        <v>141536</v>
      </c>
      <c r="F87" s="8">
        <f>SUM(F4:F85)</f>
        <v>106537</v>
      </c>
      <c r="G87" s="8">
        <f>SUM(G4:G85)</f>
        <v>60730</v>
      </c>
      <c r="H87" s="9"/>
      <c r="I87" s="21">
        <f>SUM(I4:I85)</f>
        <v>635940</v>
      </c>
    </row>
    <row r="88" spans="1:9" x14ac:dyDescent="0.3">
      <c r="C88" s="1" t="s">
        <v>1</v>
      </c>
      <c r="D88" s="1" t="s">
        <v>1</v>
      </c>
      <c r="E88" s="1" t="s">
        <v>1</v>
      </c>
      <c r="F88" s="1" t="s">
        <v>1</v>
      </c>
      <c r="G88" s="1" t="s">
        <v>1</v>
      </c>
      <c r="H88" s="1"/>
      <c r="I88" s="1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89"/>
  <sheetViews>
    <sheetView workbookViewId="0">
      <pane xSplit="2" ySplit="3" topLeftCell="C85" activePane="bottomRight" state="frozen"/>
      <selection pane="topRight" activeCell="C1" sqref="C1"/>
      <selection pane="bottomLeft" activeCell="A4" sqref="A4"/>
      <selection pane="bottomRight" activeCell="I49" sqref="I49"/>
    </sheetView>
  </sheetViews>
  <sheetFormatPr defaultRowHeight="14.4" x14ac:dyDescent="0.3"/>
  <cols>
    <col min="2" max="2" width="14" customWidth="1"/>
    <col min="3" max="3" width="10.6640625" customWidth="1"/>
    <col min="4" max="4" width="10.5546875" customWidth="1"/>
    <col min="5" max="5" width="11.33203125" customWidth="1"/>
    <col min="6" max="6" width="11" customWidth="1"/>
    <col min="7" max="7" width="10.6640625" customWidth="1"/>
    <col min="9" max="9" width="12.109375" customWidth="1"/>
  </cols>
  <sheetData>
    <row r="1" spans="1:9" x14ac:dyDescent="0.3">
      <c r="A1" t="s">
        <v>193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62</v>
      </c>
      <c r="D3" s="3" t="s">
        <v>194</v>
      </c>
      <c r="E3" s="3" t="s">
        <v>195</v>
      </c>
      <c r="F3" s="4" t="s">
        <v>196</v>
      </c>
      <c r="G3" s="3" t="s">
        <v>80</v>
      </c>
    </row>
    <row r="4" spans="1:9" x14ac:dyDescent="0.3">
      <c r="A4" t="s">
        <v>11</v>
      </c>
      <c r="B4" s="2" t="s">
        <v>138</v>
      </c>
      <c r="C4" s="5"/>
      <c r="D4" s="5">
        <v>1481</v>
      </c>
      <c r="E4" s="5"/>
      <c r="F4" s="17"/>
      <c r="G4" s="17"/>
      <c r="I4" s="11">
        <f t="shared" ref="I4:I86" si="0">C4+D4+E4+F4+G4</f>
        <v>1481</v>
      </c>
    </row>
    <row r="5" spans="1:9" x14ac:dyDescent="0.3">
      <c r="A5" t="s">
        <v>157</v>
      </c>
      <c r="B5" s="2" t="s">
        <v>138</v>
      </c>
      <c r="C5" s="5"/>
      <c r="D5" s="5"/>
      <c r="E5" s="5"/>
      <c r="F5" s="17"/>
      <c r="G5" s="17"/>
      <c r="I5" s="11">
        <f t="shared" si="0"/>
        <v>0</v>
      </c>
    </row>
    <row r="6" spans="1:9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</row>
    <row r="7" spans="1:9" x14ac:dyDescent="0.3">
      <c r="A7" t="s">
        <v>139</v>
      </c>
      <c r="B7" s="2" t="s">
        <v>138</v>
      </c>
      <c r="C7" s="5"/>
      <c r="D7" s="5"/>
      <c r="E7" s="5"/>
      <c r="F7" s="17"/>
      <c r="G7" s="17"/>
      <c r="I7" s="13">
        <f t="shared" si="0"/>
        <v>0</v>
      </c>
    </row>
    <row r="8" spans="1:9" x14ac:dyDescent="0.3">
      <c r="A8" t="s">
        <v>11</v>
      </c>
      <c r="B8" t="s">
        <v>13</v>
      </c>
      <c r="C8" s="5">
        <v>986</v>
      </c>
      <c r="D8" s="5">
        <v>23295</v>
      </c>
      <c r="E8" s="5">
        <v>31933</v>
      </c>
      <c r="F8" s="17">
        <v>21638</v>
      </c>
      <c r="G8" s="17">
        <v>503</v>
      </c>
      <c r="I8" s="11">
        <f t="shared" si="0"/>
        <v>78355</v>
      </c>
    </row>
    <row r="9" spans="1:9" x14ac:dyDescent="0.3">
      <c r="A9" t="s">
        <v>10</v>
      </c>
      <c r="B9" t="s">
        <v>13</v>
      </c>
      <c r="C9" s="5">
        <v>2571</v>
      </c>
      <c r="D9" s="5">
        <v>20997</v>
      </c>
      <c r="E9" s="5">
        <v>21943</v>
      </c>
      <c r="F9" s="17">
        <v>20729</v>
      </c>
      <c r="G9" s="17">
        <v>11003</v>
      </c>
      <c r="I9" s="11">
        <f t="shared" si="0"/>
        <v>77243</v>
      </c>
    </row>
    <row r="10" spans="1:9" x14ac:dyDescent="0.3">
      <c r="A10" t="s">
        <v>8</v>
      </c>
      <c r="B10" t="s">
        <v>13</v>
      </c>
      <c r="C10" s="5"/>
      <c r="D10" s="5">
        <v>3509</v>
      </c>
      <c r="E10" s="5">
        <v>4323</v>
      </c>
      <c r="F10" s="17">
        <v>3062</v>
      </c>
      <c r="G10" s="17">
        <v>2119</v>
      </c>
      <c r="I10" s="11">
        <f t="shared" si="0"/>
        <v>13013</v>
      </c>
    </row>
    <row r="11" spans="1:9" x14ac:dyDescent="0.3">
      <c r="A11" t="s">
        <v>158</v>
      </c>
      <c r="B11" t="s">
        <v>13</v>
      </c>
      <c r="C11" s="5"/>
      <c r="D11" s="5">
        <v>6861</v>
      </c>
      <c r="E11" s="5">
        <v>935</v>
      </c>
      <c r="F11" s="17">
        <v>4916</v>
      </c>
      <c r="G11" s="17">
        <v>1251</v>
      </c>
      <c r="I11" s="11">
        <f t="shared" si="0"/>
        <v>13963</v>
      </c>
    </row>
    <row r="12" spans="1:9" x14ac:dyDescent="0.3">
      <c r="A12" t="s">
        <v>19</v>
      </c>
      <c r="B12" t="s">
        <v>13</v>
      </c>
      <c r="C12" s="5">
        <v>823</v>
      </c>
      <c r="D12" s="5">
        <v>16187</v>
      </c>
      <c r="E12" s="5">
        <v>16917</v>
      </c>
      <c r="F12" s="10">
        <v>6067</v>
      </c>
      <c r="G12" s="10">
        <v>26692</v>
      </c>
      <c r="I12" s="11">
        <f t="shared" si="0"/>
        <v>66686</v>
      </c>
    </row>
    <row r="13" spans="1:9" x14ac:dyDescent="0.3">
      <c r="A13" t="s">
        <v>20</v>
      </c>
      <c r="B13" t="s">
        <v>13</v>
      </c>
      <c r="C13" s="5">
        <v>4032</v>
      </c>
      <c r="D13" s="5">
        <v>32187</v>
      </c>
      <c r="E13" s="5">
        <v>30277</v>
      </c>
      <c r="F13" s="17">
        <v>19682</v>
      </c>
      <c r="G13" s="17">
        <v>19047</v>
      </c>
      <c r="I13" s="11">
        <f t="shared" si="0"/>
        <v>105225</v>
      </c>
    </row>
    <row r="14" spans="1:9" x14ac:dyDescent="0.3">
      <c r="A14" t="s">
        <v>21</v>
      </c>
      <c r="B14" t="s">
        <v>13</v>
      </c>
      <c r="C14" s="5"/>
      <c r="D14" s="5">
        <v>1249</v>
      </c>
      <c r="E14" s="5">
        <v>9637</v>
      </c>
      <c r="F14" s="17">
        <v>7050</v>
      </c>
      <c r="G14" s="17">
        <v>7909</v>
      </c>
      <c r="I14" s="11">
        <f t="shared" si="0"/>
        <v>25845</v>
      </c>
    </row>
    <row r="15" spans="1:9" x14ac:dyDescent="0.3">
      <c r="A15" t="s">
        <v>197</v>
      </c>
      <c r="B15" t="s">
        <v>13</v>
      </c>
      <c r="C15" s="5"/>
      <c r="D15" s="5"/>
      <c r="E15" s="5"/>
      <c r="F15" s="17"/>
      <c r="G15" s="17">
        <v>2052</v>
      </c>
      <c r="I15" s="11">
        <f t="shared" si="0"/>
        <v>2052</v>
      </c>
    </row>
    <row r="16" spans="1:9" x14ac:dyDescent="0.3">
      <c r="A16" t="s">
        <v>22</v>
      </c>
      <c r="B16" t="s">
        <v>23</v>
      </c>
      <c r="C16" s="5"/>
      <c r="D16" s="5">
        <v>3292</v>
      </c>
      <c r="E16" s="5">
        <v>1703</v>
      </c>
      <c r="F16" s="17">
        <v>1796</v>
      </c>
      <c r="G16" s="17">
        <v>1600</v>
      </c>
      <c r="I16" s="11">
        <f t="shared" si="0"/>
        <v>8391</v>
      </c>
    </row>
    <row r="17" spans="1:9" x14ac:dyDescent="0.3">
      <c r="A17" t="s">
        <v>24</v>
      </c>
      <c r="B17" t="s">
        <v>23</v>
      </c>
      <c r="C17" s="5"/>
      <c r="D17" s="5">
        <v>1470</v>
      </c>
      <c r="E17" s="5">
        <v>1728</v>
      </c>
      <c r="F17" s="17">
        <v>932</v>
      </c>
      <c r="G17" s="17">
        <v>1089</v>
      </c>
      <c r="I17" s="11">
        <f t="shared" si="0"/>
        <v>5219</v>
      </c>
    </row>
    <row r="18" spans="1:9" x14ac:dyDescent="0.3">
      <c r="A18" s="2" t="s">
        <v>157</v>
      </c>
      <c r="B18" s="2" t="s">
        <v>173</v>
      </c>
      <c r="C18" s="5"/>
      <c r="D18" s="5"/>
      <c r="E18" s="5"/>
      <c r="F18" s="10"/>
      <c r="G18" s="10"/>
      <c r="I18" s="11">
        <f t="shared" si="0"/>
        <v>0</v>
      </c>
    </row>
    <row r="19" spans="1:9" x14ac:dyDescent="0.3">
      <c r="A19" s="2" t="s">
        <v>139</v>
      </c>
      <c r="B19" s="2" t="s">
        <v>173</v>
      </c>
      <c r="C19" s="5"/>
      <c r="D19" s="5"/>
      <c r="E19" s="5"/>
      <c r="F19" s="10"/>
      <c r="G19" s="10"/>
      <c r="I19" s="11">
        <f t="shared" si="0"/>
        <v>0</v>
      </c>
    </row>
    <row r="20" spans="1:9" x14ac:dyDescent="0.3">
      <c r="A20" s="2" t="s">
        <v>174</v>
      </c>
      <c r="B20" s="2" t="s">
        <v>173</v>
      </c>
      <c r="C20" s="5"/>
      <c r="D20" s="5">
        <v>320</v>
      </c>
      <c r="E20" s="5"/>
      <c r="F20" s="10"/>
      <c r="G20" s="10"/>
      <c r="I20" s="11">
        <f t="shared" si="0"/>
        <v>320</v>
      </c>
    </row>
    <row r="21" spans="1:9" x14ac:dyDescent="0.3">
      <c r="A21" t="s">
        <v>175</v>
      </c>
      <c r="B21" s="2" t="s">
        <v>173</v>
      </c>
      <c r="C21" s="5"/>
      <c r="D21" s="5"/>
      <c r="E21" s="5"/>
      <c r="F21" s="10"/>
      <c r="G21" s="10"/>
      <c r="I21" s="13">
        <f t="shared" si="0"/>
        <v>0</v>
      </c>
    </row>
    <row r="22" spans="1:9" x14ac:dyDescent="0.3">
      <c r="A22" t="s">
        <v>176</v>
      </c>
      <c r="B22" s="2" t="s">
        <v>173</v>
      </c>
      <c r="C22" s="5"/>
      <c r="D22" s="5"/>
      <c r="E22" s="5"/>
      <c r="F22" s="10"/>
      <c r="G22" s="10"/>
      <c r="I22" s="13">
        <f t="shared" si="0"/>
        <v>0</v>
      </c>
    </row>
    <row r="23" spans="1:9" x14ac:dyDescent="0.3">
      <c r="A23" t="s">
        <v>177</v>
      </c>
      <c r="B23" s="2" t="s">
        <v>173</v>
      </c>
      <c r="C23" s="5"/>
      <c r="D23" s="5">
        <v>2528</v>
      </c>
      <c r="E23" s="5"/>
      <c r="F23" s="10"/>
      <c r="G23" s="10"/>
      <c r="I23" s="11">
        <f t="shared" si="0"/>
        <v>2528</v>
      </c>
    </row>
    <row r="24" spans="1:9" x14ac:dyDescent="0.3">
      <c r="A24" t="s">
        <v>29</v>
      </c>
      <c r="B24" t="s">
        <v>30</v>
      </c>
      <c r="C24" s="5"/>
      <c r="D24" s="5">
        <v>5154</v>
      </c>
      <c r="E24" s="5">
        <v>8259</v>
      </c>
      <c r="F24" s="5">
        <v>19027</v>
      </c>
      <c r="G24" s="5">
        <v>11070</v>
      </c>
      <c r="I24" s="11">
        <f t="shared" si="0"/>
        <v>43510</v>
      </c>
    </row>
    <row r="25" spans="1:9" x14ac:dyDescent="0.3">
      <c r="A25" t="s">
        <v>17</v>
      </c>
      <c r="B25" t="s">
        <v>30</v>
      </c>
      <c r="C25" s="5"/>
      <c r="D25" s="5">
        <v>1103</v>
      </c>
      <c r="E25" s="5">
        <v>14025</v>
      </c>
      <c r="F25" s="5">
        <v>17308</v>
      </c>
      <c r="G25" s="5">
        <v>19896</v>
      </c>
      <c r="I25" s="11">
        <f t="shared" si="0"/>
        <v>52332</v>
      </c>
    </row>
    <row r="26" spans="1:9" x14ac:dyDescent="0.3">
      <c r="A26" t="s">
        <v>18</v>
      </c>
      <c r="B26" t="s">
        <v>30</v>
      </c>
      <c r="C26" s="5"/>
      <c r="D26" s="5">
        <v>252</v>
      </c>
      <c r="E26" s="5">
        <v>458</v>
      </c>
      <c r="F26" s="5">
        <v>4080</v>
      </c>
      <c r="G26" s="5">
        <v>5979</v>
      </c>
      <c r="I26" s="11">
        <f t="shared" si="0"/>
        <v>10769</v>
      </c>
    </row>
    <row r="27" spans="1:9" x14ac:dyDescent="0.3">
      <c r="A27" t="s">
        <v>162</v>
      </c>
      <c r="B27" t="s">
        <v>30</v>
      </c>
      <c r="C27" s="5"/>
      <c r="D27" s="5">
        <v>2629</v>
      </c>
      <c r="E27" s="5">
        <v>716</v>
      </c>
      <c r="F27" s="5">
        <v>1986</v>
      </c>
      <c r="G27" s="5">
        <v>1089</v>
      </c>
      <c r="I27" s="11">
        <f t="shared" si="0"/>
        <v>6420</v>
      </c>
    </row>
    <row r="28" spans="1:9" x14ac:dyDescent="0.3">
      <c r="A28" t="s">
        <v>25</v>
      </c>
      <c r="B28" t="s">
        <v>30</v>
      </c>
      <c r="C28" s="5"/>
      <c r="D28" s="5"/>
      <c r="E28" s="5"/>
      <c r="F28" s="5"/>
      <c r="G28" s="5"/>
      <c r="I28" s="13">
        <f t="shared" si="0"/>
        <v>0</v>
      </c>
    </row>
    <row r="29" spans="1:9" x14ac:dyDescent="0.3">
      <c r="A29" t="s">
        <v>27</v>
      </c>
      <c r="B29" t="s">
        <v>30</v>
      </c>
      <c r="C29" s="5">
        <v>899</v>
      </c>
      <c r="D29" s="5">
        <v>6596</v>
      </c>
      <c r="E29" s="5">
        <v>1646</v>
      </c>
      <c r="F29" s="5">
        <v>1687</v>
      </c>
      <c r="G29" s="5">
        <v>4431</v>
      </c>
      <c r="I29" s="11">
        <f t="shared" si="0"/>
        <v>15259</v>
      </c>
    </row>
    <row r="30" spans="1:9" x14ac:dyDescent="0.3">
      <c r="A30" t="s">
        <v>28</v>
      </c>
      <c r="B30" t="s">
        <v>30</v>
      </c>
      <c r="C30" s="5"/>
      <c r="D30" s="5">
        <v>1468</v>
      </c>
      <c r="E30" s="5">
        <v>1773</v>
      </c>
      <c r="F30" s="5">
        <v>924</v>
      </c>
      <c r="G30" s="5"/>
      <c r="I30" s="11">
        <f t="shared" si="0"/>
        <v>4165</v>
      </c>
    </row>
    <row r="31" spans="1:9" x14ac:dyDescent="0.3">
      <c r="A31" t="s">
        <v>37</v>
      </c>
      <c r="B31" t="s">
        <v>32</v>
      </c>
      <c r="C31" s="5"/>
      <c r="D31" s="5">
        <v>505</v>
      </c>
      <c r="E31" s="5">
        <v>1083</v>
      </c>
      <c r="F31" s="10"/>
      <c r="G31" s="10">
        <v>40</v>
      </c>
      <c r="I31" s="13">
        <f t="shared" si="0"/>
        <v>1628</v>
      </c>
    </row>
    <row r="32" spans="1:9" x14ac:dyDescent="0.3">
      <c r="A32" t="s">
        <v>33</v>
      </c>
      <c r="B32" t="s">
        <v>32</v>
      </c>
      <c r="C32" s="5">
        <v>2735</v>
      </c>
      <c r="D32" s="5">
        <v>5412</v>
      </c>
      <c r="E32" s="5"/>
      <c r="F32" s="5"/>
      <c r="G32" s="5"/>
      <c r="I32" s="11">
        <f t="shared" si="0"/>
        <v>8147</v>
      </c>
    </row>
    <row r="33" spans="1:9" x14ac:dyDescent="0.3">
      <c r="A33" t="s">
        <v>31</v>
      </c>
      <c r="B33" t="s">
        <v>32</v>
      </c>
      <c r="C33" s="5"/>
      <c r="D33" s="5"/>
      <c r="E33" s="5"/>
      <c r="F33" s="10"/>
      <c r="G33" s="10"/>
      <c r="I33" s="11">
        <f t="shared" si="0"/>
        <v>0</v>
      </c>
    </row>
    <row r="34" spans="1:9" x14ac:dyDescent="0.3">
      <c r="A34" t="s">
        <v>34</v>
      </c>
      <c r="B34" t="s">
        <v>32</v>
      </c>
      <c r="C34" s="5"/>
      <c r="D34" s="5"/>
      <c r="E34" s="5"/>
      <c r="F34" s="6"/>
      <c r="G34" s="6"/>
      <c r="I34" s="13">
        <f t="shared" si="0"/>
        <v>0</v>
      </c>
    </row>
    <row r="35" spans="1:9" x14ac:dyDescent="0.3">
      <c r="A35" t="s">
        <v>35</v>
      </c>
      <c r="B35" t="s">
        <v>32</v>
      </c>
      <c r="C35" s="5"/>
      <c r="D35" s="5"/>
      <c r="E35" s="5"/>
      <c r="F35" s="6"/>
      <c r="G35" s="6"/>
      <c r="I35" s="13">
        <f t="shared" si="0"/>
        <v>0</v>
      </c>
    </row>
    <row r="36" spans="1:9" x14ac:dyDescent="0.3">
      <c r="A36" t="s">
        <v>36</v>
      </c>
      <c r="B36" t="s">
        <v>32</v>
      </c>
      <c r="C36" s="5"/>
      <c r="D36" s="5"/>
      <c r="E36" s="5"/>
      <c r="F36" s="6"/>
      <c r="G36" s="6"/>
      <c r="I36" s="13">
        <f t="shared" si="0"/>
        <v>0</v>
      </c>
    </row>
    <row r="37" spans="1:9" x14ac:dyDescent="0.3">
      <c r="A37" s="7" t="s">
        <v>39</v>
      </c>
      <c r="B37" t="s">
        <v>38</v>
      </c>
      <c r="C37" s="5"/>
      <c r="D37" s="5"/>
      <c r="E37" s="5"/>
      <c r="F37" s="6"/>
      <c r="G37" s="6"/>
      <c r="I37" s="13">
        <f t="shared" si="0"/>
        <v>0</v>
      </c>
    </row>
    <row r="38" spans="1:9" x14ac:dyDescent="0.3">
      <c r="A38" t="s">
        <v>37</v>
      </c>
      <c r="B38" t="s">
        <v>153</v>
      </c>
      <c r="C38" s="5">
        <v>185</v>
      </c>
      <c r="D38" s="5">
        <v>5926</v>
      </c>
      <c r="E38" s="5">
        <v>2686</v>
      </c>
      <c r="F38" s="5">
        <v>3135</v>
      </c>
      <c r="G38" s="5">
        <v>502</v>
      </c>
      <c r="I38" s="11">
        <f t="shared" si="0"/>
        <v>12434</v>
      </c>
    </row>
    <row r="39" spans="1:9" x14ac:dyDescent="0.3">
      <c r="A39" t="s">
        <v>33</v>
      </c>
      <c r="B39" t="s">
        <v>153</v>
      </c>
      <c r="C39" s="5"/>
      <c r="D39" s="5">
        <v>3391</v>
      </c>
      <c r="E39" s="5">
        <v>6096</v>
      </c>
      <c r="F39" s="5">
        <v>1886</v>
      </c>
      <c r="G39" s="5">
        <v>8391</v>
      </c>
      <c r="I39" s="11">
        <f t="shared" si="0"/>
        <v>19764</v>
      </c>
    </row>
    <row r="40" spans="1:9" x14ac:dyDescent="0.3">
      <c r="A40" t="s">
        <v>31</v>
      </c>
      <c r="B40" t="s">
        <v>153</v>
      </c>
      <c r="C40" s="5"/>
      <c r="D40" s="5"/>
      <c r="E40" s="5">
        <v>428</v>
      </c>
      <c r="F40" s="10">
        <v>2589</v>
      </c>
      <c r="G40" s="10">
        <v>2273</v>
      </c>
      <c r="I40" s="11">
        <f t="shared" si="0"/>
        <v>5290</v>
      </c>
    </row>
    <row r="41" spans="1:9" x14ac:dyDescent="0.3">
      <c r="A41" t="s">
        <v>161</v>
      </c>
      <c r="B41" t="s">
        <v>153</v>
      </c>
      <c r="C41" s="5"/>
      <c r="D41" s="5">
        <v>2841</v>
      </c>
      <c r="E41" s="5">
        <v>862</v>
      </c>
      <c r="F41" s="10">
        <v>2301</v>
      </c>
      <c r="G41" s="10">
        <v>946</v>
      </c>
      <c r="I41" s="11">
        <f t="shared" si="0"/>
        <v>6950</v>
      </c>
    </row>
    <row r="42" spans="1:9" x14ac:dyDescent="0.3">
      <c r="A42" t="s">
        <v>42</v>
      </c>
      <c r="B42" t="s">
        <v>43</v>
      </c>
      <c r="C42" s="5"/>
      <c r="D42" s="5"/>
      <c r="E42" s="5"/>
      <c r="F42" s="5"/>
      <c r="G42" s="5"/>
      <c r="I42" s="12">
        <f t="shared" si="0"/>
        <v>0</v>
      </c>
    </row>
    <row r="43" spans="1:9" x14ac:dyDescent="0.3">
      <c r="A43" t="s">
        <v>44</v>
      </c>
      <c r="B43" t="s">
        <v>43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53</v>
      </c>
      <c r="B44" t="s">
        <v>43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54</v>
      </c>
      <c r="B45" t="s">
        <v>43</v>
      </c>
      <c r="C45" s="5"/>
      <c r="D45" s="5"/>
      <c r="E45" s="5"/>
      <c r="F45" s="5"/>
      <c r="G45" s="5"/>
      <c r="I45" s="11">
        <f t="shared" si="0"/>
        <v>0</v>
      </c>
    </row>
    <row r="46" spans="1:9" x14ac:dyDescent="0.3">
      <c r="A46" s="2" t="s">
        <v>42</v>
      </c>
      <c r="B46" s="2" t="s">
        <v>70</v>
      </c>
      <c r="C46" s="5"/>
      <c r="D46" s="5"/>
      <c r="E46" s="5"/>
      <c r="F46" s="5"/>
      <c r="G46" s="5"/>
      <c r="I46" s="11">
        <f t="shared" si="0"/>
        <v>0</v>
      </c>
    </row>
    <row r="47" spans="1:9" x14ac:dyDescent="0.3">
      <c r="A47" s="2" t="s">
        <v>44</v>
      </c>
      <c r="B47" s="2" t="s">
        <v>70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s="2" t="s">
        <v>71</v>
      </c>
      <c r="B48" s="2" t="s">
        <v>70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t="s">
        <v>25</v>
      </c>
      <c r="B49" t="s">
        <v>45</v>
      </c>
      <c r="C49" s="5">
        <v>450</v>
      </c>
      <c r="D49" s="5">
        <v>15681</v>
      </c>
      <c r="E49" s="5">
        <v>26585</v>
      </c>
      <c r="F49" s="5">
        <v>21039</v>
      </c>
      <c r="G49" s="5">
        <v>12657</v>
      </c>
      <c r="I49" s="11">
        <f t="shared" si="0"/>
        <v>76412</v>
      </c>
    </row>
    <row r="50" spans="1:9" x14ac:dyDescent="0.3">
      <c r="A50" t="s">
        <v>27</v>
      </c>
      <c r="B50" t="s">
        <v>45</v>
      </c>
      <c r="C50" s="5"/>
      <c r="D50" s="5">
        <v>11687</v>
      </c>
      <c r="E50" s="5">
        <v>16579</v>
      </c>
      <c r="F50" s="5">
        <v>12952</v>
      </c>
      <c r="G50" s="5">
        <v>18705</v>
      </c>
      <c r="I50" s="11">
        <f t="shared" si="0"/>
        <v>59923</v>
      </c>
    </row>
    <row r="51" spans="1:9" x14ac:dyDescent="0.3">
      <c r="A51" t="s">
        <v>28</v>
      </c>
      <c r="B51" t="s">
        <v>45</v>
      </c>
      <c r="C51" s="5"/>
      <c r="D51" s="5">
        <v>4968</v>
      </c>
      <c r="E51" s="5">
        <v>5452</v>
      </c>
      <c r="F51" s="5">
        <v>2428</v>
      </c>
      <c r="G51" s="5">
        <v>4449</v>
      </c>
      <c r="I51" s="11">
        <f t="shared" si="0"/>
        <v>17297</v>
      </c>
    </row>
    <row r="52" spans="1:9" x14ac:dyDescent="0.3">
      <c r="A52" t="s">
        <v>160</v>
      </c>
      <c r="B52" t="s">
        <v>45</v>
      </c>
      <c r="C52" s="5"/>
      <c r="D52" s="5">
        <v>3837</v>
      </c>
      <c r="E52" s="5"/>
      <c r="F52" s="5">
        <v>7765</v>
      </c>
      <c r="G52" s="5">
        <v>220</v>
      </c>
      <c r="I52" s="11">
        <f t="shared" si="0"/>
        <v>11822</v>
      </c>
    </row>
    <row r="53" spans="1:9" x14ac:dyDescent="0.3">
      <c r="A53" t="s">
        <v>81</v>
      </c>
      <c r="B53" t="s">
        <v>82</v>
      </c>
      <c r="C53" s="5"/>
      <c r="D53" s="5"/>
      <c r="E53" s="5"/>
      <c r="F53" s="5"/>
      <c r="G53" s="17"/>
      <c r="I53" s="13">
        <f t="shared" si="0"/>
        <v>0</v>
      </c>
    </row>
    <row r="54" spans="1:9" x14ac:dyDescent="0.3">
      <c r="A54" t="s">
        <v>93</v>
      </c>
      <c r="B54" s="2" t="s">
        <v>52</v>
      </c>
      <c r="C54" s="5"/>
      <c r="D54" s="5"/>
      <c r="E54" s="5"/>
      <c r="F54" s="5"/>
      <c r="G54" s="17"/>
      <c r="I54" s="13">
        <f t="shared" si="0"/>
        <v>0</v>
      </c>
    </row>
    <row r="55" spans="1:9" x14ac:dyDescent="0.3">
      <c r="A55" t="s">
        <v>106</v>
      </c>
      <c r="B55" t="s">
        <v>13</v>
      </c>
      <c r="C55" s="5"/>
      <c r="D55" s="5"/>
      <c r="E55" s="5"/>
      <c r="F55" s="5"/>
      <c r="G55" s="17"/>
      <c r="I55" s="13">
        <f t="shared" si="0"/>
        <v>0</v>
      </c>
    </row>
    <row r="56" spans="1:9" x14ac:dyDescent="0.3">
      <c r="A56" t="s">
        <v>94</v>
      </c>
      <c r="B56" t="s">
        <v>13</v>
      </c>
      <c r="C56" s="5"/>
      <c r="D56" s="5"/>
      <c r="E56" s="5"/>
      <c r="F56" s="5"/>
      <c r="G56" s="17"/>
      <c r="I56" s="13">
        <f t="shared" si="0"/>
        <v>0</v>
      </c>
    </row>
    <row r="57" spans="1:9" x14ac:dyDescent="0.3">
      <c r="A57" t="s">
        <v>95</v>
      </c>
      <c r="B57" t="s">
        <v>184</v>
      </c>
      <c r="C57" s="5"/>
      <c r="D57" s="5"/>
      <c r="E57" s="5"/>
      <c r="F57" s="5"/>
      <c r="G57" s="17"/>
      <c r="I57" s="13">
        <f t="shared" si="0"/>
        <v>0</v>
      </c>
    </row>
    <row r="58" spans="1:9" x14ac:dyDescent="0.3">
      <c r="A58" t="s">
        <v>107</v>
      </c>
      <c r="B58" t="s">
        <v>40</v>
      </c>
      <c r="C58" s="5"/>
      <c r="D58" s="5"/>
      <c r="E58" s="5"/>
      <c r="F58" s="5"/>
      <c r="G58" s="17"/>
      <c r="I58" s="13">
        <f t="shared" si="0"/>
        <v>0</v>
      </c>
    </row>
    <row r="59" spans="1:9" x14ac:dyDescent="0.3">
      <c r="A59" t="s">
        <v>107</v>
      </c>
      <c r="B59" t="s">
        <v>113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108</v>
      </c>
      <c r="B60" t="s">
        <v>40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182</v>
      </c>
      <c r="B61" t="s">
        <v>45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183</v>
      </c>
      <c r="B62" t="s">
        <v>184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109</v>
      </c>
      <c r="B63" t="s">
        <v>13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103</v>
      </c>
      <c r="B64" s="2" t="s">
        <v>52</v>
      </c>
      <c r="C64" s="17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178</v>
      </c>
      <c r="B65" t="s">
        <v>13</v>
      </c>
      <c r="C65" s="17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179</v>
      </c>
      <c r="B66" t="s">
        <v>184</v>
      </c>
      <c r="C66" s="17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104</v>
      </c>
      <c r="B67" t="s">
        <v>13</v>
      </c>
      <c r="C67" s="17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103</v>
      </c>
      <c r="B68" t="s">
        <v>181</v>
      </c>
      <c r="C68" s="17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102</v>
      </c>
      <c r="B71" t="s">
        <v>184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87</v>
      </c>
      <c r="B72" t="s">
        <v>40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87</v>
      </c>
      <c r="B73" s="2" t="s">
        <v>52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114</v>
      </c>
      <c r="B74" t="s">
        <v>13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130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180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17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17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180</v>
      </c>
      <c r="C86" s="5"/>
      <c r="D86" s="17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12681</v>
      </c>
      <c r="D88" s="8">
        <f>SUM(D4:D86)</f>
        <v>184826</v>
      </c>
      <c r="E88" s="8">
        <f>SUM(E4:E86)</f>
        <v>206044</v>
      </c>
      <c r="F88" s="8">
        <f>SUM(F4:F86)</f>
        <v>184979</v>
      </c>
      <c r="G88" s="8">
        <f>SUM(G4:G86)</f>
        <v>163913</v>
      </c>
      <c r="H88" s="9"/>
      <c r="I88" s="21">
        <f>SUM(I4:I86)</f>
        <v>752443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89"/>
  <sheetViews>
    <sheetView workbookViewId="0">
      <pane xSplit="2" ySplit="3" topLeftCell="C90" activePane="bottomRight" state="frozen"/>
      <selection pane="topRight" activeCell="C1" sqref="C1"/>
      <selection pane="bottomLeft" activeCell="A4" sqref="A4"/>
      <selection pane="bottomRight" sqref="A1:K109"/>
    </sheetView>
  </sheetViews>
  <sheetFormatPr defaultRowHeight="14.4" x14ac:dyDescent="0.3"/>
  <cols>
    <col min="1" max="1" width="10.109375" customWidth="1"/>
    <col min="2" max="2" width="14.6640625" customWidth="1"/>
    <col min="3" max="3" width="10.6640625" customWidth="1"/>
    <col min="4" max="5" width="10.44140625" customWidth="1"/>
    <col min="6" max="6" width="10.6640625" customWidth="1"/>
    <col min="7" max="7" width="10.5546875" customWidth="1"/>
    <col min="9" max="9" width="10.6640625" customWidth="1"/>
  </cols>
  <sheetData>
    <row r="1" spans="1:9" x14ac:dyDescent="0.3">
      <c r="A1" t="s">
        <v>198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47</v>
      </c>
      <c r="D3" s="3" t="s">
        <v>188</v>
      </c>
      <c r="E3" s="3" t="s">
        <v>69</v>
      </c>
      <c r="F3" s="4" t="s">
        <v>50</v>
      </c>
      <c r="G3" s="3" t="s">
        <v>199</v>
      </c>
    </row>
    <row r="4" spans="1:9" x14ac:dyDescent="0.3">
      <c r="A4" t="s">
        <v>11</v>
      </c>
      <c r="B4" s="2" t="s">
        <v>138</v>
      </c>
      <c r="C4" s="5"/>
      <c r="D4" s="5"/>
      <c r="E4" s="5"/>
      <c r="F4" s="17">
        <v>94</v>
      </c>
      <c r="G4" s="17"/>
      <c r="I4" s="13">
        <f t="shared" ref="I4:I86" si="0">C4+D4+E4+F4+G4</f>
        <v>94</v>
      </c>
    </row>
    <row r="5" spans="1:9" x14ac:dyDescent="0.3">
      <c r="A5" t="s">
        <v>157</v>
      </c>
      <c r="B5" s="2" t="s">
        <v>138</v>
      </c>
      <c r="C5" s="5"/>
      <c r="D5" s="5"/>
      <c r="E5" s="5"/>
      <c r="F5" s="17"/>
      <c r="G5" s="17"/>
      <c r="I5" s="13">
        <f t="shared" si="0"/>
        <v>0</v>
      </c>
    </row>
    <row r="6" spans="1:9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</row>
    <row r="7" spans="1:9" x14ac:dyDescent="0.3">
      <c r="A7" t="s">
        <v>139</v>
      </c>
      <c r="B7" s="2" t="s">
        <v>138</v>
      </c>
      <c r="C7" s="5"/>
      <c r="D7" s="5"/>
      <c r="E7" s="5"/>
      <c r="F7" s="17"/>
      <c r="G7" s="17"/>
      <c r="I7" s="13">
        <f t="shared" si="0"/>
        <v>0</v>
      </c>
    </row>
    <row r="8" spans="1:9" x14ac:dyDescent="0.3">
      <c r="A8" t="s">
        <v>11</v>
      </c>
      <c r="B8" t="s">
        <v>13</v>
      </c>
      <c r="C8" s="5"/>
      <c r="D8" s="5">
        <v>3178</v>
      </c>
      <c r="E8" s="5">
        <v>735</v>
      </c>
      <c r="F8" s="17">
        <v>984</v>
      </c>
      <c r="G8" s="17"/>
      <c r="I8" s="13">
        <f t="shared" si="0"/>
        <v>4897</v>
      </c>
    </row>
    <row r="9" spans="1:9" x14ac:dyDescent="0.3">
      <c r="A9" t="s">
        <v>10</v>
      </c>
      <c r="B9" t="s">
        <v>13</v>
      </c>
      <c r="C9" s="5">
        <v>2486</v>
      </c>
      <c r="D9" s="5">
        <v>2157</v>
      </c>
      <c r="E9" s="5">
        <v>840</v>
      </c>
      <c r="F9" s="17">
        <v>13789</v>
      </c>
      <c r="G9" s="17"/>
      <c r="I9" s="13">
        <f t="shared" si="0"/>
        <v>19272</v>
      </c>
    </row>
    <row r="10" spans="1:9" x14ac:dyDescent="0.3">
      <c r="A10" t="s">
        <v>8</v>
      </c>
      <c r="B10" t="s">
        <v>13</v>
      </c>
      <c r="C10" s="5"/>
      <c r="D10" s="5"/>
      <c r="E10" s="5"/>
      <c r="F10" s="17"/>
      <c r="G10" s="17"/>
      <c r="I10" s="13">
        <f t="shared" si="0"/>
        <v>0</v>
      </c>
    </row>
    <row r="11" spans="1:9" x14ac:dyDescent="0.3">
      <c r="A11" t="s">
        <v>158</v>
      </c>
      <c r="B11" t="s">
        <v>13</v>
      </c>
      <c r="C11" s="5"/>
      <c r="D11" s="5">
        <v>2290</v>
      </c>
      <c r="E11" s="5">
        <v>6266</v>
      </c>
      <c r="F11" s="17"/>
      <c r="G11" s="17"/>
      <c r="I11" s="13">
        <f t="shared" si="0"/>
        <v>8556</v>
      </c>
    </row>
    <row r="12" spans="1:9" x14ac:dyDescent="0.3">
      <c r="A12" t="s">
        <v>19</v>
      </c>
      <c r="B12" t="s">
        <v>13</v>
      </c>
      <c r="C12" s="5"/>
      <c r="D12" s="5">
        <v>31527</v>
      </c>
      <c r="E12" s="5">
        <v>55551</v>
      </c>
      <c r="F12" s="10">
        <v>33017</v>
      </c>
      <c r="G12" s="10"/>
      <c r="I12" s="13">
        <f t="shared" si="0"/>
        <v>120095</v>
      </c>
    </row>
    <row r="13" spans="1:9" x14ac:dyDescent="0.3">
      <c r="A13" t="s">
        <v>20</v>
      </c>
      <c r="B13" t="s">
        <v>13</v>
      </c>
      <c r="C13" s="5">
        <v>13474</v>
      </c>
      <c r="D13" s="5">
        <v>22211</v>
      </c>
      <c r="E13" s="5">
        <v>17173</v>
      </c>
      <c r="F13" s="17">
        <v>5680</v>
      </c>
      <c r="G13" s="17"/>
      <c r="I13" s="13">
        <f t="shared" si="0"/>
        <v>58538</v>
      </c>
    </row>
    <row r="14" spans="1:9" x14ac:dyDescent="0.3">
      <c r="A14" t="s">
        <v>21</v>
      </c>
      <c r="B14" t="s">
        <v>13</v>
      </c>
      <c r="C14" s="5"/>
      <c r="D14" s="5">
        <v>4034</v>
      </c>
      <c r="E14" s="5">
        <v>13745</v>
      </c>
      <c r="F14" s="17">
        <v>29645</v>
      </c>
      <c r="G14" s="17"/>
      <c r="I14" s="13">
        <f t="shared" si="0"/>
        <v>47424</v>
      </c>
    </row>
    <row r="15" spans="1:9" x14ac:dyDescent="0.3">
      <c r="A15" t="s">
        <v>197</v>
      </c>
      <c r="B15" t="s">
        <v>13</v>
      </c>
      <c r="C15" s="5"/>
      <c r="D15" s="5"/>
      <c r="E15" s="5">
        <v>19814</v>
      </c>
      <c r="F15" s="17">
        <v>5146</v>
      </c>
      <c r="G15" s="17"/>
      <c r="I15" s="13">
        <f t="shared" si="0"/>
        <v>24960</v>
      </c>
    </row>
    <row r="16" spans="1:9" x14ac:dyDescent="0.3">
      <c r="A16" t="s">
        <v>22</v>
      </c>
      <c r="B16" t="s">
        <v>23</v>
      </c>
      <c r="C16" s="5"/>
      <c r="D16" s="5">
        <v>2528</v>
      </c>
      <c r="E16" s="5">
        <v>3945</v>
      </c>
      <c r="F16" s="17">
        <v>4098</v>
      </c>
      <c r="G16" s="17"/>
      <c r="I16" s="13">
        <f t="shared" si="0"/>
        <v>10571</v>
      </c>
    </row>
    <row r="17" spans="1:9" x14ac:dyDescent="0.3">
      <c r="A17" t="s">
        <v>24</v>
      </c>
      <c r="B17" t="s">
        <v>23</v>
      </c>
      <c r="C17" s="5"/>
      <c r="D17" s="5">
        <v>4586</v>
      </c>
      <c r="E17" s="5">
        <v>4634</v>
      </c>
      <c r="F17" s="17">
        <v>1447</v>
      </c>
      <c r="G17" s="17"/>
      <c r="I17" s="13">
        <f t="shared" si="0"/>
        <v>10667</v>
      </c>
    </row>
    <row r="18" spans="1:9" x14ac:dyDescent="0.3">
      <c r="A18" s="2" t="s">
        <v>157</v>
      </c>
      <c r="B18" s="2" t="s">
        <v>173</v>
      </c>
      <c r="C18" s="5"/>
      <c r="D18" s="5"/>
      <c r="E18" s="5"/>
      <c r="F18" s="10"/>
      <c r="G18" s="10"/>
      <c r="I18" s="11">
        <f t="shared" si="0"/>
        <v>0</v>
      </c>
    </row>
    <row r="19" spans="1:9" x14ac:dyDescent="0.3">
      <c r="A19" s="2" t="s">
        <v>139</v>
      </c>
      <c r="B19" s="2" t="s">
        <v>173</v>
      </c>
      <c r="C19" s="5"/>
      <c r="D19" s="5"/>
      <c r="E19" s="5"/>
      <c r="F19" s="10"/>
      <c r="G19" s="10"/>
      <c r="I19" s="11">
        <f t="shared" si="0"/>
        <v>0</v>
      </c>
    </row>
    <row r="20" spans="1:9" x14ac:dyDescent="0.3">
      <c r="A20" s="2" t="s">
        <v>174</v>
      </c>
      <c r="B20" s="2" t="s">
        <v>173</v>
      </c>
      <c r="C20" s="5"/>
      <c r="D20" s="5"/>
      <c r="E20" s="5"/>
      <c r="F20" s="10"/>
      <c r="G20" s="10"/>
      <c r="I20" s="11">
        <f t="shared" si="0"/>
        <v>0</v>
      </c>
    </row>
    <row r="21" spans="1:9" x14ac:dyDescent="0.3">
      <c r="A21" t="s">
        <v>175</v>
      </c>
      <c r="B21" s="2" t="s">
        <v>173</v>
      </c>
      <c r="C21" s="5"/>
      <c r="D21" s="5"/>
      <c r="E21" s="5"/>
      <c r="F21" s="10"/>
      <c r="G21" s="10"/>
      <c r="I21" s="13">
        <f t="shared" si="0"/>
        <v>0</v>
      </c>
    </row>
    <row r="22" spans="1:9" x14ac:dyDescent="0.3">
      <c r="A22" t="s">
        <v>176</v>
      </c>
      <c r="B22" s="2" t="s">
        <v>173</v>
      </c>
      <c r="C22" s="5"/>
      <c r="D22" s="5"/>
      <c r="E22" s="5"/>
      <c r="F22" s="10"/>
      <c r="G22" s="10"/>
      <c r="I22" s="13">
        <f t="shared" si="0"/>
        <v>0</v>
      </c>
    </row>
    <row r="23" spans="1:9" x14ac:dyDescent="0.3">
      <c r="A23" t="s">
        <v>177</v>
      </c>
      <c r="B23" s="2" t="s">
        <v>173</v>
      </c>
      <c r="C23" s="5"/>
      <c r="D23" s="5"/>
      <c r="E23" s="5"/>
      <c r="F23" s="10"/>
      <c r="G23" s="10"/>
      <c r="I23" s="11">
        <f t="shared" si="0"/>
        <v>0</v>
      </c>
    </row>
    <row r="24" spans="1:9" x14ac:dyDescent="0.3">
      <c r="A24" t="s">
        <v>29</v>
      </c>
      <c r="B24" t="s">
        <v>30</v>
      </c>
      <c r="C24" s="5"/>
      <c r="D24" s="5">
        <v>20327</v>
      </c>
      <c r="E24" s="5">
        <v>29511</v>
      </c>
      <c r="F24" s="5">
        <v>21999</v>
      </c>
      <c r="G24" s="5"/>
      <c r="I24" s="13">
        <f t="shared" si="0"/>
        <v>71837</v>
      </c>
    </row>
    <row r="25" spans="1:9" x14ac:dyDescent="0.3">
      <c r="A25" t="s">
        <v>17</v>
      </c>
      <c r="B25" t="s">
        <v>30</v>
      </c>
      <c r="C25" s="5">
        <v>7155</v>
      </c>
      <c r="D25" s="5">
        <v>10838</v>
      </c>
      <c r="E25" s="5">
        <v>9706</v>
      </c>
      <c r="F25" s="5">
        <v>10398</v>
      </c>
      <c r="G25" s="5"/>
      <c r="I25" s="13">
        <f t="shared" si="0"/>
        <v>38097</v>
      </c>
    </row>
    <row r="26" spans="1:9" x14ac:dyDescent="0.3">
      <c r="A26" t="s">
        <v>18</v>
      </c>
      <c r="B26" t="s">
        <v>30</v>
      </c>
      <c r="C26" s="5"/>
      <c r="D26" s="5">
        <v>6437</v>
      </c>
      <c r="E26" s="5">
        <v>8803</v>
      </c>
      <c r="F26" s="5">
        <v>10874</v>
      </c>
      <c r="G26" s="5"/>
      <c r="I26" s="13">
        <f t="shared" si="0"/>
        <v>26114</v>
      </c>
    </row>
    <row r="27" spans="1:9" x14ac:dyDescent="0.3">
      <c r="A27" t="s">
        <v>162</v>
      </c>
      <c r="B27" t="s">
        <v>30</v>
      </c>
      <c r="C27" s="5"/>
      <c r="D27" s="5">
        <v>1853</v>
      </c>
      <c r="E27" s="5">
        <v>8789</v>
      </c>
      <c r="F27" s="5">
        <v>4528</v>
      </c>
      <c r="G27" s="5"/>
      <c r="I27" s="13">
        <f t="shared" si="0"/>
        <v>15170</v>
      </c>
    </row>
    <row r="28" spans="1:9" x14ac:dyDescent="0.3">
      <c r="A28" t="s">
        <v>25</v>
      </c>
      <c r="B28" t="s">
        <v>30</v>
      </c>
      <c r="C28" s="5"/>
      <c r="D28" s="5"/>
      <c r="E28" s="5"/>
      <c r="F28" s="5"/>
      <c r="G28" s="5"/>
      <c r="I28" s="13">
        <f t="shared" si="0"/>
        <v>0</v>
      </c>
    </row>
    <row r="29" spans="1:9" x14ac:dyDescent="0.3">
      <c r="A29" t="s">
        <v>27</v>
      </c>
      <c r="B29" t="s">
        <v>30</v>
      </c>
      <c r="C29" s="5"/>
      <c r="D29" s="5">
        <v>2520</v>
      </c>
      <c r="E29" s="5">
        <v>3896</v>
      </c>
      <c r="F29" s="5">
        <v>4949</v>
      </c>
      <c r="G29" s="5"/>
      <c r="I29" s="13">
        <f t="shared" si="0"/>
        <v>11365</v>
      </c>
    </row>
    <row r="30" spans="1:9" x14ac:dyDescent="0.3">
      <c r="A30" t="s">
        <v>28</v>
      </c>
      <c r="B30" t="s">
        <v>30</v>
      </c>
      <c r="C30" s="5"/>
      <c r="D30" s="5">
        <v>1230</v>
      </c>
      <c r="E30" s="5">
        <v>2491</v>
      </c>
      <c r="F30" s="5">
        <v>10911</v>
      </c>
      <c r="G30" s="5"/>
      <c r="I30" s="13">
        <f t="shared" si="0"/>
        <v>14632</v>
      </c>
    </row>
    <row r="31" spans="1:9" x14ac:dyDescent="0.3">
      <c r="A31" t="s">
        <v>37</v>
      </c>
      <c r="B31" t="s">
        <v>32</v>
      </c>
      <c r="C31" s="5"/>
      <c r="D31" s="5"/>
      <c r="E31" s="5"/>
      <c r="F31" s="10"/>
      <c r="G31" s="10"/>
      <c r="I31" s="13">
        <f t="shared" si="0"/>
        <v>0</v>
      </c>
    </row>
    <row r="32" spans="1:9" x14ac:dyDescent="0.3">
      <c r="A32" t="s">
        <v>33</v>
      </c>
      <c r="B32" t="s">
        <v>32</v>
      </c>
      <c r="C32" s="5"/>
      <c r="D32" s="5"/>
      <c r="E32" s="5"/>
      <c r="F32" s="5">
        <v>315</v>
      </c>
      <c r="G32" s="5"/>
      <c r="I32" s="13">
        <f t="shared" si="0"/>
        <v>315</v>
      </c>
    </row>
    <row r="33" spans="1:9" x14ac:dyDescent="0.3">
      <c r="A33" t="s">
        <v>31</v>
      </c>
      <c r="B33" t="s">
        <v>32</v>
      </c>
      <c r="C33" s="5"/>
      <c r="D33" s="5"/>
      <c r="E33" s="5"/>
      <c r="F33" s="10"/>
      <c r="G33" s="10"/>
      <c r="I33" s="11">
        <f t="shared" si="0"/>
        <v>0</v>
      </c>
    </row>
    <row r="34" spans="1:9" x14ac:dyDescent="0.3">
      <c r="A34" t="s">
        <v>34</v>
      </c>
      <c r="B34" t="s">
        <v>32</v>
      </c>
      <c r="C34" s="5"/>
      <c r="D34" s="5"/>
      <c r="E34" s="5"/>
      <c r="F34" s="6"/>
      <c r="G34" s="6"/>
      <c r="I34" s="13">
        <f t="shared" si="0"/>
        <v>0</v>
      </c>
    </row>
    <row r="35" spans="1:9" x14ac:dyDescent="0.3">
      <c r="A35" t="s">
        <v>35</v>
      </c>
      <c r="B35" t="s">
        <v>32</v>
      </c>
      <c r="C35" s="5"/>
      <c r="D35" s="5"/>
      <c r="E35" s="5"/>
      <c r="F35" s="6"/>
      <c r="G35" s="6"/>
      <c r="I35" s="13">
        <f t="shared" si="0"/>
        <v>0</v>
      </c>
    </row>
    <row r="36" spans="1:9" x14ac:dyDescent="0.3">
      <c r="A36" t="s">
        <v>36</v>
      </c>
      <c r="B36" t="s">
        <v>32</v>
      </c>
      <c r="C36" s="5"/>
      <c r="D36" s="5"/>
      <c r="E36" s="5"/>
      <c r="F36" s="6"/>
      <c r="G36" s="6"/>
      <c r="I36" s="13">
        <f t="shared" si="0"/>
        <v>0</v>
      </c>
    </row>
    <row r="37" spans="1:9" x14ac:dyDescent="0.3">
      <c r="A37" s="7" t="s">
        <v>39</v>
      </c>
      <c r="B37" t="s">
        <v>38</v>
      </c>
      <c r="C37" s="5"/>
      <c r="D37" s="5"/>
      <c r="E37" s="5"/>
      <c r="F37" s="6"/>
      <c r="G37" s="6"/>
      <c r="I37" s="13">
        <f t="shared" si="0"/>
        <v>0</v>
      </c>
    </row>
    <row r="38" spans="1:9" x14ac:dyDescent="0.3">
      <c r="A38" t="s">
        <v>37</v>
      </c>
      <c r="B38" t="s">
        <v>153</v>
      </c>
      <c r="C38" s="5"/>
      <c r="D38" s="5">
        <v>3160</v>
      </c>
      <c r="E38" s="5">
        <v>4830</v>
      </c>
      <c r="F38" s="5">
        <v>3227</v>
      </c>
      <c r="G38" s="5"/>
      <c r="I38" s="13">
        <f t="shared" si="0"/>
        <v>11217</v>
      </c>
    </row>
    <row r="39" spans="1:9" x14ac:dyDescent="0.3">
      <c r="A39" t="s">
        <v>33</v>
      </c>
      <c r="B39" t="s">
        <v>153</v>
      </c>
      <c r="C39" s="5"/>
      <c r="D39" s="5">
        <v>4406</v>
      </c>
      <c r="E39" s="5">
        <v>3752</v>
      </c>
      <c r="F39" s="5">
        <v>3798</v>
      </c>
      <c r="G39" s="5"/>
      <c r="I39" s="13">
        <f t="shared" si="0"/>
        <v>11956</v>
      </c>
    </row>
    <row r="40" spans="1:9" x14ac:dyDescent="0.3">
      <c r="A40" t="s">
        <v>31</v>
      </c>
      <c r="B40" t="s">
        <v>153</v>
      </c>
      <c r="C40" s="5"/>
      <c r="D40" s="5">
        <v>3334</v>
      </c>
      <c r="E40" s="5">
        <v>2068</v>
      </c>
      <c r="F40" s="10">
        <v>1407</v>
      </c>
      <c r="G40" s="10"/>
      <c r="I40" s="13">
        <f t="shared" si="0"/>
        <v>6809</v>
      </c>
    </row>
    <row r="41" spans="1:9" x14ac:dyDescent="0.3">
      <c r="A41" t="s">
        <v>161</v>
      </c>
      <c r="B41" t="s">
        <v>153</v>
      </c>
      <c r="C41" s="5"/>
      <c r="D41" s="5">
        <v>2070</v>
      </c>
      <c r="E41" s="5">
        <v>8118</v>
      </c>
      <c r="F41" s="10"/>
      <c r="G41" s="10"/>
      <c r="I41" s="13">
        <f t="shared" si="0"/>
        <v>10188</v>
      </c>
    </row>
    <row r="42" spans="1:9" x14ac:dyDescent="0.3">
      <c r="A42" t="s">
        <v>42</v>
      </c>
      <c r="B42" t="s">
        <v>43</v>
      </c>
      <c r="C42" s="5"/>
      <c r="D42" s="5"/>
      <c r="E42" s="5"/>
      <c r="F42" s="5"/>
      <c r="G42" s="5"/>
      <c r="I42" s="12">
        <f t="shared" si="0"/>
        <v>0</v>
      </c>
    </row>
    <row r="43" spans="1:9" x14ac:dyDescent="0.3">
      <c r="A43" t="s">
        <v>44</v>
      </c>
      <c r="B43" t="s">
        <v>43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53</v>
      </c>
      <c r="B44" t="s">
        <v>43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54</v>
      </c>
      <c r="B45" t="s">
        <v>43</v>
      </c>
      <c r="C45" s="5"/>
      <c r="D45" s="5"/>
      <c r="E45" s="5"/>
      <c r="F45" s="5"/>
      <c r="G45" s="5"/>
      <c r="I45" s="11">
        <f t="shared" si="0"/>
        <v>0</v>
      </c>
    </row>
    <row r="46" spans="1:9" x14ac:dyDescent="0.3">
      <c r="A46" s="2" t="s">
        <v>42</v>
      </c>
      <c r="B46" s="2" t="s">
        <v>70</v>
      </c>
      <c r="C46" s="5"/>
      <c r="D46" s="5"/>
      <c r="E46" s="5"/>
      <c r="F46" s="5"/>
      <c r="G46" s="5"/>
      <c r="I46" s="11">
        <f t="shared" si="0"/>
        <v>0</v>
      </c>
    </row>
    <row r="47" spans="1:9" x14ac:dyDescent="0.3">
      <c r="A47" s="2" t="s">
        <v>44</v>
      </c>
      <c r="B47" s="2" t="s">
        <v>70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s="2" t="s">
        <v>71</v>
      </c>
      <c r="B48" s="2" t="s">
        <v>70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t="s">
        <v>25</v>
      </c>
      <c r="B49" t="s">
        <v>45</v>
      </c>
      <c r="C49" s="5"/>
      <c r="D49" s="5">
        <v>21200</v>
      </c>
      <c r="E49" s="5">
        <v>30216</v>
      </c>
      <c r="F49" s="5">
        <v>4517</v>
      </c>
      <c r="G49" s="5"/>
      <c r="I49" s="13">
        <f t="shared" si="0"/>
        <v>55933</v>
      </c>
    </row>
    <row r="50" spans="1:9" x14ac:dyDescent="0.3">
      <c r="A50" t="s">
        <v>27</v>
      </c>
      <c r="B50" t="s">
        <v>45</v>
      </c>
      <c r="C50" s="5">
        <v>8425</v>
      </c>
      <c r="D50" s="5">
        <v>10333</v>
      </c>
      <c r="E50" s="5">
        <v>11772</v>
      </c>
      <c r="F50" s="5">
        <v>17388</v>
      </c>
      <c r="G50" s="5"/>
      <c r="I50" s="13">
        <f t="shared" si="0"/>
        <v>47918</v>
      </c>
    </row>
    <row r="51" spans="1:9" x14ac:dyDescent="0.3">
      <c r="A51" t="s">
        <v>28</v>
      </c>
      <c r="B51" t="s">
        <v>45</v>
      </c>
      <c r="C51" s="5"/>
      <c r="D51" s="5">
        <v>5646</v>
      </c>
      <c r="E51" s="5">
        <v>10848</v>
      </c>
      <c r="F51" s="5">
        <v>3833</v>
      </c>
      <c r="G51" s="5"/>
      <c r="I51" s="13">
        <f t="shared" si="0"/>
        <v>20327</v>
      </c>
    </row>
    <row r="52" spans="1:9" x14ac:dyDescent="0.3">
      <c r="A52" t="s">
        <v>160</v>
      </c>
      <c r="B52" t="s">
        <v>45</v>
      </c>
      <c r="C52" s="5"/>
      <c r="D52" s="5"/>
      <c r="E52" s="5">
        <v>6689</v>
      </c>
      <c r="F52" s="5">
        <v>5376</v>
      </c>
      <c r="G52" s="5"/>
      <c r="I52" s="13">
        <f t="shared" si="0"/>
        <v>12065</v>
      </c>
    </row>
    <row r="53" spans="1:9" x14ac:dyDescent="0.3">
      <c r="A53" t="s">
        <v>81</v>
      </c>
      <c r="B53" t="s">
        <v>82</v>
      </c>
      <c r="C53" s="5"/>
      <c r="D53" s="5"/>
      <c r="E53" s="5"/>
      <c r="F53" s="5"/>
      <c r="G53" s="17"/>
      <c r="I53" s="13">
        <f t="shared" si="0"/>
        <v>0</v>
      </c>
    </row>
    <row r="54" spans="1:9" x14ac:dyDescent="0.3">
      <c r="A54" t="s">
        <v>93</v>
      </c>
      <c r="B54" s="2" t="s">
        <v>52</v>
      </c>
      <c r="C54" s="5"/>
      <c r="D54" s="5"/>
      <c r="E54" s="5"/>
      <c r="F54" s="5"/>
      <c r="G54" s="17"/>
      <c r="I54" s="13">
        <f t="shared" si="0"/>
        <v>0</v>
      </c>
    </row>
    <row r="55" spans="1:9" x14ac:dyDescent="0.3">
      <c r="A55" t="s">
        <v>106</v>
      </c>
      <c r="B55" t="s">
        <v>13</v>
      </c>
      <c r="C55" s="5"/>
      <c r="D55" s="5"/>
      <c r="E55" s="5"/>
      <c r="F55" s="5"/>
      <c r="G55" s="17"/>
      <c r="I55" s="13">
        <f t="shared" si="0"/>
        <v>0</v>
      </c>
    </row>
    <row r="56" spans="1:9" x14ac:dyDescent="0.3">
      <c r="A56" t="s">
        <v>94</v>
      </c>
      <c r="B56" t="s">
        <v>13</v>
      </c>
      <c r="C56" s="5"/>
      <c r="D56" s="5"/>
      <c r="E56" s="5"/>
      <c r="F56" s="5"/>
      <c r="G56" s="17"/>
      <c r="I56" s="13">
        <f t="shared" si="0"/>
        <v>0</v>
      </c>
    </row>
    <row r="57" spans="1:9" x14ac:dyDescent="0.3">
      <c r="A57" t="s">
        <v>95</v>
      </c>
      <c r="B57" t="s">
        <v>184</v>
      </c>
      <c r="C57" s="5"/>
      <c r="D57" s="5"/>
      <c r="E57" s="5"/>
      <c r="F57" s="5"/>
      <c r="G57" s="17"/>
      <c r="I57" s="13">
        <f t="shared" si="0"/>
        <v>0</v>
      </c>
    </row>
    <row r="58" spans="1:9" x14ac:dyDescent="0.3">
      <c r="A58" t="s">
        <v>107</v>
      </c>
      <c r="B58" t="s">
        <v>40</v>
      </c>
      <c r="C58" s="5"/>
      <c r="D58" s="5"/>
      <c r="E58" s="5"/>
      <c r="F58" s="5"/>
      <c r="G58" s="17"/>
      <c r="I58" s="13">
        <f t="shared" si="0"/>
        <v>0</v>
      </c>
    </row>
    <row r="59" spans="1:9" x14ac:dyDescent="0.3">
      <c r="A59" t="s">
        <v>107</v>
      </c>
      <c r="B59" t="s">
        <v>113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108</v>
      </c>
      <c r="B60" t="s">
        <v>40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182</v>
      </c>
      <c r="B61" t="s">
        <v>45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183</v>
      </c>
      <c r="B62" t="s">
        <v>184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109</v>
      </c>
      <c r="B63" t="s">
        <v>13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103</v>
      </c>
      <c r="B64" s="2" t="s">
        <v>52</v>
      </c>
      <c r="C64" s="17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178</v>
      </c>
      <c r="B65" t="s">
        <v>13</v>
      </c>
      <c r="C65" s="17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179</v>
      </c>
      <c r="B66" t="s">
        <v>184</v>
      </c>
      <c r="C66" s="17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104</v>
      </c>
      <c r="B67" t="s">
        <v>13</v>
      </c>
      <c r="C67" s="17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103</v>
      </c>
      <c r="B68" t="s">
        <v>181</v>
      </c>
      <c r="C68" s="17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102</v>
      </c>
      <c r="B71" t="s">
        <v>184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87</v>
      </c>
      <c r="B72" t="s">
        <v>40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87</v>
      </c>
      <c r="B73" s="2" t="s">
        <v>52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114</v>
      </c>
      <c r="B74" t="s">
        <v>13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130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180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17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17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180</v>
      </c>
      <c r="C86" s="5"/>
      <c r="D86" s="17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31540</v>
      </c>
      <c r="D88" s="8">
        <f>SUM(D4:D86)</f>
        <v>165865</v>
      </c>
      <c r="E88" s="8">
        <f>SUM(E4:E86)</f>
        <v>264192</v>
      </c>
      <c r="F88" s="8">
        <f>SUM(F4:F86)</f>
        <v>197420</v>
      </c>
      <c r="G88" s="8">
        <f>SUM(G4:G86)</f>
        <v>0</v>
      </c>
      <c r="H88" s="9"/>
      <c r="I88" s="21">
        <f>SUM(I4:I86)</f>
        <v>659017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N101"/>
  <sheetViews>
    <sheetView workbookViewId="0">
      <selection activeCell="L4" sqref="L4"/>
    </sheetView>
  </sheetViews>
  <sheetFormatPr defaultRowHeight="14.4" x14ac:dyDescent="0.3"/>
  <cols>
    <col min="4" max="4" width="11.5546875" bestFit="1" customWidth="1"/>
    <col min="5" max="5" width="10.5546875" bestFit="1" customWidth="1"/>
    <col min="10" max="10" width="10" customWidth="1"/>
    <col min="11" max="11" width="3.88671875" customWidth="1"/>
    <col min="12" max="12" width="10.5546875" bestFit="1" customWidth="1"/>
  </cols>
  <sheetData>
    <row r="2" spans="1:14" x14ac:dyDescent="0.3">
      <c r="D2" t="s">
        <v>206</v>
      </c>
    </row>
    <row r="3" spans="1:14" x14ac:dyDescent="0.3">
      <c r="D3" t="s">
        <v>200</v>
      </c>
      <c r="E3" t="s">
        <v>201</v>
      </c>
      <c r="F3" t="s">
        <v>202</v>
      </c>
      <c r="G3" t="s">
        <v>203</v>
      </c>
      <c r="H3" t="s">
        <v>204</v>
      </c>
      <c r="I3" t="s">
        <v>205</v>
      </c>
      <c r="J3" t="s">
        <v>209</v>
      </c>
      <c r="L3" t="s">
        <v>208</v>
      </c>
    </row>
    <row r="4" spans="1:14" x14ac:dyDescent="0.3">
      <c r="A4" t="s">
        <v>11</v>
      </c>
      <c r="B4" t="s">
        <v>13</v>
      </c>
      <c r="D4" s="23">
        <v>4655</v>
      </c>
      <c r="E4" s="23">
        <v>79839</v>
      </c>
      <c r="F4" s="23">
        <v>112231</v>
      </c>
      <c r="G4" s="23">
        <v>112888</v>
      </c>
      <c r="H4" s="29">
        <v>52332</v>
      </c>
      <c r="I4" s="23">
        <v>67811</v>
      </c>
      <c r="J4" s="26">
        <f>D4+E4+F4+G4+I4</f>
        <v>377424</v>
      </c>
      <c r="L4" s="27">
        <f>J4/5</f>
        <v>75484.800000000003</v>
      </c>
    </row>
    <row r="5" spans="1:14" x14ac:dyDescent="0.3">
      <c r="A5" t="s">
        <v>10</v>
      </c>
      <c r="B5" t="s">
        <v>13</v>
      </c>
      <c r="D5" s="23">
        <v>19172</v>
      </c>
      <c r="E5" s="23">
        <v>77243</v>
      </c>
      <c r="F5" s="23">
        <v>66054</v>
      </c>
      <c r="G5" s="23">
        <v>75071</v>
      </c>
      <c r="H5" s="29">
        <v>32986</v>
      </c>
      <c r="I5" s="23">
        <v>72371</v>
      </c>
      <c r="J5" s="26">
        <f t="shared" ref="J5:J28" si="0">D5+E5+F5+G5+I5</f>
        <v>309911</v>
      </c>
      <c r="L5" s="27">
        <f t="shared" ref="L5:L28" si="1">J5/5</f>
        <v>61982.2</v>
      </c>
    </row>
    <row r="6" spans="1:14" x14ac:dyDescent="0.3">
      <c r="A6" t="s">
        <v>8</v>
      </c>
      <c r="B6" t="s">
        <v>13</v>
      </c>
      <c r="D6" s="23">
        <v>0</v>
      </c>
      <c r="E6" s="23">
        <v>13013</v>
      </c>
      <c r="F6" s="23">
        <v>16481</v>
      </c>
      <c r="G6" s="23">
        <v>12048</v>
      </c>
      <c r="H6" s="29">
        <v>15417</v>
      </c>
      <c r="I6" s="23">
        <v>12730</v>
      </c>
      <c r="J6" s="26">
        <f t="shared" si="0"/>
        <v>54272</v>
      </c>
      <c r="L6" s="27">
        <f t="shared" si="1"/>
        <v>10854.4</v>
      </c>
    </row>
    <row r="7" spans="1:14" x14ac:dyDescent="0.3">
      <c r="A7" t="s">
        <v>158</v>
      </c>
      <c r="B7" t="s">
        <v>13</v>
      </c>
      <c r="D7" s="23">
        <v>8556</v>
      </c>
      <c r="E7" s="23">
        <v>13963</v>
      </c>
      <c r="F7" s="23">
        <v>16631</v>
      </c>
      <c r="G7" s="23">
        <v>6600</v>
      </c>
      <c r="H7" s="29">
        <v>11723</v>
      </c>
      <c r="I7" s="23">
        <v>1494</v>
      </c>
      <c r="J7" s="26">
        <f t="shared" si="0"/>
        <v>47244</v>
      </c>
      <c r="L7" s="27">
        <f t="shared" si="1"/>
        <v>9448.7999999999993</v>
      </c>
    </row>
    <row r="8" spans="1:14" x14ac:dyDescent="0.3">
      <c r="A8" t="s">
        <v>19</v>
      </c>
      <c r="B8" t="s">
        <v>13</v>
      </c>
      <c r="D8" s="23">
        <v>120095</v>
      </c>
      <c r="E8" s="23">
        <v>66686</v>
      </c>
      <c r="F8" s="23">
        <v>53251</v>
      </c>
      <c r="G8" s="23">
        <v>39269</v>
      </c>
      <c r="H8" s="29">
        <v>1926</v>
      </c>
      <c r="I8" s="23">
        <v>23558</v>
      </c>
      <c r="J8" s="26">
        <f t="shared" si="0"/>
        <v>302859</v>
      </c>
      <c r="L8" s="27">
        <f t="shared" si="1"/>
        <v>60571.8</v>
      </c>
      <c r="N8" s="27">
        <f>L8+L4</f>
        <v>136056.6</v>
      </c>
    </row>
    <row r="9" spans="1:14" x14ac:dyDescent="0.3">
      <c r="A9" t="s">
        <v>20</v>
      </c>
      <c r="B9" t="s">
        <v>13</v>
      </c>
      <c r="D9" s="23">
        <v>58538</v>
      </c>
      <c r="E9" s="23">
        <v>105225</v>
      </c>
      <c r="F9" s="23">
        <v>45150</v>
      </c>
      <c r="G9" s="23">
        <v>68233</v>
      </c>
      <c r="H9" s="29">
        <v>29379</v>
      </c>
      <c r="I9" s="23">
        <v>60401</v>
      </c>
      <c r="J9" s="26">
        <f t="shared" si="0"/>
        <v>337547</v>
      </c>
      <c r="L9" s="27">
        <f t="shared" si="1"/>
        <v>67509.399999999994</v>
      </c>
      <c r="N9" s="27">
        <f>L5+L9</f>
        <v>129491.59999999999</v>
      </c>
    </row>
    <row r="10" spans="1:14" x14ac:dyDescent="0.3">
      <c r="A10" t="s">
        <v>21</v>
      </c>
      <c r="B10" t="s">
        <v>13</v>
      </c>
      <c r="D10" s="23">
        <v>47424</v>
      </c>
      <c r="E10" s="23">
        <f>25845+320</f>
        <v>26165</v>
      </c>
      <c r="F10" s="23">
        <v>4240</v>
      </c>
      <c r="G10" s="23">
        <v>3457</v>
      </c>
      <c r="H10" s="29">
        <v>6407</v>
      </c>
      <c r="I10" s="23">
        <v>8814</v>
      </c>
      <c r="J10" s="26">
        <f t="shared" si="0"/>
        <v>90100</v>
      </c>
      <c r="L10" s="27">
        <f t="shared" si="1"/>
        <v>18020</v>
      </c>
      <c r="N10" s="27">
        <f>L10+L6</f>
        <v>28874.400000000001</v>
      </c>
    </row>
    <row r="11" spans="1:14" x14ac:dyDescent="0.3">
      <c r="A11" t="s">
        <v>197</v>
      </c>
      <c r="B11" t="s">
        <v>13</v>
      </c>
      <c r="D11" s="23">
        <v>24960</v>
      </c>
      <c r="E11" s="23">
        <v>2052</v>
      </c>
      <c r="F11" s="23">
        <v>0</v>
      </c>
      <c r="G11" s="23">
        <v>0</v>
      </c>
      <c r="H11" s="29">
        <v>0</v>
      </c>
      <c r="I11" s="23">
        <v>0</v>
      </c>
      <c r="J11" s="26">
        <f t="shared" si="0"/>
        <v>27012</v>
      </c>
      <c r="L11" s="27">
        <f t="shared" si="1"/>
        <v>5402.4</v>
      </c>
      <c r="N11" s="27">
        <f>L11+L7</f>
        <v>14851.199999999999</v>
      </c>
    </row>
    <row r="12" spans="1:14" x14ac:dyDescent="0.3">
      <c r="A12" t="s">
        <v>22</v>
      </c>
      <c r="B12" t="s">
        <v>23</v>
      </c>
      <c r="D12" s="23">
        <v>10571</v>
      </c>
      <c r="E12" s="23">
        <v>8391</v>
      </c>
      <c r="F12" s="23">
        <v>6630</v>
      </c>
      <c r="G12" s="23">
        <v>8098</v>
      </c>
      <c r="H12" s="29">
        <v>5234</v>
      </c>
      <c r="I12" s="23">
        <v>7989</v>
      </c>
      <c r="J12" s="26">
        <f t="shared" si="0"/>
        <v>41679</v>
      </c>
      <c r="L12" s="27">
        <f t="shared" si="1"/>
        <v>8335.7999999999993</v>
      </c>
    </row>
    <row r="13" spans="1:14" x14ac:dyDescent="0.3">
      <c r="A13" t="s">
        <v>24</v>
      </c>
      <c r="B13" t="s">
        <v>23</v>
      </c>
      <c r="D13" s="23">
        <v>10667</v>
      </c>
      <c r="E13" s="23">
        <v>5219</v>
      </c>
      <c r="F13" s="23">
        <v>3658</v>
      </c>
      <c r="G13" s="23">
        <v>0</v>
      </c>
      <c r="H13" s="29">
        <v>3654</v>
      </c>
      <c r="I13" s="23">
        <v>5575</v>
      </c>
      <c r="J13" s="26">
        <f t="shared" si="0"/>
        <v>25119</v>
      </c>
      <c r="L13" s="27">
        <f t="shared" si="1"/>
        <v>5023.8</v>
      </c>
    </row>
    <row r="14" spans="1:14" x14ac:dyDescent="0.3">
      <c r="A14" t="s">
        <v>29</v>
      </c>
      <c r="B14" t="s">
        <v>30</v>
      </c>
      <c r="D14" s="23">
        <v>71837</v>
      </c>
      <c r="E14" s="23">
        <v>43510</v>
      </c>
      <c r="F14" s="23">
        <v>61239</v>
      </c>
      <c r="G14" s="23">
        <v>93223</v>
      </c>
      <c r="H14" s="29">
        <v>42842</v>
      </c>
      <c r="I14" s="23">
        <v>53796</v>
      </c>
      <c r="J14" s="26">
        <f t="shared" si="0"/>
        <v>323605</v>
      </c>
      <c r="L14" s="27">
        <f t="shared" si="1"/>
        <v>64721</v>
      </c>
    </row>
    <row r="15" spans="1:14" x14ac:dyDescent="0.3">
      <c r="A15" t="s">
        <v>17</v>
      </c>
      <c r="B15" t="s">
        <v>30</v>
      </c>
      <c r="D15" s="23">
        <v>38097</v>
      </c>
      <c r="E15" s="23">
        <v>52332</v>
      </c>
      <c r="F15" s="23">
        <v>34077</v>
      </c>
      <c r="G15" s="23">
        <v>55000</v>
      </c>
      <c r="H15" s="29">
        <v>23453</v>
      </c>
      <c r="I15" s="23">
        <v>56329</v>
      </c>
      <c r="J15" s="26">
        <f t="shared" si="0"/>
        <v>235835</v>
      </c>
      <c r="L15" s="27">
        <f t="shared" si="1"/>
        <v>47167</v>
      </c>
    </row>
    <row r="16" spans="1:14" x14ac:dyDescent="0.3">
      <c r="A16" t="s">
        <v>18</v>
      </c>
      <c r="B16" t="s">
        <v>30</v>
      </c>
      <c r="D16" s="23">
        <v>26114</v>
      </c>
      <c r="E16" s="23">
        <v>13297</v>
      </c>
      <c r="F16" s="23">
        <v>10269</v>
      </c>
      <c r="G16" s="23">
        <v>4390</v>
      </c>
      <c r="H16" s="29">
        <v>7798</v>
      </c>
      <c r="I16" s="23">
        <v>9413</v>
      </c>
      <c r="J16" s="26">
        <f t="shared" si="0"/>
        <v>63483</v>
      </c>
      <c r="L16" s="27">
        <f t="shared" si="1"/>
        <v>12696.6</v>
      </c>
    </row>
    <row r="17" spans="1:12" x14ac:dyDescent="0.3">
      <c r="A17" t="s">
        <v>162</v>
      </c>
      <c r="B17" t="s">
        <v>30</v>
      </c>
      <c r="D17" s="23">
        <v>15170</v>
      </c>
      <c r="E17" s="23">
        <v>6420</v>
      </c>
      <c r="F17" s="23">
        <v>5498</v>
      </c>
      <c r="G17" s="23">
        <v>1683</v>
      </c>
      <c r="H17" s="29">
        <v>7347</v>
      </c>
      <c r="I17" s="23">
        <v>1242</v>
      </c>
      <c r="J17" s="26">
        <f t="shared" si="0"/>
        <v>30013</v>
      </c>
      <c r="L17" s="27">
        <f t="shared" si="1"/>
        <v>6002.6</v>
      </c>
    </row>
    <row r="18" spans="1:12" x14ac:dyDescent="0.3">
      <c r="A18" t="s">
        <v>25</v>
      </c>
      <c r="B18" t="s">
        <v>30</v>
      </c>
      <c r="D18" s="23">
        <v>0</v>
      </c>
      <c r="E18" s="23">
        <v>0</v>
      </c>
      <c r="F18" s="23">
        <v>0</v>
      </c>
      <c r="G18" s="23">
        <v>0</v>
      </c>
      <c r="H18" s="29">
        <v>0</v>
      </c>
      <c r="I18" s="23">
        <v>0</v>
      </c>
      <c r="J18" s="26">
        <f t="shared" si="0"/>
        <v>0</v>
      </c>
      <c r="L18" s="27">
        <f t="shared" si="1"/>
        <v>0</v>
      </c>
    </row>
    <row r="19" spans="1:12" x14ac:dyDescent="0.3">
      <c r="A19" t="s">
        <v>27</v>
      </c>
      <c r="B19" t="s">
        <v>30</v>
      </c>
      <c r="D19" s="23">
        <v>11365</v>
      </c>
      <c r="E19" s="23">
        <v>15259</v>
      </c>
      <c r="F19" s="23">
        <v>10431</v>
      </c>
      <c r="G19" s="23">
        <v>15733</v>
      </c>
      <c r="H19" s="29">
        <v>4280</v>
      </c>
      <c r="I19" s="23">
        <v>10183</v>
      </c>
      <c r="J19" s="26">
        <f t="shared" si="0"/>
        <v>62971</v>
      </c>
      <c r="L19" s="27">
        <f t="shared" si="1"/>
        <v>12594.2</v>
      </c>
    </row>
    <row r="20" spans="1:12" x14ac:dyDescent="0.3">
      <c r="A20" t="s">
        <v>28</v>
      </c>
      <c r="B20" t="s">
        <v>30</v>
      </c>
      <c r="D20" s="23">
        <v>14632</v>
      </c>
      <c r="E20" s="23">
        <v>4165</v>
      </c>
      <c r="F20" s="23">
        <v>3624</v>
      </c>
      <c r="G20" s="23">
        <v>0</v>
      </c>
      <c r="H20" s="29">
        <v>8878</v>
      </c>
      <c r="I20" s="23">
        <v>5642</v>
      </c>
      <c r="J20" s="26">
        <f t="shared" si="0"/>
        <v>28063</v>
      </c>
      <c r="L20" s="27">
        <f t="shared" si="1"/>
        <v>5612.6</v>
      </c>
    </row>
    <row r="21" spans="1:12" x14ac:dyDescent="0.3">
      <c r="A21" t="s">
        <v>37</v>
      </c>
      <c r="B21" t="s">
        <v>153</v>
      </c>
      <c r="D21" s="23">
        <v>11217</v>
      </c>
      <c r="E21" s="23">
        <v>12434</v>
      </c>
      <c r="F21" s="23">
        <v>9086</v>
      </c>
      <c r="G21" s="23">
        <v>28023</v>
      </c>
      <c r="H21" s="29">
        <v>12521</v>
      </c>
      <c r="I21" s="23">
        <v>7475</v>
      </c>
      <c r="J21" s="26">
        <f t="shared" si="0"/>
        <v>68235</v>
      </c>
      <c r="L21" s="27">
        <f t="shared" si="1"/>
        <v>13647</v>
      </c>
    </row>
    <row r="22" spans="1:12" x14ac:dyDescent="0.3">
      <c r="A22" t="s">
        <v>33</v>
      </c>
      <c r="B22" t="s">
        <v>153</v>
      </c>
      <c r="D22" s="23">
        <v>11956</v>
      </c>
      <c r="E22" s="23">
        <v>19764</v>
      </c>
      <c r="F22" s="23">
        <v>11425</v>
      </c>
      <c r="G22" s="23">
        <v>860</v>
      </c>
      <c r="H22" s="29">
        <v>8763</v>
      </c>
      <c r="I22" s="23">
        <v>15768</v>
      </c>
      <c r="J22" s="26">
        <f>D22+E22+F22+G22+I22</f>
        <v>59773</v>
      </c>
      <c r="L22" s="27">
        <f t="shared" si="1"/>
        <v>11954.6</v>
      </c>
    </row>
    <row r="23" spans="1:12" x14ac:dyDescent="0.3">
      <c r="A23" t="s">
        <v>31</v>
      </c>
      <c r="B23" t="s">
        <v>153</v>
      </c>
      <c r="D23" s="23">
        <v>6809</v>
      </c>
      <c r="E23" s="23">
        <v>5290</v>
      </c>
      <c r="F23" s="23">
        <v>13012</v>
      </c>
      <c r="G23" s="23">
        <v>7020</v>
      </c>
      <c r="H23" s="29">
        <v>4470</v>
      </c>
      <c r="I23" s="23">
        <v>2675</v>
      </c>
      <c r="J23" s="26">
        <f t="shared" si="0"/>
        <v>34806</v>
      </c>
      <c r="L23" s="27">
        <f>J23/5</f>
        <v>6961.2</v>
      </c>
    </row>
    <row r="24" spans="1:12" x14ac:dyDescent="0.3">
      <c r="A24" t="s">
        <v>161</v>
      </c>
      <c r="B24" t="s">
        <v>153</v>
      </c>
      <c r="D24" s="23">
        <v>10188</v>
      </c>
      <c r="E24" s="23">
        <v>6950</v>
      </c>
      <c r="F24" s="23">
        <v>8555</v>
      </c>
      <c r="G24" s="23">
        <v>3481</v>
      </c>
      <c r="H24" s="29">
        <v>7454</v>
      </c>
      <c r="I24" s="23">
        <v>1379</v>
      </c>
      <c r="J24" s="26">
        <f t="shared" si="0"/>
        <v>30553</v>
      </c>
      <c r="L24" s="27">
        <f t="shared" si="1"/>
        <v>6110.6</v>
      </c>
    </row>
    <row r="25" spans="1:12" x14ac:dyDescent="0.3">
      <c r="A25" t="s">
        <v>25</v>
      </c>
      <c r="B25" t="s">
        <v>45</v>
      </c>
      <c r="D25" s="23">
        <v>55933</v>
      </c>
      <c r="E25" s="23">
        <v>78040</v>
      </c>
      <c r="F25" s="23">
        <v>91312</v>
      </c>
      <c r="G25" s="23">
        <v>89122</v>
      </c>
      <c r="H25" s="29">
        <v>34699</v>
      </c>
      <c r="I25" s="23">
        <v>52589</v>
      </c>
      <c r="J25" s="26">
        <f t="shared" si="0"/>
        <v>366996</v>
      </c>
      <c r="L25" s="27">
        <f t="shared" si="1"/>
        <v>73399.199999999997</v>
      </c>
    </row>
    <row r="26" spans="1:12" x14ac:dyDescent="0.3">
      <c r="A26" t="s">
        <v>27</v>
      </c>
      <c r="B26" t="s">
        <v>45</v>
      </c>
      <c r="D26" s="23">
        <v>48233</v>
      </c>
      <c r="E26" s="23">
        <v>68070</v>
      </c>
      <c r="F26" s="23">
        <v>44282</v>
      </c>
      <c r="G26" s="23">
        <v>58605</v>
      </c>
      <c r="H26" s="29">
        <v>30946</v>
      </c>
      <c r="I26" s="23">
        <v>56501</v>
      </c>
      <c r="J26" s="26">
        <f t="shared" si="0"/>
        <v>275691</v>
      </c>
      <c r="L26" s="27">
        <f t="shared" si="1"/>
        <v>55138.2</v>
      </c>
    </row>
    <row r="27" spans="1:12" x14ac:dyDescent="0.3">
      <c r="A27" t="s">
        <v>28</v>
      </c>
      <c r="B27" t="s">
        <v>45</v>
      </c>
      <c r="D27" s="23">
        <v>20327</v>
      </c>
      <c r="E27" s="23">
        <v>17297</v>
      </c>
      <c r="F27" s="23">
        <v>5276</v>
      </c>
      <c r="G27" s="23">
        <v>2670</v>
      </c>
      <c r="H27" s="29">
        <v>13519</v>
      </c>
      <c r="I27" s="23">
        <v>13885</v>
      </c>
      <c r="J27" s="26">
        <f t="shared" si="0"/>
        <v>59455</v>
      </c>
      <c r="L27" s="27">
        <f t="shared" si="1"/>
        <v>11891</v>
      </c>
    </row>
    <row r="28" spans="1:12" x14ac:dyDescent="0.3">
      <c r="A28" t="s">
        <v>160</v>
      </c>
      <c r="B28" t="s">
        <v>45</v>
      </c>
      <c r="D28" s="23">
        <v>12065</v>
      </c>
      <c r="E28" s="23">
        <v>11822</v>
      </c>
      <c r="F28" s="23">
        <v>3528</v>
      </c>
      <c r="G28" s="23">
        <v>0</v>
      </c>
      <c r="H28" s="29">
        <v>864</v>
      </c>
      <c r="I28" s="23">
        <v>0</v>
      </c>
      <c r="J28" s="26">
        <f t="shared" si="0"/>
        <v>27415</v>
      </c>
      <c r="L28" s="27">
        <f t="shared" si="1"/>
        <v>5483</v>
      </c>
    </row>
    <row r="29" spans="1:12" x14ac:dyDescent="0.3">
      <c r="D29" s="24" t="s">
        <v>207</v>
      </c>
      <c r="E29" s="24" t="s">
        <v>207</v>
      </c>
      <c r="F29" s="24" t="s">
        <v>207</v>
      </c>
      <c r="G29" s="24" t="s">
        <v>207</v>
      </c>
      <c r="H29" s="30" t="s">
        <v>207</v>
      </c>
      <c r="I29" s="24" t="s">
        <v>207</v>
      </c>
      <c r="L29" s="24" t="s">
        <v>207</v>
      </c>
    </row>
    <row r="30" spans="1:12" x14ac:dyDescent="0.3">
      <c r="D30" s="23">
        <f>SUM(D4:D29)</f>
        <v>658581</v>
      </c>
      <c r="E30" s="23">
        <f>SUM(E4:E29)</f>
        <v>752446</v>
      </c>
      <c r="F30" s="23">
        <f t="shared" ref="F30:I30" si="2">SUM(F4:F29)</f>
        <v>635940</v>
      </c>
      <c r="G30" s="23">
        <f t="shared" si="2"/>
        <v>685474</v>
      </c>
      <c r="H30" s="29">
        <f t="shared" si="2"/>
        <v>366892</v>
      </c>
      <c r="I30" s="23">
        <f t="shared" si="2"/>
        <v>547620</v>
      </c>
      <c r="L30" s="23">
        <f t="shared" ref="L30" si="3">SUM(L4:L29)</f>
        <v>656012.19999999984</v>
      </c>
    </row>
    <row r="31" spans="1:12" x14ac:dyDescent="0.3">
      <c r="D31" s="23"/>
    </row>
    <row r="32" spans="1:12" x14ac:dyDescent="0.3">
      <c r="D32" s="23"/>
    </row>
    <row r="35" spans="1:5" x14ac:dyDescent="0.3">
      <c r="D35" t="s">
        <v>219</v>
      </c>
      <c r="E35" t="s">
        <v>220</v>
      </c>
    </row>
    <row r="36" spans="1:5" x14ac:dyDescent="0.3">
      <c r="D36" t="s">
        <v>200</v>
      </c>
    </row>
    <row r="38" spans="1:5" x14ac:dyDescent="0.3">
      <c r="A38" t="s">
        <v>212</v>
      </c>
      <c r="B38" t="s">
        <v>13</v>
      </c>
      <c r="D38" s="23">
        <v>7792</v>
      </c>
    </row>
    <row r="39" spans="1:5" x14ac:dyDescent="0.3">
      <c r="A39" t="s">
        <v>178</v>
      </c>
      <c r="B39" t="s">
        <v>13</v>
      </c>
      <c r="D39" s="23">
        <v>4901</v>
      </c>
    </row>
    <row r="40" spans="1:5" x14ac:dyDescent="0.3">
      <c r="A40" t="s">
        <v>104</v>
      </c>
      <c r="B40" t="s">
        <v>13</v>
      </c>
      <c r="D40" s="23">
        <v>865</v>
      </c>
    </row>
    <row r="41" spans="1:5" x14ac:dyDescent="0.3">
      <c r="A41" t="s">
        <v>114</v>
      </c>
      <c r="B41" t="s">
        <v>13</v>
      </c>
      <c r="D41" s="23">
        <v>2263</v>
      </c>
    </row>
    <row r="42" spans="1:5" x14ac:dyDescent="0.3">
      <c r="A42" t="s">
        <v>94</v>
      </c>
      <c r="B42" t="s">
        <v>13</v>
      </c>
      <c r="D42" s="23">
        <v>7166</v>
      </c>
    </row>
    <row r="43" spans="1:5" x14ac:dyDescent="0.3">
      <c r="A43" t="s">
        <v>106</v>
      </c>
      <c r="B43" t="s">
        <v>13</v>
      </c>
      <c r="D43" s="23">
        <v>5144</v>
      </c>
    </row>
    <row r="44" spans="1:5" x14ac:dyDescent="0.3">
      <c r="A44" t="s">
        <v>211</v>
      </c>
      <c r="B44" t="s">
        <v>13</v>
      </c>
      <c r="D44" s="23">
        <v>7403</v>
      </c>
    </row>
    <row r="45" spans="1:5" x14ac:dyDescent="0.3">
      <c r="A45" t="s">
        <v>84</v>
      </c>
      <c r="B45" t="s">
        <v>13</v>
      </c>
      <c r="D45" s="23">
        <v>2161</v>
      </c>
    </row>
    <row r="46" spans="1:5" x14ac:dyDescent="0.3">
      <c r="A46" t="s">
        <v>109</v>
      </c>
      <c r="B46" t="s">
        <v>13</v>
      </c>
      <c r="D46" s="23">
        <v>8169</v>
      </c>
    </row>
    <row r="47" spans="1:5" x14ac:dyDescent="0.3">
      <c r="A47" t="s">
        <v>125</v>
      </c>
      <c r="B47" t="s">
        <v>13</v>
      </c>
      <c r="D47" s="23">
        <v>1294</v>
      </c>
    </row>
    <row r="48" spans="1:5" x14ac:dyDescent="0.3">
      <c r="A48" t="s">
        <v>210</v>
      </c>
      <c r="B48" t="s">
        <v>13</v>
      </c>
      <c r="D48" s="23">
        <v>7437</v>
      </c>
    </row>
    <row r="49" spans="1:5" x14ac:dyDescent="0.3">
      <c r="A49" t="s">
        <v>101</v>
      </c>
      <c r="B49" t="s">
        <v>13</v>
      </c>
      <c r="D49" s="23">
        <v>11143</v>
      </c>
    </row>
    <row r="50" spans="1:5" x14ac:dyDescent="0.3">
      <c r="A50" t="s">
        <v>213</v>
      </c>
      <c r="B50" t="s">
        <v>45</v>
      </c>
      <c r="D50" s="23">
        <v>3350</v>
      </c>
    </row>
    <row r="51" spans="1:5" x14ac:dyDescent="0.3">
      <c r="A51" t="s">
        <v>214</v>
      </c>
      <c r="B51" t="s">
        <v>45</v>
      </c>
      <c r="D51" s="23">
        <v>3934</v>
      </c>
      <c r="E51">
        <v>3911</v>
      </c>
    </row>
    <row r="52" spans="1:5" x14ac:dyDescent="0.3">
      <c r="A52" t="s">
        <v>105</v>
      </c>
      <c r="B52" t="s">
        <v>45</v>
      </c>
      <c r="D52" s="23">
        <v>406</v>
      </c>
    </row>
    <row r="53" spans="1:5" x14ac:dyDescent="0.3">
      <c r="A53" t="s">
        <v>99</v>
      </c>
      <c r="B53" t="s">
        <v>45</v>
      </c>
      <c r="D53" s="23">
        <v>453</v>
      </c>
      <c r="E53">
        <v>4601</v>
      </c>
    </row>
    <row r="54" spans="1:5" x14ac:dyDescent="0.3">
      <c r="A54" t="s">
        <v>128</v>
      </c>
      <c r="B54" t="s">
        <v>45</v>
      </c>
      <c r="D54" s="23">
        <v>1701</v>
      </c>
    </row>
    <row r="55" spans="1:5" x14ac:dyDescent="0.3">
      <c r="A55" t="s">
        <v>133</v>
      </c>
      <c r="B55" t="s">
        <v>45</v>
      </c>
      <c r="D55" s="23">
        <v>2491</v>
      </c>
    </row>
    <row r="56" spans="1:5" x14ac:dyDescent="0.3">
      <c r="A56" t="s">
        <v>215</v>
      </c>
      <c r="B56" t="s">
        <v>45</v>
      </c>
      <c r="D56" s="23">
        <v>2197</v>
      </c>
    </row>
    <row r="57" spans="1:5" x14ac:dyDescent="0.3">
      <c r="A57" t="s">
        <v>86</v>
      </c>
      <c r="B57" t="s">
        <v>45</v>
      </c>
      <c r="D57" s="23">
        <v>0</v>
      </c>
    </row>
    <row r="58" spans="1:5" x14ac:dyDescent="0.3">
      <c r="A58" t="s">
        <v>182</v>
      </c>
      <c r="B58" t="s">
        <v>45</v>
      </c>
      <c r="D58" s="23">
        <v>4799</v>
      </c>
    </row>
    <row r="59" spans="1:5" x14ac:dyDescent="0.3">
      <c r="A59" t="s">
        <v>131</v>
      </c>
      <c r="B59" t="s">
        <v>45</v>
      </c>
      <c r="D59" s="23">
        <v>2766</v>
      </c>
    </row>
    <row r="60" spans="1:5" x14ac:dyDescent="0.3">
      <c r="A60" t="s">
        <v>111</v>
      </c>
      <c r="B60" t="s">
        <v>45</v>
      </c>
      <c r="D60" s="23">
        <v>3394</v>
      </c>
    </row>
    <row r="61" spans="1:5" x14ac:dyDescent="0.3">
      <c r="A61" t="s">
        <v>100</v>
      </c>
      <c r="B61" t="s">
        <v>45</v>
      </c>
      <c r="D61" s="23">
        <v>4567</v>
      </c>
    </row>
    <row r="62" spans="1:5" x14ac:dyDescent="0.3">
      <c r="A62" t="s">
        <v>216</v>
      </c>
      <c r="B62" t="s">
        <v>184</v>
      </c>
      <c r="D62" s="23">
        <v>4419</v>
      </c>
    </row>
    <row r="63" spans="1:5" x14ac:dyDescent="0.3">
      <c r="A63" t="s">
        <v>179</v>
      </c>
      <c r="B63" t="s">
        <v>184</v>
      </c>
      <c r="D63" s="23">
        <v>8704</v>
      </c>
    </row>
    <row r="64" spans="1:5" x14ac:dyDescent="0.3">
      <c r="A64" t="s">
        <v>130</v>
      </c>
      <c r="B64" t="s">
        <v>184</v>
      </c>
      <c r="D64" s="23">
        <v>0</v>
      </c>
      <c r="E64">
        <v>5333</v>
      </c>
    </row>
    <row r="65" spans="1:5" x14ac:dyDescent="0.3">
      <c r="A65" t="s">
        <v>95</v>
      </c>
      <c r="B65" t="s">
        <v>184</v>
      </c>
      <c r="D65" s="23">
        <v>2577</v>
      </c>
    </row>
    <row r="66" spans="1:5" x14ac:dyDescent="0.3">
      <c r="A66" t="s">
        <v>126</v>
      </c>
      <c r="B66" t="s">
        <v>184</v>
      </c>
      <c r="D66" s="23">
        <v>2861</v>
      </c>
    </row>
    <row r="67" spans="1:5" x14ac:dyDescent="0.3">
      <c r="A67" t="s">
        <v>217</v>
      </c>
      <c r="B67" t="s">
        <v>184</v>
      </c>
      <c r="D67" s="23">
        <v>5616</v>
      </c>
    </row>
    <row r="68" spans="1:5" x14ac:dyDescent="0.3">
      <c r="A68" t="s">
        <v>129</v>
      </c>
      <c r="B68" t="s">
        <v>184</v>
      </c>
      <c r="D68" s="23">
        <v>2644</v>
      </c>
    </row>
    <row r="69" spans="1:5" x14ac:dyDescent="0.3">
      <c r="A69" t="s">
        <v>183</v>
      </c>
      <c r="B69" t="s">
        <v>184</v>
      </c>
      <c r="D69" s="23">
        <v>4187</v>
      </c>
    </row>
    <row r="70" spans="1:5" x14ac:dyDescent="0.3">
      <c r="A70" t="s">
        <v>132</v>
      </c>
      <c r="B70" t="s">
        <v>184</v>
      </c>
      <c r="D70" s="23">
        <v>0</v>
      </c>
      <c r="E70">
        <v>3689</v>
      </c>
    </row>
    <row r="71" spans="1:5" x14ac:dyDescent="0.3">
      <c r="A71" t="s">
        <v>218</v>
      </c>
      <c r="B71" t="s">
        <v>184</v>
      </c>
      <c r="D71" s="23">
        <v>6955</v>
      </c>
    </row>
    <row r="72" spans="1:5" x14ac:dyDescent="0.3">
      <c r="A72" t="s">
        <v>102</v>
      </c>
      <c r="B72" t="s">
        <v>184</v>
      </c>
      <c r="D72" s="23">
        <v>1712</v>
      </c>
      <c r="E72">
        <v>3987</v>
      </c>
    </row>
    <row r="73" spans="1:5" x14ac:dyDescent="0.3">
      <c r="A73" t="s">
        <v>222</v>
      </c>
      <c r="B73" t="s">
        <v>221</v>
      </c>
      <c r="D73" s="23">
        <v>333</v>
      </c>
    </row>
    <row r="74" spans="1:5" x14ac:dyDescent="0.3">
      <c r="A74" t="s">
        <v>103</v>
      </c>
      <c r="B74" t="s">
        <v>221</v>
      </c>
      <c r="D74" s="23">
        <v>7125</v>
      </c>
    </row>
    <row r="75" spans="1:5" x14ac:dyDescent="0.3">
      <c r="A75" t="s">
        <v>87</v>
      </c>
      <c r="B75" t="s">
        <v>221</v>
      </c>
      <c r="D75" s="23">
        <v>0</v>
      </c>
    </row>
    <row r="76" spans="1:5" x14ac:dyDescent="0.3">
      <c r="A76" t="s">
        <v>93</v>
      </c>
      <c r="B76" t="s">
        <v>221</v>
      </c>
      <c r="D76" s="23">
        <v>154</v>
      </c>
      <c r="E76">
        <v>5580</v>
      </c>
    </row>
    <row r="77" spans="1:5" x14ac:dyDescent="0.3">
      <c r="A77" t="s">
        <v>107</v>
      </c>
      <c r="B77" t="s">
        <v>221</v>
      </c>
      <c r="D77" s="23">
        <v>0</v>
      </c>
    </row>
    <row r="78" spans="1:5" x14ac:dyDescent="0.3">
      <c r="A78" t="s">
        <v>89</v>
      </c>
      <c r="B78" t="s">
        <v>221</v>
      </c>
      <c r="D78" s="23">
        <v>6211</v>
      </c>
    </row>
    <row r="79" spans="1:5" x14ac:dyDescent="0.3">
      <c r="A79" t="s">
        <v>108</v>
      </c>
      <c r="B79" t="s">
        <v>221</v>
      </c>
      <c r="D79" s="23">
        <v>7625</v>
      </c>
    </row>
    <row r="80" spans="1:5" x14ac:dyDescent="0.3">
      <c r="A80" t="s">
        <v>112</v>
      </c>
      <c r="B80" t="s">
        <v>221</v>
      </c>
      <c r="D80" s="23">
        <v>3631</v>
      </c>
    </row>
    <row r="81" spans="1:4" x14ac:dyDescent="0.3">
      <c r="A81" t="s">
        <v>223</v>
      </c>
      <c r="B81" t="s">
        <v>221</v>
      </c>
      <c r="D81" s="23">
        <v>396</v>
      </c>
    </row>
    <row r="82" spans="1:4" x14ac:dyDescent="0.3">
      <c r="D82" s="23"/>
    </row>
    <row r="83" spans="1:4" x14ac:dyDescent="0.3">
      <c r="D83" s="23"/>
    </row>
    <row r="84" spans="1:4" x14ac:dyDescent="0.3">
      <c r="A84" t="s">
        <v>98</v>
      </c>
      <c r="B84" t="s">
        <v>32</v>
      </c>
      <c r="D84" s="23"/>
    </row>
    <row r="85" spans="1:4" x14ac:dyDescent="0.3">
      <c r="A85" t="s">
        <v>87</v>
      </c>
      <c r="B85" t="s">
        <v>180</v>
      </c>
      <c r="D85" s="23"/>
    </row>
    <row r="86" spans="1:4" x14ac:dyDescent="0.3">
      <c r="A86" t="s">
        <v>110</v>
      </c>
      <c r="B86" t="s">
        <v>32</v>
      </c>
      <c r="D86" s="23"/>
    </row>
    <row r="87" spans="1:4" x14ac:dyDescent="0.3">
      <c r="A87" t="s">
        <v>112</v>
      </c>
      <c r="B87" t="s">
        <v>96</v>
      </c>
      <c r="D87" s="23"/>
    </row>
    <row r="88" spans="1:4" x14ac:dyDescent="0.3">
      <c r="A88" t="s">
        <v>86</v>
      </c>
      <c r="B88" t="s">
        <v>30</v>
      </c>
      <c r="D88" s="23"/>
    </row>
    <row r="89" spans="1:4" x14ac:dyDescent="0.3">
      <c r="A89" t="s">
        <v>97</v>
      </c>
      <c r="B89" t="s">
        <v>32</v>
      </c>
      <c r="D89" s="23"/>
    </row>
    <row r="90" spans="1:4" x14ac:dyDescent="0.3">
      <c r="A90" t="s">
        <v>89</v>
      </c>
      <c r="B90" t="s">
        <v>180</v>
      </c>
      <c r="D90" s="23"/>
    </row>
    <row r="91" spans="1:4" x14ac:dyDescent="0.3">
      <c r="D91" s="23"/>
    </row>
    <row r="92" spans="1:4" x14ac:dyDescent="0.3">
      <c r="D92" s="23"/>
    </row>
    <row r="93" spans="1:4" x14ac:dyDescent="0.3">
      <c r="D93" s="23"/>
    </row>
    <row r="94" spans="1:4" x14ac:dyDescent="0.3">
      <c r="D94" s="23"/>
    </row>
    <row r="95" spans="1:4" x14ac:dyDescent="0.3">
      <c r="D95" s="23"/>
    </row>
    <row r="96" spans="1:4" x14ac:dyDescent="0.3">
      <c r="D96" s="23"/>
    </row>
    <row r="97" spans="4:4" x14ac:dyDescent="0.3">
      <c r="D97" s="23"/>
    </row>
    <row r="98" spans="4:4" x14ac:dyDescent="0.3">
      <c r="D98" s="23"/>
    </row>
    <row r="99" spans="4:4" x14ac:dyDescent="0.3">
      <c r="D99" s="23"/>
    </row>
    <row r="100" spans="4:4" x14ac:dyDescent="0.3">
      <c r="D100" s="23"/>
    </row>
    <row r="101" spans="4:4" x14ac:dyDescent="0.3">
      <c r="D101" s="2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89"/>
  <sheetViews>
    <sheetView topLeftCell="A22" workbookViewId="0">
      <selection activeCell="G52" sqref="G52"/>
    </sheetView>
  </sheetViews>
  <sheetFormatPr defaultRowHeight="14.4" x14ac:dyDescent="0.3"/>
  <cols>
    <col min="1" max="1" width="10.33203125" customWidth="1"/>
    <col min="2" max="2" width="15.44140625" customWidth="1"/>
    <col min="3" max="3" width="11" customWidth="1"/>
    <col min="4" max="4" width="10.88671875" customWidth="1"/>
    <col min="5" max="5" width="10.5546875" customWidth="1"/>
    <col min="6" max="6" width="10.88671875" customWidth="1"/>
    <col min="7" max="7" width="9.5546875" customWidth="1"/>
    <col min="9" max="9" width="11" customWidth="1"/>
    <col min="12" max="12" width="10.5546875" bestFit="1" customWidth="1"/>
    <col min="16" max="16" width="16.109375" customWidth="1"/>
  </cols>
  <sheetData>
    <row r="1" spans="1:16" x14ac:dyDescent="0.3">
      <c r="A1" t="s">
        <v>224</v>
      </c>
    </row>
    <row r="2" spans="1:16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  <c r="L2" t="s">
        <v>232</v>
      </c>
      <c r="M2" t="s">
        <v>233</v>
      </c>
      <c r="N2" s="32">
        <v>43175</v>
      </c>
    </row>
    <row r="3" spans="1:16" x14ac:dyDescent="0.3">
      <c r="C3" s="3"/>
      <c r="D3" s="3" t="s">
        <v>91</v>
      </c>
      <c r="E3" s="3" t="s">
        <v>58</v>
      </c>
      <c r="F3" s="4" t="s">
        <v>59</v>
      </c>
      <c r="G3" s="3" t="s">
        <v>92</v>
      </c>
    </row>
    <row r="4" spans="1:16" x14ac:dyDescent="0.3">
      <c r="A4" t="s">
        <v>11</v>
      </c>
      <c r="B4" s="2" t="s">
        <v>138</v>
      </c>
      <c r="C4" s="5"/>
      <c r="D4" s="5"/>
      <c r="E4" s="5"/>
      <c r="F4" s="17">
        <v>661</v>
      </c>
      <c r="G4" s="17"/>
      <c r="I4" s="13">
        <f t="shared" ref="I4:I86" si="0">C4+D4+E4+F4+G4</f>
        <v>661</v>
      </c>
      <c r="L4" s="23">
        <v>661</v>
      </c>
      <c r="M4" s="23">
        <v>0</v>
      </c>
      <c r="N4" s="23">
        <v>0</v>
      </c>
      <c r="P4" s="33">
        <f>L4+M4+N4</f>
        <v>661</v>
      </c>
    </row>
    <row r="5" spans="1:16" x14ac:dyDescent="0.3">
      <c r="A5" t="s">
        <v>157</v>
      </c>
      <c r="B5" s="2" t="s">
        <v>138</v>
      </c>
      <c r="C5" s="5"/>
      <c r="D5" s="5"/>
      <c r="E5" s="5"/>
      <c r="F5" s="17"/>
      <c r="G5" s="17"/>
      <c r="I5" s="13">
        <f t="shared" si="0"/>
        <v>0</v>
      </c>
      <c r="L5" s="23"/>
      <c r="M5" s="23"/>
      <c r="N5" s="23"/>
      <c r="P5" s="26">
        <f t="shared" ref="P5:P13" si="1">L5+M5+N5</f>
        <v>0</v>
      </c>
    </row>
    <row r="6" spans="1:16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  <c r="L6" s="23"/>
      <c r="M6" s="23"/>
      <c r="N6" s="23"/>
      <c r="P6" s="26">
        <f t="shared" si="1"/>
        <v>0</v>
      </c>
    </row>
    <row r="7" spans="1:16" x14ac:dyDescent="0.3">
      <c r="A7" t="s">
        <v>139</v>
      </c>
      <c r="B7" s="2" t="s">
        <v>138</v>
      </c>
      <c r="C7" s="5"/>
      <c r="D7" s="5"/>
      <c r="E7" s="5"/>
      <c r="F7" s="17"/>
      <c r="G7" s="17"/>
      <c r="I7" s="13">
        <f t="shared" si="0"/>
        <v>0</v>
      </c>
      <c r="L7" s="23"/>
      <c r="M7" s="23"/>
      <c r="N7" s="23"/>
      <c r="P7" s="26">
        <f t="shared" si="1"/>
        <v>0</v>
      </c>
    </row>
    <row r="8" spans="1:16" x14ac:dyDescent="0.3">
      <c r="A8" t="s">
        <v>11</v>
      </c>
      <c r="B8" t="s">
        <v>13</v>
      </c>
      <c r="C8" s="5"/>
      <c r="D8" s="5">
        <v>1182</v>
      </c>
      <c r="E8" s="5"/>
      <c r="F8" s="17">
        <v>10610</v>
      </c>
      <c r="G8" s="17"/>
      <c r="I8" s="13">
        <f t="shared" si="0"/>
        <v>11792</v>
      </c>
      <c r="L8" s="31">
        <v>11792</v>
      </c>
      <c r="M8" s="23">
        <v>10881</v>
      </c>
      <c r="N8" s="23">
        <v>10566</v>
      </c>
      <c r="P8" s="33">
        <f t="shared" si="1"/>
        <v>33239</v>
      </c>
    </row>
    <row r="9" spans="1:16" x14ac:dyDescent="0.3">
      <c r="A9" t="s">
        <v>10</v>
      </c>
      <c r="B9" t="s">
        <v>13</v>
      </c>
      <c r="C9" s="5"/>
      <c r="D9" s="5"/>
      <c r="E9" s="5"/>
      <c r="F9" s="17">
        <v>5021</v>
      </c>
      <c r="G9" s="17">
        <v>2463</v>
      </c>
      <c r="I9" s="13">
        <f t="shared" si="0"/>
        <v>7484</v>
      </c>
      <c r="L9" s="23">
        <v>7484</v>
      </c>
      <c r="M9" s="23">
        <v>6590</v>
      </c>
      <c r="N9" s="23">
        <v>9787</v>
      </c>
      <c r="P9" s="33">
        <f t="shared" si="1"/>
        <v>23861</v>
      </c>
    </row>
    <row r="10" spans="1:16" x14ac:dyDescent="0.3">
      <c r="A10" t="s">
        <v>8</v>
      </c>
      <c r="B10" t="s">
        <v>13</v>
      </c>
      <c r="C10" s="5"/>
      <c r="D10" s="5"/>
      <c r="E10" s="5"/>
      <c r="F10" s="17">
        <v>2107</v>
      </c>
      <c r="G10" s="17">
        <v>2584</v>
      </c>
      <c r="I10" s="13">
        <f t="shared" si="0"/>
        <v>4691</v>
      </c>
      <c r="L10" s="23">
        <v>4691</v>
      </c>
      <c r="M10" s="23">
        <v>7263</v>
      </c>
      <c r="N10" s="23">
        <v>1555</v>
      </c>
      <c r="P10" s="33">
        <f t="shared" si="1"/>
        <v>13509</v>
      </c>
    </row>
    <row r="11" spans="1:16" x14ac:dyDescent="0.3">
      <c r="A11" t="s">
        <v>158</v>
      </c>
      <c r="B11" t="s">
        <v>13</v>
      </c>
      <c r="C11" s="5"/>
      <c r="D11" s="5"/>
      <c r="E11" s="5"/>
      <c r="F11" s="17"/>
      <c r="G11" s="17">
        <v>2495</v>
      </c>
      <c r="I11" s="13">
        <f t="shared" si="0"/>
        <v>2495</v>
      </c>
      <c r="L11" s="23">
        <v>2495</v>
      </c>
      <c r="M11" s="23">
        <v>6006</v>
      </c>
      <c r="N11" s="23">
        <v>4053</v>
      </c>
      <c r="P11" s="33">
        <f t="shared" si="1"/>
        <v>12554</v>
      </c>
    </row>
    <row r="12" spans="1:16" x14ac:dyDescent="0.3">
      <c r="A12" t="s">
        <v>19</v>
      </c>
      <c r="B12" t="s">
        <v>13</v>
      </c>
      <c r="C12" s="5"/>
      <c r="D12" s="5">
        <v>11038</v>
      </c>
      <c r="E12" s="5"/>
      <c r="F12" s="10">
        <v>34789</v>
      </c>
      <c r="G12" s="10">
        <v>1874</v>
      </c>
      <c r="I12" s="15">
        <f t="shared" si="0"/>
        <v>47701</v>
      </c>
      <c r="L12" s="23">
        <v>47701</v>
      </c>
      <c r="M12" s="23">
        <v>137457</v>
      </c>
      <c r="N12" s="23">
        <v>86533</v>
      </c>
      <c r="P12" s="33">
        <f t="shared" si="1"/>
        <v>271691</v>
      </c>
    </row>
    <row r="13" spans="1:16" x14ac:dyDescent="0.3">
      <c r="A13" t="s">
        <v>20</v>
      </c>
      <c r="B13" t="s">
        <v>13</v>
      </c>
      <c r="C13" s="5"/>
      <c r="D13" s="5"/>
      <c r="E13" s="5"/>
      <c r="F13" s="17">
        <v>17178</v>
      </c>
      <c r="G13" s="17">
        <v>3456</v>
      </c>
      <c r="I13" s="15">
        <f t="shared" si="0"/>
        <v>20634</v>
      </c>
      <c r="L13" s="23">
        <v>20634</v>
      </c>
      <c r="M13" s="23">
        <v>101712</v>
      </c>
      <c r="N13" s="23">
        <v>75221</v>
      </c>
      <c r="P13" s="33">
        <f t="shared" si="1"/>
        <v>197567</v>
      </c>
    </row>
    <row r="14" spans="1:16" x14ac:dyDescent="0.3">
      <c r="A14" t="s">
        <v>21</v>
      </c>
      <c r="B14" t="s">
        <v>13</v>
      </c>
      <c r="C14" s="5"/>
      <c r="D14" s="5"/>
      <c r="E14" s="5"/>
      <c r="F14" s="17">
        <v>401</v>
      </c>
      <c r="G14" s="17"/>
      <c r="I14" s="15">
        <f t="shared" si="0"/>
        <v>401</v>
      </c>
      <c r="L14" s="23">
        <v>401</v>
      </c>
      <c r="M14" s="23">
        <v>2299</v>
      </c>
      <c r="N14" s="23">
        <v>9103</v>
      </c>
      <c r="P14" s="33">
        <f t="shared" ref="P14:P17" si="2">L14+M14+N14</f>
        <v>11803</v>
      </c>
    </row>
    <row r="15" spans="1:16" x14ac:dyDescent="0.3">
      <c r="A15" t="s">
        <v>197</v>
      </c>
      <c r="B15" t="s">
        <v>13</v>
      </c>
      <c r="C15" s="5"/>
      <c r="D15" s="5"/>
      <c r="E15" s="5"/>
      <c r="F15" s="17"/>
      <c r="G15" s="17">
        <v>2514</v>
      </c>
      <c r="I15" s="15">
        <f t="shared" si="0"/>
        <v>2514</v>
      </c>
      <c r="L15" s="23">
        <v>2514</v>
      </c>
      <c r="M15" s="23">
        <v>4282</v>
      </c>
      <c r="N15" s="23">
        <v>5842</v>
      </c>
      <c r="P15" s="33">
        <f t="shared" si="2"/>
        <v>12638</v>
      </c>
    </row>
    <row r="16" spans="1:16" x14ac:dyDescent="0.3">
      <c r="A16" t="s">
        <v>22</v>
      </c>
      <c r="B16" t="s">
        <v>23</v>
      </c>
      <c r="C16" s="5"/>
      <c r="D16" s="5">
        <v>1611</v>
      </c>
      <c r="E16" s="5">
        <v>897</v>
      </c>
      <c r="F16" s="17"/>
      <c r="G16" s="17">
        <v>1628</v>
      </c>
      <c r="I16" s="13">
        <f t="shared" si="0"/>
        <v>4136</v>
      </c>
      <c r="L16" s="23">
        <v>4136</v>
      </c>
      <c r="M16" s="23">
        <v>7813</v>
      </c>
      <c r="N16" s="23">
        <v>3209</v>
      </c>
      <c r="P16" s="33">
        <f t="shared" si="2"/>
        <v>15158</v>
      </c>
    </row>
    <row r="17" spans="1:16" x14ac:dyDescent="0.3">
      <c r="A17" t="s">
        <v>24</v>
      </c>
      <c r="B17" t="s">
        <v>23</v>
      </c>
      <c r="C17" s="5"/>
      <c r="D17" s="5">
        <v>5765</v>
      </c>
      <c r="E17" s="5">
        <v>1155</v>
      </c>
      <c r="F17" s="17">
        <v>1009</v>
      </c>
      <c r="G17" s="17"/>
      <c r="I17" s="13">
        <f t="shared" si="0"/>
        <v>7929</v>
      </c>
      <c r="L17" s="23">
        <v>7929</v>
      </c>
      <c r="M17" s="23">
        <v>6230</v>
      </c>
      <c r="N17" s="23">
        <v>3120</v>
      </c>
      <c r="P17" s="33">
        <f t="shared" si="2"/>
        <v>17279</v>
      </c>
    </row>
    <row r="18" spans="1:16" x14ac:dyDescent="0.3">
      <c r="A18" s="2" t="s">
        <v>157</v>
      </c>
      <c r="B18" s="2" t="s">
        <v>173</v>
      </c>
      <c r="C18" s="5"/>
      <c r="D18" s="5"/>
      <c r="E18" s="5"/>
      <c r="F18" s="10"/>
      <c r="G18" s="10"/>
      <c r="I18" s="11">
        <f t="shared" si="0"/>
        <v>0</v>
      </c>
      <c r="L18" s="23"/>
      <c r="M18" s="23"/>
      <c r="N18" s="23"/>
    </row>
    <row r="19" spans="1:16" x14ac:dyDescent="0.3">
      <c r="A19" s="2" t="s">
        <v>139</v>
      </c>
      <c r="B19" s="2" t="s">
        <v>173</v>
      </c>
      <c r="C19" s="5"/>
      <c r="D19" s="5"/>
      <c r="E19" s="5"/>
      <c r="F19" s="10"/>
      <c r="G19" s="10"/>
      <c r="I19" s="11">
        <f t="shared" si="0"/>
        <v>0</v>
      </c>
      <c r="L19" s="23"/>
      <c r="M19" s="23"/>
      <c r="N19" s="23"/>
    </row>
    <row r="20" spans="1:16" x14ac:dyDescent="0.3">
      <c r="A20" s="2" t="s">
        <v>174</v>
      </c>
      <c r="B20" s="2" t="s">
        <v>173</v>
      </c>
      <c r="C20" s="5"/>
      <c r="D20" s="5"/>
      <c r="E20" s="5"/>
      <c r="F20" s="10"/>
      <c r="G20" s="10"/>
      <c r="I20" s="11">
        <f t="shared" si="0"/>
        <v>0</v>
      </c>
      <c r="L20" s="23"/>
      <c r="M20" s="23"/>
      <c r="N20" s="23"/>
    </row>
    <row r="21" spans="1:16" x14ac:dyDescent="0.3">
      <c r="A21" t="s">
        <v>175</v>
      </c>
      <c r="B21" s="2" t="s">
        <v>173</v>
      </c>
      <c r="C21" s="5"/>
      <c r="D21" s="5"/>
      <c r="E21" s="5"/>
      <c r="F21" s="10"/>
      <c r="G21" s="10"/>
      <c r="I21" s="13">
        <f t="shared" si="0"/>
        <v>0</v>
      </c>
      <c r="L21" s="23"/>
      <c r="M21" s="23"/>
      <c r="N21" s="23"/>
    </row>
    <row r="22" spans="1:16" x14ac:dyDescent="0.3">
      <c r="A22" t="s">
        <v>176</v>
      </c>
      <c r="B22" s="2" t="s">
        <v>173</v>
      </c>
      <c r="C22" s="5"/>
      <c r="D22" s="5"/>
      <c r="E22" s="5"/>
      <c r="F22" s="10"/>
      <c r="G22" s="10"/>
      <c r="I22" s="13">
        <f t="shared" si="0"/>
        <v>0</v>
      </c>
      <c r="L22" s="23">
        <v>0</v>
      </c>
      <c r="M22" s="23">
        <v>0</v>
      </c>
      <c r="N22" s="23">
        <v>1639</v>
      </c>
      <c r="P22" s="34">
        <f t="shared" ref="P22:P30" si="3">L22+M22+N22</f>
        <v>1639</v>
      </c>
    </row>
    <row r="23" spans="1:16" x14ac:dyDescent="0.3">
      <c r="A23" t="s">
        <v>177</v>
      </c>
      <c r="B23" s="2" t="s">
        <v>173</v>
      </c>
      <c r="C23" s="5"/>
      <c r="D23" s="5"/>
      <c r="E23" s="5"/>
      <c r="F23" s="10"/>
      <c r="G23" s="10"/>
      <c r="I23" s="11">
        <f t="shared" si="0"/>
        <v>0</v>
      </c>
      <c r="L23" s="23"/>
      <c r="M23" s="23"/>
      <c r="N23" s="23"/>
    </row>
    <row r="24" spans="1:16" x14ac:dyDescent="0.3">
      <c r="A24" t="s">
        <v>29</v>
      </c>
      <c r="B24" t="s">
        <v>30</v>
      </c>
      <c r="C24" s="5"/>
      <c r="D24" s="5">
        <v>25811</v>
      </c>
      <c r="E24" s="5">
        <v>12532</v>
      </c>
      <c r="F24" s="5">
        <v>20499</v>
      </c>
      <c r="G24" s="5">
        <v>1276</v>
      </c>
      <c r="I24" s="13">
        <f t="shared" si="0"/>
        <v>60118</v>
      </c>
      <c r="L24" s="23">
        <v>60118</v>
      </c>
      <c r="M24" s="23">
        <v>77989</v>
      </c>
      <c r="N24" s="23">
        <v>32562</v>
      </c>
      <c r="P24" s="33">
        <f t="shared" si="3"/>
        <v>170669</v>
      </c>
    </row>
    <row r="25" spans="1:16" x14ac:dyDescent="0.3">
      <c r="A25" t="s">
        <v>17</v>
      </c>
      <c r="B25" t="s">
        <v>30</v>
      </c>
      <c r="C25" s="5"/>
      <c r="D25" s="5">
        <v>16288</v>
      </c>
      <c r="E25" s="5">
        <v>7326</v>
      </c>
      <c r="F25" s="5">
        <v>13025</v>
      </c>
      <c r="G25" s="5">
        <v>4960</v>
      </c>
      <c r="I25" s="13">
        <f t="shared" si="0"/>
        <v>41599</v>
      </c>
      <c r="L25" s="23">
        <v>41599</v>
      </c>
      <c r="M25" s="23">
        <v>50989</v>
      </c>
      <c r="N25" s="23">
        <v>32937</v>
      </c>
      <c r="P25" s="33">
        <f t="shared" si="3"/>
        <v>125525</v>
      </c>
    </row>
    <row r="26" spans="1:16" x14ac:dyDescent="0.3">
      <c r="A26" t="s">
        <v>18</v>
      </c>
      <c r="B26" t="s">
        <v>30</v>
      </c>
      <c r="C26" s="5"/>
      <c r="D26" s="5"/>
      <c r="E26" s="5"/>
      <c r="F26" s="5">
        <v>672</v>
      </c>
      <c r="G26" s="5"/>
      <c r="I26" s="13">
        <f t="shared" si="0"/>
        <v>672</v>
      </c>
      <c r="L26" s="23">
        <v>672</v>
      </c>
      <c r="M26" s="23">
        <v>0</v>
      </c>
      <c r="N26" s="23">
        <v>0</v>
      </c>
      <c r="P26" s="33">
        <f t="shared" si="3"/>
        <v>672</v>
      </c>
    </row>
    <row r="27" spans="1:16" x14ac:dyDescent="0.3">
      <c r="A27" t="s">
        <v>162</v>
      </c>
      <c r="B27" t="s">
        <v>30</v>
      </c>
      <c r="C27" s="5"/>
      <c r="D27" s="5"/>
      <c r="E27" s="5"/>
      <c r="F27" s="5"/>
      <c r="G27" s="5">
        <v>2257</v>
      </c>
      <c r="I27" s="13">
        <f t="shared" si="0"/>
        <v>2257</v>
      </c>
      <c r="L27" s="23">
        <v>2257</v>
      </c>
      <c r="M27" s="23">
        <v>1014</v>
      </c>
      <c r="N27" s="23">
        <v>1613</v>
      </c>
      <c r="P27" s="33">
        <f t="shared" si="3"/>
        <v>4884</v>
      </c>
    </row>
    <row r="28" spans="1:16" x14ac:dyDescent="0.3">
      <c r="A28" t="s">
        <v>25</v>
      </c>
      <c r="B28" t="s">
        <v>30</v>
      </c>
      <c r="C28" s="5"/>
      <c r="D28" s="5"/>
      <c r="E28" s="5"/>
      <c r="F28" s="5"/>
      <c r="G28" s="5"/>
      <c r="I28" s="13">
        <f t="shared" si="0"/>
        <v>0</v>
      </c>
      <c r="L28" s="23">
        <v>0</v>
      </c>
      <c r="M28" s="23">
        <v>0</v>
      </c>
      <c r="N28" s="23">
        <v>0</v>
      </c>
      <c r="P28" s="26">
        <f t="shared" si="3"/>
        <v>0</v>
      </c>
    </row>
    <row r="29" spans="1:16" x14ac:dyDescent="0.3">
      <c r="A29" t="s">
        <v>27</v>
      </c>
      <c r="B29" t="s">
        <v>30</v>
      </c>
      <c r="C29" s="5"/>
      <c r="D29" s="5">
        <v>1592</v>
      </c>
      <c r="E29" s="5">
        <v>1221</v>
      </c>
      <c r="F29" s="5">
        <v>1123</v>
      </c>
      <c r="G29" s="5">
        <v>1560</v>
      </c>
      <c r="I29" s="13">
        <f t="shared" si="0"/>
        <v>5496</v>
      </c>
      <c r="L29" s="23">
        <v>5496</v>
      </c>
      <c r="M29" s="23">
        <v>8029</v>
      </c>
      <c r="N29" s="23">
        <v>6424</v>
      </c>
      <c r="P29" s="33">
        <f t="shared" si="3"/>
        <v>19949</v>
      </c>
    </row>
    <row r="30" spans="1:16" x14ac:dyDescent="0.3">
      <c r="A30" t="s">
        <v>28</v>
      </c>
      <c r="B30" t="s">
        <v>30</v>
      </c>
      <c r="C30" s="5"/>
      <c r="D30" s="5">
        <v>6536</v>
      </c>
      <c r="E30" s="5">
        <v>887</v>
      </c>
      <c r="F30" s="5">
        <v>1158</v>
      </c>
      <c r="G30" s="5">
        <v>2777</v>
      </c>
      <c r="I30" s="13">
        <f t="shared" si="0"/>
        <v>11358</v>
      </c>
      <c r="L30" s="23">
        <v>11358</v>
      </c>
      <c r="M30" s="23">
        <v>7177</v>
      </c>
      <c r="N30" s="23">
        <v>2966</v>
      </c>
      <c r="P30" s="33">
        <f t="shared" si="3"/>
        <v>21501</v>
      </c>
    </row>
    <row r="31" spans="1:16" x14ac:dyDescent="0.3">
      <c r="A31" t="s">
        <v>37</v>
      </c>
      <c r="B31" t="s">
        <v>32</v>
      </c>
      <c r="C31" s="5"/>
      <c r="D31" s="5"/>
      <c r="E31" s="5"/>
      <c r="F31" s="10"/>
      <c r="G31" s="10"/>
      <c r="I31" s="13">
        <f t="shared" si="0"/>
        <v>0</v>
      </c>
      <c r="L31" s="23"/>
      <c r="M31" s="23"/>
      <c r="N31" s="23"/>
    </row>
    <row r="32" spans="1:16" x14ac:dyDescent="0.3">
      <c r="A32" t="s">
        <v>33</v>
      </c>
      <c r="B32" t="s">
        <v>32</v>
      </c>
      <c r="C32" s="5"/>
      <c r="D32" s="5"/>
      <c r="E32" s="5"/>
      <c r="F32" s="5"/>
      <c r="G32" s="5"/>
      <c r="I32" s="13">
        <f t="shared" si="0"/>
        <v>0</v>
      </c>
      <c r="L32" s="23"/>
      <c r="M32" s="23"/>
      <c r="N32" s="23"/>
    </row>
    <row r="33" spans="1:16" x14ac:dyDescent="0.3">
      <c r="A33" t="s">
        <v>31</v>
      </c>
      <c r="B33" t="s">
        <v>32</v>
      </c>
      <c r="C33" s="5"/>
      <c r="D33" s="5"/>
      <c r="E33" s="5"/>
      <c r="F33" s="10"/>
      <c r="G33" s="10"/>
      <c r="I33" s="11">
        <f t="shared" si="0"/>
        <v>0</v>
      </c>
      <c r="L33" s="23"/>
      <c r="M33" s="23"/>
      <c r="N33" s="23"/>
    </row>
    <row r="34" spans="1:16" x14ac:dyDescent="0.3">
      <c r="A34" t="s">
        <v>34</v>
      </c>
      <c r="B34" t="s">
        <v>32</v>
      </c>
      <c r="C34" s="5"/>
      <c r="D34" s="5"/>
      <c r="E34" s="5"/>
      <c r="F34" s="6"/>
      <c r="G34" s="6"/>
      <c r="I34" s="13">
        <f t="shared" si="0"/>
        <v>0</v>
      </c>
      <c r="L34" s="23"/>
      <c r="M34" s="23"/>
      <c r="N34" s="23"/>
    </row>
    <row r="35" spans="1:16" x14ac:dyDescent="0.3">
      <c r="A35" t="s">
        <v>35</v>
      </c>
      <c r="B35" t="s">
        <v>32</v>
      </c>
      <c r="C35" s="5"/>
      <c r="D35" s="5"/>
      <c r="E35" s="5"/>
      <c r="F35" s="6"/>
      <c r="G35" s="6"/>
      <c r="I35" s="13">
        <f t="shared" si="0"/>
        <v>0</v>
      </c>
      <c r="L35" s="23"/>
      <c r="M35" s="23"/>
      <c r="N35" s="23"/>
    </row>
    <row r="36" spans="1:16" x14ac:dyDescent="0.3">
      <c r="A36" t="s">
        <v>36</v>
      </c>
      <c r="B36" t="s">
        <v>32</v>
      </c>
      <c r="C36" s="5"/>
      <c r="D36" s="5"/>
      <c r="E36" s="5"/>
      <c r="F36" s="6"/>
      <c r="G36" s="6"/>
      <c r="I36" s="13">
        <f t="shared" si="0"/>
        <v>0</v>
      </c>
      <c r="L36" s="23"/>
      <c r="M36" s="23"/>
      <c r="N36" s="23"/>
    </row>
    <row r="37" spans="1:16" x14ac:dyDescent="0.3">
      <c r="A37" s="7" t="s">
        <v>39</v>
      </c>
      <c r="B37" t="s">
        <v>38</v>
      </c>
      <c r="C37" s="5"/>
      <c r="D37" s="5"/>
      <c r="E37" s="5"/>
      <c r="F37" s="6"/>
      <c r="G37" s="6"/>
      <c r="I37" s="13">
        <f t="shared" si="0"/>
        <v>0</v>
      </c>
      <c r="L37" s="23"/>
      <c r="M37" s="23"/>
      <c r="N37" s="23"/>
    </row>
    <row r="38" spans="1:16" x14ac:dyDescent="0.3">
      <c r="A38" t="s">
        <v>37</v>
      </c>
      <c r="B38" t="s">
        <v>153</v>
      </c>
      <c r="C38" s="5"/>
      <c r="D38" s="5">
        <v>386</v>
      </c>
      <c r="E38" s="5">
        <v>4166</v>
      </c>
      <c r="F38" s="5">
        <v>4960</v>
      </c>
      <c r="G38" s="5"/>
      <c r="I38" s="13">
        <f t="shared" si="0"/>
        <v>9512</v>
      </c>
      <c r="L38" s="23">
        <v>9512</v>
      </c>
      <c r="M38" s="23">
        <v>11685</v>
      </c>
      <c r="N38" s="23">
        <v>21204</v>
      </c>
      <c r="P38" s="33">
        <f t="shared" ref="P38:P41" si="4">L38+M38+N38</f>
        <v>42401</v>
      </c>
    </row>
    <row r="39" spans="1:16" x14ac:dyDescent="0.3">
      <c r="A39" t="s">
        <v>33</v>
      </c>
      <c r="B39" t="s">
        <v>153</v>
      </c>
      <c r="C39" s="5"/>
      <c r="D39" s="5">
        <v>3001</v>
      </c>
      <c r="E39" s="5">
        <v>1083</v>
      </c>
      <c r="F39" s="5"/>
      <c r="G39" s="5">
        <v>1542</v>
      </c>
      <c r="I39" s="13">
        <f t="shared" si="0"/>
        <v>5626</v>
      </c>
      <c r="L39" s="23">
        <v>5626</v>
      </c>
      <c r="M39" s="23">
        <v>9615</v>
      </c>
      <c r="N39" s="23">
        <v>2689</v>
      </c>
      <c r="P39" s="33">
        <f t="shared" si="4"/>
        <v>17930</v>
      </c>
    </row>
    <row r="40" spans="1:16" x14ac:dyDescent="0.3">
      <c r="A40" t="s">
        <v>31</v>
      </c>
      <c r="B40" t="s">
        <v>153</v>
      </c>
      <c r="C40" s="5"/>
      <c r="D40" s="5">
        <v>1555</v>
      </c>
      <c r="E40" s="5"/>
      <c r="F40" s="10">
        <v>2834</v>
      </c>
      <c r="G40" s="10">
        <v>2587</v>
      </c>
      <c r="I40" s="13">
        <f t="shared" si="0"/>
        <v>6976</v>
      </c>
      <c r="L40" s="23">
        <v>6976</v>
      </c>
      <c r="M40" s="23">
        <v>6873</v>
      </c>
      <c r="N40" s="23">
        <v>0</v>
      </c>
      <c r="P40" s="33">
        <f t="shared" si="4"/>
        <v>13849</v>
      </c>
    </row>
    <row r="41" spans="1:16" x14ac:dyDescent="0.3">
      <c r="A41" t="s">
        <v>161</v>
      </c>
      <c r="B41" t="s">
        <v>153</v>
      </c>
      <c r="C41" s="5"/>
      <c r="D41" s="5"/>
      <c r="E41" s="5"/>
      <c r="F41" s="10"/>
      <c r="G41" s="10">
        <v>2303</v>
      </c>
      <c r="I41" s="13">
        <f t="shared" si="0"/>
        <v>2303</v>
      </c>
      <c r="L41" s="23">
        <v>2303</v>
      </c>
      <c r="M41" s="23">
        <v>5359</v>
      </c>
      <c r="N41" s="23">
        <v>6426</v>
      </c>
      <c r="P41" s="33">
        <f t="shared" si="4"/>
        <v>14088</v>
      </c>
    </row>
    <row r="42" spans="1:16" x14ac:dyDescent="0.3">
      <c r="A42" t="s">
        <v>42</v>
      </c>
      <c r="B42" t="s">
        <v>43</v>
      </c>
      <c r="C42" s="5"/>
      <c r="D42" s="5"/>
      <c r="E42" s="5"/>
      <c r="F42" s="5"/>
      <c r="G42" s="5"/>
      <c r="I42" s="12">
        <f t="shared" si="0"/>
        <v>0</v>
      </c>
      <c r="L42" s="23"/>
      <c r="M42" s="23"/>
      <c r="N42" s="23"/>
    </row>
    <row r="43" spans="1:16" x14ac:dyDescent="0.3">
      <c r="A43" t="s">
        <v>44</v>
      </c>
      <c r="B43" t="s">
        <v>43</v>
      </c>
      <c r="C43" s="5"/>
      <c r="D43" s="5"/>
      <c r="E43" s="5"/>
      <c r="F43" s="5"/>
      <c r="G43" s="5"/>
      <c r="I43" s="13">
        <f t="shared" si="0"/>
        <v>0</v>
      </c>
      <c r="L43" s="23"/>
      <c r="M43" s="23"/>
      <c r="N43" s="23"/>
    </row>
    <row r="44" spans="1:16" x14ac:dyDescent="0.3">
      <c r="A44" t="s">
        <v>53</v>
      </c>
      <c r="B44" t="s">
        <v>43</v>
      </c>
      <c r="C44" s="5"/>
      <c r="D44" s="5"/>
      <c r="E44" s="5"/>
      <c r="F44" s="5"/>
      <c r="G44" s="5"/>
      <c r="I44" s="11">
        <f t="shared" si="0"/>
        <v>0</v>
      </c>
      <c r="L44" s="23"/>
      <c r="M44" s="23"/>
      <c r="N44" s="23"/>
    </row>
    <row r="45" spans="1:16" x14ac:dyDescent="0.3">
      <c r="A45" t="s">
        <v>54</v>
      </c>
      <c r="B45" t="s">
        <v>43</v>
      </c>
      <c r="C45" s="5"/>
      <c r="D45" s="5"/>
      <c r="E45" s="5"/>
      <c r="F45" s="5"/>
      <c r="G45" s="5"/>
      <c r="I45" s="11">
        <f t="shared" si="0"/>
        <v>0</v>
      </c>
      <c r="L45" s="23"/>
      <c r="M45" s="23"/>
      <c r="N45" s="23"/>
    </row>
    <row r="46" spans="1:16" x14ac:dyDescent="0.3">
      <c r="A46" s="2" t="s">
        <v>42</v>
      </c>
      <c r="B46" s="2" t="s">
        <v>70</v>
      </c>
      <c r="C46" s="5"/>
      <c r="D46" s="5"/>
      <c r="E46" s="5"/>
      <c r="F46" s="5"/>
      <c r="G46" s="5"/>
      <c r="I46" s="11">
        <f t="shared" si="0"/>
        <v>0</v>
      </c>
      <c r="L46" s="23"/>
      <c r="M46" s="23"/>
      <c r="N46" s="23"/>
    </row>
    <row r="47" spans="1:16" x14ac:dyDescent="0.3">
      <c r="A47" s="2" t="s">
        <v>44</v>
      </c>
      <c r="B47" s="2" t="s">
        <v>70</v>
      </c>
      <c r="C47" s="5"/>
      <c r="D47" s="5"/>
      <c r="E47" s="5"/>
      <c r="F47" s="5"/>
      <c r="G47" s="5"/>
      <c r="I47" s="11">
        <f t="shared" si="0"/>
        <v>0</v>
      </c>
      <c r="L47" s="23"/>
      <c r="M47" s="23"/>
      <c r="N47" s="23"/>
    </row>
    <row r="48" spans="1:16" x14ac:dyDescent="0.3">
      <c r="A48" s="2" t="s">
        <v>71</v>
      </c>
      <c r="B48" s="2" t="s">
        <v>70</v>
      </c>
      <c r="C48" s="5"/>
      <c r="D48" s="5"/>
      <c r="E48" s="5"/>
      <c r="F48" s="5"/>
      <c r="G48" s="5"/>
      <c r="I48" s="11">
        <f t="shared" si="0"/>
        <v>0</v>
      </c>
      <c r="L48" s="23"/>
      <c r="M48" s="23"/>
      <c r="N48" s="23"/>
    </row>
    <row r="49" spans="1:16" x14ac:dyDescent="0.3">
      <c r="A49" t="s">
        <v>25</v>
      </c>
      <c r="B49" t="s">
        <v>45</v>
      </c>
      <c r="C49" s="5"/>
      <c r="D49" s="5"/>
      <c r="E49" s="5"/>
      <c r="F49" s="5">
        <v>18954</v>
      </c>
      <c r="G49" s="5">
        <v>1720</v>
      </c>
      <c r="I49" s="13">
        <f t="shared" si="0"/>
        <v>20674</v>
      </c>
      <c r="L49" s="23">
        <v>20674</v>
      </c>
      <c r="M49" s="23">
        <v>74230</v>
      </c>
      <c r="N49" s="23">
        <v>52512</v>
      </c>
      <c r="P49" s="33">
        <f t="shared" ref="P49:P52" si="5">L49+M49+N49</f>
        <v>147416</v>
      </c>
    </row>
    <row r="50" spans="1:16" x14ac:dyDescent="0.3">
      <c r="A50" t="s">
        <v>27</v>
      </c>
      <c r="B50" t="s">
        <v>45</v>
      </c>
      <c r="C50" s="5"/>
      <c r="D50" s="5">
        <v>7908</v>
      </c>
      <c r="E50" s="5">
        <v>4929</v>
      </c>
      <c r="F50" s="5">
        <v>15838</v>
      </c>
      <c r="G50" s="5">
        <v>6113</v>
      </c>
      <c r="I50" s="13">
        <f t="shared" si="0"/>
        <v>34788</v>
      </c>
      <c r="L50" s="23">
        <v>34788</v>
      </c>
      <c r="M50" s="23">
        <v>62716</v>
      </c>
      <c r="N50" s="23">
        <v>41214</v>
      </c>
      <c r="P50" s="33">
        <f t="shared" si="5"/>
        <v>138718</v>
      </c>
    </row>
    <row r="51" spans="1:16" x14ac:dyDescent="0.3">
      <c r="A51" t="s">
        <v>28</v>
      </c>
      <c r="B51" t="s">
        <v>45</v>
      </c>
      <c r="C51" s="5"/>
      <c r="D51" s="5"/>
      <c r="E51" s="5"/>
      <c r="F51" s="5">
        <v>1385</v>
      </c>
      <c r="G51" s="5"/>
      <c r="I51" s="13">
        <f t="shared" si="0"/>
        <v>1385</v>
      </c>
      <c r="L51" s="23">
        <v>1385</v>
      </c>
      <c r="M51" s="23">
        <v>12066</v>
      </c>
      <c r="N51" s="23">
        <v>6562</v>
      </c>
      <c r="P51" s="33">
        <f t="shared" si="5"/>
        <v>20013</v>
      </c>
    </row>
    <row r="52" spans="1:16" x14ac:dyDescent="0.3">
      <c r="A52" t="s">
        <v>160</v>
      </c>
      <c r="B52" t="s">
        <v>45</v>
      </c>
      <c r="C52" s="5"/>
      <c r="D52" s="5"/>
      <c r="E52" s="5"/>
      <c r="F52" s="5"/>
      <c r="G52" s="5"/>
      <c r="I52" s="13">
        <f t="shared" si="0"/>
        <v>0</v>
      </c>
      <c r="L52" s="23">
        <v>0</v>
      </c>
      <c r="M52" s="23">
        <v>4901</v>
      </c>
      <c r="N52" s="23">
        <v>4812</v>
      </c>
      <c r="P52" s="33">
        <f t="shared" si="5"/>
        <v>9713</v>
      </c>
    </row>
    <row r="53" spans="1:16" x14ac:dyDescent="0.3">
      <c r="A53" t="s">
        <v>81</v>
      </c>
      <c r="B53" t="s">
        <v>82</v>
      </c>
      <c r="C53" s="5"/>
      <c r="D53" s="5"/>
      <c r="E53" s="5"/>
      <c r="F53" s="5"/>
      <c r="G53" s="17"/>
      <c r="I53" s="13">
        <f t="shared" si="0"/>
        <v>0</v>
      </c>
    </row>
    <row r="54" spans="1:16" x14ac:dyDescent="0.3">
      <c r="A54" t="s">
        <v>93</v>
      </c>
      <c r="B54" s="2" t="s">
        <v>52</v>
      </c>
      <c r="C54" s="5"/>
      <c r="D54" s="5"/>
      <c r="E54" s="5"/>
      <c r="F54" s="5"/>
      <c r="G54" s="17"/>
      <c r="I54" s="13">
        <f t="shared" si="0"/>
        <v>0</v>
      </c>
    </row>
    <row r="55" spans="1:16" x14ac:dyDescent="0.3">
      <c r="A55" t="s">
        <v>106</v>
      </c>
      <c r="B55" t="s">
        <v>13</v>
      </c>
      <c r="C55" s="5"/>
      <c r="D55" s="5"/>
      <c r="E55" s="5"/>
      <c r="F55" s="5"/>
      <c r="G55" s="17"/>
      <c r="I55" s="13">
        <f t="shared" si="0"/>
        <v>0</v>
      </c>
    </row>
    <row r="56" spans="1:16" x14ac:dyDescent="0.3">
      <c r="A56" t="s">
        <v>94</v>
      </c>
      <c r="B56" t="s">
        <v>13</v>
      </c>
      <c r="C56" s="5"/>
      <c r="D56" s="5"/>
      <c r="E56" s="5"/>
      <c r="F56" s="5"/>
      <c r="G56" s="17"/>
      <c r="I56" s="13">
        <f t="shared" si="0"/>
        <v>0</v>
      </c>
    </row>
    <row r="57" spans="1:16" x14ac:dyDescent="0.3">
      <c r="A57" t="s">
        <v>95</v>
      </c>
      <c r="B57" t="s">
        <v>184</v>
      </c>
      <c r="C57" s="5"/>
      <c r="D57" s="5"/>
      <c r="E57" s="5"/>
      <c r="F57" s="5"/>
      <c r="G57" s="17"/>
      <c r="I57" s="13">
        <f t="shared" si="0"/>
        <v>0</v>
      </c>
    </row>
    <row r="58" spans="1:16" x14ac:dyDescent="0.3">
      <c r="A58" t="s">
        <v>107</v>
      </c>
      <c r="B58" t="s">
        <v>40</v>
      </c>
      <c r="C58" s="5"/>
      <c r="D58" s="5"/>
      <c r="E58" s="5"/>
      <c r="F58" s="5"/>
      <c r="G58" s="17"/>
      <c r="I58" s="13">
        <f t="shared" si="0"/>
        <v>0</v>
      </c>
    </row>
    <row r="59" spans="1:16" x14ac:dyDescent="0.3">
      <c r="A59" t="s">
        <v>107</v>
      </c>
      <c r="B59" t="s">
        <v>113</v>
      </c>
      <c r="C59" s="5"/>
      <c r="D59" s="5"/>
      <c r="E59" s="5"/>
      <c r="F59" s="5"/>
      <c r="G59" s="17"/>
      <c r="I59" s="13">
        <f t="shared" si="0"/>
        <v>0</v>
      </c>
    </row>
    <row r="60" spans="1:16" x14ac:dyDescent="0.3">
      <c r="A60" t="s">
        <v>108</v>
      </c>
      <c r="B60" t="s">
        <v>40</v>
      </c>
      <c r="C60" s="5"/>
      <c r="D60" s="5"/>
      <c r="E60" s="5"/>
      <c r="F60" s="5"/>
      <c r="G60" s="17"/>
      <c r="I60" s="13">
        <f t="shared" si="0"/>
        <v>0</v>
      </c>
    </row>
    <row r="61" spans="1:16" x14ac:dyDescent="0.3">
      <c r="A61" t="s">
        <v>182</v>
      </c>
      <c r="B61" t="s">
        <v>45</v>
      </c>
      <c r="C61" s="5"/>
      <c r="D61" s="5"/>
      <c r="E61" s="5"/>
      <c r="F61" s="5"/>
      <c r="G61" s="17"/>
      <c r="I61" s="13">
        <f t="shared" si="0"/>
        <v>0</v>
      </c>
    </row>
    <row r="62" spans="1:16" x14ac:dyDescent="0.3">
      <c r="A62" t="s">
        <v>183</v>
      </c>
      <c r="B62" t="s">
        <v>184</v>
      </c>
      <c r="C62" s="5"/>
      <c r="D62" s="5"/>
      <c r="E62" s="5"/>
      <c r="F62" s="5"/>
      <c r="G62" s="17"/>
      <c r="I62" s="13">
        <f t="shared" si="0"/>
        <v>0</v>
      </c>
    </row>
    <row r="63" spans="1:16" x14ac:dyDescent="0.3">
      <c r="A63" t="s">
        <v>109</v>
      </c>
      <c r="B63" t="s">
        <v>13</v>
      </c>
      <c r="C63" s="5"/>
      <c r="D63" s="5"/>
      <c r="E63" s="5"/>
      <c r="F63" s="5"/>
      <c r="G63" s="17"/>
      <c r="I63" s="13">
        <f t="shared" si="0"/>
        <v>0</v>
      </c>
    </row>
    <row r="64" spans="1:16" x14ac:dyDescent="0.3">
      <c r="A64" t="s">
        <v>103</v>
      </c>
      <c r="B64" s="2" t="s">
        <v>52</v>
      </c>
      <c r="C64" s="17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178</v>
      </c>
      <c r="B65" t="s">
        <v>13</v>
      </c>
      <c r="C65" s="17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179</v>
      </c>
      <c r="B66" t="s">
        <v>184</v>
      </c>
      <c r="C66" s="17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104</v>
      </c>
      <c r="B67" t="s">
        <v>13</v>
      </c>
      <c r="C67" s="17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103</v>
      </c>
      <c r="B68" t="s">
        <v>181</v>
      </c>
      <c r="C68" s="17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/>
      <c r="G69" s="17"/>
      <c r="I69" s="13">
        <f t="shared" si="0"/>
        <v>0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/>
      <c r="G70" s="17"/>
      <c r="I70" s="13">
        <f t="shared" si="0"/>
        <v>0</v>
      </c>
    </row>
    <row r="71" spans="1:9" x14ac:dyDescent="0.3">
      <c r="A71" t="s">
        <v>102</v>
      </c>
      <c r="B71" t="s">
        <v>184</v>
      </c>
      <c r="C71" s="5"/>
      <c r="D71" s="5"/>
      <c r="E71" s="5"/>
      <c r="F71" s="5"/>
      <c r="G71" s="17"/>
      <c r="I71" s="13">
        <f t="shared" si="0"/>
        <v>0</v>
      </c>
    </row>
    <row r="72" spans="1:9" x14ac:dyDescent="0.3">
      <c r="A72" t="s">
        <v>87</v>
      </c>
      <c r="B72" t="s">
        <v>40</v>
      </c>
      <c r="C72" s="5"/>
      <c r="D72" s="5"/>
      <c r="E72" s="5"/>
      <c r="F72" s="5"/>
      <c r="G72" s="17"/>
      <c r="I72" s="13">
        <f t="shared" si="0"/>
        <v>0</v>
      </c>
    </row>
    <row r="73" spans="1:9" x14ac:dyDescent="0.3">
      <c r="A73" t="s">
        <v>87</v>
      </c>
      <c r="B73" s="2" t="s">
        <v>52</v>
      </c>
      <c r="C73" s="5"/>
      <c r="D73" s="5"/>
      <c r="E73" s="5"/>
      <c r="F73" s="5"/>
      <c r="G73" s="17"/>
      <c r="I73" s="13">
        <f t="shared" si="0"/>
        <v>0</v>
      </c>
    </row>
    <row r="74" spans="1:9" x14ac:dyDescent="0.3">
      <c r="A74" t="s">
        <v>114</v>
      </c>
      <c r="B74" t="s">
        <v>13</v>
      </c>
      <c r="C74" s="5"/>
      <c r="D74" s="5"/>
      <c r="E74" s="5"/>
      <c r="F74" s="5"/>
      <c r="G74" s="17"/>
      <c r="I74" s="13">
        <f t="shared" si="0"/>
        <v>0</v>
      </c>
    </row>
    <row r="75" spans="1:9" x14ac:dyDescent="0.3">
      <c r="A75" t="s">
        <v>130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180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16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16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16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16" x14ac:dyDescent="0.3">
      <c r="A84" t="s">
        <v>97</v>
      </c>
      <c r="B84" t="s">
        <v>32</v>
      </c>
      <c r="C84" s="5"/>
      <c r="D84" s="17"/>
      <c r="E84" s="5"/>
      <c r="F84" s="5"/>
      <c r="G84" s="17"/>
      <c r="I84" s="13">
        <f t="shared" si="0"/>
        <v>0</v>
      </c>
    </row>
    <row r="85" spans="1:16" x14ac:dyDescent="0.3">
      <c r="A85" t="s">
        <v>86</v>
      </c>
      <c r="B85" t="s">
        <v>45</v>
      </c>
      <c r="C85" s="5"/>
      <c r="D85" s="17"/>
      <c r="E85" s="5"/>
      <c r="F85" s="5"/>
      <c r="G85" s="17"/>
      <c r="I85" s="13">
        <f t="shared" si="0"/>
        <v>0</v>
      </c>
    </row>
    <row r="86" spans="1:16" x14ac:dyDescent="0.3">
      <c r="A86" t="s">
        <v>89</v>
      </c>
      <c r="B86" t="s">
        <v>180</v>
      </c>
      <c r="C86" s="5"/>
      <c r="D86" s="17"/>
      <c r="E86" s="5"/>
      <c r="F86" s="5"/>
      <c r="G86" s="17"/>
      <c r="I86" s="13">
        <f t="shared" si="0"/>
        <v>0</v>
      </c>
    </row>
    <row r="87" spans="1:16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16" x14ac:dyDescent="0.3">
      <c r="C88" s="8">
        <f>SUM(C4:C86)</f>
        <v>0</v>
      </c>
      <c r="D88" s="8">
        <f>SUM(D4:D86)</f>
        <v>82673</v>
      </c>
      <c r="E88" s="8">
        <f>SUM(E4:E86)</f>
        <v>34196</v>
      </c>
      <c r="F88" s="8">
        <f>SUM(F4:F86)</f>
        <v>152224</v>
      </c>
      <c r="G88" s="8">
        <f>SUM(G4:G86)</f>
        <v>44109</v>
      </c>
      <c r="H88" s="9"/>
      <c r="I88" s="21">
        <f>SUM(I4:I86)</f>
        <v>313202</v>
      </c>
      <c r="L88" s="21">
        <f t="shared" ref="L88:P88" si="6">SUM(L4:L86)</f>
        <v>313202</v>
      </c>
      <c r="M88" s="21">
        <f t="shared" si="6"/>
        <v>623176</v>
      </c>
      <c r="N88" s="21">
        <f t="shared" si="6"/>
        <v>422549</v>
      </c>
      <c r="P88" s="21">
        <f t="shared" si="6"/>
        <v>1358927</v>
      </c>
    </row>
    <row r="89" spans="1:16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89"/>
  <sheetViews>
    <sheetView workbookViewId="0">
      <pane xSplit="2" ySplit="3" topLeftCell="C70" activePane="bottomRight" state="frozen"/>
      <selection pane="topRight" activeCell="C1" sqref="C1"/>
      <selection pane="bottomLeft" activeCell="A4" sqref="A4"/>
      <selection pane="bottomRight" activeCell="E19" sqref="E19"/>
    </sheetView>
  </sheetViews>
  <sheetFormatPr defaultRowHeight="14.4" x14ac:dyDescent="0.3"/>
  <cols>
    <col min="1" max="1" width="10" customWidth="1"/>
    <col min="2" max="2" width="16.6640625" customWidth="1"/>
    <col min="3" max="3" width="10.6640625" customWidth="1"/>
    <col min="4" max="4" width="10.5546875" customWidth="1"/>
    <col min="5" max="5" width="11" customWidth="1"/>
    <col min="6" max="7" width="11.44140625" customWidth="1"/>
    <col min="8" max="8" width="9.109375" customWidth="1"/>
    <col min="9" max="9" width="10.5546875" customWidth="1"/>
  </cols>
  <sheetData>
    <row r="1" spans="1:9" x14ac:dyDescent="0.3">
      <c r="A1" t="s">
        <v>225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155</v>
      </c>
      <c r="D3" s="3" t="s">
        <v>226</v>
      </c>
      <c r="E3" s="3" t="s">
        <v>227</v>
      </c>
      <c r="F3" s="4" t="s">
        <v>228</v>
      </c>
      <c r="G3" s="3" t="s">
        <v>229</v>
      </c>
    </row>
    <row r="4" spans="1:9" x14ac:dyDescent="0.3">
      <c r="A4" t="s">
        <v>11</v>
      </c>
      <c r="B4" s="2" t="s">
        <v>138</v>
      </c>
      <c r="C4" s="5"/>
      <c r="D4" s="5"/>
      <c r="E4" s="5"/>
      <c r="F4" s="17"/>
      <c r="G4" s="17"/>
      <c r="I4" s="13">
        <f t="shared" ref="I4:I86" si="0">C4+D4+E4+F4+G4</f>
        <v>0</v>
      </c>
    </row>
    <row r="5" spans="1:9" x14ac:dyDescent="0.3">
      <c r="A5" t="s">
        <v>157</v>
      </c>
      <c r="B5" s="2" t="s">
        <v>138</v>
      </c>
      <c r="C5" s="5"/>
      <c r="D5" s="5"/>
      <c r="E5" s="5"/>
      <c r="F5" s="17"/>
      <c r="G5" s="17"/>
      <c r="I5" s="13">
        <f t="shared" si="0"/>
        <v>0</v>
      </c>
    </row>
    <row r="6" spans="1:9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</row>
    <row r="7" spans="1:9" x14ac:dyDescent="0.3">
      <c r="A7" t="s">
        <v>139</v>
      </c>
      <c r="B7" s="2" t="s">
        <v>138</v>
      </c>
      <c r="C7" s="5"/>
      <c r="D7" s="5"/>
      <c r="E7" s="5"/>
      <c r="F7" s="17"/>
      <c r="G7" s="17"/>
      <c r="I7" s="13">
        <f t="shared" si="0"/>
        <v>0</v>
      </c>
    </row>
    <row r="8" spans="1:9" x14ac:dyDescent="0.3">
      <c r="A8" t="s">
        <v>11</v>
      </c>
      <c r="B8" t="s">
        <v>13</v>
      </c>
      <c r="C8" s="5"/>
      <c r="D8" s="5">
        <v>2053</v>
      </c>
      <c r="E8" s="5">
        <v>868</v>
      </c>
      <c r="F8" s="17">
        <v>3963</v>
      </c>
      <c r="G8" s="5">
        <v>3997</v>
      </c>
      <c r="I8" s="13">
        <f t="shared" si="0"/>
        <v>10881</v>
      </c>
    </row>
    <row r="9" spans="1:9" x14ac:dyDescent="0.3">
      <c r="A9" t="s">
        <v>10</v>
      </c>
      <c r="B9" t="s">
        <v>13</v>
      </c>
      <c r="C9" s="5"/>
      <c r="D9" s="5">
        <v>2528</v>
      </c>
      <c r="E9" s="5"/>
      <c r="F9" s="17">
        <v>3087</v>
      </c>
      <c r="G9" s="5">
        <v>975</v>
      </c>
      <c r="I9" s="13">
        <f t="shared" si="0"/>
        <v>6590</v>
      </c>
    </row>
    <row r="10" spans="1:9" x14ac:dyDescent="0.3">
      <c r="A10" t="s">
        <v>8</v>
      </c>
      <c r="B10" t="s">
        <v>13</v>
      </c>
      <c r="C10" s="5"/>
      <c r="D10" s="5">
        <v>1376</v>
      </c>
      <c r="E10" s="5"/>
      <c r="F10" s="17">
        <v>3113</v>
      </c>
      <c r="G10" s="5">
        <v>2774</v>
      </c>
      <c r="I10" s="13">
        <f t="shared" si="0"/>
        <v>7263</v>
      </c>
    </row>
    <row r="11" spans="1:9" x14ac:dyDescent="0.3">
      <c r="A11" t="s">
        <v>158</v>
      </c>
      <c r="B11" t="s">
        <v>13</v>
      </c>
      <c r="C11" s="5"/>
      <c r="D11" s="5">
        <v>1424</v>
      </c>
      <c r="E11" s="5"/>
      <c r="F11" s="17">
        <v>2794</v>
      </c>
      <c r="G11" s="5">
        <v>1788</v>
      </c>
      <c r="I11" s="13">
        <f t="shared" si="0"/>
        <v>6006</v>
      </c>
    </row>
    <row r="12" spans="1:9" x14ac:dyDescent="0.3">
      <c r="A12" t="s">
        <v>19</v>
      </c>
      <c r="B12" t="s">
        <v>13</v>
      </c>
      <c r="C12" s="5">
        <v>27658</v>
      </c>
      <c r="D12" s="5">
        <v>28580</v>
      </c>
      <c r="E12" s="5">
        <v>23393</v>
      </c>
      <c r="F12" s="10">
        <v>33208</v>
      </c>
      <c r="G12" s="5">
        <v>24618</v>
      </c>
      <c r="I12" s="13">
        <f t="shared" si="0"/>
        <v>137457</v>
      </c>
    </row>
    <row r="13" spans="1:9" x14ac:dyDescent="0.3">
      <c r="A13" t="s">
        <v>20</v>
      </c>
      <c r="B13" t="s">
        <v>13</v>
      </c>
      <c r="C13" s="5">
        <v>2847</v>
      </c>
      <c r="D13" s="5">
        <v>32637</v>
      </c>
      <c r="E13" s="5">
        <v>19937</v>
      </c>
      <c r="F13" s="17">
        <v>30984</v>
      </c>
      <c r="G13" s="5">
        <v>15307</v>
      </c>
      <c r="I13" s="13">
        <f t="shared" si="0"/>
        <v>101712</v>
      </c>
    </row>
    <row r="14" spans="1:9" x14ac:dyDescent="0.3">
      <c r="A14" t="s">
        <v>21</v>
      </c>
      <c r="B14" t="s">
        <v>13</v>
      </c>
      <c r="C14" s="5"/>
      <c r="D14" s="5"/>
      <c r="E14" s="5"/>
      <c r="F14" s="17">
        <v>2299</v>
      </c>
      <c r="G14" s="5"/>
      <c r="I14" s="13">
        <f t="shared" si="0"/>
        <v>2299</v>
      </c>
    </row>
    <row r="15" spans="1:9" x14ac:dyDescent="0.3">
      <c r="A15" t="s">
        <v>197</v>
      </c>
      <c r="B15" t="s">
        <v>13</v>
      </c>
      <c r="C15" s="5"/>
      <c r="D15" s="5"/>
      <c r="E15" s="5"/>
      <c r="F15" s="17">
        <v>4282</v>
      </c>
      <c r="G15" s="5"/>
      <c r="I15" s="13">
        <f t="shared" si="0"/>
        <v>4282</v>
      </c>
    </row>
    <row r="16" spans="1:9" x14ac:dyDescent="0.3">
      <c r="A16" t="s">
        <v>22</v>
      </c>
      <c r="B16" t="s">
        <v>23</v>
      </c>
      <c r="C16" s="5"/>
      <c r="D16" s="5">
        <v>1690</v>
      </c>
      <c r="E16" s="5">
        <v>1746</v>
      </c>
      <c r="F16" s="17">
        <v>2719</v>
      </c>
      <c r="G16" s="5">
        <v>1658</v>
      </c>
      <c r="I16" s="13">
        <f t="shared" si="0"/>
        <v>7813</v>
      </c>
    </row>
    <row r="17" spans="1:9" x14ac:dyDescent="0.3">
      <c r="A17" t="s">
        <v>24</v>
      </c>
      <c r="B17" t="s">
        <v>23</v>
      </c>
      <c r="C17" s="5">
        <v>1016</v>
      </c>
      <c r="D17" s="5">
        <v>1002</v>
      </c>
      <c r="E17" s="5">
        <v>2007</v>
      </c>
      <c r="F17" s="17">
        <v>199</v>
      </c>
      <c r="G17" s="5">
        <v>2006</v>
      </c>
      <c r="I17" s="13">
        <f t="shared" si="0"/>
        <v>6230</v>
      </c>
    </row>
    <row r="18" spans="1:9" x14ac:dyDescent="0.3">
      <c r="A18" s="2" t="s">
        <v>157</v>
      </c>
      <c r="B18" s="2" t="s">
        <v>173</v>
      </c>
      <c r="C18" s="5"/>
      <c r="D18" s="5"/>
      <c r="E18" s="5"/>
      <c r="F18" s="10"/>
      <c r="G18" s="5"/>
      <c r="I18" s="11">
        <f t="shared" si="0"/>
        <v>0</v>
      </c>
    </row>
    <row r="19" spans="1:9" x14ac:dyDescent="0.3">
      <c r="A19" s="2" t="s">
        <v>139</v>
      </c>
      <c r="B19" s="2" t="s">
        <v>173</v>
      </c>
      <c r="C19" s="5"/>
      <c r="D19" s="5"/>
      <c r="E19" s="5"/>
      <c r="F19" s="10"/>
      <c r="G19" s="5"/>
      <c r="I19" s="11">
        <f t="shared" si="0"/>
        <v>0</v>
      </c>
    </row>
    <row r="20" spans="1:9" x14ac:dyDescent="0.3">
      <c r="A20" s="2" t="s">
        <v>174</v>
      </c>
      <c r="B20" s="2" t="s">
        <v>173</v>
      </c>
      <c r="C20" s="5"/>
      <c r="D20" s="5"/>
      <c r="E20" s="5"/>
      <c r="F20" s="10"/>
      <c r="G20" s="5"/>
      <c r="I20" s="11">
        <f t="shared" si="0"/>
        <v>0</v>
      </c>
    </row>
    <row r="21" spans="1:9" x14ac:dyDescent="0.3">
      <c r="A21" t="s">
        <v>175</v>
      </c>
      <c r="B21" s="2" t="s">
        <v>173</v>
      </c>
      <c r="C21" s="5"/>
      <c r="D21" s="5"/>
      <c r="E21" s="5"/>
      <c r="F21" s="10"/>
      <c r="G21" s="5"/>
      <c r="I21" s="13">
        <f t="shared" si="0"/>
        <v>0</v>
      </c>
    </row>
    <row r="22" spans="1:9" x14ac:dyDescent="0.3">
      <c r="A22" t="s">
        <v>176</v>
      </c>
      <c r="B22" s="2" t="s">
        <v>173</v>
      </c>
      <c r="C22" s="5"/>
      <c r="D22" s="5"/>
      <c r="E22" s="5"/>
      <c r="F22" s="10"/>
      <c r="G22" s="5"/>
      <c r="I22" s="13">
        <f t="shared" si="0"/>
        <v>0</v>
      </c>
    </row>
    <row r="23" spans="1:9" x14ac:dyDescent="0.3">
      <c r="A23" t="s">
        <v>177</v>
      </c>
      <c r="B23" s="2" t="s">
        <v>173</v>
      </c>
      <c r="C23" s="5"/>
      <c r="D23" s="5"/>
      <c r="E23" s="5"/>
      <c r="F23" s="10"/>
      <c r="G23" s="5"/>
      <c r="I23" s="11">
        <f t="shared" si="0"/>
        <v>0</v>
      </c>
    </row>
    <row r="24" spans="1:9" x14ac:dyDescent="0.3">
      <c r="A24" t="s">
        <v>29</v>
      </c>
      <c r="B24" t="s">
        <v>30</v>
      </c>
      <c r="C24" s="5">
        <v>13093</v>
      </c>
      <c r="D24" s="5">
        <v>16936</v>
      </c>
      <c r="E24" s="5">
        <v>13578</v>
      </c>
      <c r="F24" s="5">
        <v>18000</v>
      </c>
      <c r="G24" s="5">
        <v>16382</v>
      </c>
      <c r="I24" s="13">
        <f t="shared" si="0"/>
        <v>77989</v>
      </c>
    </row>
    <row r="25" spans="1:9" x14ac:dyDescent="0.3">
      <c r="A25" t="s">
        <v>17</v>
      </c>
      <c r="B25" t="s">
        <v>30</v>
      </c>
      <c r="C25" s="5">
        <v>927</v>
      </c>
      <c r="D25" s="5">
        <v>15575</v>
      </c>
      <c r="E25" s="5">
        <v>7302</v>
      </c>
      <c r="F25" s="5">
        <v>18076</v>
      </c>
      <c r="G25" s="5">
        <v>9109</v>
      </c>
      <c r="I25" s="13">
        <f t="shared" si="0"/>
        <v>50989</v>
      </c>
    </row>
    <row r="26" spans="1:9" x14ac:dyDescent="0.3">
      <c r="A26" t="s">
        <v>18</v>
      </c>
      <c r="B26" t="s">
        <v>30</v>
      </c>
      <c r="C26" s="5"/>
      <c r="D26" s="5"/>
      <c r="E26" s="5"/>
      <c r="F26" s="5"/>
      <c r="G26" s="5"/>
      <c r="I26" s="13">
        <f t="shared" si="0"/>
        <v>0</v>
      </c>
    </row>
    <row r="27" spans="1:9" x14ac:dyDescent="0.3">
      <c r="A27" t="s">
        <v>162</v>
      </c>
      <c r="B27" t="s">
        <v>30</v>
      </c>
      <c r="C27" s="5"/>
      <c r="D27" s="5">
        <v>1014</v>
      </c>
      <c r="E27" s="5"/>
      <c r="F27" s="5"/>
      <c r="G27" s="5"/>
      <c r="I27" s="13">
        <f t="shared" si="0"/>
        <v>1014</v>
      </c>
    </row>
    <row r="28" spans="1:9" x14ac:dyDescent="0.3">
      <c r="A28" t="s">
        <v>25</v>
      </c>
      <c r="B28" t="s">
        <v>30</v>
      </c>
      <c r="C28" s="5"/>
      <c r="D28" s="5"/>
      <c r="E28" s="5"/>
      <c r="F28" s="5"/>
      <c r="G28" s="5"/>
      <c r="I28" s="13">
        <f t="shared" si="0"/>
        <v>0</v>
      </c>
    </row>
    <row r="29" spans="1:9" x14ac:dyDescent="0.3">
      <c r="A29" t="s">
        <v>27</v>
      </c>
      <c r="B29" t="s">
        <v>30</v>
      </c>
      <c r="C29" s="5"/>
      <c r="D29" s="5">
        <v>2140</v>
      </c>
      <c r="E29" s="5">
        <v>1570</v>
      </c>
      <c r="F29" s="5">
        <v>2683</v>
      </c>
      <c r="G29" s="5">
        <v>1636</v>
      </c>
      <c r="I29" s="13">
        <f t="shared" si="0"/>
        <v>8029</v>
      </c>
    </row>
    <row r="30" spans="1:9" x14ac:dyDescent="0.3">
      <c r="A30" t="s">
        <v>28</v>
      </c>
      <c r="B30" t="s">
        <v>30</v>
      </c>
      <c r="C30" s="5">
        <v>1070</v>
      </c>
      <c r="D30" s="5">
        <v>2159</v>
      </c>
      <c r="E30" s="5">
        <v>2108</v>
      </c>
      <c r="F30" s="5"/>
      <c r="G30" s="5">
        <v>1840</v>
      </c>
      <c r="I30" s="13">
        <f t="shared" si="0"/>
        <v>7177</v>
      </c>
    </row>
    <row r="31" spans="1:9" x14ac:dyDescent="0.3">
      <c r="A31" t="s">
        <v>37</v>
      </c>
      <c r="B31" t="s">
        <v>32</v>
      </c>
      <c r="C31" s="5"/>
      <c r="D31" s="5"/>
      <c r="E31" s="5"/>
      <c r="F31" s="10"/>
      <c r="G31" s="5"/>
      <c r="I31" s="13">
        <f t="shared" si="0"/>
        <v>0</v>
      </c>
    </row>
    <row r="32" spans="1:9" x14ac:dyDescent="0.3">
      <c r="A32" t="s">
        <v>33</v>
      </c>
      <c r="B32" t="s">
        <v>32</v>
      </c>
      <c r="C32" s="5"/>
      <c r="D32" s="5"/>
      <c r="E32" s="5"/>
      <c r="F32" s="5"/>
      <c r="G32" s="5"/>
      <c r="I32" s="13">
        <f t="shared" si="0"/>
        <v>0</v>
      </c>
    </row>
    <row r="33" spans="1:9" x14ac:dyDescent="0.3">
      <c r="A33" t="s">
        <v>31</v>
      </c>
      <c r="B33" t="s">
        <v>32</v>
      </c>
      <c r="C33" s="5"/>
      <c r="D33" s="5"/>
      <c r="E33" s="5"/>
      <c r="F33" s="10"/>
      <c r="G33" s="5"/>
      <c r="I33" s="11">
        <f t="shared" si="0"/>
        <v>0</v>
      </c>
    </row>
    <row r="34" spans="1:9" x14ac:dyDescent="0.3">
      <c r="A34" t="s">
        <v>34</v>
      </c>
      <c r="B34" t="s">
        <v>32</v>
      </c>
      <c r="C34" s="5"/>
      <c r="D34" s="5"/>
      <c r="E34" s="5"/>
      <c r="F34" s="6"/>
      <c r="G34" s="5"/>
      <c r="I34" s="13">
        <f t="shared" si="0"/>
        <v>0</v>
      </c>
    </row>
    <row r="35" spans="1:9" x14ac:dyDescent="0.3">
      <c r="A35" t="s">
        <v>35</v>
      </c>
      <c r="B35" t="s">
        <v>32</v>
      </c>
      <c r="C35" s="5"/>
      <c r="D35" s="5"/>
      <c r="E35" s="5"/>
      <c r="F35" s="6"/>
      <c r="G35" s="5"/>
      <c r="I35" s="13">
        <f t="shared" si="0"/>
        <v>0</v>
      </c>
    </row>
    <row r="36" spans="1:9" x14ac:dyDescent="0.3">
      <c r="A36" t="s">
        <v>36</v>
      </c>
      <c r="B36" t="s">
        <v>32</v>
      </c>
      <c r="C36" s="5"/>
      <c r="D36" s="5"/>
      <c r="E36" s="5"/>
      <c r="F36" s="6"/>
      <c r="G36" s="5"/>
      <c r="I36" s="13">
        <f t="shared" si="0"/>
        <v>0</v>
      </c>
    </row>
    <row r="37" spans="1:9" x14ac:dyDescent="0.3">
      <c r="A37" s="7" t="s">
        <v>39</v>
      </c>
      <c r="B37" t="s">
        <v>38</v>
      </c>
      <c r="C37" s="5"/>
      <c r="D37" s="5"/>
      <c r="E37" s="5"/>
      <c r="F37" s="6"/>
      <c r="G37" s="5"/>
      <c r="I37" s="13">
        <f t="shared" si="0"/>
        <v>0</v>
      </c>
    </row>
    <row r="38" spans="1:9" x14ac:dyDescent="0.3">
      <c r="A38" t="s">
        <v>37</v>
      </c>
      <c r="B38" t="s">
        <v>153</v>
      </c>
      <c r="C38" s="5"/>
      <c r="D38" s="5">
        <v>1465</v>
      </c>
      <c r="E38" s="5">
        <v>989</v>
      </c>
      <c r="F38" s="5">
        <v>2944</v>
      </c>
      <c r="G38" s="5">
        <v>6287</v>
      </c>
      <c r="I38" s="13">
        <f t="shared" si="0"/>
        <v>11685</v>
      </c>
    </row>
    <row r="39" spans="1:9" x14ac:dyDescent="0.3">
      <c r="A39" t="s">
        <v>33</v>
      </c>
      <c r="B39" t="s">
        <v>153</v>
      </c>
      <c r="C39" s="5"/>
      <c r="D39" s="5">
        <v>3118</v>
      </c>
      <c r="E39" s="5">
        <v>1291</v>
      </c>
      <c r="F39" s="5">
        <f>4001+1205</f>
        <v>5206</v>
      </c>
      <c r="G39" s="5"/>
      <c r="I39" s="13">
        <f t="shared" si="0"/>
        <v>9615</v>
      </c>
    </row>
    <row r="40" spans="1:9" x14ac:dyDescent="0.3">
      <c r="A40" t="s">
        <v>31</v>
      </c>
      <c r="B40" t="s">
        <v>153</v>
      </c>
      <c r="C40" s="5"/>
      <c r="D40" s="5">
        <v>1146</v>
      </c>
      <c r="E40" s="5"/>
      <c r="F40" s="10">
        <v>2999</v>
      </c>
      <c r="G40" s="5">
        <v>2728</v>
      </c>
      <c r="I40" s="13">
        <f t="shared" si="0"/>
        <v>6873</v>
      </c>
    </row>
    <row r="41" spans="1:9" x14ac:dyDescent="0.3">
      <c r="A41" t="s">
        <v>161</v>
      </c>
      <c r="B41" t="s">
        <v>153</v>
      </c>
      <c r="C41" s="5"/>
      <c r="D41" s="5">
        <v>1339</v>
      </c>
      <c r="E41" s="5"/>
      <c r="F41" s="10">
        <v>2214</v>
      </c>
      <c r="G41" s="5">
        <v>1806</v>
      </c>
      <c r="I41" s="13">
        <f t="shared" si="0"/>
        <v>5359</v>
      </c>
    </row>
    <row r="42" spans="1:9" x14ac:dyDescent="0.3">
      <c r="A42" t="s">
        <v>42</v>
      </c>
      <c r="B42" t="s">
        <v>43</v>
      </c>
      <c r="C42" s="5"/>
      <c r="D42" s="5"/>
      <c r="E42" s="5"/>
      <c r="F42" s="5"/>
      <c r="G42" s="5"/>
      <c r="I42" s="12">
        <f t="shared" si="0"/>
        <v>0</v>
      </c>
    </row>
    <row r="43" spans="1:9" x14ac:dyDescent="0.3">
      <c r="A43" t="s">
        <v>44</v>
      </c>
      <c r="B43" t="s">
        <v>43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53</v>
      </c>
      <c r="B44" t="s">
        <v>43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54</v>
      </c>
      <c r="B45" t="s">
        <v>43</v>
      </c>
      <c r="C45" s="5"/>
      <c r="D45" s="5"/>
      <c r="E45" s="5"/>
      <c r="F45" s="5"/>
      <c r="G45" s="5"/>
      <c r="I45" s="11">
        <f t="shared" si="0"/>
        <v>0</v>
      </c>
    </row>
    <row r="46" spans="1:9" x14ac:dyDescent="0.3">
      <c r="A46" s="2" t="s">
        <v>42</v>
      </c>
      <c r="B46" s="2" t="s">
        <v>70</v>
      </c>
      <c r="C46" s="5"/>
      <c r="D46" s="5"/>
      <c r="E46" s="5"/>
      <c r="F46" s="5"/>
      <c r="G46" s="5"/>
      <c r="I46" s="11">
        <f t="shared" si="0"/>
        <v>0</v>
      </c>
    </row>
    <row r="47" spans="1:9" x14ac:dyDescent="0.3">
      <c r="A47" s="2" t="s">
        <v>44</v>
      </c>
      <c r="B47" s="2" t="s">
        <v>70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s="2" t="s">
        <v>71</v>
      </c>
      <c r="B48" s="2" t="s">
        <v>70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t="s">
        <v>25</v>
      </c>
      <c r="B49" t="s">
        <v>45</v>
      </c>
      <c r="C49" s="5">
        <v>15164</v>
      </c>
      <c r="D49" s="5">
        <v>18571</v>
      </c>
      <c r="E49" s="5">
        <v>15393</v>
      </c>
      <c r="F49" s="5">
        <v>9498</v>
      </c>
      <c r="G49" s="5">
        <v>15604</v>
      </c>
      <c r="I49" s="13">
        <f t="shared" si="0"/>
        <v>74230</v>
      </c>
    </row>
    <row r="50" spans="1:9" x14ac:dyDescent="0.3">
      <c r="A50" t="s">
        <v>27</v>
      </c>
      <c r="B50" t="s">
        <v>45</v>
      </c>
      <c r="C50" s="5">
        <v>1026</v>
      </c>
      <c r="D50" s="5">
        <v>16885</v>
      </c>
      <c r="E50" s="5">
        <v>8578</v>
      </c>
      <c r="F50" s="5">
        <v>26766</v>
      </c>
      <c r="G50" s="5">
        <v>9461</v>
      </c>
      <c r="I50" s="13">
        <f t="shared" si="0"/>
        <v>62716</v>
      </c>
    </row>
    <row r="51" spans="1:9" x14ac:dyDescent="0.3">
      <c r="A51" t="s">
        <v>28</v>
      </c>
      <c r="B51" t="s">
        <v>45</v>
      </c>
      <c r="C51" s="5">
        <v>993</v>
      </c>
      <c r="D51" s="5">
        <v>980</v>
      </c>
      <c r="E51" s="5">
        <v>2064</v>
      </c>
      <c r="F51" s="5">
        <v>3318</v>
      </c>
      <c r="G51" s="5">
        <v>4711</v>
      </c>
      <c r="I51" s="13">
        <f t="shared" si="0"/>
        <v>12066</v>
      </c>
    </row>
    <row r="52" spans="1:9" x14ac:dyDescent="0.3">
      <c r="A52" t="s">
        <v>160</v>
      </c>
      <c r="B52" t="s">
        <v>45</v>
      </c>
      <c r="C52" s="5"/>
      <c r="D52" s="5"/>
      <c r="E52" s="5"/>
      <c r="F52" s="5">
        <v>3217</v>
      </c>
      <c r="G52" s="5">
        <v>1684</v>
      </c>
      <c r="I52" s="13">
        <f t="shared" si="0"/>
        <v>4901</v>
      </c>
    </row>
    <row r="53" spans="1:9" x14ac:dyDescent="0.3">
      <c r="A53" t="s">
        <v>81</v>
      </c>
      <c r="B53" t="s">
        <v>82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93</v>
      </c>
      <c r="B54" s="2" t="s">
        <v>52</v>
      </c>
      <c r="C54" s="5"/>
      <c r="D54" s="5"/>
      <c r="E54" s="5"/>
      <c r="F54" s="5"/>
      <c r="G54" s="5"/>
      <c r="I54" s="13">
        <f t="shared" si="0"/>
        <v>0</v>
      </c>
    </row>
    <row r="55" spans="1:9" x14ac:dyDescent="0.3">
      <c r="A55" t="s">
        <v>106</v>
      </c>
      <c r="B55" t="s">
        <v>13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94</v>
      </c>
      <c r="B56" t="s">
        <v>13</v>
      </c>
      <c r="C56" s="5"/>
      <c r="D56" s="5"/>
      <c r="E56" s="5"/>
      <c r="F56" s="5"/>
      <c r="G56" s="5"/>
      <c r="I56" s="13">
        <f t="shared" si="0"/>
        <v>0</v>
      </c>
    </row>
    <row r="57" spans="1:9" x14ac:dyDescent="0.3">
      <c r="A57" t="s">
        <v>95</v>
      </c>
      <c r="B57" t="s">
        <v>184</v>
      </c>
      <c r="C57" s="5"/>
      <c r="D57" s="5"/>
      <c r="E57" s="5"/>
      <c r="F57" s="5"/>
      <c r="G57" s="5"/>
      <c r="I57" s="13">
        <f t="shared" si="0"/>
        <v>0</v>
      </c>
    </row>
    <row r="58" spans="1:9" x14ac:dyDescent="0.3">
      <c r="A58" t="s">
        <v>107</v>
      </c>
      <c r="B58" t="s">
        <v>40</v>
      </c>
      <c r="C58" s="5"/>
      <c r="D58" s="5"/>
      <c r="E58" s="5"/>
      <c r="F58" s="5"/>
      <c r="G58" s="5"/>
      <c r="I58" s="13">
        <f t="shared" si="0"/>
        <v>0</v>
      </c>
    </row>
    <row r="59" spans="1:9" x14ac:dyDescent="0.3">
      <c r="A59" t="s">
        <v>107</v>
      </c>
      <c r="B59" t="s">
        <v>113</v>
      </c>
      <c r="C59" s="5"/>
      <c r="D59" s="5"/>
      <c r="E59" s="5"/>
      <c r="F59" s="5"/>
      <c r="G59" s="5"/>
      <c r="I59" s="13">
        <f t="shared" si="0"/>
        <v>0</v>
      </c>
    </row>
    <row r="60" spans="1:9" x14ac:dyDescent="0.3">
      <c r="A60" t="s">
        <v>108</v>
      </c>
      <c r="B60" t="s">
        <v>40</v>
      </c>
      <c r="C60" s="5"/>
      <c r="D60" s="5"/>
      <c r="E60" s="5"/>
      <c r="F60" s="5"/>
      <c r="G60" s="5"/>
      <c r="I60" s="13">
        <f t="shared" si="0"/>
        <v>0</v>
      </c>
    </row>
    <row r="61" spans="1:9" x14ac:dyDescent="0.3">
      <c r="A61" t="s">
        <v>182</v>
      </c>
      <c r="B61" t="s">
        <v>45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183</v>
      </c>
      <c r="B62" t="s">
        <v>184</v>
      </c>
      <c r="C62" s="5"/>
      <c r="D62" s="5"/>
      <c r="E62" s="5"/>
      <c r="F62" s="5"/>
      <c r="G62" s="5"/>
      <c r="I62" s="13">
        <f t="shared" si="0"/>
        <v>0</v>
      </c>
    </row>
    <row r="63" spans="1:9" x14ac:dyDescent="0.3">
      <c r="A63" t="s">
        <v>109</v>
      </c>
      <c r="B63" t="s">
        <v>13</v>
      </c>
      <c r="C63" s="5"/>
      <c r="D63" s="5"/>
      <c r="E63" s="5"/>
      <c r="F63" s="5"/>
      <c r="G63" s="5"/>
      <c r="I63" s="13">
        <f t="shared" si="0"/>
        <v>0</v>
      </c>
    </row>
    <row r="64" spans="1:9" x14ac:dyDescent="0.3">
      <c r="A64" t="s">
        <v>103</v>
      </c>
      <c r="B64" s="2" t="s">
        <v>52</v>
      </c>
      <c r="C64" s="17"/>
      <c r="D64" s="5"/>
      <c r="E64" s="5"/>
      <c r="F64" s="5"/>
      <c r="G64" s="5"/>
      <c r="I64" s="13">
        <f t="shared" si="0"/>
        <v>0</v>
      </c>
    </row>
    <row r="65" spans="1:9" x14ac:dyDescent="0.3">
      <c r="A65" t="s">
        <v>178</v>
      </c>
      <c r="B65" t="s">
        <v>13</v>
      </c>
      <c r="C65" s="17"/>
      <c r="D65" s="5"/>
      <c r="E65" s="5"/>
      <c r="F65" s="5"/>
      <c r="G65" s="5"/>
      <c r="I65" s="13">
        <f t="shared" si="0"/>
        <v>0</v>
      </c>
    </row>
    <row r="66" spans="1:9" x14ac:dyDescent="0.3">
      <c r="A66" t="s">
        <v>179</v>
      </c>
      <c r="B66" t="s">
        <v>184</v>
      </c>
      <c r="C66" s="17"/>
      <c r="D66" s="5"/>
      <c r="E66" s="5"/>
      <c r="F66" s="5"/>
      <c r="G66" s="5"/>
      <c r="I66" s="13">
        <f t="shared" si="0"/>
        <v>0</v>
      </c>
    </row>
    <row r="67" spans="1:9" x14ac:dyDescent="0.3">
      <c r="A67" t="s">
        <v>104</v>
      </c>
      <c r="B67" t="s">
        <v>13</v>
      </c>
      <c r="C67" s="17"/>
      <c r="D67" s="5"/>
      <c r="E67" s="5"/>
      <c r="F67" s="5"/>
      <c r="G67" s="5"/>
      <c r="I67" s="13">
        <f t="shared" si="0"/>
        <v>0</v>
      </c>
    </row>
    <row r="68" spans="1:9" x14ac:dyDescent="0.3">
      <c r="A68" t="s">
        <v>103</v>
      </c>
      <c r="B68" t="s">
        <v>181</v>
      </c>
      <c r="C68" s="17"/>
      <c r="D68" s="5"/>
      <c r="E68" s="5"/>
      <c r="F68" s="5"/>
      <c r="G68" s="5"/>
      <c r="I68" s="13">
        <f t="shared" si="0"/>
        <v>0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/>
      <c r="G69" s="5"/>
      <c r="I69" s="13">
        <f t="shared" si="0"/>
        <v>0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/>
      <c r="G70" s="5"/>
      <c r="I70" s="13">
        <f t="shared" si="0"/>
        <v>0</v>
      </c>
    </row>
    <row r="71" spans="1:9" x14ac:dyDescent="0.3">
      <c r="A71" t="s">
        <v>102</v>
      </c>
      <c r="B71" t="s">
        <v>184</v>
      </c>
      <c r="C71" s="5"/>
      <c r="D71" s="5"/>
      <c r="E71" s="5"/>
      <c r="F71" s="5"/>
      <c r="G71" s="5"/>
      <c r="I71" s="13">
        <f t="shared" si="0"/>
        <v>0</v>
      </c>
    </row>
    <row r="72" spans="1:9" x14ac:dyDescent="0.3">
      <c r="A72" t="s">
        <v>87</v>
      </c>
      <c r="B72" t="s">
        <v>40</v>
      </c>
      <c r="C72" s="5"/>
      <c r="D72" s="5"/>
      <c r="E72" s="5"/>
      <c r="F72" s="5"/>
      <c r="G72" s="5"/>
      <c r="I72" s="13">
        <f t="shared" si="0"/>
        <v>0</v>
      </c>
    </row>
    <row r="73" spans="1:9" x14ac:dyDescent="0.3">
      <c r="A73" t="s">
        <v>87</v>
      </c>
      <c r="B73" s="2" t="s">
        <v>52</v>
      </c>
      <c r="C73" s="5"/>
      <c r="D73" s="5"/>
      <c r="E73" s="5"/>
      <c r="F73" s="5"/>
      <c r="G73" s="5"/>
      <c r="I73" s="13">
        <f t="shared" si="0"/>
        <v>0</v>
      </c>
    </row>
    <row r="74" spans="1:9" x14ac:dyDescent="0.3">
      <c r="A74" t="s">
        <v>114</v>
      </c>
      <c r="B74" t="s">
        <v>13</v>
      </c>
      <c r="C74" s="5"/>
      <c r="D74" s="5"/>
      <c r="E74" s="5"/>
      <c r="F74" s="5"/>
      <c r="G74" s="5"/>
      <c r="I74" s="13">
        <f t="shared" si="0"/>
        <v>0</v>
      </c>
    </row>
    <row r="75" spans="1:9" x14ac:dyDescent="0.3">
      <c r="A75" t="s">
        <v>130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180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17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17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180</v>
      </c>
      <c r="C86" s="5"/>
      <c r="D86" s="17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63794</v>
      </c>
      <c r="D88" s="8">
        <f>SUM(D4:D86)</f>
        <v>152618</v>
      </c>
      <c r="E88" s="8">
        <f>SUM(E4:E86)</f>
        <v>100824</v>
      </c>
      <c r="F88" s="8">
        <f>SUM(F4:F86)</f>
        <v>181569</v>
      </c>
      <c r="G88" s="8">
        <f>SUM(G4:G86)</f>
        <v>124371</v>
      </c>
      <c r="H88" s="9"/>
      <c r="I88" s="21">
        <f>SUM(I4:I86)</f>
        <v>623176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89"/>
  <sheetViews>
    <sheetView workbookViewId="0">
      <pane xSplit="2" ySplit="3" topLeftCell="C43" activePane="bottomRight" state="frozen"/>
      <selection pane="topRight" activeCell="C1" sqref="C1"/>
      <selection pane="bottomLeft" activeCell="A4" sqref="A4"/>
      <selection pane="bottomRight" activeCell="F18" sqref="F18:F20"/>
    </sheetView>
  </sheetViews>
  <sheetFormatPr defaultRowHeight="14.4" x14ac:dyDescent="0.3"/>
  <cols>
    <col min="2" max="2" width="15.5546875" customWidth="1"/>
    <col min="3" max="3" width="10.33203125" customWidth="1"/>
    <col min="4" max="4" width="11.109375" customWidth="1"/>
    <col min="5" max="5" width="10.6640625" customWidth="1"/>
    <col min="6" max="6" width="11" customWidth="1"/>
    <col min="7" max="7" width="10.88671875" customWidth="1"/>
    <col min="9" max="9" width="10.88671875" customWidth="1"/>
  </cols>
  <sheetData>
    <row r="1" spans="1:9" x14ac:dyDescent="0.3">
      <c r="A1" t="s">
        <v>230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155</v>
      </c>
      <c r="D3" s="3" t="s">
        <v>226</v>
      </c>
      <c r="E3" s="3" t="s">
        <v>227</v>
      </c>
      <c r="F3" s="4" t="s">
        <v>228</v>
      </c>
      <c r="G3" s="3" t="s">
        <v>231</v>
      </c>
    </row>
    <row r="4" spans="1:9" x14ac:dyDescent="0.3">
      <c r="A4" t="s">
        <v>11</v>
      </c>
      <c r="B4" s="2" t="s">
        <v>138</v>
      </c>
      <c r="C4" s="5"/>
      <c r="D4" s="5"/>
      <c r="E4" s="5"/>
      <c r="F4" s="17"/>
      <c r="G4" s="17"/>
      <c r="I4" s="13">
        <f t="shared" ref="I4:I86" si="0">C4+D4+E4+F4+G4</f>
        <v>0</v>
      </c>
    </row>
    <row r="5" spans="1:9" x14ac:dyDescent="0.3">
      <c r="A5" t="s">
        <v>157</v>
      </c>
      <c r="B5" s="2" t="s">
        <v>138</v>
      </c>
      <c r="C5" s="5"/>
      <c r="D5" s="5"/>
      <c r="E5" s="5"/>
      <c r="F5" s="17"/>
      <c r="G5" s="17"/>
      <c r="I5" s="13">
        <f t="shared" si="0"/>
        <v>0</v>
      </c>
    </row>
    <row r="6" spans="1:9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</row>
    <row r="7" spans="1:9" x14ac:dyDescent="0.3">
      <c r="A7" t="s">
        <v>139</v>
      </c>
      <c r="B7" s="2" t="s">
        <v>138</v>
      </c>
      <c r="C7" s="5"/>
      <c r="D7" s="5"/>
      <c r="E7" s="5"/>
      <c r="F7" s="17"/>
      <c r="G7" s="17"/>
      <c r="I7" s="13">
        <f t="shared" si="0"/>
        <v>0</v>
      </c>
    </row>
    <row r="8" spans="1:9" x14ac:dyDescent="0.3">
      <c r="A8" t="s">
        <v>11</v>
      </c>
      <c r="B8" t="s">
        <v>13</v>
      </c>
      <c r="C8" s="5"/>
      <c r="D8" s="5">
        <v>7221</v>
      </c>
      <c r="E8" s="5">
        <v>3345</v>
      </c>
      <c r="F8" s="17">
        <v>2088</v>
      </c>
      <c r="G8" s="5">
        <v>5844</v>
      </c>
      <c r="I8" s="13">
        <f t="shared" si="0"/>
        <v>18498</v>
      </c>
    </row>
    <row r="9" spans="1:9" x14ac:dyDescent="0.3">
      <c r="A9" t="s">
        <v>10</v>
      </c>
      <c r="B9" t="s">
        <v>13</v>
      </c>
      <c r="C9" s="5">
        <v>1855</v>
      </c>
      <c r="D9" s="5">
        <v>7932</v>
      </c>
      <c r="E9" s="5"/>
      <c r="F9" s="17">
        <v>2477</v>
      </c>
      <c r="G9" s="5">
        <v>12128</v>
      </c>
      <c r="I9" s="13">
        <f t="shared" si="0"/>
        <v>24392</v>
      </c>
    </row>
    <row r="10" spans="1:9" x14ac:dyDescent="0.3">
      <c r="A10" t="s">
        <v>8</v>
      </c>
      <c r="B10" t="s">
        <v>13</v>
      </c>
      <c r="C10" s="5"/>
      <c r="D10" s="5">
        <v>1555</v>
      </c>
      <c r="E10" s="5"/>
      <c r="F10" s="17">
        <v>536</v>
      </c>
      <c r="G10" s="5"/>
      <c r="I10" s="13">
        <f t="shared" si="0"/>
        <v>2091</v>
      </c>
    </row>
    <row r="11" spans="1:9" x14ac:dyDescent="0.3">
      <c r="A11" t="s">
        <v>158</v>
      </c>
      <c r="B11" t="s">
        <v>13</v>
      </c>
      <c r="C11" s="5"/>
      <c r="D11" s="5">
        <v>4053</v>
      </c>
      <c r="E11" s="5"/>
      <c r="F11" s="17">
        <v>2536</v>
      </c>
      <c r="G11" s="5"/>
      <c r="I11" s="13">
        <f t="shared" si="0"/>
        <v>6589</v>
      </c>
    </row>
    <row r="12" spans="1:9" x14ac:dyDescent="0.3">
      <c r="A12" t="s">
        <v>19</v>
      </c>
      <c r="B12" t="s">
        <v>13</v>
      </c>
      <c r="C12" s="5">
        <v>19924</v>
      </c>
      <c r="D12" s="5">
        <v>25404</v>
      </c>
      <c r="E12" s="5">
        <v>41205</v>
      </c>
      <c r="F12" s="10">
        <v>45060</v>
      </c>
      <c r="G12" s="5">
        <v>30140</v>
      </c>
      <c r="I12" s="13">
        <f t="shared" si="0"/>
        <v>161733</v>
      </c>
    </row>
    <row r="13" spans="1:9" x14ac:dyDescent="0.3">
      <c r="A13" t="s">
        <v>20</v>
      </c>
      <c r="B13" t="s">
        <v>13</v>
      </c>
      <c r="C13" s="5">
        <v>19036</v>
      </c>
      <c r="D13" s="5">
        <v>17310</v>
      </c>
      <c r="E13" s="5">
        <v>38875</v>
      </c>
      <c r="F13" s="17">
        <v>26525</v>
      </c>
      <c r="G13" s="5">
        <v>26193</v>
      </c>
      <c r="I13" s="13">
        <f t="shared" si="0"/>
        <v>127939</v>
      </c>
    </row>
    <row r="14" spans="1:9" x14ac:dyDescent="0.3">
      <c r="A14" t="s">
        <v>21</v>
      </c>
      <c r="B14" t="s">
        <v>13</v>
      </c>
      <c r="C14" s="5"/>
      <c r="D14" s="5">
        <v>2482</v>
      </c>
      <c r="E14" s="5">
        <v>6621</v>
      </c>
      <c r="F14" s="17">
        <v>9524</v>
      </c>
      <c r="G14" s="5">
        <v>16402</v>
      </c>
      <c r="I14" s="13">
        <f t="shared" si="0"/>
        <v>35029</v>
      </c>
    </row>
    <row r="15" spans="1:9" x14ac:dyDescent="0.3">
      <c r="A15" t="s">
        <v>197</v>
      </c>
      <c r="B15" t="s">
        <v>13</v>
      </c>
      <c r="C15" s="5"/>
      <c r="D15" s="5">
        <v>3272</v>
      </c>
      <c r="E15" s="5">
        <v>2570</v>
      </c>
      <c r="F15" s="17">
        <v>6827</v>
      </c>
      <c r="G15" s="5">
        <v>5993</v>
      </c>
      <c r="I15" s="13">
        <f t="shared" si="0"/>
        <v>18662</v>
      </c>
    </row>
    <row r="16" spans="1:9" x14ac:dyDescent="0.3">
      <c r="A16" t="s">
        <v>22</v>
      </c>
      <c r="B16" t="s">
        <v>23</v>
      </c>
      <c r="C16" s="5"/>
      <c r="D16" s="5">
        <v>2196</v>
      </c>
      <c r="E16" s="5">
        <v>1013</v>
      </c>
      <c r="F16" s="17">
        <v>1943</v>
      </c>
      <c r="G16" s="5">
        <v>1636</v>
      </c>
      <c r="I16" s="13">
        <f t="shared" si="0"/>
        <v>6788</v>
      </c>
    </row>
    <row r="17" spans="1:9" x14ac:dyDescent="0.3">
      <c r="A17" t="s">
        <v>24</v>
      </c>
      <c r="B17" t="s">
        <v>23</v>
      </c>
      <c r="C17" s="5"/>
      <c r="D17" s="5">
        <v>2110</v>
      </c>
      <c r="E17" s="5">
        <v>1010</v>
      </c>
      <c r="F17" s="17"/>
      <c r="G17" s="5">
        <v>1965</v>
      </c>
      <c r="I17" s="13">
        <f t="shared" si="0"/>
        <v>5085</v>
      </c>
    </row>
    <row r="18" spans="1:9" x14ac:dyDescent="0.3">
      <c r="A18" s="2" t="s">
        <v>157</v>
      </c>
      <c r="B18" s="2" t="s">
        <v>173</v>
      </c>
      <c r="C18" s="5"/>
      <c r="D18" s="5"/>
      <c r="E18" s="5"/>
      <c r="F18" s="10"/>
      <c r="G18" s="5"/>
      <c r="I18" s="11">
        <f t="shared" si="0"/>
        <v>0</v>
      </c>
    </row>
    <row r="19" spans="1:9" x14ac:dyDescent="0.3">
      <c r="A19" s="2" t="s">
        <v>139</v>
      </c>
      <c r="B19" s="2" t="s">
        <v>173</v>
      </c>
      <c r="C19" s="5"/>
      <c r="D19" s="5"/>
      <c r="E19" s="5"/>
      <c r="F19" s="10"/>
      <c r="G19" s="5"/>
      <c r="I19" s="11">
        <f t="shared" si="0"/>
        <v>0</v>
      </c>
    </row>
    <row r="20" spans="1:9" x14ac:dyDescent="0.3">
      <c r="A20" s="2" t="s">
        <v>174</v>
      </c>
      <c r="B20" s="2" t="s">
        <v>173</v>
      </c>
      <c r="C20" s="5"/>
      <c r="D20" s="5"/>
      <c r="E20" s="5"/>
      <c r="F20" s="10"/>
      <c r="G20" s="5"/>
      <c r="I20" s="11">
        <f t="shared" si="0"/>
        <v>0</v>
      </c>
    </row>
    <row r="21" spans="1:9" x14ac:dyDescent="0.3">
      <c r="A21" t="s">
        <v>175</v>
      </c>
      <c r="B21" s="2" t="s">
        <v>173</v>
      </c>
      <c r="C21" s="5"/>
      <c r="D21" s="5"/>
      <c r="E21" s="5"/>
      <c r="F21" s="10"/>
      <c r="G21" s="5"/>
      <c r="I21" s="13">
        <f t="shared" si="0"/>
        <v>0</v>
      </c>
    </row>
    <row r="22" spans="1:9" x14ac:dyDescent="0.3">
      <c r="A22" t="s">
        <v>176</v>
      </c>
      <c r="B22" s="2" t="s">
        <v>173</v>
      </c>
      <c r="C22" s="5"/>
      <c r="D22" s="5"/>
      <c r="E22" s="5">
        <v>1639</v>
      </c>
      <c r="F22" s="10"/>
      <c r="G22" s="5"/>
      <c r="I22" s="13">
        <f t="shared" si="0"/>
        <v>1639</v>
      </c>
    </row>
    <row r="23" spans="1:9" x14ac:dyDescent="0.3">
      <c r="A23" t="s">
        <v>177</v>
      </c>
      <c r="B23" s="2" t="s">
        <v>173</v>
      </c>
      <c r="C23" s="5"/>
      <c r="D23" s="5"/>
      <c r="E23" s="5"/>
      <c r="F23" s="10"/>
      <c r="G23" s="5"/>
      <c r="I23" s="11">
        <f t="shared" si="0"/>
        <v>0</v>
      </c>
    </row>
    <row r="24" spans="1:9" x14ac:dyDescent="0.3">
      <c r="A24" t="s">
        <v>29</v>
      </c>
      <c r="B24" t="s">
        <v>30</v>
      </c>
      <c r="C24" s="5">
        <v>10941</v>
      </c>
      <c r="D24" s="5">
        <v>19059</v>
      </c>
      <c r="E24" s="5">
        <v>2562</v>
      </c>
      <c r="F24" s="5"/>
      <c r="G24" s="5">
        <v>23640</v>
      </c>
      <c r="I24" s="13">
        <f t="shared" si="0"/>
        <v>56202</v>
      </c>
    </row>
    <row r="25" spans="1:9" x14ac:dyDescent="0.3">
      <c r="A25" t="s">
        <v>17</v>
      </c>
      <c r="B25" t="s">
        <v>30</v>
      </c>
      <c r="C25" s="5">
        <v>9800</v>
      </c>
      <c r="D25" s="5">
        <v>15567</v>
      </c>
      <c r="E25" s="5">
        <v>7570</v>
      </c>
      <c r="F25" s="5">
        <v>1834</v>
      </c>
      <c r="G25" s="5">
        <v>21352</v>
      </c>
      <c r="I25" s="13">
        <f t="shared" si="0"/>
        <v>56123</v>
      </c>
    </row>
    <row r="26" spans="1:9" x14ac:dyDescent="0.3">
      <c r="A26" t="s">
        <v>18</v>
      </c>
      <c r="B26" t="s">
        <v>30</v>
      </c>
      <c r="C26" s="5"/>
      <c r="D26" s="5"/>
      <c r="E26" s="5"/>
      <c r="F26" s="5"/>
      <c r="G26" s="5">
        <v>7068</v>
      </c>
      <c r="I26" s="13">
        <f t="shared" si="0"/>
        <v>7068</v>
      </c>
    </row>
    <row r="27" spans="1:9" x14ac:dyDescent="0.3">
      <c r="A27" t="s">
        <v>162</v>
      </c>
      <c r="B27" t="s">
        <v>30</v>
      </c>
      <c r="C27" s="5"/>
      <c r="D27" s="5">
        <v>1613</v>
      </c>
      <c r="E27" s="5"/>
      <c r="F27" s="5"/>
      <c r="G27" s="5">
        <v>557</v>
      </c>
      <c r="I27" s="13">
        <f t="shared" si="0"/>
        <v>2170</v>
      </c>
    </row>
    <row r="28" spans="1:9" x14ac:dyDescent="0.3">
      <c r="A28" t="s">
        <v>25</v>
      </c>
      <c r="B28" t="s">
        <v>30</v>
      </c>
      <c r="C28" s="5"/>
      <c r="D28" s="5"/>
      <c r="E28" s="5"/>
      <c r="F28" s="5"/>
      <c r="G28" s="5"/>
      <c r="I28" s="13">
        <f t="shared" si="0"/>
        <v>0</v>
      </c>
    </row>
    <row r="29" spans="1:9" x14ac:dyDescent="0.3">
      <c r="A29" t="s">
        <v>27</v>
      </c>
      <c r="B29" t="s">
        <v>30</v>
      </c>
      <c r="C29" s="5"/>
      <c r="D29" s="5">
        <v>5112</v>
      </c>
      <c r="E29" s="5">
        <v>1312</v>
      </c>
      <c r="F29" s="5">
        <v>2117</v>
      </c>
      <c r="G29" s="5">
        <v>1612</v>
      </c>
      <c r="I29" s="13">
        <f t="shared" si="0"/>
        <v>10153</v>
      </c>
    </row>
    <row r="30" spans="1:9" x14ac:dyDescent="0.3">
      <c r="A30" t="s">
        <v>28</v>
      </c>
      <c r="B30" t="s">
        <v>30</v>
      </c>
      <c r="C30" s="5"/>
      <c r="D30" s="5">
        <v>2036</v>
      </c>
      <c r="E30" s="5">
        <v>930</v>
      </c>
      <c r="F30" s="5"/>
      <c r="G30" s="5">
        <v>325</v>
      </c>
      <c r="I30" s="13">
        <f t="shared" si="0"/>
        <v>3291</v>
      </c>
    </row>
    <row r="31" spans="1:9" x14ac:dyDescent="0.3">
      <c r="A31" t="s">
        <v>37</v>
      </c>
      <c r="B31" t="s">
        <v>32</v>
      </c>
      <c r="C31" s="5"/>
      <c r="D31" s="5"/>
      <c r="E31" s="5"/>
      <c r="F31" s="10"/>
      <c r="G31" s="5"/>
      <c r="I31" s="13">
        <f t="shared" si="0"/>
        <v>0</v>
      </c>
    </row>
    <row r="32" spans="1:9" x14ac:dyDescent="0.3">
      <c r="A32" t="s">
        <v>33</v>
      </c>
      <c r="B32" t="s">
        <v>32</v>
      </c>
      <c r="C32" s="5"/>
      <c r="D32" s="5"/>
      <c r="E32" s="5"/>
      <c r="F32" s="5"/>
      <c r="G32" s="5"/>
      <c r="I32" s="13">
        <f t="shared" si="0"/>
        <v>0</v>
      </c>
    </row>
    <row r="33" spans="1:9" x14ac:dyDescent="0.3">
      <c r="A33" t="s">
        <v>31</v>
      </c>
      <c r="B33" t="s">
        <v>32</v>
      </c>
      <c r="C33" s="5"/>
      <c r="D33" s="5"/>
      <c r="E33" s="5"/>
      <c r="F33" s="10"/>
      <c r="G33" s="5"/>
      <c r="I33" s="11">
        <f t="shared" si="0"/>
        <v>0</v>
      </c>
    </row>
    <row r="34" spans="1:9" x14ac:dyDescent="0.3">
      <c r="A34" t="s">
        <v>34</v>
      </c>
      <c r="B34" t="s">
        <v>32</v>
      </c>
      <c r="C34" s="5"/>
      <c r="D34" s="5"/>
      <c r="E34" s="5"/>
      <c r="F34" s="6"/>
      <c r="G34" s="5"/>
      <c r="I34" s="13">
        <f t="shared" si="0"/>
        <v>0</v>
      </c>
    </row>
    <row r="35" spans="1:9" x14ac:dyDescent="0.3">
      <c r="A35" t="s">
        <v>35</v>
      </c>
      <c r="B35" t="s">
        <v>32</v>
      </c>
      <c r="C35" s="5"/>
      <c r="D35" s="5"/>
      <c r="E35" s="5"/>
      <c r="F35" s="6"/>
      <c r="G35" s="5"/>
      <c r="I35" s="13">
        <f t="shared" si="0"/>
        <v>0</v>
      </c>
    </row>
    <row r="36" spans="1:9" x14ac:dyDescent="0.3">
      <c r="A36" t="s">
        <v>36</v>
      </c>
      <c r="B36" t="s">
        <v>32</v>
      </c>
      <c r="C36" s="5"/>
      <c r="D36" s="5"/>
      <c r="E36" s="5"/>
      <c r="F36" s="6"/>
      <c r="G36" s="5"/>
      <c r="I36" s="13">
        <f t="shared" si="0"/>
        <v>0</v>
      </c>
    </row>
    <row r="37" spans="1:9" x14ac:dyDescent="0.3">
      <c r="A37" s="7" t="s">
        <v>39</v>
      </c>
      <c r="B37" t="s">
        <v>38</v>
      </c>
      <c r="C37" s="5"/>
      <c r="D37" s="5"/>
      <c r="E37" s="5"/>
      <c r="F37" s="6"/>
      <c r="G37" s="5"/>
      <c r="I37" s="13">
        <f t="shared" si="0"/>
        <v>0</v>
      </c>
    </row>
    <row r="38" spans="1:9" x14ac:dyDescent="0.3">
      <c r="A38" t="s">
        <v>37</v>
      </c>
      <c r="B38" t="s">
        <v>153</v>
      </c>
      <c r="C38" s="5">
        <v>2179</v>
      </c>
      <c r="D38" s="5">
        <v>13579</v>
      </c>
      <c r="E38" s="5">
        <v>5446</v>
      </c>
      <c r="F38" s="5">
        <v>2012</v>
      </c>
      <c r="G38" s="5">
        <v>1321</v>
      </c>
      <c r="I38" s="13">
        <f t="shared" si="0"/>
        <v>24537</v>
      </c>
    </row>
    <row r="39" spans="1:9" x14ac:dyDescent="0.3">
      <c r="A39" t="s">
        <v>33</v>
      </c>
      <c r="B39" t="s">
        <v>153</v>
      </c>
      <c r="C39" s="5"/>
      <c r="D39" s="5">
        <v>1646</v>
      </c>
      <c r="E39" s="5">
        <v>1043</v>
      </c>
      <c r="F39" s="5">
        <v>4487</v>
      </c>
      <c r="G39" s="5">
        <v>2204</v>
      </c>
      <c r="I39" s="13">
        <f t="shared" si="0"/>
        <v>9380</v>
      </c>
    </row>
    <row r="40" spans="1:9" x14ac:dyDescent="0.3">
      <c r="A40" t="s">
        <v>31</v>
      </c>
      <c r="B40" t="s">
        <v>153</v>
      </c>
      <c r="C40" s="5"/>
      <c r="D40" s="5"/>
      <c r="E40" s="5"/>
      <c r="F40" s="10">
        <v>1633</v>
      </c>
      <c r="G40" s="5">
        <v>998</v>
      </c>
      <c r="I40" s="13">
        <f t="shared" si="0"/>
        <v>2631</v>
      </c>
    </row>
    <row r="41" spans="1:9" x14ac:dyDescent="0.3">
      <c r="A41" t="s">
        <v>161</v>
      </c>
      <c r="B41" t="s">
        <v>153</v>
      </c>
      <c r="C41" s="5"/>
      <c r="D41" s="5">
        <v>3837</v>
      </c>
      <c r="E41" s="5">
        <v>2589</v>
      </c>
      <c r="F41" s="10">
        <v>4568</v>
      </c>
      <c r="G41" s="5">
        <v>2672</v>
      </c>
      <c r="I41" s="13">
        <f t="shared" si="0"/>
        <v>13666</v>
      </c>
    </row>
    <row r="42" spans="1:9" x14ac:dyDescent="0.3">
      <c r="A42" t="s">
        <v>42</v>
      </c>
      <c r="B42" t="s">
        <v>43</v>
      </c>
      <c r="C42" s="5"/>
      <c r="D42" s="5"/>
      <c r="E42" s="5"/>
      <c r="F42" s="5"/>
      <c r="G42" s="5"/>
      <c r="I42" s="12">
        <f t="shared" si="0"/>
        <v>0</v>
      </c>
    </row>
    <row r="43" spans="1:9" x14ac:dyDescent="0.3">
      <c r="A43" t="s">
        <v>44</v>
      </c>
      <c r="B43" t="s">
        <v>43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53</v>
      </c>
      <c r="B44" t="s">
        <v>43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54</v>
      </c>
      <c r="B45" t="s">
        <v>43</v>
      </c>
      <c r="C45" s="5"/>
      <c r="D45" s="5"/>
      <c r="E45" s="5"/>
      <c r="F45" s="5"/>
      <c r="G45" s="5"/>
      <c r="I45" s="11">
        <f t="shared" si="0"/>
        <v>0</v>
      </c>
    </row>
    <row r="46" spans="1:9" x14ac:dyDescent="0.3">
      <c r="A46" s="2" t="s">
        <v>42</v>
      </c>
      <c r="B46" s="2" t="s">
        <v>70</v>
      </c>
      <c r="C46" s="5"/>
      <c r="D46" s="5"/>
      <c r="E46" s="5"/>
      <c r="F46" s="5"/>
      <c r="G46" s="5"/>
      <c r="I46" s="11">
        <f t="shared" si="0"/>
        <v>0</v>
      </c>
    </row>
    <row r="47" spans="1:9" x14ac:dyDescent="0.3">
      <c r="A47" s="2" t="s">
        <v>44</v>
      </c>
      <c r="B47" s="2" t="s">
        <v>70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s="2" t="s">
        <v>71</v>
      </c>
      <c r="B48" s="2" t="s">
        <v>70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t="s">
        <v>25</v>
      </c>
      <c r="B49" t="s">
        <v>45</v>
      </c>
      <c r="C49" s="5">
        <v>12824</v>
      </c>
      <c r="D49" s="5">
        <v>15437</v>
      </c>
      <c r="E49" s="5">
        <v>24251</v>
      </c>
      <c r="F49" s="5">
        <v>22676</v>
      </c>
      <c r="G49" s="5">
        <v>26504</v>
      </c>
      <c r="I49" s="13">
        <f t="shared" si="0"/>
        <v>101692</v>
      </c>
    </row>
    <row r="50" spans="1:9" x14ac:dyDescent="0.3">
      <c r="A50" t="s">
        <v>27</v>
      </c>
      <c r="B50" t="s">
        <v>45</v>
      </c>
      <c r="C50" s="5">
        <v>9629</v>
      </c>
      <c r="D50" s="5">
        <v>13801</v>
      </c>
      <c r="E50" s="5">
        <v>17784</v>
      </c>
      <c r="F50" s="5">
        <v>8983</v>
      </c>
      <c r="G50" s="5">
        <v>22951</v>
      </c>
      <c r="I50" s="13">
        <f t="shared" si="0"/>
        <v>73148</v>
      </c>
    </row>
    <row r="51" spans="1:9" x14ac:dyDescent="0.3">
      <c r="A51" t="s">
        <v>28</v>
      </c>
      <c r="B51" t="s">
        <v>45</v>
      </c>
      <c r="C51" s="5"/>
      <c r="D51" s="5">
        <v>3511</v>
      </c>
      <c r="E51" s="5">
        <v>3051</v>
      </c>
      <c r="F51" s="5">
        <v>3658</v>
      </c>
      <c r="G51" s="5">
        <v>10873</v>
      </c>
      <c r="I51" s="13">
        <f t="shared" si="0"/>
        <v>21093</v>
      </c>
    </row>
    <row r="52" spans="1:9" x14ac:dyDescent="0.3">
      <c r="A52" t="s">
        <v>160</v>
      </c>
      <c r="B52" t="s">
        <v>45</v>
      </c>
      <c r="C52" s="5"/>
      <c r="D52" s="5">
        <v>2117</v>
      </c>
      <c r="E52" s="5">
        <v>2695</v>
      </c>
      <c r="F52" s="5">
        <v>4806</v>
      </c>
      <c r="G52" s="5">
        <v>2184</v>
      </c>
      <c r="I52" s="13">
        <f t="shared" si="0"/>
        <v>11802</v>
      </c>
    </row>
    <row r="53" spans="1:9" x14ac:dyDescent="0.3">
      <c r="A53" t="s">
        <v>81</v>
      </c>
      <c r="B53" t="s">
        <v>82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93</v>
      </c>
      <c r="B54" s="2" t="s">
        <v>52</v>
      </c>
      <c r="C54" s="5"/>
      <c r="D54" s="5"/>
      <c r="E54" s="5"/>
      <c r="F54" s="5"/>
      <c r="G54" s="5"/>
      <c r="I54" s="13">
        <f t="shared" si="0"/>
        <v>0</v>
      </c>
    </row>
    <row r="55" spans="1:9" x14ac:dyDescent="0.3">
      <c r="A55" t="s">
        <v>106</v>
      </c>
      <c r="B55" t="s">
        <v>13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94</v>
      </c>
      <c r="B56" t="s">
        <v>13</v>
      </c>
      <c r="C56" s="5"/>
      <c r="D56" s="5"/>
      <c r="E56" s="5"/>
      <c r="F56" s="5"/>
      <c r="G56" s="5"/>
      <c r="I56" s="13">
        <f t="shared" si="0"/>
        <v>0</v>
      </c>
    </row>
    <row r="57" spans="1:9" x14ac:dyDescent="0.3">
      <c r="A57" t="s">
        <v>95</v>
      </c>
      <c r="B57" t="s">
        <v>184</v>
      </c>
      <c r="C57" s="5"/>
      <c r="D57" s="5"/>
      <c r="E57" s="5"/>
      <c r="F57" s="5"/>
      <c r="G57" s="5"/>
      <c r="I57" s="13">
        <f t="shared" si="0"/>
        <v>0</v>
      </c>
    </row>
    <row r="58" spans="1:9" x14ac:dyDescent="0.3">
      <c r="A58" t="s">
        <v>107</v>
      </c>
      <c r="B58" t="s">
        <v>40</v>
      </c>
      <c r="C58" s="5"/>
      <c r="D58" s="5"/>
      <c r="E58" s="5"/>
      <c r="F58" s="5"/>
      <c r="G58" s="5"/>
      <c r="I58" s="13">
        <f t="shared" si="0"/>
        <v>0</v>
      </c>
    </row>
    <row r="59" spans="1:9" x14ac:dyDescent="0.3">
      <c r="A59" t="s">
        <v>107</v>
      </c>
      <c r="B59" t="s">
        <v>113</v>
      </c>
      <c r="C59" s="5"/>
      <c r="D59" s="5"/>
      <c r="E59" s="5"/>
      <c r="F59" s="5"/>
      <c r="G59" s="5"/>
      <c r="I59" s="13">
        <f t="shared" si="0"/>
        <v>0</v>
      </c>
    </row>
    <row r="60" spans="1:9" x14ac:dyDescent="0.3">
      <c r="A60" t="s">
        <v>108</v>
      </c>
      <c r="B60" t="s">
        <v>40</v>
      </c>
      <c r="C60" s="5"/>
      <c r="D60" s="5"/>
      <c r="E60" s="5"/>
      <c r="F60" s="5"/>
      <c r="G60" s="5"/>
      <c r="I60" s="13">
        <f t="shared" si="0"/>
        <v>0</v>
      </c>
    </row>
    <row r="61" spans="1:9" x14ac:dyDescent="0.3">
      <c r="A61" t="s">
        <v>182</v>
      </c>
      <c r="B61" t="s">
        <v>45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183</v>
      </c>
      <c r="B62" t="s">
        <v>184</v>
      </c>
      <c r="C62" s="5"/>
      <c r="D62" s="5"/>
      <c r="E62" s="5"/>
      <c r="F62" s="5"/>
      <c r="G62" s="5"/>
      <c r="I62" s="13">
        <f t="shared" si="0"/>
        <v>0</v>
      </c>
    </row>
    <row r="63" spans="1:9" x14ac:dyDescent="0.3">
      <c r="A63" t="s">
        <v>109</v>
      </c>
      <c r="B63" t="s">
        <v>13</v>
      </c>
      <c r="C63" s="5"/>
      <c r="D63" s="5"/>
      <c r="E63" s="5"/>
      <c r="F63" s="5"/>
      <c r="G63" s="5"/>
      <c r="I63" s="13">
        <f t="shared" si="0"/>
        <v>0</v>
      </c>
    </row>
    <row r="64" spans="1:9" x14ac:dyDescent="0.3">
      <c r="A64" t="s">
        <v>103</v>
      </c>
      <c r="B64" s="2" t="s">
        <v>52</v>
      </c>
      <c r="C64" s="17"/>
      <c r="D64" s="5"/>
      <c r="E64" s="5"/>
      <c r="F64" s="5"/>
      <c r="G64" s="5"/>
      <c r="I64" s="13">
        <f t="shared" si="0"/>
        <v>0</v>
      </c>
    </row>
    <row r="65" spans="1:9" x14ac:dyDescent="0.3">
      <c r="A65" t="s">
        <v>178</v>
      </c>
      <c r="B65" t="s">
        <v>13</v>
      </c>
      <c r="C65" s="17"/>
      <c r="D65" s="5"/>
      <c r="E65" s="5"/>
      <c r="F65" s="5"/>
      <c r="G65" s="5"/>
      <c r="I65" s="13">
        <f t="shared" si="0"/>
        <v>0</v>
      </c>
    </row>
    <row r="66" spans="1:9" x14ac:dyDescent="0.3">
      <c r="A66" t="s">
        <v>179</v>
      </c>
      <c r="B66" t="s">
        <v>184</v>
      </c>
      <c r="C66" s="17"/>
      <c r="D66" s="5"/>
      <c r="E66" s="5"/>
      <c r="F66" s="5"/>
      <c r="G66" s="5"/>
      <c r="I66" s="13">
        <f t="shared" si="0"/>
        <v>0</v>
      </c>
    </row>
    <row r="67" spans="1:9" x14ac:dyDescent="0.3">
      <c r="A67" t="s">
        <v>104</v>
      </c>
      <c r="B67" t="s">
        <v>13</v>
      </c>
      <c r="C67" s="17"/>
      <c r="D67" s="5"/>
      <c r="E67" s="5"/>
      <c r="F67" s="5"/>
      <c r="G67" s="5"/>
      <c r="I67" s="13">
        <f t="shared" si="0"/>
        <v>0</v>
      </c>
    </row>
    <row r="68" spans="1:9" x14ac:dyDescent="0.3">
      <c r="A68" t="s">
        <v>103</v>
      </c>
      <c r="B68" t="s">
        <v>181</v>
      </c>
      <c r="C68" s="17"/>
      <c r="D68" s="5"/>
      <c r="E68" s="5"/>
      <c r="F68" s="5"/>
      <c r="G68" s="5"/>
      <c r="I68" s="13">
        <f t="shared" si="0"/>
        <v>0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/>
      <c r="G69" s="5"/>
      <c r="I69" s="13">
        <f t="shared" si="0"/>
        <v>0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/>
      <c r="G70" s="5"/>
      <c r="I70" s="13">
        <f t="shared" si="0"/>
        <v>0</v>
      </c>
    </row>
    <row r="71" spans="1:9" x14ac:dyDescent="0.3">
      <c r="A71" t="s">
        <v>102</v>
      </c>
      <c r="B71" t="s">
        <v>184</v>
      </c>
      <c r="C71" s="5"/>
      <c r="D71" s="5"/>
      <c r="E71" s="5"/>
      <c r="F71" s="5"/>
      <c r="G71" s="5"/>
      <c r="I71" s="13">
        <f t="shared" si="0"/>
        <v>0</v>
      </c>
    </row>
    <row r="72" spans="1:9" x14ac:dyDescent="0.3">
      <c r="A72" t="s">
        <v>87</v>
      </c>
      <c r="B72" t="s">
        <v>40</v>
      </c>
      <c r="C72" s="5"/>
      <c r="D72" s="5"/>
      <c r="E72" s="5"/>
      <c r="F72" s="5"/>
      <c r="G72" s="5"/>
      <c r="I72" s="13">
        <f t="shared" si="0"/>
        <v>0</v>
      </c>
    </row>
    <row r="73" spans="1:9" x14ac:dyDescent="0.3">
      <c r="A73" t="s">
        <v>87</v>
      </c>
      <c r="B73" s="2" t="s">
        <v>52</v>
      </c>
      <c r="C73" s="5"/>
      <c r="D73" s="5"/>
      <c r="E73" s="5"/>
      <c r="F73" s="5"/>
      <c r="G73" s="5"/>
      <c r="I73" s="13">
        <f t="shared" si="0"/>
        <v>0</v>
      </c>
    </row>
    <row r="74" spans="1:9" x14ac:dyDescent="0.3">
      <c r="A74" t="s">
        <v>114</v>
      </c>
      <c r="B74" t="s">
        <v>13</v>
      </c>
      <c r="C74" s="5"/>
      <c r="D74" s="5"/>
      <c r="E74" s="5"/>
      <c r="F74" s="5"/>
      <c r="G74" s="5"/>
      <c r="I74" s="13">
        <f t="shared" si="0"/>
        <v>0</v>
      </c>
    </row>
    <row r="75" spans="1:9" x14ac:dyDescent="0.3">
      <c r="A75" t="s">
        <v>130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180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17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17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180</v>
      </c>
      <c r="C86" s="5"/>
      <c r="D86" s="17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86188</v>
      </c>
      <c r="D88" s="8">
        <f>SUM(D4:D86)</f>
        <v>170850</v>
      </c>
      <c r="E88" s="8">
        <f>SUM(E4:E86)</f>
        <v>165511</v>
      </c>
      <c r="F88" s="8">
        <f>SUM(F4:F86)</f>
        <v>154290</v>
      </c>
      <c r="G88" s="8">
        <f>SUM(G4:G86)</f>
        <v>224562</v>
      </c>
      <c r="H88" s="9"/>
      <c r="I88" s="21">
        <f>SUM(I4:I86)</f>
        <v>801401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89"/>
  <sheetViews>
    <sheetView workbookViewId="0">
      <pane xSplit="2" ySplit="3" topLeftCell="C70" activePane="bottomRight" state="frozen"/>
      <selection pane="topRight" activeCell="C1" sqref="C1"/>
      <selection pane="bottomLeft" activeCell="A4" sqref="A4"/>
      <selection pane="bottomRight" activeCell="D19" sqref="D19:D21"/>
    </sheetView>
  </sheetViews>
  <sheetFormatPr defaultRowHeight="14.4" x14ac:dyDescent="0.3"/>
  <cols>
    <col min="2" max="2" width="13.5546875" customWidth="1"/>
    <col min="3" max="3" width="10.5546875" customWidth="1"/>
    <col min="4" max="4" width="10.6640625" customWidth="1"/>
    <col min="5" max="5" width="10.44140625" customWidth="1"/>
    <col min="6" max="7" width="10.88671875" customWidth="1"/>
    <col min="9" max="9" width="10.88671875" customWidth="1"/>
  </cols>
  <sheetData>
    <row r="1" spans="1:9" x14ac:dyDescent="0.3">
      <c r="A1" t="s">
        <v>234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235</v>
      </c>
      <c r="D3" s="3" t="s">
        <v>150</v>
      </c>
      <c r="E3" s="3" t="s">
        <v>151</v>
      </c>
      <c r="F3" s="4" t="s">
        <v>152</v>
      </c>
      <c r="G3" s="3" t="s">
        <v>236</v>
      </c>
    </row>
    <row r="4" spans="1:9" x14ac:dyDescent="0.3">
      <c r="A4" t="s">
        <v>11</v>
      </c>
      <c r="B4" s="2" t="s">
        <v>138</v>
      </c>
      <c r="C4" s="5"/>
      <c r="D4" s="5"/>
      <c r="E4" s="5"/>
      <c r="F4" s="17"/>
      <c r="G4" s="17"/>
      <c r="I4" s="13">
        <f t="shared" ref="I4:I86" si="0">C4+D4+E4+F4+G4</f>
        <v>0</v>
      </c>
    </row>
    <row r="5" spans="1:9" x14ac:dyDescent="0.3">
      <c r="A5" t="s">
        <v>157</v>
      </c>
      <c r="B5" s="2" t="s">
        <v>138</v>
      </c>
      <c r="C5" s="5"/>
      <c r="D5" s="5"/>
      <c r="E5" s="5"/>
      <c r="F5" s="17"/>
      <c r="G5" s="17"/>
      <c r="I5" s="13">
        <f t="shared" si="0"/>
        <v>0</v>
      </c>
    </row>
    <row r="6" spans="1:9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</row>
    <row r="7" spans="1:9" x14ac:dyDescent="0.3">
      <c r="A7" t="s">
        <v>139</v>
      </c>
      <c r="B7" s="2" t="s">
        <v>138</v>
      </c>
      <c r="C7" s="5"/>
      <c r="D7" s="5"/>
      <c r="E7" s="5"/>
      <c r="F7" s="17"/>
      <c r="G7" s="17"/>
      <c r="I7" s="13">
        <f t="shared" si="0"/>
        <v>0</v>
      </c>
    </row>
    <row r="8" spans="1:9" x14ac:dyDescent="0.3">
      <c r="A8" t="s">
        <v>11</v>
      </c>
      <c r="B8" t="s">
        <v>13</v>
      </c>
      <c r="C8" s="5">
        <v>1844</v>
      </c>
      <c r="D8" s="5">
        <v>8232</v>
      </c>
      <c r="E8" s="5">
        <v>4519</v>
      </c>
      <c r="F8" s="17">
        <v>79</v>
      </c>
      <c r="G8" s="5"/>
      <c r="I8" s="11">
        <f t="shared" si="0"/>
        <v>14674</v>
      </c>
    </row>
    <row r="9" spans="1:9" x14ac:dyDescent="0.3">
      <c r="A9" t="s">
        <v>10</v>
      </c>
      <c r="B9" t="s">
        <v>13</v>
      </c>
      <c r="C9" s="5"/>
      <c r="D9" s="5">
        <v>5172</v>
      </c>
      <c r="E9" s="5">
        <v>4576</v>
      </c>
      <c r="F9" s="17"/>
      <c r="G9" s="5"/>
      <c r="I9" s="11">
        <f t="shared" si="0"/>
        <v>9748</v>
      </c>
    </row>
    <row r="10" spans="1:9" x14ac:dyDescent="0.3">
      <c r="A10" t="s">
        <v>8</v>
      </c>
      <c r="B10" t="s">
        <v>13</v>
      </c>
      <c r="C10" s="5"/>
      <c r="D10" s="5"/>
      <c r="E10" s="5">
        <v>636</v>
      </c>
      <c r="F10" s="17"/>
      <c r="G10" s="5"/>
      <c r="I10" s="11">
        <f t="shared" si="0"/>
        <v>636</v>
      </c>
    </row>
    <row r="11" spans="1:9" x14ac:dyDescent="0.3">
      <c r="A11" t="s">
        <v>158</v>
      </c>
      <c r="B11" t="s">
        <v>13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19</v>
      </c>
      <c r="B12" t="s">
        <v>13</v>
      </c>
      <c r="C12" s="5">
        <v>37811</v>
      </c>
      <c r="D12" s="5">
        <v>30768</v>
      </c>
      <c r="E12" s="5"/>
      <c r="F12" s="10">
        <v>25750</v>
      </c>
      <c r="G12" s="5">
        <v>6465</v>
      </c>
      <c r="I12" s="11">
        <f t="shared" si="0"/>
        <v>100794</v>
      </c>
    </row>
    <row r="13" spans="1:9" x14ac:dyDescent="0.3">
      <c r="A13" t="s">
        <v>20</v>
      </c>
      <c r="B13" t="s">
        <v>13</v>
      </c>
      <c r="C13" s="5">
        <v>33620</v>
      </c>
      <c r="D13" s="5">
        <v>25491</v>
      </c>
      <c r="E13" s="5"/>
      <c r="F13" s="17">
        <v>47821</v>
      </c>
      <c r="G13" s="5"/>
      <c r="I13" s="11">
        <f t="shared" si="0"/>
        <v>106932</v>
      </c>
    </row>
    <row r="14" spans="1:9" x14ac:dyDescent="0.3">
      <c r="A14" t="s">
        <v>21</v>
      </c>
      <c r="B14" t="s">
        <v>13</v>
      </c>
      <c r="C14" s="5">
        <v>7677</v>
      </c>
      <c r="D14" s="5">
        <v>6464</v>
      </c>
      <c r="E14" s="5">
        <v>1598</v>
      </c>
      <c r="F14" s="17">
        <v>2723</v>
      </c>
      <c r="G14" s="5"/>
      <c r="I14" s="11">
        <f t="shared" si="0"/>
        <v>18462</v>
      </c>
    </row>
    <row r="15" spans="1:9" x14ac:dyDescent="0.3">
      <c r="A15" t="s">
        <v>197</v>
      </c>
      <c r="B15" t="s">
        <v>13</v>
      </c>
      <c r="C15" s="5"/>
      <c r="D15" s="5">
        <v>3845</v>
      </c>
      <c r="E15" s="5">
        <v>3270</v>
      </c>
      <c r="F15" s="17"/>
      <c r="G15" s="5"/>
      <c r="I15" s="11">
        <f t="shared" si="0"/>
        <v>7115</v>
      </c>
    </row>
    <row r="16" spans="1:9" x14ac:dyDescent="0.3">
      <c r="A16" t="s">
        <v>22</v>
      </c>
      <c r="B16" t="s">
        <v>23</v>
      </c>
      <c r="C16" s="5">
        <v>835</v>
      </c>
      <c r="D16" s="5">
        <v>3096</v>
      </c>
      <c r="E16" s="5">
        <v>1847</v>
      </c>
      <c r="F16" s="17">
        <v>1591</v>
      </c>
      <c r="G16" s="5"/>
      <c r="I16" s="11">
        <f t="shared" si="0"/>
        <v>7369</v>
      </c>
    </row>
    <row r="17" spans="1:9" x14ac:dyDescent="0.3">
      <c r="A17" t="s">
        <v>24</v>
      </c>
      <c r="B17" t="s">
        <v>23</v>
      </c>
      <c r="C17" s="5">
        <v>1453</v>
      </c>
      <c r="D17" s="5">
        <v>3672</v>
      </c>
      <c r="E17" s="5"/>
      <c r="F17" s="17"/>
      <c r="G17" s="5"/>
      <c r="I17" s="11">
        <f t="shared" si="0"/>
        <v>5125</v>
      </c>
    </row>
    <row r="18" spans="1:9" x14ac:dyDescent="0.3">
      <c r="A18" s="2" t="s">
        <v>157</v>
      </c>
      <c r="B18" s="2" t="s">
        <v>173</v>
      </c>
      <c r="C18" s="5"/>
      <c r="D18" s="5"/>
      <c r="E18" s="5"/>
      <c r="F18" s="10"/>
      <c r="G18" s="5"/>
      <c r="I18" s="11">
        <f t="shared" si="0"/>
        <v>0</v>
      </c>
    </row>
    <row r="19" spans="1:9" x14ac:dyDescent="0.3">
      <c r="A19" s="2" t="s">
        <v>139</v>
      </c>
      <c r="B19" s="2" t="s">
        <v>173</v>
      </c>
      <c r="C19" s="5"/>
      <c r="D19" s="5"/>
      <c r="E19" s="5"/>
      <c r="F19" s="10"/>
      <c r="G19" s="5"/>
      <c r="I19" s="11">
        <f t="shared" si="0"/>
        <v>0</v>
      </c>
    </row>
    <row r="20" spans="1:9" x14ac:dyDescent="0.3">
      <c r="A20" s="2" t="s">
        <v>174</v>
      </c>
      <c r="B20" s="2" t="s">
        <v>173</v>
      </c>
      <c r="C20" s="5"/>
      <c r="D20" s="5"/>
      <c r="E20" s="5"/>
      <c r="F20" s="10"/>
      <c r="G20" s="5"/>
      <c r="I20" s="11">
        <f t="shared" si="0"/>
        <v>0</v>
      </c>
    </row>
    <row r="21" spans="1:9" x14ac:dyDescent="0.3">
      <c r="A21" t="s">
        <v>175</v>
      </c>
      <c r="B21" s="2" t="s">
        <v>173</v>
      </c>
      <c r="C21" s="5"/>
      <c r="D21" s="5"/>
      <c r="E21" s="5"/>
      <c r="F21" s="10"/>
      <c r="G21" s="5"/>
      <c r="I21" s="13">
        <f t="shared" si="0"/>
        <v>0</v>
      </c>
    </row>
    <row r="22" spans="1:9" x14ac:dyDescent="0.3">
      <c r="A22" t="s">
        <v>176</v>
      </c>
      <c r="B22" s="2" t="s">
        <v>173</v>
      </c>
      <c r="C22" s="5"/>
      <c r="D22" s="5"/>
      <c r="E22" s="5"/>
      <c r="F22" s="10"/>
      <c r="G22" s="5"/>
      <c r="I22" s="13">
        <f t="shared" si="0"/>
        <v>0</v>
      </c>
    </row>
    <row r="23" spans="1:9" x14ac:dyDescent="0.3">
      <c r="A23" t="s">
        <v>177</v>
      </c>
      <c r="B23" s="2" t="s">
        <v>173</v>
      </c>
      <c r="C23" s="5"/>
      <c r="D23" s="5"/>
      <c r="E23" s="5"/>
      <c r="F23" s="10"/>
      <c r="G23" s="5"/>
      <c r="I23" s="11">
        <f t="shared" si="0"/>
        <v>0</v>
      </c>
    </row>
    <row r="24" spans="1:9" x14ac:dyDescent="0.3">
      <c r="A24" t="s">
        <v>29</v>
      </c>
      <c r="B24" t="s">
        <v>30</v>
      </c>
      <c r="C24" s="5">
        <v>23790</v>
      </c>
      <c r="D24" s="5">
        <v>24901</v>
      </c>
      <c r="E24" s="5">
        <v>10436</v>
      </c>
      <c r="F24" s="5">
        <v>18500</v>
      </c>
      <c r="G24" s="5">
        <v>4647</v>
      </c>
      <c r="I24" s="11">
        <f t="shared" si="0"/>
        <v>82274</v>
      </c>
    </row>
    <row r="25" spans="1:9" x14ac:dyDescent="0.3">
      <c r="A25" t="s">
        <v>17</v>
      </c>
      <c r="B25" t="s">
        <v>30</v>
      </c>
      <c r="C25" s="5">
        <v>16164</v>
      </c>
      <c r="D25" s="5">
        <v>17779</v>
      </c>
      <c r="E25" s="5">
        <v>4251</v>
      </c>
      <c r="F25" s="5">
        <v>16544</v>
      </c>
      <c r="G25" s="5"/>
      <c r="I25" s="11">
        <f t="shared" si="0"/>
        <v>54738</v>
      </c>
    </row>
    <row r="26" spans="1:9" x14ac:dyDescent="0.3">
      <c r="A26" t="s">
        <v>18</v>
      </c>
      <c r="B26" t="s">
        <v>30</v>
      </c>
      <c r="C26" s="5">
        <v>2464</v>
      </c>
      <c r="D26" s="5">
        <v>3818</v>
      </c>
      <c r="E26" s="5">
        <v>704</v>
      </c>
      <c r="F26" s="5">
        <v>789</v>
      </c>
      <c r="G26" s="5"/>
      <c r="I26" s="11">
        <f t="shared" si="0"/>
        <v>7775</v>
      </c>
    </row>
    <row r="27" spans="1:9" x14ac:dyDescent="0.3">
      <c r="A27" t="s">
        <v>162</v>
      </c>
      <c r="B27" t="s">
        <v>30</v>
      </c>
      <c r="C27" s="5"/>
      <c r="D27" s="5">
        <v>3373</v>
      </c>
      <c r="E27" s="5">
        <v>2936</v>
      </c>
      <c r="F27" s="5"/>
      <c r="G27" s="5"/>
      <c r="I27" s="11">
        <f t="shared" si="0"/>
        <v>6309</v>
      </c>
    </row>
    <row r="28" spans="1:9" x14ac:dyDescent="0.3">
      <c r="A28" t="s">
        <v>25</v>
      </c>
      <c r="B28" t="s">
        <v>30</v>
      </c>
      <c r="C28" s="5"/>
      <c r="D28" s="5"/>
      <c r="E28" s="5"/>
      <c r="F28" s="5"/>
      <c r="G28" s="5"/>
      <c r="I28" s="13">
        <f t="shared" si="0"/>
        <v>0</v>
      </c>
    </row>
    <row r="29" spans="1:9" x14ac:dyDescent="0.3">
      <c r="A29" t="s">
        <v>27</v>
      </c>
      <c r="B29" t="s">
        <v>30</v>
      </c>
      <c r="C29" s="5">
        <v>825</v>
      </c>
      <c r="D29" s="5">
        <v>4394</v>
      </c>
      <c r="E29" s="5">
        <v>1261</v>
      </c>
      <c r="F29" s="5">
        <v>2648</v>
      </c>
      <c r="G29" s="5"/>
      <c r="I29" s="11">
        <f t="shared" si="0"/>
        <v>9128</v>
      </c>
    </row>
    <row r="30" spans="1:9" x14ac:dyDescent="0.3">
      <c r="A30" t="s">
        <v>28</v>
      </c>
      <c r="B30" t="s">
        <v>30</v>
      </c>
      <c r="C30" s="5">
        <v>1435</v>
      </c>
      <c r="D30" s="5">
        <v>2636</v>
      </c>
      <c r="E30" s="5"/>
      <c r="F30" s="5"/>
      <c r="G30" s="5"/>
      <c r="I30" s="11">
        <f t="shared" si="0"/>
        <v>4071</v>
      </c>
    </row>
    <row r="31" spans="1:9" x14ac:dyDescent="0.3">
      <c r="A31" t="s">
        <v>37</v>
      </c>
      <c r="B31" t="s">
        <v>32</v>
      </c>
      <c r="C31" s="5"/>
      <c r="D31" s="5"/>
      <c r="E31" s="5"/>
      <c r="F31" s="10"/>
      <c r="G31" s="5"/>
      <c r="I31" s="13">
        <f t="shared" si="0"/>
        <v>0</v>
      </c>
    </row>
    <row r="32" spans="1:9" x14ac:dyDescent="0.3">
      <c r="A32" t="s">
        <v>33</v>
      </c>
      <c r="B32" t="s">
        <v>32</v>
      </c>
      <c r="C32" s="5"/>
      <c r="D32" s="5"/>
      <c r="E32" s="5"/>
      <c r="F32" s="5"/>
      <c r="G32" s="5"/>
      <c r="I32" s="13">
        <f t="shared" si="0"/>
        <v>0</v>
      </c>
    </row>
    <row r="33" spans="1:9" x14ac:dyDescent="0.3">
      <c r="A33" t="s">
        <v>31</v>
      </c>
      <c r="B33" t="s">
        <v>32</v>
      </c>
      <c r="C33" s="5"/>
      <c r="D33" s="5"/>
      <c r="E33" s="5"/>
      <c r="F33" s="10"/>
      <c r="G33" s="5"/>
      <c r="I33" s="11">
        <f t="shared" si="0"/>
        <v>0</v>
      </c>
    </row>
    <row r="34" spans="1:9" x14ac:dyDescent="0.3">
      <c r="A34" t="s">
        <v>34</v>
      </c>
      <c r="B34" t="s">
        <v>32</v>
      </c>
      <c r="C34" s="5"/>
      <c r="D34" s="5"/>
      <c r="E34" s="5"/>
      <c r="F34" s="6"/>
      <c r="G34" s="5"/>
      <c r="I34" s="13">
        <f t="shared" si="0"/>
        <v>0</v>
      </c>
    </row>
    <row r="35" spans="1:9" x14ac:dyDescent="0.3">
      <c r="A35" t="s">
        <v>35</v>
      </c>
      <c r="B35" t="s">
        <v>32</v>
      </c>
      <c r="C35" s="5"/>
      <c r="D35" s="5"/>
      <c r="E35" s="5"/>
      <c r="F35" s="6"/>
      <c r="G35" s="5"/>
      <c r="I35" s="13">
        <f t="shared" si="0"/>
        <v>0</v>
      </c>
    </row>
    <row r="36" spans="1:9" x14ac:dyDescent="0.3">
      <c r="A36" t="s">
        <v>36</v>
      </c>
      <c r="B36" t="s">
        <v>32</v>
      </c>
      <c r="C36" s="5"/>
      <c r="D36" s="5"/>
      <c r="E36" s="5"/>
      <c r="F36" s="6"/>
      <c r="G36" s="5"/>
      <c r="I36" s="13">
        <f t="shared" si="0"/>
        <v>0</v>
      </c>
    </row>
    <row r="37" spans="1:9" x14ac:dyDescent="0.3">
      <c r="A37" s="7" t="s">
        <v>39</v>
      </c>
      <c r="B37" t="s">
        <v>38</v>
      </c>
      <c r="C37" s="5"/>
      <c r="D37" s="5"/>
      <c r="E37" s="5"/>
      <c r="F37" s="6"/>
      <c r="G37" s="5"/>
      <c r="I37" s="13">
        <f t="shared" si="0"/>
        <v>0</v>
      </c>
    </row>
    <row r="38" spans="1:9" x14ac:dyDescent="0.3">
      <c r="A38" t="s">
        <v>37</v>
      </c>
      <c r="B38" t="s">
        <v>153</v>
      </c>
      <c r="C38" s="5">
        <v>7938</v>
      </c>
      <c r="D38" s="5">
        <v>3076</v>
      </c>
      <c r="E38" s="5">
        <v>2721</v>
      </c>
      <c r="F38" s="5">
        <v>3019</v>
      </c>
      <c r="G38" s="5"/>
      <c r="I38" s="11">
        <f t="shared" si="0"/>
        <v>16754</v>
      </c>
    </row>
    <row r="39" spans="1:9" x14ac:dyDescent="0.3">
      <c r="A39" t="s">
        <v>33</v>
      </c>
      <c r="B39" t="s">
        <v>153</v>
      </c>
      <c r="C39" s="5">
        <v>4905</v>
      </c>
      <c r="D39" s="5">
        <v>3900</v>
      </c>
      <c r="E39" s="5"/>
      <c r="F39" s="5">
        <v>1533</v>
      </c>
      <c r="G39" s="5"/>
      <c r="I39" s="11">
        <f t="shared" si="0"/>
        <v>10338</v>
      </c>
    </row>
    <row r="40" spans="1:9" x14ac:dyDescent="0.3">
      <c r="A40" t="s">
        <v>31</v>
      </c>
      <c r="B40" t="s">
        <v>153</v>
      </c>
      <c r="C40" s="5"/>
      <c r="D40" s="5">
        <v>2089</v>
      </c>
      <c r="E40" s="5">
        <v>784</v>
      </c>
      <c r="F40" s="10">
        <v>1670</v>
      </c>
      <c r="G40" s="5"/>
      <c r="I40" s="11">
        <f t="shared" si="0"/>
        <v>4543</v>
      </c>
    </row>
    <row r="41" spans="1:9" x14ac:dyDescent="0.3">
      <c r="A41" t="s">
        <v>161</v>
      </c>
      <c r="B41" t="s">
        <v>153</v>
      </c>
      <c r="C41" s="5"/>
      <c r="D41" s="5">
        <v>3907</v>
      </c>
      <c r="E41" s="5">
        <v>1870</v>
      </c>
      <c r="F41" s="10"/>
      <c r="G41" s="5"/>
      <c r="I41" s="11">
        <f t="shared" si="0"/>
        <v>5777</v>
      </c>
    </row>
    <row r="42" spans="1:9" x14ac:dyDescent="0.3">
      <c r="A42" t="s">
        <v>42</v>
      </c>
      <c r="B42" t="s">
        <v>43</v>
      </c>
      <c r="C42" s="5"/>
      <c r="D42" s="5"/>
      <c r="E42" s="5"/>
      <c r="F42" s="5"/>
      <c r="G42" s="5"/>
      <c r="I42" s="12">
        <f t="shared" si="0"/>
        <v>0</v>
      </c>
    </row>
    <row r="43" spans="1:9" x14ac:dyDescent="0.3">
      <c r="A43" t="s">
        <v>44</v>
      </c>
      <c r="B43" t="s">
        <v>43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53</v>
      </c>
      <c r="B44" t="s">
        <v>43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54</v>
      </c>
      <c r="B45" t="s">
        <v>43</v>
      </c>
      <c r="C45" s="5"/>
      <c r="D45" s="5"/>
      <c r="E45" s="5"/>
      <c r="F45" s="5"/>
      <c r="G45" s="5"/>
      <c r="I45" s="11">
        <f t="shared" si="0"/>
        <v>0</v>
      </c>
    </row>
    <row r="46" spans="1:9" x14ac:dyDescent="0.3">
      <c r="A46" s="2" t="s">
        <v>42</v>
      </c>
      <c r="B46" s="2" t="s">
        <v>70</v>
      </c>
      <c r="C46" s="5"/>
      <c r="D46" s="5"/>
      <c r="E46" s="5"/>
      <c r="F46" s="5"/>
      <c r="G46" s="5"/>
      <c r="I46" s="11">
        <f t="shared" si="0"/>
        <v>0</v>
      </c>
    </row>
    <row r="47" spans="1:9" x14ac:dyDescent="0.3">
      <c r="A47" s="2" t="s">
        <v>44</v>
      </c>
      <c r="B47" s="2" t="s">
        <v>70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s="2" t="s">
        <v>71</v>
      </c>
      <c r="B48" s="2" t="s">
        <v>70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t="s">
        <v>25</v>
      </c>
      <c r="B49" t="s">
        <v>45</v>
      </c>
      <c r="C49" s="5">
        <v>20046</v>
      </c>
      <c r="D49" s="5">
        <v>28251</v>
      </c>
      <c r="E49" s="5">
        <v>4943</v>
      </c>
      <c r="F49" s="5">
        <v>19289</v>
      </c>
      <c r="G49" s="5">
        <v>5603</v>
      </c>
      <c r="I49" s="11">
        <f t="shared" si="0"/>
        <v>78132</v>
      </c>
    </row>
    <row r="50" spans="1:9" x14ac:dyDescent="0.3">
      <c r="A50" t="s">
        <v>27</v>
      </c>
      <c r="B50" t="s">
        <v>45</v>
      </c>
      <c r="C50" s="5">
        <v>15216</v>
      </c>
      <c r="D50" s="5">
        <v>19186</v>
      </c>
      <c r="E50" s="5">
        <v>5100</v>
      </c>
      <c r="F50" s="5">
        <v>19957</v>
      </c>
      <c r="G50" s="5"/>
      <c r="I50" s="11">
        <f t="shared" si="0"/>
        <v>59459</v>
      </c>
    </row>
    <row r="51" spans="1:9" x14ac:dyDescent="0.3">
      <c r="A51" t="s">
        <v>28</v>
      </c>
      <c r="B51" t="s">
        <v>45</v>
      </c>
      <c r="C51" s="5">
        <v>4271</v>
      </c>
      <c r="D51" s="5">
        <v>7068</v>
      </c>
      <c r="E51" s="5"/>
      <c r="F51" s="5">
        <v>615</v>
      </c>
      <c r="G51" s="5"/>
      <c r="I51" s="11">
        <f t="shared" si="0"/>
        <v>11954</v>
      </c>
    </row>
    <row r="52" spans="1:9" x14ac:dyDescent="0.3">
      <c r="A52" t="s">
        <v>160</v>
      </c>
      <c r="B52" t="s">
        <v>45</v>
      </c>
      <c r="C52" s="5"/>
      <c r="D52" s="5"/>
      <c r="E52" s="5">
        <v>1563</v>
      </c>
      <c r="F52" s="5"/>
      <c r="G52" s="5"/>
      <c r="I52" s="11">
        <f t="shared" si="0"/>
        <v>1563</v>
      </c>
    </row>
    <row r="53" spans="1:9" x14ac:dyDescent="0.3">
      <c r="A53" t="s">
        <v>81</v>
      </c>
      <c r="B53" t="s">
        <v>82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93</v>
      </c>
      <c r="B54" s="2" t="s">
        <v>52</v>
      </c>
      <c r="C54" s="5"/>
      <c r="D54" s="5"/>
      <c r="E54" s="5"/>
      <c r="F54" s="5"/>
      <c r="G54" s="5"/>
      <c r="I54" s="13">
        <f t="shared" si="0"/>
        <v>0</v>
      </c>
    </row>
    <row r="55" spans="1:9" x14ac:dyDescent="0.3">
      <c r="A55" t="s">
        <v>106</v>
      </c>
      <c r="B55" t="s">
        <v>13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94</v>
      </c>
      <c r="B56" t="s">
        <v>13</v>
      </c>
      <c r="C56" s="5"/>
      <c r="D56" s="5"/>
      <c r="E56" s="5"/>
      <c r="F56" s="5"/>
      <c r="G56" s="5"/>
      <c r="I56" s="13">
        <f t="shared" si="0"/>
        <v>0</v>
      </c>
    </row>
    <row r="57" spans="1:9" x14ac:dyDescent="0.3">
      <c r="A57" t="s">
        <v>95</v>
      </c>
      <c r="B57" t="s">
        <v>184</v>
      </c>
      <c r="C57" s="5"/>
      <c r="D57" s="5"/>
      <c r="E57" s="5"/>
      <c r="F57" s="5"/>
      <c r="G57" s="5"/>
      <c r="I57" s="13">
        <f t="shared" si="0"/>
        <v>0</v>
      </c>
    </row>
    <row r="58" spans="1:9" x14ac:dyDescent="0.3">
      <c r="A58" t="s">
        <v>107</v>
      </c>
      <c r="B58" t="s">
        <v>40</v>
      </c>
      <c r="C58" s="5"/>
      <c r="D58" s="5"/>
      <c r="E58" s="5"/>
      <c r="F58" s="5"/>
      <c r="G58" s="5"/>
      <c r="I58" s="13">
        <f t="shared" si="0"/>
        <v>0</v>
      </c>
    </row>
    <row r="59" spans="1:9" x14ac:dyDescent="0.3">
      <c r="A59" t="s">
        <v>107</v>
      </c>
      <c r="B59" t="s">
        <v>113</v>
      </c>
      <c r="C59" s="5"/>
      <c r="D59" s="5"/>
      <c r="E59" s="5"/>
      <c r="F59" s="5"/>
      <c r="G59" s="5"/>
      <c r="I59" s="13">
        <f t="shared" si="0"/>
        <v>0</v>
      </c>
    </row>
    <row r="60" spans="1:9" x14ac:dyDescent="0.3">
      <c r="A60" t="s">
        <v>108</v>
      </c>
      <c r="B60" t="s">
        <v>40</v>
      </c>
      <c r="C60" s="5"/>
      <c r="D60" s="5"/>
      <c r="E60" s="5"/>
      <c r="F60" s="5"/>
      <c r="G60" s="5"/>
      <c r="I60" s="13">
        <f t="shared" si="0"/>
        <v>0</v>
      </c>
    </row>
    <row r="61" spans="1:9" x14ac:dyDescent="0.3">
      <c r="A61" t="s">
        <v>182</v>
      </c>
      <c r="B61" t="s">
        <v>45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183</v>
      </c>
      <c r="B62" t="s">
        <v>184</v>
      </c>
      <c r="C62" s="5"/>
      <c r="D62" s="5"/>
      <c r="E62" s="5"/>
      <c r="F62" s="5"/>
      <c r="G62" s="5"/>
      <c r="I62" s="13">
        <f t="shared" si="0"/>
        <v>0</v>
      </c>
    </row>
    <row r="63" spans="1:9" x14ac:dyDescent="0.3">
      <c r="A63" t="s">
        <v>109</v>
      </c>
      <c r="B63" t="s">
        <v>13</v>
      </c>
      <c r="C63" s="5"/>
      <c r="D63" s="5"/>
      <c r="E63" s="5"/>
      <c r="F63" s="5"/>
      <c r="G63" s="5"/>
      <c r="I63" s="13">
        <f t="shared" si="0"/>
        <v>0</v>
      </c>
    </row>
    <row r="64" spans="1:9" x14ac:dyDescent="0.3">
      <c r="A64" t="s">
        <v>103</v>
      </c>
      <c r="B64" s="2" t="s">
        <v>52</v>
      </c>
      <c r="C64" s="17"/>
      <c r="D64" s="5"/>
      <c r="E64" s="5"/>
      <c r="F64" s="5"/>
      <c r="G64" s="5"/>
      <c r="I64" s="13">
        <f t="shared" si="0"/>
        <v>0</v>
      </c>
    </row>
    <row r="65" spans="1:9" x14ac:dyDescent="0.3">
      <c r="A65" t="s">
        <v>178</v>
      </c>
      <c r="B65" t="s">
        <v>13</v>
      </c>
      <c r="C65" s="17"/>
      <c r="D65" s="5"/>
      <c r="E65" s="5"/>
      <c r="F65" s="5"/>
      <c r="G65" s="5"/>
      <c r="I65" s="13">
        <f t="shared" si="0"/>
        <v>0</v>
      </c>
    </row>
    <row r="66" spans="1:9" x14ac:dyDescent="0.3">
      <c r="A66" t="s">
        <v>179</v>
      </c>
      <c r="B66" t="s">
        <v>184</v>
      </c>
      <c r="C66" s="17"/>
      <c r="D66" s="5"/>
      <c r="E66" s="5"/>
      <c r="F66" s="5"/>
      <c r="G66" s="5"/>
      <c r="I66" s="13">
        <f t="shared" si="0"/>
        <v>0</v>
      </c>
    </row>
    <row r="67" spans="1:9" x14ac:dyDescent="0.3">
      <c r="A67" t="s">
        <v>104</v>
      </c>
      <c r="B67" t="s">
        <v>13</v>
      </c>
      <c r="C67" s="17"/>
      <c r="D67" s="5"/>
      <c r="E67" s="5"/>
      <c r="F67" s="5"/>
      <c r="G67" s="5"/>
      <c r="I67" s="13">
        <f t="shared" si="0"/>
        <v>0</v>
      </c>
    </row>
    <row r="68" spans="1:9" x14ac:dyDescent="0.3">
      <c r="A68" t="s">
        <v>103</v>
      </c>
      <c r="B68" t="s">
        <v>181</v>
      </c>
      <c r="C68" s="17"/>
      <c r="D68" s="5"/>
      <c r="E68" s="5"/>
      <c r="F68" s="5"/>
      <c r="G68" s="5"/>
      <c r="I68" s="13">
        <f t="shared" si="0"/>
        <v>0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/>
      <c r="G69" s="5"/>
      <c r="I69" s="13">
        <f t="shared" si="0"/>
        <v>0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/>
      <c r="G70" s="5"/>
      <c r="I70" s="13">
        <f t="shared" si="0"/>
        <v>0</v>
      </c>
    </row>
    <row r="71" spans="1:9" x14ac:dyDescent="0.3">
      <c r="A71" t="s">
        <v>102</v>
      </c>
      <c r="B71" t="s">
        <v>184</v>
      </c>
      <c r="C71" s="5"/>
      <c r="D71" s="5"/>
      <c r="E71" s="5"/>
      <c r="F71" s="5"/>
      <c r="G71" s="5"/>
      <c r="I71" s="13">
        <f t="shared" si="0"/>
        <v>0</v>
      </c>
    </row>
    <row r="72" spans="1:9" x14ac:dyDescent="0.3">
      <c r="A72" t="s">
        <v>87</v>
      </c>
      <c r="B72" t="s">
        <v>40</v>
      </c>
      <c r="C72" s="5"/>
      <c r="D72" s="5"/>
      <c r="E72" s="5"/>
      <c r="F72" s="5"/>
      <c r="G72" s="5"/>
      <c r="I72" s="13">
        <f t="shared" si="0"/>
        <v>0</v>
      </c>
    </row>
    <row r="73" spans="1:9" x14ac:dyDescent="0.3">
      <c r="A73" t="s">
        <v>87</v>
      </c>
      <c r="B73" s="2" t="s">
        <v>52</v>
      </c>
      <c r="C73" s="5"/>
      <c r="D73" s="5"/>
      <c r="E73" s="5"/>
      <c r="F73" s="5"/>
      <c r="G73" s="5"/>
      <c r="I73" s="13">
        <f t="shared" si="0"/>
        <v>0</v>
      </c>
    </row>
    <row r="74" spans="1:9" x14ac:dyDescent="0.3">
      <c r="A74" t="s">
        <v>114</v>
      </c>
      <c r="B74" t="s">
        <v>13</v>
      </c>
      <c r="C74" s="5"/>
      <c r="D74" s="5"/>
      <c r="E74" s="5"/>
      <c r="F74" s="5"/>
      <c r="G74" s="5"/>
      <c r="I74" s="13">
        <f t="shared" si="0"/>
        <v>0</v>
      </c>
    </row>
    <row r="75" spans="1:9" x14ac:dyDescent="0.3">
      <c r="A75" t="s">
        <v>130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180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17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17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180</v>
      </c>
      <c r="C86" s="5"/>
      <c r="D86" s="17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180294</v>
      </c>
      <c r="D88" s="8">
        <f>SUM(D4:D86)</f>
        <v>211118</v>
      </c>
      <c r="E88" s="8">
        <f>SUM(E4:E86)</f>
        <v>53015</v>
      </c>
      <c r="F88" s="8">
        <f>SUM(F4:F86)</f>
        <v>162528</v>
      </c>
      <c r="G88" s="8">
        <f>SUM(G4:G86)</f>
        <v>16715</v>
      </c>
      <c r="H88" s="9"/>
      <c r="I88" s="21">
        <f>SUM(I4:I86)</f>
        <v>623670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89"/>
  <sheetViews>
    <sheetView topLeftCell="A70" workbookViewId="0">
      <selection activeCell="H15" sqref="H15"/>
    </sheetView>
  </sheetViews>
  <sheetFormatPr defaultRowHeight="14.4" x14ac:dyDescent="0.3"/>
  <cols>
    <col min="2" max="2" width="12.44140625" customWidth="1"/>
    <col min="3" max="3" width="10.88671875" customWidth="1"/>
    <col min="4" max="4" width="12.44140625" customWidth="1"/>
    <col min="5" max="6" width="11.88671875" customWidth="1"/>
    <col min="7" max="7" width="10.88671875" customWidth="1"/>
    <col min="8" max="8" width="9.109375" customWidth="1"/>
    <col min="9" max="9" width="12.109375" customWidth="1"/>
  </cols>
  <sheetData>
    <row r="1" spans="1:9" x14ac:dyDescent="0.3">
      <c r="A1" t="s">
        <v>237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56</v>
      </c>
      <c r="D3" s="3" t="s">
        <v>238</v>
      </c>
      <c r="E3" s="3" t="s">
        <v>239</v>
      </c>
      <c r="F3" s="4" t="s">
        <v>65</v>
      </c>
      <c r="G3" s="3" t="s">
        <v>66</v>
      </c>
    </row>
    <row r="4" spans="1:9" x14ac:dyDescent="0.3">
      <c r="A4" t="s">
        <v>11</v>
      </c>
      <c r="B4" s="2" t="s">
        <v>138</v>
      </c>
      <c r="C4" s="5"/>
      <c r="D4" s="5"/>
      <c r="E4" s="5"/>
      <c r="F4" s="17"/>
      <c r="G4" s="17"/>
      <c r="I4" s="13">
        <f t="shared" ref="I4:I86" si="0">C4+D4+E4+F4+G4</f>
        <v>0</v>
      </c>
    </row>
    <row r="5" spans="1:9" x14ac:dyDescent="0.3">
      <c r="A5" t="s">
        <v>157</v>
      </c>
      <c r="B5" s="2" t="s">
        <v>138</v>
      </c>
      <c r="C5" s="5"/>
      <c r="D5" s="5"/>
      <c r="E5" s="5"/>
      <c r="F5" s="17"/>
      <c r="G5" s="17"/>
      <c r="I5" s="13">
        <f t="shared" si="0"/>
        <v>0</v>
      </c>
    </row>
    <row r="6" spans="1:9" x14ac:dyDescent="0.3">
      <c r="A6" t="s">
        <v>10</v>
      </c>
      <c r="B6" s="2" t="s">
        <v>138</v>
      </c>
      <c r="C6" s="5"/>
      <c r="D6" s="5"/>
      <c r="E6" s="5"/>
      <c r="F6" s="17"/>
      <c r="G6" s="17"/>
      <c r="I6" s="13">
        <f t="shared" si="0"/>
        <v>0</v>
      </c>
    </row>
    <row r="7" spans="1:9" x14ac:dyDescent="0.3">
      <c r="A7" t="s">
        <v>139</v>
      </c>
      <c r="B7" s="2" t="s">
        <v>138</v>
      </c>
      <c r="C7" s="5"/>
      <c r="D7" s="5"/>
      <c r="E7" s="5"/>
      <c r="F7" s="17"/>
      <c r="G7" s="17"/>
      <c r="I7" s="13">
        <f t="shared" si="0"/>
        <v>0</v>
      </c>
    </row>
    <row r="8" spans="1:9" x14ac:dyDescent="0.3">
      <c r="A8" t="s">
        <v>11</v>
      </c>
      <c r="B8" t="s">
        <v>13</v>
      </c>
      <c r="C8" s="5"/>
      <c r="D8" s="5"/>
      <c r="E8" s="5"/>
      <c r="F8" s="17"/>
      <c r="G8" s="5"/>
      <c r="I8" s="13">
        <f t="shared" si="0"/>
        <v>0</v>
      </c>
    </row>
    <row r="9" spans="1:9" x14ac:dyDescent="0.3">
      <c r="A9" t="s">
        <v>10</v>
      </c>
      <c r="B9" t="s">
        <v>13</v>
      </c>
      <c r="C9" s="5"/>
      <c r="D9" s="5"/>
      <c r="E9" s="5"/>
      <c r="F9" s="17"/>
      <c r="G9" s="5"/>
      <c r="I9" s="13">
        <f t="shared" si="0"/>
        <v>0</v>
      </c>
    </row>
    <row r="10" spans="1:9" x14ac:dyDescent="0.3">
      <c r="A10" t="s">
        <v>8</v>
      </c>
      <c r="B10" t="s">
        <v>13</v>
      </c>
      <c r="C10" s="5"/>
      <c r="D10" s="5"/>
      <c r="E10" s="5"/>
      <c r="F10" s="17"/>
      <c r="G10" s="5"/>
      <c r="I10" s="13">
        <f t="shared" si="0"/>
        <v>0</v>
      </c>
    </row>
    <row r="11" spans="1:9" x14ac:dyDescent="0.3">
      <c r="A11" t="s">
        <v>158</v>
      </c>
      <c r="B11" t="s">
        <v>13</v>
      </c>
      <c r="C11" s="5"/>
      <c r="D11" s="5"/>
      <c r="E11" s="5"/>
      <c r="F11" s="17"/>
      <c r="G11" s="5"/>
      <c r="I11" s="13">
        <f t="shared" si="0"/>
        <v>0</v>
      </c>
    </row>
    <row r="12" spans="1:9" x14ac:dyDescent="0.3">
      <c r="A12" t="s">
        <v>19</v>
      </c>
      <c r="B12" t="s">
        <v>13</v>
      </c>
      <c r="C12" s="5">
        <v>26675</v>
      </c>
      <c r="D12" s="5">
        <v>25647</v>
      </c>
      <c r="E12" s="5">
        <v>18734</v>
      </c>
      <c r="F12" s="10">
        <v>20385</v>
      </c>
      <c r="G12" s="5">
        <v>12500</v>
      </c>
      <c r="I12" s="13">
        <f t="shared" si="0"/>
        <v>103941</v>
      </c>
    </row>
    <row r="13" spans="1:9" x14ac:dyDescent="0.3">
      <c r="A13" t="s">
        <v>20</v>
      </c>
      <c r="B13" t="s">
        <v>13</v>
      </c>
      <c r="C13" s="5">
        <v>7419</v>
      </c>
      <c r="D13" s="5">
        <v>24166</v>
      </c>
      <c r="E13" s="5">
        <v>43945</v>
      </c>
      <c r="F13" s="17">
        <v>45182</v>
      </c>
      <c r="G13" s="5">
        <v>30268</v>
      </c>
      <c r="I13" s="13">
        <f t="shared" si="0"/>
        <v>150980</v>
      </c>
    </row>
    <row r="14" spans="1:9" x14ac:dyDescent="0.3">
      <c r="A14" t="s">
        <v>21</v>
      </c>
      <c r="B14" t="s">
        <v>13</v>
      </c>
      <c r="C14" s="5">
        <v>1187</v>
      </c>
      <c r="D14" s="5">
        <v>11416</v>
      </c>
      <c r="E14" s="5">
        <v>1522</v>
      </c>
      <c r="F14" s="17">
        <v>17036</v>
      </c>
      <c r="G14" s="5">
        <v>10905</v>
      </c>
      <c r="I14" s="13">
        <f t="shared" si="0"/>
        <v>42066</v>
      </c>
    </row>
    <row r="15" spans="1:9" x14ac:dyDescent="0.3">
      <c r="A15" t="s">
        <v>197</v>
      </c>
      <c r="B15" t="s">
        <v>13</v>
      </c>
      <c r="C15" s="5">
        <v>6472</v>
      </c>
      <c r="D15" s="5">
        <v>3177</v>
      </c>
      <c r="E15" s="5">
        <v>8385</v>
      </c>
      <c r="F15" s="17"/>
      <c r="G15" s="5">
        <v>5936</v>
      </c>
      <c r="I15" s="13">
        <f t="shared" si="0"/>
        <v>23970</v>
      </c>
    </row>
    <row r="16" spans="1:9" x14ac:dyDescent="0.3">
      <c r="A16" t="s">
        <v>22</v>
      </c>
      <c r="B16" t="s">
        <v>23</v>
      </c>
      <c r="C16" s="5">
        <v>1589</v>
      </c>
      <c r="D16" s="5">
        <v>1744</v>
      </c>
      <c r="E16" s="5">
        <v>1619</v>
      </c>
      <c r="F16" s="17">
        <v>3254</v>
      </c>
      <c r="G16" s="5"/>
      <c r="I16" s="13">
        <f t="shared" si="0"/>
        <v>8206</v>
      </c>
    </row>
    <row r="17" spans="1:9" x14ac:dyDescent="0.3">
      <c r="A17" t="s">
        <v>24</v>
      </c>
      <c r="B17" t="s">
        <v>23</v>
      </c>
      <c r="C17" s="5">
        <v>1636</v>
      </c>
      <c r="D17" s="5">
        <v>1006</v>
      </c>
      <c r="E17" s="5">
        <v>1035</v>
      </c>
      <c r="F17" s="17"/>
      <c r="G17" s="5">
        <v>1469</v>
      </c>
      <c r="I17" s="13">
        <f t="shared" si="0"/>
        <v>5146</v>
      </c>
    </row>
    <row r="18" spans="1:9" x14ac:dyDescent="0.3">
      <c r="A18" s="2" t="s">
        <v>157</v>
      </c>
      <c r="B18" s="2" t="s">
        <v>173</v>
      </c>
      <c r="C18" s="5"/>
      <c r="D18" s="5"/>
      <c r="E18" s="5"/>
      <c r="F18" s="10"/>
      <c r="G18" s="5"/>
      <c r="I18" s="11">
        <f t="shared" si="0"/>
        <v>0</v>
      </c>
    </row>
    <row r="19" spans="1:9" x14ac:dyDescent="0.3">
      <c r="A19" s="2" t="s">
        <v>139</v>
      </c>
      <c r="B19" s="2" t="s">
        <v>173</v>
      </c>
      <c r="C19" s="5"/>
      <c r="D19" s="5"/>
      <c r="E19" s="5"/>
      <c r="F19" s="10"/>
      <c r="G19" s="5"/>
      <c r="I19" s="11">
        <f t="shared" si="0"/>
        <v>0</v>
      </c>
    </row>
    <row r="20" spans="1:9" x14ac:dyDescent="0.3">
      <c r="A20" s="2" t="s">
        <v>174</v>
      </c>
      <c r="B20" s="2" t="s">
        <v>173</v>
      </c>
      <c r="C20" s="5"/>
      <c r="D20" s="5"/>
      <c r="E20" s="5"/>
      <c r="F20" s="10"/>
      <c r="G20" s="5"/>
      <c r="I20" s="11">
        <f t="shared" si="0"/>
        <v>0</v>
      </c>
    </row>
    <row r="21" spans="1:9" x14ac:dyDescent="0.3">
      <c r="A21" t="s">
        <v>175</v>
      </c>
      <c r="B21" s="2" t="s">
        <v>173</v>
      </c>
      <c r="C21" s="5"/>
      <c r="D21" s="5"/>
      <c r="E21" s="5"/>
      <c r="F21" s="10"/>
      <c r="G21" s="5"/>
      <c r="I21" s="13">
        <f t="shared" si="0"/>
        <v>0</v>
      </c>
    </row>
    <row r="22" spans="1:9" x14ac:dyDescent="0.3">
      <c r="A22" t="s">
        <v>176</v>
      </c>
      <c r="B22" s="2" t="s">
        <v>173</v>
      </c>
      <c r="C22" s="5"/>
      <c r="D22" s="5"/>
      <c r="E22" s="5"/>
      <c r="F22" s="10"/>
      <c r="G22" s="5"/>
      <c r="I22" s="13">
        <f t="shared" si="0"/>
        <v>0</v>
      </c>
    </row>
    <row r="23" spans="1:9" x14ac:dyDescent="0.3">
      <c r="A23" t="s">
        <v>177</v>
      </c>
      <c r="B23" s="2" t="s">
        <v>173</v>
      </c>
      <c r="C23" s="5"/>
      <c r="D23" s="5"/>
      <c r="E23" s="5"/>
      <c r="F23" s="10"/>
      <c r="G23" s="5"/>
      <c r="I23" s="11">
        <f t="shared" si="0"/>
        <v>0</v>
      </c>
    </row>
    <row r="24" spans="1:9" x14ac:dyDescent="0.3">
      <c r="A24" t="s">
        <v>29</v>
      </c>
      <c r="B24" t="s">
        <v>30</v>
      </c>
      <c r="C24" s="5">
        <v>12944</v>
      </c>
      <c r="D24" s="5">
        <v>17663</v>
      </c>
      <c r="E24" s="5">
        <v>20232</v>
      </c>
      <c r="F24" s="5">
        <v>14924</v>
      </c>
      <c r="G24" s="5">
        <v>4694</v>
      </c>
      <c r="I24" s="13">
        <f t="shared" si="0"/>
        <v>70457</v>
      </c>
    </row>
    <row r="25" spans="1:9" x14ac:dyDescent="0.3">
      <c r="A25" t="s">
        <v>17</v>
      </c>
      <c r="B25" t="s">
        <v>30</v>
      </c>
      <c r="C25" s="5">
        <v>6743</v>
      </c>
      <c r="D25" s="5">
        <v>10022</v>
      </c>
      <c r="E25" s="5">
        <v>18612</v>
      </c>
      <c r="F25" s="5">
        <v>17766</v>
      </c>
      <c r="G25" s="5">
        <v>17154</v>
      </c>
      <c r="I25" s="13">
        <f t="shared" si="0"/>
        <v>70297</v>
      </c>
    </row>
    <row r="26" spans="1:9" x14ac:dyDescent="0.3">
      <c r="A26" t="s">
        <v>18</v>
      </c>
      <c r="B26" t="s">
        <v>30</v>
      </c>
      <c r="C26" s="5">
        <v>914</v>
      </c>
      <c r="D26" s="5">
        <v>5354</v>
      </c>
      <c r="E26" s="5">
        <v>1398</v>
      </c>
      <c r="F26" s="5">
        <v>8369</v>
      </c>
      <c r="G26" s="5">
        <v>5384</v>
      </c>
      <c r="I26" s="13">
        <f t="shared" si="0"/>
        <v>21419</v>
      </c>
    </row>
    <row r="27" spans="1:9" x14ac:dyDescent="0.3">
      <c r="A27" t="s">
        <v>162</v>
      </c>
      <c r="B27" t="s">
        <v>30</v>
      </c>
      <c r="C27" s="5">
        <v>2154</v>
      </c>
      <c r="D27" s="5">
        <v>3052</v>
      </c>
      <c r="E27" s="5">
        <v>2125</v>
      </c>
      <c r="F27" s="5"/>
      <c r="G27" s="5">
        <v>2620</v>
      </c>
      <c r="I27" s="13">
        <f t="shared" si="0"/>
        <v>9951</v>
      </c>
    </row>
    <row r="28" spans="1:9" x14ac:dyDescent="0.3">
      <c r="A28" t="s">
        <v>25</v>
      </c>
      <c r="B28" t="s">
        <v>30</v>
      </c>
      <c r="C28" s="5"/>
      <c r="D28" s="5"/>
      <c r="E28" s="5"/>
      <c r="F28" s="5"/>
      <c r="G28" s="5"/>
      <c r="I28" s="13">
        <f t="shared" si="0"/>
        <v>0</v>
      </c>
    </row>
    <row r="29" spans="1:9" x14ac:dyDescent="0.3">
      <c r="A29" t="s">
        <v>27</v>
      </c>
      <c r="B29" t="s">
        <v>30</v>
      </c>
      <c r="C29" s="5">
        <v>1490</v>
      </c>
      <c r="D29" s="5">
        <v>4354</v>
      </c>
      <c r="E29" s="5">
        <v>1532</v>
      </c>
      <c r="F29" s="5">
        <v>3235</v>
      </c>
      <c r="G29" s="5">
        <v>1635</v>
      </c>
      <c r="I29" s="13">
        <f t="shared" si="0"/>
        <v>12246</v>
      </c>
    </row>
    <row r="30" spans="1:9" x14ac:dyDescent="0.3">
      <c r="A30" t="s">
        <v>28</v>
      </c>
      <c r="B30" t="s">
        <v>30</v>
      </c>
      <c r="C30" s="5">
        <v>1609</v>
      </c>
      <c r="D30" s="5">
        <v>996</v>
      </c>
      <c r="E30" s="5">
        <v>1043</v>
      </c>
      <c r="F30" s="5"/>
      <c r="G30" s="5">
        <v>1460</v>
      </c>
      <c r="I30" s="13">
        <f t="shared" si="0"/>
        <v>5108</v>
      </c>
    </row>
    <row r="31" spans="1:9" x14ac:dyDescent="0.3">
      <c r="A31" t="s">
        <v>37</v>
      </c>
      <c r="B31" t="s">
        <v>32</v>
      </c>
      <c r="C31" s="5"/>
      <c r="D31" s="5"/>
      <c r="E31" s="5"/>
      <c r="F31" s="10"/>
      <c r="G31" s="5"/>
      <c r="I31" s="13">
        <f t="shared" si="0"/>
        <v>0</v>
      </c>
    </row>
    <row r="32" spans="1:9" x14ac:dyDescent="0.3">
      <c r="A32" t="s">
        <v>33</v>
      </c>
      <c r="B32" t="s">
        <v>32</v>
      </c>
      <c r="C32" s="5"/>
      <c r="D32" s="5"/>
      <c r="E32" s="5"/>
      <c r="F32" s="5"/>
      <c r="G32" s="5"/>
      <c r="I32" s="13">
        <f t="shared" si="0"/>
        <v>0</v>
      </c>
    </row>
    <row r="33" spans="1:9" x14ac:dyDescent="0.3">
      <c r="A33" t="s">
        <v>31</v>
      </c>
      <c r="B33" t="s">
        <v>32</v>
      </c>
      <c r="C33" s="5"/>
      <c r="D33" s="5"/>
      <c r="E33" s="5"/>
      <c r="F33" s="10"/>
      <c r="G33" s="5"/>
      <c r="I33" s="11">
        <f t="shared" si="0"/>
        <v>0</v>
      </c>
    </row>
    <row r="34" spans="1:9" x14ac:dyDescent="0.3">
      <c r="A34" t="s">
        <v>34</v>
      </c>
      <c r="B34" t="s">
        <v>32</v>
      </c>
      <c r="C34" s="5"/>
      <c r="D34" s="5"/>
      <c r="E34" s="5"/>
      <c r="F34" s="6"/>
      <c r="G34" s="5"/>
      <c r="I34" s="13">
        <f t="shared" si="0"/>
        <v>0</v>
      </c>
    </row>
    <row r="35" spans="1:9" x14ac:dyDescent="0.3">
      <c r="A35" t="s">
        <v>35</v>
      </c>
      <c r="B35" t="s">
        <v>32</v>
      </c>
      <c r="C35" s="5"/>
      <c r="D35" s="5"/>
      <c r="E35" s="5"/>
      <c r="F35" s="6"/>
      <c r="G35" s="5"/>
      <c r="I35" s="13">
        <f t="shared" si="0"/>
        <v>0</v>
      </c>
    </row>
    <row r="36" spans="1:9" x14ac:dyDescent="0.3">
      <c r="A36" t="s">
        <v>36</v>
      </c>
      <c r="B36" t="s">
        <v>32</v>
      </c>
      <c r="C36" s="5"/>
      <c r="D36" s="5"/>
      <c r="E36" s="5"/>
      <c r="F36" s="6"/>
      <c r="G36" s="5"/>
      <c r="I36" s="13">
        <f t="shared" si="0"/>
        <v>0</v>
      </c>
    </row>
    <row r="37" spans="1:9" x14ac:dyDescent="0.3">
      <c r="A37" s="7" t="s">
        <v>39</v>
      </c>
      <c r="B37" t="s">
        <v>38</v>
      </c>
      <c r="C37" s="5"/>
      <c r="D37" s="5"/>
      <c r="E37" s="5"/>
      <c r="F37" s="6"/>
      <c r="G37" s="5"/>
      <c r="I37" s="13">
        <f t="shared" si="0"/>
        <v>0</v>
      </c>
    </row>
    <row r="38" spans="1:9" x14ac:dyDescent="0.3">
      <c r="A38" t="s">
        <v>37</v>
      </c>
      <c r="B38" t="s">
        <v>153</v>
      </c>
      <c r="C38" s="5">
        <v>2848</v>
      </c>
      <c r="D38" s="5">
        <v>1785</v>
      </c>
      <c r="E38" s="5">
        <v>6022</v>
      </c>
      <c r="F38" s="5"/>
      <c r="G38" s="5">
        <v>1245</v>
      </c>
      <c r="I38" s="13">
        <f t="shared" si="0"/>
        <v>11900</v>
      </c>
    </row>
    <row r="39" spans="1:9" x14ac:dyDescent="0.3">
      <c r="A39" t="s">
        <v>33</v>
      </c>
      <c r="B39" t="s">
        <v>153</v>
      </c>
      <c r="C39" s="5">
        <v>2422</v>
      </c>
      <c r="D39" s="5">
        <v>3848</v>
      </c>
      <c r="E39" s="5">
        <v>2419</v>
      </c>
      <c r="F39" s="5">
        <v>1574</v>
      </c>
      <c r="G39" s="5">
        <v>1588</v>
      </c>
      <c r="I39" s="13">
        <f t="shared" si="0"/>
        <v>11851</v>
      </c>
    </row>
    <row r="40" spans="1:9" x14ac:dyDescent="0.3">
      <c r="A40" t="s">
        <v>31</v>
      </c>
      <c r="B40" t="s">
        <v>153</v>
      </c>
      <c r="C40" s="5">
        <v>1265</v>
      </c>
      <c r="D40" s="5">
        <v>2169</v>
      </c>
      <c r="E40" s="5">
        <v>2595</v>
      </c>
      <c r="F40" s="10">
        <v>5563</v>
      </c>
      <c r="G40" s="5">
        <v>459</v>
      </c>
      <c r="I40" s="13">
        <f t="shared" si="0"/>
        <v>12051</v>
      </c>
    </row>
    <row r="41" spans="1:9" x14ac:dyDescent="0.3">
      <c r="A41" t="s">
        <v>161</v>
      </c>
      <c r="B41" t="s">
        <v>153</v>
      </c>
      <c r="C41" s="5">
        <v>2427</v>
      </c>
      <c r="D41" s="5">
        <v>3397</v>
      </c>
      <c r="E41" s="5">
        <v>2920</v>
      </c>
      <c r="F41" s="10">
        <v>2719</v>
      </c>
      <c r="G41" s="5">
        <v>1895</v>
      </c>
      <c r="I41" s="13">
        <f t="shared" si="0"/>
        <v>13358</v>
      </c>
    </row>
    <row r="42" spans="1:9" x14ac:dyDescent="0.3">
      <c r="A42" t="s">
        <v>42</v>
      </c>
      <c r="B42" t="s">
        <v>43</v>
      </c>
      <c r="C42" s="5"/>
      <c r="D42" s="5"/>
      <c r="E42" s="5"/>
      <c r="F42" s="5"/>
      <c r="G42" s="5"/>
      <c r="I42" s="12">
        <f t="shared" si="0"/>
        <v>0</v>
      </c>
    </row>
    <row r="43" spans="1:9" x14ac:dyDescent="0.3">
      <c r="A43" t="s">
        <v>44</v>
      </c>
      <c r="B43" t="s">
        <v>43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53</v>
      </c>
      <c r="B44" t="s">
        <v>43</v>
      </c>
      <c r="C44" s="5"/>
      <c r="D44" s="5"/>
      <c r="E44" s="5"/>
      <c r="F44" s="5"/>
      <c r="G44" s="5"/>
      <c r="I44" s="11">
        <f t="shared" si="0"/>
        <v>0</v>
      </c>
    </row>
    <row r="45" spans="1:9" x14ac:dyDescent="0.3">
      <c r="A45" t="s">
        <v>54</v>
      </c>
      <c r="B45" t="s">
        <v>43</v>
      </c>
      <c r="C45" s="5"/>
      <c r="D45" s="5"/>
      <c r="E45" s="5"/>
      <c r="F45" s="5"/>
      <c r="G45" s="5"/>
      <c r="I45" s="11">
        <f t="shared" si="0"/>
        <v>0</v>
      </c>
    </row>
    <row r="46" spans="1:9" x14ac:dyDescent="0.3">
      <c r="A46" s="2" t="s">
        <v>42</v>
      </c>
      <c r="B46" s="2" t="s">
        <v>70</v>
      </c>
      <c r="C46" s="5"/>
      <c r="D46" s="5"/>
      <c r="E46" s="5"/>
      <c r="F46" s="5"/>
      <c r="G46" s="5"/>
      <c r="I46" s="11">
        <f t="shared" si="0"/>
        <v>0</v>
      </c>
    </row>
    <row r="47" spans="1:9" x14ac:dyDescent="0.3">
      <c r="A47" s="2" t="s">
        <v>44</v>
      </c>
      <c r="B47" s="2" t="s">
        <v>70</v>
      </c>
      <c r="C47" s="5"/>
      <c r="D47" s="5"/>
      <c r="E47" s="5"/>
      <c r="F47" s="5"/>
      <c r="G47" s="5"/>
      <c r="I47" s="11">
        <f t="shared" si="0"/>
        <v>0</v>
      </c>
    </row>
    <row r="48" spans="1:9" x14ac:dyDescent="0.3">
      <c r="A48" s="2" t="s">
        <v>71</v>
      </c>
      <c r="B48" s="2" t="s">
        <v>70</v>
      </c>
      <c r="C48" s="5"/>
      <c r="D48" s="5"/>
      <c r="E48" s="5"/>
      <c r="F48" s="5"/>
      <c r="G48" s="5"/>
      <c r="I48" s="11">
        <f t="shared" si="0"/>
        <v>0</v>
      </c>
    </row>
    <row r="49" spans="1:9" x14ac:dyDescent="0.3">
      <c r="A49" t="s">
        <v>25</v>
      </c>
      <c r="B49" t="s">
        <v>45</v>
      </c>
      <c r="C49" s="5">
        <v>12093</v>
      </c>
      <c r="D49" s="5">
        <v>18599</v>
      </c>
      <c r="E49" s="5">
        <v>17582</v>
      </c>
      <c r="F49" s="5">
        <v>15939</v>
      </c>
      <c r="G49" s="5">
        <v>4535</v>
      </c>
      <c r="I49" s="13">
        <f t="shared" si="0"/>
        <v>68748</v>
      </c>
    </row>
    <row r="50" spans="1:9" x14ac:dyDescent="0.3">
      <c r="A50" t="s">
        <v>27</v>
      </c>
      <c r="B50" t="s">
        <v>45</v>
      </c>
      <c r="C50" s="5">
        <v>6903</v>
      </c>
      <c r="D50" s="5">
        <v>10365</v>
      </c>
      <c r="E50" s="5">
        <v>21184</v>
      </c>
      <c r="F50" s="5">
        <v>18575</v>
      </c>
      <c r="G50" s="5">
        <v>18748</v>
      </c>
      <c r="I50" s="13">
        <f t="shared" si="0"/>
        <v>75775</v>
      </c>
    </row>
    <row r="51" spans="1:9" x14ac:dyDescent="0.3">
      <c r="A51" t="s">
        <v>28</v>
      </c>
      <c r="B51" t="s">
        <v>45</v>
      </c>
      <c r="C51" s="5">
        <v>1630</v>
      </c>
      <c r="D51" s="5">
        <v>5204</v>
      </c>
      <c r="E51" s="5">
        <v>1347</v>
      </c>
      <c r="F51" s="5">
        <v>7136</v>
      </c>
      <c r="G51" s="5">
        <v>7482</v>
      </c>
      <c r="I51" s="13">
        <f t="shared" si="0"/>
        <v>22799</v>
      </c>
    </row>
    <row r="52" spans="1:9" x14ac:dyDescent="0.3">
      <c r="A52" t="s">
        <v>160</v>
      </c>
      <c r="B52" t="s">
        <v>45</v>
      </c>
      <c r="C52" s="5"/>
      <c r="D52" s="5"/>
      <c r="E52" s="5">
        <v>464</v>
      </c>
      <c r="F52" s="5"/>
      <c r="G52" s="5">
        <v>3674</v>
      </c>
      <c r="I52" s="13">
        <f t="shared" si="0"/>
        <v>4138</v>
      </c>
    </row>
    <row r="53" spans="1:9" x14ac:dyDescent="0.3">
      <c r="A53" t="s">
        <v>81</v>
      </c>
      <c r="B53" t="s">
        <v>82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93</v>
      </c>
      <c r="B54" s="2" t="s">
        <v>52</v>
      </c>
      <c r="C54" s="5"/>
      <c r="D54" s="5"/>
      <c r="E54" s="5"/>
      <c r="F54" s="5"/>
      <c r="G54" s="5"/>
      <c r="I54" s="13">
        <f t="shared" si="0"/>
        <v>0</v>
      </c>
    </row>
    <row r="55" spans="1:9" x14ac:dyDescent="0.3">
      <c r="A55" t="s">
        <v>106</v>
      </c>
      <c r="B55" t="s">
        <v>13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94</v>
      </c>
      <c r="B56" t="s">
        <v>13</v>
      </c>
      <c r="C56" s="5"/>
      <c r="D56" s="5"/>
      <c r="E56" s="5"/>
      <c r="F56" s="5"/>
      <c r="G56" s="5"/>
      <c r="I56" s="13">
        <f t="shared" si="0"/>
        <v>0</v>
      </c>
    </row>
    <row r="57" spans="1:9" x14ac:dyDescent="0.3">
      <c r="A57" t="s">
        <v>95</v>
      </c>
      <c r="B57" t="s">
        <v>184</v>
      </c>
      <c r="C57" s="5"/>
      <c r="D57" s="5"/>
      <c r="E57" s="5"/>
      <c r="F57" s="5"/>
      <c r="G57" s="5"/>
      <c r="I57" s="13">
        <f t="shared" si="0"/>
        <v>0</v>
      </c>
    </row>
    <row r="58" spans="1:9" x14ac:dyDescent="0.3">
      <c r="A58" t="s">
        <v>107</v>
      </c>
      <c r="B58" t="s">
        <v>40</v>
      </c>
      <c r="C58" s="5"/>
      <c r="D58" s="5"/>
      <c r="E58" s="5"/>
      <c r="F58" s="5"/>
      <c r="G58" s="5"/>
      <c r="I58" s="13">
        <f t="shared" si="0"/>
        <v>0</v>
      </c>
    </row>
    <row r="59" spans="1:9" x14ac:dyDescent="0.3">
      <c r="A59" t="s">
        <v>107</v>
      </c>
      <c r="B59" t="s">
        <v>113</v>
      </c>
      <c r="C59" s="5"/>
      <c r="D59" s="5"/>
      <c r="E59" s="5"/>
      <c r="F59" s="5"/>
      <c r="G59" s="5"/>
      <c r="I59" s="13">
        <f t="shared" si="0"/>
        <v>0</v>
      </c>
    </row>
    <row r="60" spans="1:9" x14ac:dyDescent="0.3">
      <c r="A60" t="s">
        <v>108</v>
      </c>
      <c r="B60" t="s">
        <v>40</v>
      </c>
      <c r="C60" s="5"/>
      <c r="D60" s="5"/>
      <c r="E60" s="5"/>
      <c r="F60" s="5"/>
      <c r="G60" s="5"/>
      <c r="I60" s="13">
        <f t="shared" si="0"/>
        <v>0</v>
      </c>
    </row>
    <row r="61" spans="1:9" x14ac:dyDescent="0.3">
      <c r="A61" t="s">
        <v>182</v>
      </c>
      <c r="B61" t="s">
        <v>45</v>
      </c>
      <c r="C61" s="5"/>
      <c r="D61" s="5"/>
      <c r="E61" s="5"/>
      <c r="F61" s="5"/>
      <c r="G61" s="5"/>
      <c r="I61" s="13">
        <f t="shared" si="0"/>
        <v>0</v>
      </c>
    </row>
    <row r="62" spans="1:9" x14ac:dyDescent="0.3">
      <c r="A62" t="s">
        <v>183</v>
      </c>
      <c r="B62" t="s">
        <v>184</v>
      </c>
      <c r="C62" s="5"/>
      <c r="D62" s="5"/>
      <c r="E62" s="5"/>
      <c r="F62" s="5"/>
      <c r="G62" s="5"/>
      <c r="I62" s="13">
        <f t="shared" si="0"/>
        <v>0</v>
      </c>
    </row>
    <row r="63" spans="1:9" x14ac:dyDescent="0.3">
      <c r="A63" t="s">
        <v>109</v>
      </c>
      <c r="B63" t="s">
        <v>13</v>
      </c>
      <c r="C63" s="5"/>
      <c r="D63" s="5"/>
      <c r="E63" s="5"/>
      <c r="F63" s="5"/>
      <c r="G63" s="5"/>
      <c r="I63" s="13">
        <f t="shared" si="0"/>
        <v>0</v>
      </c>
    </row>
    <row r="64" spans="1:9" x14ac:dyDescent="0.3">
      <c r="A64" t="s">
        <v>103</v>
      </c>
      <c r="B64" s="2" t="s">
        <v>52</v>
      </c>
      <c r="C64" s="17"/>
      <c r="D64" s="5"/>
      <c r="E64" s="5"/>
      <c r="F64" s="5"/>
      <c r="G64" s="5"/>
      <c r="I64" s="13">
        <f t="shared" si="0"/>
        <v>0</v>
      </c>
    </row>
    <row r="65" spans="1:9" x14ac:dyDescent="0.3">
      <c r="A65" t="s">
        <v>178</v>
      </c>
      <c r="B65" t="s">
        <v>13</v>
      </c>
      <c r="C65" s="17"/>
      <c r="D65" s="5"/>
      <c r="E65" s="5"/>
      <c r="F65" s="5"/>
      <c r="G65" s="5"/>
      <c r="I65" s="13">
        <f t="shared" si="0"/>
        <v>0</v>
      </c>
    </row>
    <row r="66" spans="1:9" x14ac:dyDescent="0.3">
      <c r="A66" t="s">
        <v>179</v>
      </c>
      <c r="B66" t="s">
        <v>184</v>
      </c>
      <c r="C66" s="17"/>
      <c r="D66" s="5"/>
      <c r="E66" s="5"/>
      <c r="F66" s="5"/>
      <c r="G66" s="5"/>
      <c r="I66" s="13">
        <f t="shared" si="0"/>
        <v>0</v>
      </c>
    </row>
    <row r="67" spans="1:9" x14ac:dyDescent="0.3">
      <c r="A67" t="s">
        <v>104</v>
      </c>
      <c r="B67" t="s">
        <v>13</v>
      </c>
      <c r="C67" s="17"/>
      <c r="D67" s="5"/>
      <c r="E67" s="5"/>
      <c r="F67" s="5"/>
      <c r="G67" s="5"/>
      <c r="I67" s="13">
        <f t="shared" si="0"/>
        <v>0</v>
      </c>
    </row>
    <row r="68" spans="1:9" x14ac:dyDescent="0.3">
      <c r="A68" t="s">
        <v>103</v>
      </c>
      <c r="B68" t="s">
        <v>181</v>
      </c>
      <c r="C68" s="17"/>
      <c r="D68" s="5"/>
      <c r="E68" s="5"/>
      <c r="F68" s="5"/>
      <c r="G68" s="5"/>
      <c r="I68" s="13">
        <f t="shared" si="0"/>
        <v>0</v>
      </c>
    </row>
    <row r="69" spans="1:9" x14ac:dyDescent="0.3">
      <c r="A69" t="s">
        <v>100</v>
      </c>
      <c r="B69" t="s">
        <v>45</v>
      </c>
      <c r="C69" s="5"/>
      <c r="D69" s="5"/>
      <c r="E69" s="5"/>
      <c r="F69" s="5"/>
      <c r="G69" s="5"/>
      <c r="I69" s="13">
        <f t="shared" si="0"/>
        <v>0</v>
      </c>
    </row>
    <row r="70" spans="1:9" x14ac:dyDescent="0.3">
      <c r="A70" t="s">
        <v>101</v>
      </c>
      <c r="B70" t="s">
        <v>13</v>
      </c>
      <c r="C70" s="5"/>
      <c r="D70" s="5"/>
      <c r="E70" s="5"/>
      <c r="F70" s="5"/>
      <c r="G70" s="5"/>
      <c r="I70" s="13">
        <f t="shared" si="0"/>
        <v>0</v>
      </c>
    </row>
    <row r="71" spans="1:9" x14ac:dyDescent="0.3">
      <c r="A71" t="s">
        <v>102</v>
      </c>
      <c r="B71" t="s">
        <v>184</v>
      </c>
      <c r="C71" s="5"/>
      <c r="D71" s="5"/>
      <c r="E71" s="5"/>
      <c r="F71" s="5"/>
      <c r="G71" s="5"/>
      <c r="I71" s="13">
        <f t="shared" si="0"/>
        <v>0</v>
      </c>
    </row>
    <row r="72" spans="1:9" x14ac:dyDescent="0.3">
      <c r="A72" t="s">
        <v>87</v>
      </c>
      <c r="B72" t="s">
        <v>40</v>
      </c>
      <c r="C72" s="5"/>
      <c r="D72" s="5"/>
      <c r="E72" s="5"/>
      <c r="F72" s="5"/>
      <c r="G72" s="5"/>
      <c r="I72" s="13">
        <f t="shared" si="0"/>
        <v>0</v>
      </c>
    </row>
    <row r="73" spans="1:9" x14ac:dyDescent="0.3">
      <c r="A73" t="s">
        <v>87</v>
      </c>
      <c r="B73" s="2" t="s">
        <v>52</v>
      </c>
      <c r="C73" s="5"/>
      <c r="D73" s="5"/>
      <c r="E73" s="5"/>
      <c r="F73" s="5"/>
      <c r="G73" s="5"/>
      <c r="I73" s="13">
        <f t="shared" si="0"/>
        <v>0</v>
      </c>
    </row>
    <row r="74" spans="1:9" x14ac:dyDescent="0.3">
      <c r="A74" t="s">
        <v>114</v>
      </c>
      <c r="B74" t="s">
        <v>13</v>
      </c>
      <c r="C74" s="5"/>
      <c r="D74" s="5"/>
      <c r="E74" s="5"/>
      <c r="F74" s="5"/>
      <c r="G74" s="5"/>
      <c r="I74" s="13">
        <f t="shared" si="0"/>
        <v>0</v>
      </c>
    </row>
    <row r="75" spans="1:9" x14ac:dyDescent="0.3">
      <c r="A75" t="s">
        <v>130</v>
      </c>
      <c r="B75" t="s">
        <v>184</v>
      </c>
      <c r="C75" s="5"/>
      <c r="D75" s="5"/>
      <c r="E75" s="5"/>
      <c r="F75" s="5"/>
      <c r="G75" s="17"/>
      <c r="I75" s="13">
        <f t="shared" si="0"/>
        <v>0</v>
      </c>
    </row>
    <row r="76" spans="1:9" x14ac:dyDescent="0.3">
      <c r="A76" t="s">
        <v>98</v>
      </c>
      <c r="B76" t="s">
        <v>32</v>
      </c>
      <c r="C76" s="5"/>
      <c r="D76" s="5"/>
      <c r="E76" s="5"/>
      <c r="F76" s="5"/>
      <c r="G76" s="17"/>
      <c r="I76" s="13">
        <f t="shared" si="0"/>
        <v>0</v>
      </c>
    </row>
    <row r="77" spans="1:9" x14ac:dyDescent="0.3">
      <c r="A77" t="s">
        <v>99</v>
      </c>
      <c r="B77" t="s">
        <v>45</v>
      </c>
      <c r="C77" s="5"/>
      <c r="D77" s="5"/>
      <c r="E77" s="5"/>
      <c r="F77" s="5"/>
      <c r="G77" s="17"/>
      <c r="I77" s="13">
        <f t="shared" si="0"/>
        <v>0</v>
      </c>
    </row>
    <row r="78" spans="1:9" x14ac:dyDescent="0.3">
      <c r="A78" t="s">
        <v>87</v>
      </c>
      <c r="B78" t="s">
        <v>180</v>
      </c>
      <c r="C78" s="5"/>
      <c r="D78" s="5"/>
      <c r="E78" s="5"/>
      <c r="F78" s="5"/>
      <c r="G78" s="17"/>
      <c r="I78" s="13">
        <f t="shared" si="0"/>
        <v>0</v>
      </c>
    </row>
    <row r="79" spans="1:9" x14ac:dyDescent="0.3">
      <c r="A79" t="s">
        <v>110</v>
      </c>
      <c r="B79" t="s">
        <v>32</v>
      </c>
      <c r="C79" s="5"/>
      <c r="D79" s="5"/>
      <c r="E79" s="5"/>
      <c r="F79" s="5"/>
      <c r="G79" s="17"/>
      <c r="I79" s="13">
        <f t="shared" si="0"/>
        <v>0</v>
      </c>
    </row>
    <row r="80" spans="1:9" x14ac:dyDescent="0.3">
      <c r="A80" t="s">
        <v>111</v>
      </c>
      <c r="B80" t="s">
        <v>45</v>
      </c>
      <c r="C80" s="5"/>
      <c r="D80" s="5"/>
      <c r="E80" s="5"/>
      <c r="F80" s="5"/>
      <c r="G80" s="17"/>
      <c r="I80" s="13">
        <f t="shared" si="0"/>
        <v>0</v>
      </c>
    </row>
    <row r="81" spans="1:9" x14ac:dyDescent="0.3">
      <c r="A81" t="s">
        <v>112</v>
      </c>
      <c r="B81" t="s">
        <v>96</v>
      </c>
      <c r="C81" s="5"/>
      <c r="D81" s="5"/>
      <c r="E81" s="5"/>
      <c r="F81" s="5"/>
      <c r="G81" s="17"/>
      <c r="I81" s="13">
        <f t="shared" si="0"/>
        <v>0</v>
      </c>
    </row>
    <row r="82" spans="1:9" x14ac:dyDescent="0.3">
      <c r="A82" t="s">
        <v>84</v>
      </c>
      <c r="B82" t="s">
        <v>13</v>
      </c>
      <c r="C82" s="5"/>
      <c r="D82" s="5"/>
      <c r="E82" s="5"/>
      <c r="F82" s="5"/>
      <c r="G82" s="17"/>
      <c r="I82" s="13">
        <f t="shared" si="0"/>
        <v>0</v>
      </c>
    </row>
    <row r="83" spans="1:9" x14ac:dyDescent="0.3">
      <c r="A83" t="s">
        <v>86</v>
      </c>
      <c r="B83" t="s">
        <v>30</v>
      </c>
      <c r="C83" s="5"/>
      <c r="D83" s="5"/>
      <c r="E83" s="5"/>
      <c r="F83" s="5"/>
      <c r="G83" s="17"/>
      <c r="I83" s="13">
        <f t="shared" si="0"/>
        <v>0</v>
      </c>
    </row>
    <row r="84" spans="1:9" x14ac:dyDescent="0.3">
      <c r="A84" t="s">
        <v>97</v>
      </c>
      <c r="B84" t="s">
        <v>32</v>
      </c>
      <c r="C84" s="5"/>
      <c r="D84" s="17"/>
      <c r="E84" s="5"/>
      <c r="F84" s="5"/>
      <c r="G84" s="17"/>
      <c r="I84" s="13">
        <f t="shared" si="0"/>
        <v>0</v>
      </c>
    </row>
    <row r="85" spans="1:9" x14ac:dyDescent="0.3">
      <c r="A85" t="s">
        <v>86</v>
      </c>
      <c r="B85" t="s">
        <v>45</v>
      </c>
      <c r="C85" s="5"/>
      <c r="D85" s="17"/>
      <c r="E85" s="5"/>
      <c r="F85" s="5"/>
      <c r="G85" s="17"/>
      <c r="I85" s="13">
        <f t="shared" si="0"/>
        <v>0</v>
      </c>
    </row>
    <row r="86" spans="1:9" x14ac:dyDescent="0.3">
      <c r="A86" t="s">
        <v>89</v>
      </c>
      <c r="B86" t="s">
        <v>180</v>
      </c>
      <c r="C86" s="5"/>
      <c r="D86" s="17"/>
      <c r="E86" s="5"/>
      <c r="F86" s="5"/>
      <c r="G86" s="17"/>
      <c r="I86" s="13">
        <f t="shared" si="0"/>
        <v>0</v>
      </c>
    </row>
    <row r="87" spans="1:9" x14ac:dyDescent="0.3">
      <c r="C87" s="1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/>
      <c r="I87" s="1" t="s">
        <v>0</v>
      </c>
    </row>
    <row r="88" spans="1:9" x14ac:dyDescent="0.3">
      <c r="C88" s="8">
        <f>SUM(C4:C86)</f>
        <v>100420</v>
      </c>
      <c r="D88" s="8">
        <f>SUM(D4:D86)</f>
        <v>153964</v>
      </c>
      <c r="E88" s="8">
        <f>SUM(E4:E86)</f>
        <v>174715</v>
      </c>
      <c r="F88" s="8">
        <f>SUM(F4:F86)</f>
        <v>181657</v>
      </c>
      <c r="G88" s="8">
        <f>SUM(G4:G86)</f>
        <v>133651</v>
      </c>
      <c r="H88" s="9"/>
      <c r="I88" s="21">
        <f>SUM(I4:I86)</f>
        <v>744407</v>
      </c>
    </row>
    <row r="89" spans="1:9" x14ac:dyDescent="0.3">
      <c r="C89" s="1" t="s">
        <v>1</v>
      </c>
      <c r="D89" s="1" t="s">
        <v>1</v>
      </c>
      <c r="E89" s="1" t="s">
        <v>1</v>
      </c>
      <c r="F89" s="1" t="s">
        <v>1</v>
      </c>
      <c r="G89" s="1" t="s">
        <v>1</v>
      </c>
      <c r="H89" s="1"/>
      <c r="I89" s="1" t="s">
        <v>1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64"/>
  <sheetViews>
    <sheetView workbookViewId="0">
      <pane xSplit="2" ySplit="3" topLeftCell="C58" activePane="bottomRight" state="frozen"/>
      <selection pane="topRight" activeCell="C1" sqref="C1"/>
      <selection pane="bottomLeft" activeCell="A4" sqref="A4"/>
      <selection pane="bottomRight" activeCell="E12" sqref="E12"/>
    </sheetView>
  </sheetViews>
  <sheetFormatPr defaultRowHeight="14.4" x14ac:dyDescent="0.3"/>
  <cols>
    <col min="2" max="2" width="16.88671875" customWidth="1"/>
    <col min="3" max="3" width="10.6640625" customWidth="1"/>
    <col min="4" max="4" width="11.33203125" customWidth="1"/>
    <col min="5" max="5" width="10.33203125" customWidth="1"/>
    <col min="6" max="6" width="10.6640625" customWidth="1"/>
    <col min="7" max="7" width="10.5546875" customWidth="1"/>
    <col min="8" max="8" width="9.109375" customWidth="1"/>
    <col min="9" max="9" width="9.88671875" customWidth="1"/>
  </cols>
  <sheetData>
    <row r="1" spans="1:9" x14ac:dyDescent="0.3">
      <c r="A1" t="s">
        <v>241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240</v>
      </c>
      <c r="D3" s="3" t="s">
        <v>188</v>
      </c>
      <c r="E3" s="3" t="s">
        <v>49</v>
      </c>
      <c r="F3" s="4" t="s">
        <v>189</v>
      </c>
      <c r="G3" s="3" t="s">
        <v>190</v>
      </c>
    </row>
    <row r="4" spans="1:9" x14ac:dyDescent="0.3">
      <c r="A4" t="s">
        <v>19</v>
      </c>
      <c r="B4" t="s">
        <v>13</v>
      </c>
      <c r="C4" s="5">
        <v>1158</v>
      </c>
      <c r="D4" s="5">
        <v>32933</v>
      </c>
      <c r="E4" s="5">
        <v>29384</v>
      </c>
      <c r="F4" s="10">
        <v>26000</v>
      </c>
      <c r="G4" s="5">
        <v>23334</v>
      </c>
      <c r="I4" s="13">
        <f t="shared" ref="I4:I61" si="0">C4+D4+E4+F4+G4</f>
        <v>112809</v>
      </c>
    </row>
    <row r="5" spans="1:9" x14ac:dyDescent="0.3">
      <c r="A5" t="s">
        <v>20</v>
      </c>
      <c r="B5" t="s">
        <v>13</v>
      </c>
      <c r="C5" s="5">
        <v>5663</v>
      </c>
      <c r="D5" s="5">
        <v>21007</v>
      </c>
      <c r="E5" s="5">
        <v>45271</v>
      </c>
      <c r="F5" s="17">
        <v>12028</v>
      </c>
      <c r="G5" s="5">
        <v>20600</v>
      </c>
      <c r="I5" s="13">
        <f t="shared" si="0"/>
        <v>104569</v>
      </c>
    </row>
    <row r="6" spans="1:9" x14ac:dyDescent="0.3">
      <c r="A6" t="s">
        <v>21</v>
      </c>
      <c r="B6" t="s">
        <v>13</v>
      </c>
      <c r="C6" s="5">
        <v>4933</v>
      </c>
      <c r="D6" s="5">
        <v>3816</v>
      </c>
      <c r="E6" s="5">
        <v>5689</v>
      </c>
      <c r="F6" s="17">
        <v>10538</v>
      </c>
      <c r="G6" s="5">
        <v>3580</v>
      </c>
      <c r="I6" s="13">
        <f t="shared" si="0"/>
        <v>28556</v>
      </c>
    </row>
    <row r="7" spans="1:9" x14ac:dyDescent="0.3">
      <c r="A7" t="s">
        <v>197</v>
      </c>
      <c r="B7" t="s">
        <v>13</v>
      </c>
      <c r="C7" s="5">
        <v>3555</v>
      </c>
      <c r="D7" s="5">
        <v>5587</v>
      </c>
      <c r="E7" s="5"/>
      <c r="F7" s="17">
        <v>12909</v>
      </c>
      <c r="G7" s="5"/>
      <c r="I7" s="13">
        <f t="shared" si="0"/>
        <v>22051</v>
      </c>
    </row>
    <row r="8" spans="1:9" x14ac:dyDescent="0.3">
      <c r="A8" t="s">
        <v>22</v>
      </c>
      <c r="B8" t="s">
        <v>23</v>
      </c>
      <c r="C8" s="5"/>
      <c r="D8" s="5">
        <v>3501</v>
      </c>
      <c r="E8" s="5">
        <v>2502</v>
      </c>
      <c r="F8" s="17">
        <v>1594</v>
      </c>
      <c r="G8" s="5">
        <v>1077</v>
      </c>
      <c r="I8" s="13">
        <f t="shared" si="0"/>
        <v>8674</v>
      </c>
    </row>
    <row r="9" spans="1:9" x14ac:dyDescent="0.3">
      <c r="A9" t="s">
        <v>24</v>
      </c>
      <c r="B9" t="s">
        <v>23</v>
      </c>
      <c r="C9" s="5"/>
      <c r="D9" s="5">
        <v>916</v>
      </c>
      <c r="E9" s="5">
        <v>1007</v>
      </c>
      <c r="F9" s="17">
        <v>1146</v>
      </c>
      <c r="G9" s="5">
        <v>1240</v>
      </c>
      <c r="I9" s="13">
        <f t="shared" si="0"/>
        <v>4309</v>
      </c>
    </row>
    <row r="10" spans="1:9" x14ac:dyDescent="0.3">
      <c r="A10" t="s">
        <v>29</v>
      </c>
      <c r="B10" t="s">
        <v>30</v>
      </c>
      <c r="C10" s="5">
        <v>1018</v>
      </c>
      <c r="D10" s="5">
        <v>18426</v>
      </c>
      <c r="E10" s="5">
        <v>19533</v>
      </c>
      <c r="F10" s="5">
        <v>16217</v>
      </c>
      <c r="G10" s="5">
        <v>11952</v>
      </c>
      <c r="I10" s="13">
        <f t="shared" si="0"/>
        <v>67146</v>
      </c>
    </row>
    <row r="11" spans="1:9" x14ac:dyDescent="0.3">
      <c r="A11" t="s">
        <v>17</v>
      </c>
      <c r="B11" t="s">
        <v>30</v>
      </c>
      <c r="C11" s="5">
        <v>2457</v>
      </c>
      <c r="D11" s="5">
        <v>11618</v>
      </c>
      <c r="E11" s="5">
        <v>22121</v>
      </c>
      <c r="F11" s="5">
        <v>6608</v>
      </c>
      <c r="G11" s="5">
        <v>9549</v>
      </c>
      <c r="I11" s="13">
        <f t="shared" si="0"/>
        <v>52353</v>
      </c>
    </row>
    <row r="12" spans="1:9" x14ac:dyDescent="0.3">
      <c r="A12" t="s">
        <v>18</v>
      </c>
      <c r="B12" t="s">
        <v>30</v>
      </c>
      <c r="C12" s="5">
        <v>4376</v>
      </c>
      <c r="D12" s="5">
        <v>1749</v>
      </c>
      <c r="E12" s="5">
        <v>1709</v>
      </c>
      <c r="F12" s="5">
        <v>6743</v>
      </c>
      <c r="G12" s="5">
        <v>3008</v>
      </c>
      <c r="I12" s="13">
        <f t="shared" si="0"/>
        <v>17585</v>
      </c>
    </row>
    <row r="13" spans="1:9" x14ac:dyDescent="0.3">
      <c r="A13" t="s">
        <v>162</v>
      </c>
      <c r="B13" t="s">
        <v>30</v>
      </c>
      <c r="C13" s="5">
        <v>1137</v>
      </c>
      <c r="D13" s="5">
        <v>1823</v>
      </c>
      <c r="E13" s="5"/>
      <c r="F13" s="5">
        <v>6292</v>
      </c>
      <c r="G13" s="5"/>
      <c r="I13" s="13">
        <f t="shared" si="0"/>
        <v>9252</v>
      </c>
    </row>
    <row r="14" spans="1:9" x14ac:dyDescent="0.3">
      <c r="A14" t="s">
        <v>25</v>
      </c>
      <c r="B14" t="s">
        <v>30</v>
      </c>
      <c r="C14" s="5"/>
      <c r="D14" s="5"/>
      <c r="E14" s="5"/>
      <c r="F14" s="5"/>
      <c r="G14" s="5"/>
      <c r="I14" s="13">
        <f t="shared" si="0"/>
        <v>0</v>
      </c>
    </row>
    <row r="15" spans="1:9" x14ac:dyDescent="0.3">
      <c r="A15" t="s">
        <v>27</v>
      </c>
      <c r="B15" t="s">
        <v>30</v>
      </c>
      <c r="C15" s="5"/>
      <c r="D15" s="5">
        <v>3493</v>
      </c>
      <c r="E15" s="5">
        <v>3910</v>
      </c>
      <c r="F15" s="5">
        <v>2765</v>
      </c>
      <c r="G15" s="5">
        <v>1077</v>
      </c>
      <c r="I15" s="13">
        <f t="shared" si="0"/>
        <v>11245</v>
      </c>
    </row>
    <row r="16" spans="1:9" x14ac:dyDescent="0.3">
      <c r="A16" t="s">
        <v>28</v>
      </c>
      <c r="B16" t="s">
        <v>30</v>
      </c>
      <c r="C16" s="5"/>
      <c r="D16" s="5">
        <v>950</v>
      </c>
      <c r="E16" s="5">
        <v>1147</v>
      </c>
      <c r="F16" s="5">
        <v>1138</v>
      </c>
      <c r="G16" s="5">
        <v>1033</v>
      </c>
      <c r="I16" s="13">
        <f t="shared" si="0"/>
        <v>4268</v>
      </c>
    </row>
    <row r="17" spans="1:9" x14ac:dyDescent="0.3">
      <c r="A17" t="s">
        <v>35</v>
      </c>
      <c r="B17" t="s">
        <v>32</v>
      </c>
      <c r="C17" s="5"/>
      <c r="D17" s="5"/>
      <c r="E17" s="5"/>
      <c r="F17" s="6"/>
      <c r="G17" s="5"/>
      <c r="I17" s="13">
        <f t="shared" si="0"/>
        <v>0</v>
      </c>
    </row>
    <row r="18" spans="1:9" x14ac:dyDescent="0.3">
      <c r="A18" t="s">
        <v>36</v>
      </c>
      <c r="B18" t="s">
        <v>32</v>
      </c>
      <c r="C18" s="5"/>
      <c r="D18" s="5"/>
      <c r="E18" s="5"/>
      <c r="F18" s="6"/>
      <c r="G18" s="5"/>
      <c r="I18" s="13">
        <f t="shared" si="0"/>
        <v>0</v>
      </c>
    </row>
    <row r="19" spans="1:9" x14ac:dyDescent="0.3">
      <c r="A19" s="7" t="s">
        <v>39</v>
      </c>
      <c r="B19" t="s">
        <v>38</v>
      </c>
      <c r="C19" s="5"/>
      <c r="D19" s="5"/>
      <c r="E19" s="5"/>
      <c r="F19" s="6"/>
      <c r="G19" s="5"/>
      <c r="I19" s="13">
        <f t="shared" si="0"/>
        <v>0</v>
      </c>
    </row>
    <row r="20" spans="1:9" x14ac:dyDescent="0.3">
      <c r="A20" t="s">
        <v>37</v>
      </c>
      <c r="B20" t="s">
        <v>153</v>
      </c>
      <c r="C20" s="5"/>
      <c r="D20" s="5">
        <v>5070</v>
      </c>
      <c r="E20" s="5">
        <v>767</v>
      </c>
      <c r="F20" s="5">
        <v>3404</v>
      </c>
      <c r="G20" s="5">
        <v>1733</v>
      </c>
      <c r="I20" s="13">
        <f t="shared" si="0"/>
        <v>10974</v>
      </c>
    </row>
    <row r="21" spans="1:9" x14ac:dyDescent="0.3">
      <c r="A21" t="s">
        <v>33</v>
      </c>
      <c r="B21" t="s">
        <v>153</v>
      </c>
      <c r="C21" s="5">
        <v>1168</v>
      </c>
      <c r="D21" s="5">
        <v>4641</v>
      </c>
      <c r="E21" s="5">
        <v>3948</v>
      </c>
      <c r="F21" s="5">
        <v>2057</v>
      </c>
      <c r="G21" s="5">
        <v>1513</v>
      </c>
      <c r="I21" s="13">
        <f t="shared" si="0"/>
        <v>13327</v>
      </c>
    </row>
    <row r="22" spans="1:9" x14ac:dyDescent="0.3">
      <c r="A22" t="s">
        <v>31</v>
      </c>
      <c r="B22" t="s">
        <v>153</v>
      </c>
      <c r="C22" s="5"/>
      <c r="D22" s="5">
        <v>1924</v>
      </c>
      <c r="E22" s="5"/>
      <c r="F22" s="10">
        <v>3460</v>
      </c>
      <c r="G22" s="5">
        <v>338</v>
      </c>
      <c r="I22" s="13">
        <f t="shared" si="0"/>
        <v>5722</v>
      </c>
    </row>
    <row r="23" spans="1:9" x14ac:dyDescent="0.3">
      <c r="A23" t="s">
        <v>161</v>
      </c>
      <c r="B23" t="s">
        <v>153</v>
      </c>
      <c r="C23" s="5"/>
      <c r="D23" s="5">
        <v>2068</v>
      </c>
      <c r="E23" s="5"/>
      <c r="F23" s="10">
        <v>7061</v>
      </c>
      <c r="G23" s="5"/>
      <c r="I23" s="13">
        <f t="shared" si="0"/>
        <v>9129</v>
      </c>
    </row>
    <row r="24" spans="1:9" x14ac:dyDescent="0.3">
      <c r="A24" t="s">
        <v>25</v>
      </c>
      <c r="B24" t="s">
        <v>45</v>
      </c>
      <c r="C24" s="5"/>
      <c r="D24" s="5">
        <v>16417</v>
      </c>
      <c r="E24" s="5">
        <v>21869</v>
      </c>
      <c r="F24" s="5">
        <v>15440</v>
      </c>
      <c r="G24" s="5">
        <v>12281</v>
      </c>
      <c r="I24" s="13">
        <f t="shared" si="0"/>
        <v>66007</v>
      </c>
    </row>
    <row r="25" spans="1:9" x14ac:dyDescent="0.3">
      <c r="A25" t="s">
        <v>27</v>
      </c>
      <c r="B25" t="s">
        <v>45</v>
      </c>
      <c r="C25" s="5">
        <v>5479</v>
      </c>
      <c r="D25" s="5">
        <v>12171</v>
      </c>
      <c r="E25" s="5">
        <v>24766</v>
      </c>
      <c r="F25" s="5">
        <v>7654</v>
      </c>
      <c r="G25" s="5">
        <v>10629</v>
      </c>
      <c r="I25" s="13">
        <f t="shared" si="0"/>
        <v>60699</v>
      </c>
    </row>
    <row r="26" spans="1:9" x14ac:dyDescent="0.3">
      <c r="A26" t="s">
        <v>28</v>
      </c>
      <c r="B26" t="s">
        <v>45</v>
      </c>
      <c r="C26" s="5">
        <v>2673</v>
      </c>
      <c r="D26" s="5">
        <v>905</v>
      </c>
      <c r="E26" s="5">
        <v>2966</v>
      </c>
      <c r="F26" s="5">
        <v>5339</v>
      </c>
      <c r="G26" s="5">
        <v>4066</v>
      </c>
      <c r="I26" s="13">
        <f t="shared" si="0"/>
        <v>15949</v>
      </c>
    </row>
    <row r="27" spans="1:9" x14ac:dyDescent="0.3">
      <c r="A27" t="s">
        <v>160</v>
      </c>
      <c r="B27" t="s">
        <v>45</v>
      </c>
      <c r="C27" s="5">
        <v>1343</v>
      </c>
      <c r="D27" s="5"/>
      <c r="E27" s="5"/>
      <c r="F27" s="5"/>
      <c r="G27" s="5"/>
      <c r="I27" s="13">
        <f t="shared" si="0"/>
        <v>1343</v>
      </c>
    </row>
    <row r="28" spans="1:9" x14ac:dyDescent="0.3">
      <c r="A28" t="s">
        <v>81</v>
      </c>
      <c r="B28" t="s">
        <v>82</v>
      </c>
      <c r="C28" s="5"/>
      <c r="D28" s="5"/>
      <c r="E28" s="5"/>
      <c r="F28" s="5"/>
      <c r="G28" s="5"/>
      <c r="I28" s="13">
        <f t="shared" si="0"/>
        <v>0</v>
      </c>
    </row>
    <row r="29" spans="1:9" x14ac:dyDescent="0.3">
      <c r="A29" t="s">
        <v>93</v>
      </c>
      <c r="B29" s="2" t="s">
        <v>52</v>
      </c>
      <c r="C29" s="5"/>
      <c r="D29" s="5"/>
      <c r="E29" s="5"/>
      <c r="F29" s="5"/>
      <c r="G29" s="5"/>
      <c r="I29" s="13">
        <f t="shared" si="0"/>
        <v>0</v>
      </c>
    </row>
    <row r="30" spans="1:9" x14ac:dyDescent="0.3">
      <c r="A30" t="s">
        <v>106</v>
      </c>
      <c r="B30" t="s">
        <v>13</v>
      </c>
      <c r="C30" s="5"/>
      <c r="D30" s="5"/>
      <c r="E30" s="5"/>
      <c r="F30" s="5"/>
      <c r="G30" s="5"/>
      <c r="I30" s="13">
        <f t="shared" si="0"/>
        <v>0</v>
      </c>
    </row>
    <row r="31" spans="1:9" x14ac:dyDescent="0.3">
      <c r="A31" t="s">
        <v>94</v>
      </c>
      <c r="B31" t="s">
        <v>13</v>
      </c>
      <c r="C31" s="5"/>
      <c r="D31" s="5"/>
      <c r="E31" s="5"/>
      <c r="F31" s="5"/>
      <c r="G31" s="5"/>
      <c r="I31" s="13">
        <f t="shared" si="0"/>
        <v>0</v>
      </c>
    </row>
    <row r="32" spans="1:9" x14ac:dyDescent="0.3">
      <c r="A32" t="s">
        <v>95</v>
      </c>
      <c r="B32" t="s">
        <v>184</v>
      </c>
      <c r="C32" s="5"/>
      <c r="D32" s="5"/>
      <c r="E32" s="5"/>
      <c r="F32" s="5"/>
      <c r="G32" s="5"/>
      <c r="I32" s="13">
        <f t="shared" si="0"/>
        <v>0</v>
      </c>
    </row>
    <row r="33" spans="1:9" x14ac:dyDescent="0.3">
      <c r="A33" t="s">
        <v>107</v>
      </c>
      <c r="B33" t="s">
        <v>40</v>
      </c>
      <c r="C33" s="5"/>
      <c r="D33" s="5"/>
      <c r="E33" s="5"/>
      <c r="F33" s="5"/>
      <c r="G33" s="5"/>
      <c r="I33" s="13">
        <f t="shared" si="0"/>
        <v>0</v>
      </c>
    </row>
    <row r="34" spans="1:9" x14ac:dyDescent="0.3">
      <c r="A34" t="s">
        <v>107</v>
      </c>
      <c r="B34" t="s">
        <v>113</v>
      </c>
      <c r="C34" s="5"/>
      <c r="D34" s="5"/>
      <c r="E34" s="5"/>
      <c r="F34" s="5"/>
      <c r="G34" s="5"/>
      <c r="I34" s="13">
        <f t="shared" si="0"/>
        <v>0</v>
      </c>
    </row>
    <row r="35" spans="1:9" x14ac:dyDescent="0.3">
      <c r="A35" t="s">
        <v>108</v>
      </c>
      <c r="B35" t="s">
        <v>40</v>
      </c>
      <c r="C35" s="5"/>
      <c r="D35" s="5"/>
      <c r="E35" s="5"/>
      <c r="F35" s="5"/>
      <c r="G35" s="5"/>
      <c r="I35" s="13">
        <f t="shared" si="0"/>
        <v>0</v>
      </c>
    </row>
    <row r="36" spans="1:9" x14ac:dyDescent="0.3">
      <c r="A36" t="s">
        <v>182</v>
      </c>
      <c r="B36" t="s">
        <v>45</v>
      </c>
      <c r="C36" s="5"/>
      <c r="D36" s="5"/>
      <c r="E36" s="5"/>
      <c r="F36" s="5"/>
      <c r="G36" s="5"/>
      <c r="I36" s="13">
        <f t="shared" si="0"/>
        <v>0</v>
      </c>
    </row>
    <row r="37" spans="1:9" x14ac:dyDescent="0.3">
      <c r="A37" t="s">
        <v>183</v>
      </c>
      <c r="B37" t="s">
        <v>184</v>
      </c>
      <c r="C37" s="5"/>
      <c r="D37" s="5"/>
      <c r="E37" s="5"/>
      <c r="F37" s="5"/>
      <c r="G37" s="5"/>
      <c r="I37" s="13">
        <f t="shared" si="0"/>
        <v>0</v>
      </c>
    </row>
    <row r="38" spans="1:9" x14ac:dyDescent="0.3">
      <c r="A38" t="s">
        <v>109</v>
      </c>
      <c r="B38" t="s">
        <v>13</v>
      </c>
      <c r="C38" s="5"/>
      <c r="D38" s="5"/>
      <c r="E38" s="5"/>
      <c r="F38" s="5"/>
      <c r="G38" s="5"/>
      <c r="I38" s="13">
        <f t="shared" si="0"/>
        <v>0</v>
      </c>
    </row>
    <row r="39" spans="1:9" x14ac:dyDescent="0.3">
      <c r="A39" t="s">
        <v>103</v>
      </c>
      <c r="B39" s="2" t="s">
        <v>52</v>
      </c>
      <c r="C39" s="17"/>
      <c r="D39" s="5"/>
      <c r="E39" s="5"/>
      <c r="F39" s="5"/>
      <c r="G39" s="5"/>
      <c r="I39" s="13">
        <f t="shared" si="0"/>
        <v>0</v>
      </c>
    </row>
    <row r="40" spans="1:9" x14ac:dyDescent="0.3">
      <c r="A40" t="s">
        <v>178</v>
      </c>
      <c r="B40" t="s">
        <v>13</v>
      </c>
      <c r="C40" s="17"/>
      <c r="D40" s="5"/>
      <c r="E40" s="5"/>
      <c r="F40" s="5"/>
      <c r="G40" s="5"/>
      <c r="I40" s="13">
        <f t="shared" si="0"/>
        <v>0</v>
      </c>
    </row>
    <row r="41" spans="1:9" x14ac:dyDescent="0.3">
      <c r="A41" t="s">
        <v>179</v>
      </c>
      <c r="B41" t="s">
        <v>184</v>
      </c>
      <c r="C41" s="17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104</v>
      </c>
      <c r="B42" t="s">
        <v>13</v>
      </c>
      <c r="C42" s="17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103</v>
      </c>
      <c r="B43" t="s">
        <v>181</v>
      </c>
      <c r="C43" s="17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100</v>
      </c>
      <c r="B44" t="s">
        <v>45</v>
      </c>
      <c r="C44" s="5"/>
      <c r="D44" s="5"/>
      <c r="E44" s="5"/>
      <c r="F44" s="5"/>
      <c r="G44" s="5"/>
      <c r="I44" s="13">
        <f t="shared" si="0"/>
        <v>0</v>
      </c>
    </row>
    <row r="45" spans="1:9" x14ac:dyDescent="0.3">
      <c r="A45" t="s">
        <v>101</v>
      </c>
      <c r="B45" t="s">
        <v>13</v>
      </c>
      <c r="C45" s="5"/>
      <c r="D45" s="5"/>
      <c r="E45" s="5"/>
      <c r="F45" s="5"/>
      <c r="G45" s="5"/>
      <c r="I45" s="13">
        <f t="shared" si="0"/>
        <v>0</v>
      </c>
    </row>
    <row r="46" spans="1:9" x14ac:dyDescent="0.3">
      <c r="A46" t="s">
        <v>102</v>
      </c>
      <c r="B46" t="s">
        <v>184</v>
      </c>
      <c r="C46" s="5"/>
      <c r="D46" s="5"/>
      <c r="E46" s="5"/>
      <c r="F46" s="5"/>
      <c r="G46" s="5"/>
      <c r="I46" s="13">
        <f t="shared" si="0"/>
        <v>0</v>
      </c>
    </row>
    <row r="47" spans="1:9" x14ac:dyDescent="0.3">
      <c r="A47" t="s">
        <v>87</v>
      </c>
      <c r="B47" t="s">
        <v>40</v>
      </c>
      <c r="C47" s="5"/>
      <c r="D47" s="5"/>
      <c r="E47" s="5"/>
      <c r="F47" s="5"/>
      <c r="G47" s="5"/>
      <c r="I47" s="13">
        <f t="shared" si="0"/>
        <v>0</v>
      </c>
    </row>
    <row r="48" spans="1:9" x14ac:dyDescent="0.3">
      <c r="A48" t="s">
        <v>87</v>
      </c>
      <c r="B48" s="2" t="s">
        <v>52</v>
      </c>
      <c r="C48" s="5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114</v>
      </c>
      <c r="B49" t="s">
        <v>13</v>
      </c>
      <c r="C49" s="5"/>
      <c r="D49" s="5"/>
      <c r="E49" s="5"/>
      <c r="F49" s="5"/>
      <c r="G49" s="5"/>
      <c r="I49" s="13">
        <f t="shared" si="0"/>
        <v>0</v>
      </c>
    </row>
    <row r="50" spans="1:9" x14ac:dyDescent="0.3">
      <c r="A50" t="s">
        <v>130</v>
      </c>
      <c r="B50" t="s">
        <v>184</v>
      </c>
      <c r="C50" s="5"/>
      <c r="D50" s="5"/>
      <c r="E50" s="5"/>
      <c r="F50" s="5"/>
      <c r="G50" s="17"/>
      <c r="I50" s="13">
        <f t="shared" si="0"/>
        <v>0</v>
      </c>
    </row>
    <row r="51" spans="1:9" x14ac:dyDescent="0.3">
      <c r="A51" t="s">
        <v>98</v>
      </c>
      <c r="B51" t="s">
        <v>32</v>
      </c>
      <c r="C51" s="5"/>
      <c r="D51" s="5"/>
      <c r="E51" s="5"/>
      <c r="F51" s="5"/>
      <c r="G51" s="17"/>
      <c r="I51" s="13">
        <f t="shared" si="0"/>
        <v>0</v>
      </c>
    </row>
    <row r="52" spans="1:9" x14ac:dyDescent="0.3">
      <c r="A52" t="s">
        <v>99</v>
      </c>
      <c r="B52" t="s">
        <v>45</v>
      </c>
      <c r="C52" s="5"/>
      <c r="D52" s="5"/>
      <c r="E52" s="5"/>
      <c r="F52" s="5"/>
      <c r="G52" s="17"/>
      <c r="I52" s="13">
        <f t="shared" si="0"/>
        <v>0</v>
      </c>
    </row>
    <row r="53" spans="1:9" x14ac:dyDescent="0.3">
      <c r="A53" t="s">
        <v>87</v>
      </c>
      <c r="B53" t="s">
        <v>180</v>
      </c>
      <c r="C53" s="5"/>
      <c r="D53" s="5"/>
      <c r="E53" s="5"/>
      <c r="F53" s="5"/>
      <c r="G53" s="17"/>
      <c r="I53" s="13">
        <f t="shared" si="0"/>
        <v>0</v>
      </c>
    </row>
    <row r="54" spans="1:9" x14ac:dyDescent="0.3">
      <c r="A54" t="s">
        <v>110</v>
      </c>
      <c r="B54" t="s">
        <v>32</v>
      </c>
      <c r="C54" s="5"/>
      <c r="D54" s="5"/>
      <c r="E54" s="5"/>
      <c r="F54" s="5"/>
      <c r="G54" s="17"/>
      <c r="I54" s="13">
        <f t="shared" si="0"/>
        <v>0</v>
      </c>
    </row>
    <row r="55" spans="1:9" x14ac:dyDescent="0.3">
      <c r="A55" t="s">
        <v>111</v>
      </c>
      <c r="B55" t="s">
        <v>45</v>
      </c>
      <c r="C55" s="5"/>
      <c r="D55" s="5"/>
      <c r="E55" s="5"/>
      <c r="F55" s="5"/>
      <c r="G55" s="17"/>
      <c r="I55" s="13">
        <f t="shared" si="0"/>
        <v>0</v>
      </c>
    </row>
    <row r="56" spans="1:9" x14ac:dyDescent="0.3">
      <c r="A56" t="s">
        <v>112</v>
      </c>
      <c r="B56" t="s">
        <v>96</v>
      </c>
      <c r="C56" s="5"/>
      <c r="D56" s="5"/>
      <c r="E56" s="5"/>
      <c r="F56" s="5"/>
      <c r="G56" s="17"/>
      <c r="I56" s="13">
        <f t="shared" si="0"/>
        <v>0</v>
      </c>
    </row>
    <row r="57" spans="1:9" x14ac:dyDescent="0.3">
      <c r="A57" t="s">
        <v>84</v>
      </c>
      <c r="B57" t="s">
        <v>13</v>
      </c>
      <c r="C57" s="5"/>
      <c r="D57" s="5"/>
      <c r="E57" s="5"/>
      <c r="F57" s="5"/>
      <c r="G57" s="17"/>
      <c r="I57" s="13">
        <f t="shared" si="0"/>
        <v>0</v>
      </c>
    </row>
    <row r="58" spans="1:9" x14ac:dyDescent="0.3">
      <c r="A58" t="s">
        <v>86</v>
      </c>
      <c r="B58" t="s">
        <v>30</v>
      </c>
      <c r="C58" s="5"/>
      <c r="D58" s="5"/>
      <c r="E58" s="5"/>
      <c r="F58" s="5"/>
      <c r="G58" s="17"/>
      <c r="I58" s="13">
        <f t="shared" si="0"/>
        <v>0</v>
      </c>
    </row>
    <row r="59" spans="1:9" x14ac:dyDescent="0.3">
      <c r="A59" t="s">
        <v>97</v>
      </c>
      <c r="B59" t="s">
        <v>32</v>
      </c>
      <c r="C59" s="5"/>
      <c r="D59" s="17"/>
      <c r="E59" s="5"/>
      <c r="F59" s="5"/>
      <c r="G59" s="17"/>
      <c r="I59" s="13">
        <f t="shared" si="0"/>
        <v>0</v>
      </c>
    </row>
    <row r="60" spans="1:9" x14ac:dyDescent="0.3">
      <c r="A60" t="s">
        <v>86</v>
      </c>
      <c r="B60" t="s">
        <v>45</v>
      </c>
      <c r="C60" s="5"/>
      <c r="D60" s="17"/>
      <c r="E60" s="5"/>
      <c r="F60" s="5"/>
      <c r="G60" s="17"/>
      <c r="I60" s="13">
        <f t="shared" si="0"/>
        <v>0</v>
      </c>
    </row>
    <row r="61" spans="1:9" x14ac:dyDescent="0.3">
      <c r="A61" t="s">
        <v>89</v>
      </c>
      <c r="B61" t="s">
        <v>180</v>
      </c>
      <c r="C61" s="5"/>
      <c r="D61" s="17"/>
      <c r="E61" s="5"/>
      <c r="F61" s="5"/>
      <c r="G61" s="17"/>
      <c r="I61" s="13">
        <f t="shared" si="0"/>
        <v>0</v>
      </c>
    </row>
    <row r="62" spans="1:9" x14ac:dyDescent="0.3">
      <c r="C62" s="1" t="s">
        <v>0</v>
      </c>
      <c r="D62" s="1" t="s">
        <v>0</v>
      </c>
      <c r="E62" s="1" t="s">
        <v>0</v>
      </c>
      <c r="F62" s="1" t="s">
        <v>0</v>
      </c>
      <c r="G62" s="1" t="s">
        <v>0</v>
      </c>
      <c r="H62" s="1"/>
      <c r="I62" s="1" t="s">
        <v>0</v>
      </c>
    </row>
    <row r="63" spans="1:9" x14ac:dyDescent="0.3">
      <c r="C63" s="8">
        <f>SUM(C4:C61)</f>
        <v>34960</v>
      </c>
      <c r="D63" s="8">
        <f>SUM(D4:D61)</f>
        <v>149015</v>
      </c>
      <c r="E63" s="8">
        <f>SUM(E4:E61)</f>
        <v>186589</v>
      </c>
      <c r="F63" s="8">
        <f>SUM(F4:F61)</f>
        <v>148393</v>
      </c>
      <c r="G63" s="8">
        <f>SUM(G4:G61)</f>
        <v>107010</v>
      </c>
      <c r="H63" s="9"/>
      <c r="I63" s="21">
        <f>SUM(I4:I61)</f>
        <v>625967</v>
      </c>
    </row>
    <row r="64" spans="1:9" x14ac:dyDescent="0.3">
      <c r="C64" s="1" t="s">
        <v>1</v>
      </c>
      <c r="D64" s="1" t="s">
        <v>1</v>
      </c>
      <c r="E64" s="1" t="s">
        <v>1</v>
      </c>
      <c r="F64" s="1" t="s">
        <v>1</v>
      </c>
      <c r="G64" s="1" t="s">
        <v>1</v>
      </c>
      <c r="H64" s="1"/>
      <c r="I64" s="1" t="s">
        <v>1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68"/>
  <sheetViews>
    <sheetView topLeftCell="A55" workbookViewId="0">
      <selection activeCell="H21" sqref="H21"/>
    </sheetView>
  </sheetViews>
  <sheetFormatPr defaultRowHeight="14.4" x14ac:dyDescent="0.3"/>
  <cols>
    <col min="1" max="1" width="11" customWidth="1"/>
    <col min="2" max="2" width="13.109375" customWidth="1"/>
    <col min="3" max="3" width="10.88671875" customWidth="1"/>
    <col min="4" max="4" width="11" customWidth="1"/>
    <col min="5" max="6" width="11.109375" customWidth="1"/>
    <col min="7" max="7" width="10.44140625" customWidth="1"/>
    <col min="8" max="8" width="9.109375" customWidth="1"/>
    <col min="9" max="9" width="10.33203125" customWidth="1"/>
  </cols>
  <sheetData>
    <row r="1" spans="1:9" x14ac:dyDescent="0.3">
      <c r="A1" t="s">
        <v>242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149</v>
      </c>
      <c r="D3" s="3" t="s">
        <v>150</v>
      </c>
      <c r="E3" s="3" t="s">
        <v>151</v>
      </c>
      <c r="F3" s="4" t="s">
        <v>152</v>
      </c>
      <c r="G3" s="3" t="s">
        <v>76</v>
      </c>
    </row>
    <row r="4" spans="1:9" x14ac:dyDescent="0.3">
      <c r="A4" t="s">
        <v>19</v>
      </c>
      <c r="B4" t="s">
        <v>13</v>
      </c>
      <c r="C4" s="5">
        <v>39695</v>
      </c>
      <c r="D4" s="5">
        <v>32822</v>
      </c>
      <c r="E4" s="5">
        <v>16953</v>
      </c>
      <c r="F4" s="10">
        <v>26177</v>
      </c>
      <c r="G4" s="5">
        <v>9603</v>
      </c>
      <c r="I4" s="13">
        <f t="shared" ref="I4:I65" si="0">C4+D4+E4+F4+G4</f>
        <v>125250</v>
      </c>
    </row>
    <row r="5" spans="1:9" x14ac:dyDescent="0.3">
      <c r="A5" t="s">
        <v>20</v>
      </c>
      <c r="B5" t="s">
        <v>13</v>
      </c>
      <c r="C5" s="5">
        <v>25426</v>
      </c>
      <c r="D5" s="5">
        <v>30790</v>
      </c>
      <c r="E5" s="5">
        <v>34949</v>
      </c>
      <c r="F5" s="17">
        <v>31270</v>
      </c>
      <c r="G5" s="5">
        <v>13107</v>
      </c>
      <c r="I5" s="13">
        <f t="shared" si="0"/>
        <v>135542</v>
      </c>
    </row>
    <row r="6" spans="1:9" x14ac:dyDescent="0.3">
      <c r="A6" t="s">
        <v>21</v>
      </c>
      <c r="B6" t="s">
        <v>13</v>
      </c>
      <c r="C6" s="5">
        <v>5679</v>
      </c>
      <c r="D6" s="5">
        <v>6299</v>
      </c>
      <c r="E6" s="5">
        <v>1806</v>
      </c>
      <c r="F6" s="17">
        <v>3567</v>
      </c>
      <c r="G6" s="5">
        <v>4395</v>
      </c>
      <c r="I6" s="13">
        <f t="shared" si="0"/>
        <v>21746</v>
      </c>
    </row>
    <row r="7" spans="1:9" x14ac:dyDescent="0.3">
      <c r="A7" t="s">
        <v>243</v>
      </c>
      <c r="B7" t="s">
        <v>13</v>
      </c>
      <c r="C7" s="5"/>
      <c r="D7" s="5">
        <v>2790</v>
      </c>
      <c r="E7" s="5"/>
      <c r="F7" s="17">
        <v>3030</v>
      </c>
      <c r="G7" s="5"/>
      <c r="I7" s="13">
        <f t="shared" si="0"/>
        <v>5820</v>
      </c>
    </row>
    <row r="8" spans="1:9" x14ac:dyDescent="0.3">
      <c r="A8" t="s">
        <v>197</v>
      </c>
      <c r="B8" t="s">
        <v>13</v>
      </c>
      <c r="C8" s="5"/>
      <c r="D8" s="5"/>
      <c r="E8" s="5"/>
      <c r="F8" s="17">
        <v>613</v>
      </c>
      <c r="G8" s="5"/>
      <c r="I8" s="13">
        <f t="shared" si="0"/>
        <v>613</v>
      </c>
    </row>
    <row r="9" spans="1:9" x14ac:dyDescent="0.3">
      <c r="A9" t="s">
        <v>22</v>
      </c>
      <c r="B9" t="s">
        <v>23</v>
      </c>
      <c r="C9" s="5">
        <v>2816</v>
      </c>
      <c r="D9" s="5">
        <v>1585</v>
      </c>
      <c r="E9" s="5">
        <v>1588</v>
      </c>
      <c r="F9" s="17">
        <v>1584</v>
      </c>
      <c r="G9" s="5">
        <v>1287</v>
      </c>
      <c r="I9" s="13">
        <f t="shared" si="0"/>
        <v>8860</v>
      </c>
    </row>
    <row r="10" spans="1:9" x14ac:dyDescent="0.3">
      <c r="A10" t="s">
        <v>24</v>
      </c>
      <c r="B10" t="s">
        <v>23</v>
      </c>
      <c r="C10" s="5">
        <v>994</v>
      </c>
      <c r="D10" s="5">
        <v>1068</v>
      </c>
      <c r="E10" s="5"/>
      <c r="F10" s="17">
        <v>1107</v>
      </c>
      <c r="G10" s="5"/>
      <c r="I10" s="13">
        <f t="shared" si="0"/>
        <v>3169</v>
      </c>
    </row>
    <row r="11" spans="1:9" x14ac:dyDescent="0.3">
      <c r="A11" t="s">
        <v>29</v>
      </c>
      <c r="B11" t="s">
        <v>30</v>
      </c>
      <c r="C11" s="5">
        <v>24179</v>
      </c>
      <c r="D11" s="5">
        <v>18607</v>
      </c>
      <c r="E11" s="5">
        <v>15058</v>
      </c>
      <c r="F11" s="5">
        <v>19583</v>
      </c>
      <c r="G11" s="5">
        <v>5292</v>
      </c>
      <c r="I11" s="13">
        <f t="shared" si="0"/>
        <v>82719</v>
      </c>
    </row>
    <row r="12" spans="1:9" x14ac:dyDescent="0.3">
      <c r="A12" t="s">
        <v>17</v>
      </c>
      <c r="B12" t="s">
        <v>30</v>
      </c>
      <c r="C12" s="5">
        <v>12390</v>
      </c>
      <c r="D12" s="5">
        <v>11829</v>
      </c>
      <c r="E12" s="5">
        <v>15248</v>
      </c>
      <c r="F12" s="5">
        <v>16195</v>
      </c>
      <c r="G12" s="5">
        <v>5931</v>
      </c>
      <c r="I12" s="13">
        <f t="shared" si="0"/>
        <v>61593</v>
      </c>
    </row>
    <row r="13" spans="1:9" x14ac:dyDescent="0.3">
      <c r="A13" t="s">
        <v>18</v>
      </c>
      <c r="B13" t="s">
        <v>30</v>
      </c>
      <c r="C13" s="5">
        <v>2665</v>
      </c>
      <c r="D13" s="5">
        <v>5060</v>
      </c>
      <c r="E13" s="5">
        <v>1618</v>
      </c>
      <c r="F13" s="5">
        <v>3353</v>
      </c>
      <c r="G13" s="5">
        <v>1718</v>
      </c>
      <c r="I13" s="13">
        <f t="shared" si="0"/>
        <v>14414</v>
      </c>
    </row>
    <row r="14" spans="1:9" x14ac:dyDescent="0.3">
      <c r="A14" t="s">
        <v>244</v>
      </c>
      <c r="B14" t="s">
        <v>30</v>
      </c>
      <c r="C14" s="5"/>
      <c r="D14" s="5">
        <v>2619</v>
      </c>
      <c r="E14" s="5"/>
      <c r="F14" s="5">
        <v>2866</v>
      </c>
      <c r="G14" s="5"/>
      <c r="I14" s="13">
        <f t="shared" si="0"/>
        <v>5485</v>
      </c>
    </row>
    <row r="15" spans="1:9" x14ac:dyDescent="0.3">
      <c r="A15" t="s">
        <v>162</v>
      </c>
      <c r="B15" t="s">
        <v>30</v>
      </c>
      <c r="C15" s="5"/>
      <c r="D15" s="5"/>
      <c r="E15" s="5"/>
      <c r="F15" s="5">
        <v>272</v>
      </c>
      <c r="G15" s="5"/>
      <c r="I15" s="13">
        <f t="shared" si="0"/>
        <v>272</v>
      </c>
    </row>
    <row r="16" spans="1:9" x14ac:dyDescent="0.3">
      <c r="A16" t="s">
        <v>25</v>
      </c>
      <c r="B16" t="s">
        <v>30</v>
      </c>
      <c r="C16" s="5"/>
      <c r="D16" s="5"/>
      <c r="E16" s="5"/>
      <c r="F16" s="5"/>
      <c r="G16" s="5"/>
      <c r="I16" s="13">
        <f t="shared" si="0"/>
        <v>0</v>
      </c>
    </row>
    <row r="17" spans="1:9" x14ac:dyDescent="0.3">
      <c r="A17" t="s">
        <v>27</v>
      </c>
      <c r="B17" t="s">
        <v>30</v>
      </c>
      <c r="C17" s="5">
        <v>2874</v>
      </c>
      <c r="D17" s="5">
        <v>3780</v>
      </c>
      <c r="E17" s="5">
        <v>1569</v>
      </c>
      <c r="F17" s="5">
        <v>1652</v>
      </c>
      <c r="G17" s="5">
        <v>1279</v>
      </c>
      <c r="I17" s="13">
        <f t="shared" si="0"/>
        <v>11154</v>
      </c>
    </row>
    <row r="18" spans="1:9" x14ac:dyDescent="0.3">
      <c r="A18" t="s">
        <v>28</v>
      </c>
      <c r="B18" t="s">
        <v>30</v>
      </c>
      <c r="C18" s="5">
        <v>3551</v>
      </c>
      <c r="D18" s="5">
        <v>1076</v>
      </c>
      <c r="E18" s="5"/>
      <c r="F18" s="5">
        <v>1034</v>
      </c>
      <c r="G18" s="5"/>
      <c r="I18" s="13">
        <f t="shared" si="0"/>
        <v>5661</v>
      </c>
    </row>
    <row r="19" spans="1:9" x14ac:dyDescent="0.3">
      <c r="A19" t="s">
        <v>35</v>
      </c>
      <c r="B19" t="s">
        <v>32</v>
      </c>
      <c r="C19" s="5"/>
      <c r="D19" s="5"/>
      <c r="E19" s="5"/>
      <c r="F19" s="6"/>
      <c r="G19" s="5"/>
      <c r="I19" s="13">
        <f t="shared" si="0"/>
        <v>0</v>
      </c>
    </row>
    <row r="20" spans="1:9" x14ac:dyDescent="0.3">
      <c r="A20" t="s">
        <v>36</v>
      </c>
      <c r="B20" t="s">
        <v>32</v>
      </c>
      <c r="C20" s="5"/>
      <c r="D20" s="5"/>
      <c r="E20" s="5"/>
      <c r="F20" s="6"/>
      <c r="G20" s="5"/>
      <c r="I20" s="13">
        <f t="shared" si="0"/>
        <v>0</v>
      </c>
    </row>
    <row r="21" spans="1:9" x14ac:dyDescent="0.3">
      <c r="A21" s="7" t="s">
        <v>39</v>
      </c>
      <c r="B21" t="s">
        <v>38</v>
      </c>
      <c r="C21" s="5"/>
      <c r="D21" s="5"/>
      <c r="E21" s="5"/>
      <c r="F21" s="6"/>
      <c r="G21" s="5"/>
      <c r="I21" s="13">
        <f t="shared" si="0"/>
        <v>0</v>
      </c>
    </row>
    <row r="22" spans="1:9" x14ac:dyDescent="0.3">
      <c r="A22" t="s">
        <v>37</v>
      </c>
      <c r="B22" t="s">
        <v>153</v>
      </c>
      <c r="C22" s="5">
        <v>6644</v>
      </c>
      <c r="D22" s="5">
        <v>6252</v>
      </c>
      <c r="E22" s="5"/>
      <c r="F22" s="5">
        <v>4243</v>
      </c>
      <c r="G22" s="5"/>
      <c r="I22" s="13">
        <f t="shared" si="0"/>
        <v>17139</v>
      </c>
    </row>
    <row r="23" spans="1:9" x14ac:dyDescent="0.3">
      <c r="A23" t="s">
        <v>33</v>
      </c>
      <c r="B23" t="s">
        <v>153</v>
      </c>
      <c r="C23" s="5">
        <v>2900</v>
      </c>
      <c r="D23" s="5">
        <v>3764</v>
      </c>
      <c r="E23" s="5">
        <v>2713</v>
      </c>
      <c r="F23" s="5">
        <v>2565</v>
      </c>
      <c r="G23" s="5">
        <v>1191</v>
      </c>
      <c r="I23" s="13">
        <f t="shared" si="0"/>
        <v>13133</v>
      </c>
    </row>
    <row r="24" spans="1:9" x14ac:dyDescent="0.3">
      <c r="A24" t="s">
        <v>31</v>
      </c>
      <c r="B24" t="s">
        <v>153</v>
      </c>
      <c r="C24" s="5">
        <v>1311</v>
      </c>
      <c r="D24" s="5">
        <v>2722</v>
      </c>
      <c r="E24" s="5">
        <v>440</v>
      </c>
      <c r="F24" s="10">
        <v>3760</v>
      </c>
      <c r="G24" s="5">
        <v>417</v>
      </c>
      <c r="I24" s="13">
        <f t="shared" si="0"/>
        <v>8650</v>
      </c>
    </row>
    <row r="25" spans="1:9" x14ac:dyDescent="0.3">
      <c r="A25" t="s">
        <v>245</v>
      </c>
      <c r="B25" t="s">
        <v>153</v>
      </c>
      <c r="C25" s="5"/>
      <c r="D25" s="5">
        <v>2972</v>
      </c>
      <c r="E25" s="5"/>
      <c r="F25" s="10">
        <v>3263</v>
      </c>
      <c r="G25" s="5"/>
      <c r="I25" s="13">
        <f t="shared" si="0"/>
        <v>6235</v>
      </c>
    </row>
    <row r="26" spans="1:9" x14ac:dyDescent="0.3">
      <c r="A26" t="s">
        <v>161</v>
      </c>
      <c r="B26" t="s">
        <v>153</v>
      </c>
      <c r="C26" s="5"/>
      <c r="D26" s="5"/>
      <c r="E26" s="5"/>
      <c r="F26" s="10">
        <v>295</v>
      </c>
      <c r="G26" s="5"/>
      <c r="I26" s="13">
        <f t="shared" si="0"/>
        <v>295</v>
      </c>
    </row>
    <row r="27" spans="1:9" x14ac:dyDescent="0.3">
      <c r="A27" t="s">
        <v>25</v>
      </c>
      <c r="B27" t="s">
        <v>45</v>
      </c>
      <c r="C27" s="5">
        <v>21562</v>
      </c>
      <c r="D27" s="5">
        <v>15480</v>
      </c>
      <c r="E27" s="5">
        <v>17789</v>
      </c>
      <c r="F27" s="5">
        <v>18603</v>
      </c>
      <c r="G27" s="5">
        <v>6250</v>
      </c>
      <c r="I27" s="13">
        <f t="shared" si="0"/>
        <v>79684</v>
      </c>
    </row>
    <row r="28" spans="1:9" x14ac:dyDescent="0.3">
      <c r="A28" t="s">
        <v>27</v>
      </c>
      <c r="B28" t="s">
        <v>45</v>
      </c>
      <c r="C28" s="5">
        <v>14253</v>
      </c>
      <c r="D28" s="5">
        <v>12671</v>
      </c>
      <c r="E28" s="5">
        <v>16720</v>
      </c>
      <c r="F28" s="5">
        <v>18142</v>
      </c>
      <c r="G28" s="5">
        <v>7021</v>
      </c>
      <c r="I28" s="13">
        <f t="shared" si="0"/>
        <v>68807</v>
      </c>
    </row>
    <row r="29" spans="1:9" x14ac:dyDescent="0.3">
      <c r="A29" t="s">
        <v>28</v>
      </c>
      <c r="B29" t="s">
        <v>45</v>
      </c>
      <c r="C29" s="5">
        <v>3794</v>
      </c>
      <c r="D29" s="5">
        <v>4172</v>
      </c>
      <c r="E29" s="5">
        <v>1449</v>
      </c>
      <c r="F29" s="5">
        <v>1055</v>
      </c>
      <c r="G29" s="5">
        <v>1488</v>
      </c>
      <c r="I29" s="13">
        <f t="shared" si="0"/>
        <v>11958</v>
      </c>
    </row>
    <row r="30" spans="1:9" x14ac:dyDescent="0.3">
      <c r="A30" t="s">
        <v>246</v>
      </c>
      <c r="B30" t="s">
        <v>45</v>
      </c>
      <c r="C30" s="5"/>
      <c r="D30" s="5"/>
      <c r="E30" s="5"/>
      <c r="F30" s="5"/>
      <c r="G30" s="5"/>
      <c r="I30" s="13">
        <f t="shared" si="0"/>
        <v>0</v>
      </c>
    </row>
    <row r="31" spans="1:9" x14ac:dyDescent="0.3">
      <c r="A31" t="s">
        <v>160</v>
      </c>
      <c r="B31" t="s">
        <v>45</v>
      </c>
      <c r="C31" s="5"/>
      <c r="D31" s="5"/>
      <c r="E31" s="5"/>
      <c r="F31" s="5">
        <v>329</v>
      </c>
      <c r="G31" s="5"/>
      <c r="I31" s="13">
        <f t="shared" si="0"/>
        <v>329</v>
      </c>
    </row>
    <row r="32" spans="1:9" x14ac:dyDescent="0.3">
      <c r="A32" t="s">
        <v>81</v>
      </c>
      <c r="B32" t="s">
        <v>82</v>
      </c>
      <c r="C32" s="5"/>
      <c r="D32" s="5"/>
      <c r="E32" s="5"/>
      <c r="F32" s="5"/>
      <c r="G32" s="5"/>
      <c r="I32" s="13">
        <f t="shared" si="0"/>
        <v>0</v>
      </c>
    </row>
    <row r="33" spans="1:9" x14ac:dyDescent="0.3">
      <c r="A33" t="s">
        <v>93</v>
      </c>
      <c r="B33" s="2" t="s">
        <v>52</v>
      </c>
      <c r="C33" s="5"/>
      <c r="D33" s="5"/>
      <c r="E33" s="5"/>
      <c r="F33" s="5"/>
      <c r="G33" s="5"/>
      <c r="I33" s="13">
        <f t="shared" si="0"/>
        <v>0</v>
      </c>
    </row>
    <row r="34" spans="1:9" x14ac:dyDescent="0.3">
      <c r="A34" t="s">
        <v>106</v>
      </c>
      <c r="B34" t="s">
        <v>13</v>
      </c>
      <c r="C34" s="5"/>
      <c r="D34" s="5"/>
      <c r="E34" s="5"/>
      <c r="F34" s="5"/>
      <c r="G34" s="5"/>
      <c r="I34" s="13">
        <f t="shared" si="0"/>
        <v>0</v>
      </c>
    </row>
    <row r="35" spans="1:9" x14ac:dyDescent="0.3">
      <c r="A35" t="s">
        <v>94</v>
      </c>
      <c r="B35" t="s">
        <v>13</v>
      </c>
      <c r="C35" s="5"/>
      <c r="D35" s="5"/>
      <c r="E35" s="5"/>
      <c r="F35" s="5"/>
      <c r="G35" s="5"/>
      <c r="I35" s="13">
        <f t="shared" si="0"/>
        <v>0</v>
      </c>
    </row>
    <row r="36" spans="1:9" x14ac:dyDescent="0.3">
      <c r="A36" t="s">
        <v>95</v>
      </c>
      <c r="B36" t="s">
        <v>184</v>
      </c>
      <c r="C36" s="5"/>
      <c r="D36" s="5"/>
      <c r="E36" s="5"/>
      <c r="F36" s="5"/>
      <c r="G36" s="5"/>
      <c r="I36" s="13">
        <f t="shared" si="0"/>
        <v>0</v>
      </c>
    </row>
    <row r="37" spans="1:9" x14ac:dyDescent="0.3">
      <c r="A37" t="s">
        <v>107</v>
      </c>
      <c r="B37" t="s">
        <v>40</v>
      </c>
      <c r="C37" s="5"/>
      <c r="D37" s="5"/>
      <c r="E37" s="5"/>
      <c r="F37" s="5"/>
      <c r="G37" s="5"/>
      <c r="I37" s="13">
        <f t="shared" si="0"/>
        <v>0</v>
      </c>
    </row>
    <row r="38" spans="1:9" x14ac:dyDescent="0.3">
      <c r="A38" t="s">
        <v>107</v>
      </c>
      <c r="B38" t="s">
        <v>113</v>
      </c>
      <c r="C38" s="5"/>
      <c r="D38" s="5"/>
      <c r="E38" s="5"/>
      <c r="F38" s="5"/>
      <c r="G38" s="5"/>
      <c r="I38" s="13">
        <f t="shared" si="0"/>
        <v>0</v>
      </c>
    </row>
    <row r="39" spans="1:9" x14ac:dyDescent="0.3">
      <c r="A39" t="s">
        <v>108</v>
      </c>
      <c r="B39" t="s">
        <v>40</v>
      </c>
      <c r="C39" s="5"/>
      <c r="D39" s="5"/>
      <c r="E39" s="5"/>
      <c r="F39" s="5"/>
      <c r="G39" s="5"/>
      <c r="I39" s="13">
        <f t="shared" si="0"/>
        <v>0</v>
      </c>
    </row>
    <row r="40" spans="1:9" x14ac:dyDescent="0.3">
      <c r="A40" t="s">
        <v>182</v>
      </c>
      <c r="B40" t="s">
        <v>45</v>
      </c>
      <c r="C40" s="5"/>
      <c r="D40" s="5"/>
      <c r="E40" s="5"/>
      <c r="F40" s="5"/>
      <c r="G40" s="5"/>
      <c r="I40" s="13">
        <f t="shared" si="0"/>
        <v>0</v>
      </c>
    </row>
    <row r="41" spans="1:9" x14ac:dyDescent="0.3">
      <c r="A41" t="s">
        <v>183</v>
      </c>
      <c r="B41" t="s">
        <v>184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109</v>
      </c>
      <c r="B42" t="s">
        <v>13</v>
      </c>
      <c r="C42" s="5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103</v>
      </c>
      <c r="B43" s="2" t="s">
        <v>52</v>
      </c>
      <c r="C43" s="17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178</v>
      </c>
      <c r="B44" t="s">
        <v>13</v>
      </c>
      <c r="C44" s="17"/>
      <c r="D44" s="5"/>
      <c r="E44" s="5"/>
      <c r="F44" s="5"/>
      <c r="G44" s="5"/>
      <c r="I44" s="13">
        <f t="shared" si="0"/>
        <v>0</v>
      </c>
    </row>
    <row r="45" spans="1:9" x14ac:dyDescent="0.3">
      <c r="A45" t="s">
        <v>179</v>
      </c>
      <c r="B45" t="s">
        <v>184</v>
      </c>
      <c r="C45" s="17"/>
      <c r="D45" s="5"/>
      <c r="E45" s="5"/>
      <c r="F45" s="5"/>
      <c r="G45" s="5"/>
      <c r="I45" s="13">
        <f t="shared" si="0"/>
        <v>0</v>
      </c>
    </row>
    <row r="46" spans="1:9" x14ac:dyDescent="0.3">
      <c r="A46" t="s">
        <v>104</v>
      </c>
      <c r="B46" t="s">
        <v>13</v>
      </c>
      <c r="C46" s="17"/>
      <c r="D46" s="5"/>
      <c r="E46" s="5"/>
      <c r="F46" s="5"/>
      <c r="G46" s="5"/>
      <c r="I46" s="13">
        <f t="shared" si="0"/>
        <v>0</v>
      </c>
    </row>
    <row r="47" spans="1:9" x14ac:dyDescent="0.3">
      <c r="A47" t="s">
        <v>103</v>
      </c>
      <c r="B47" t="s">
        <v>181</v>
      </c>
      <c r="C47" s="17"/>
      <c r="D47" s="5"/>
      <c r="E47" s="5"/>
      <c r="F47" s="5"/>
      <c r="G47" s="5"/>
      <c r="I47" s="13">
        <f t="shared" si="0"/>
        <v>0</v>
      </c>
    </row>
    <row r="48" spans="1:9" x14ac:dyDescent="0.3">
      <c r="A48" t="s">
        <v>100</v>
      </c>
      <c r="B48" t="s">
        <v>45</v>
      </c>
      <c r="C48" s="5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101</v>
      </c>
      <c r="B49" t="s">
        <v>13</v>
      </c>
      <c r="C49" s="5"/>
      <c r="D49" s="5"/>
      <c r="E49" s="5"/>
      <c r="F49" s="5"/>
      <c r="G49" s="5"/>
      <c r="I49" s="13">
        <f t="shared" si="0"/>
        <v>0</v>
      </c>
    </row>
    <row r="50" spans="1:9" x14ac:dyDescent="0.3">
      <c r="A50" t="s">
        <v>102</v>
      </c>
      <c r="B50" t="s">
        <v>184</v>
      </c>
      <c r="C50" s="5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87</v>
      </c>
      <c r="B51" t="s">
        <v>40</v>
      </c>
      <c r="C51" s="5"/>
      <c r="D51" s="5"/>
      <c r="E51" s="5"/>
      <c r="F51" s="5"/>
      <c r="G51" s="5"/>
      <c r="I51" s="13">
        <f t="shared" si="0"/>
        <v>0</v>
      </c>
    </row>
    <row r="52" spans="1:9" x14ac:dyDescent="0.3">
      <c r="A52" t="s">
        <v>87</v>
      </c>
      <c r="B52" s="2" t="s">
        <v>52</v>
      </c>
      <c r="C52" s="5"/>
      <c r="D52" s="5"/>
      <c r="E52" s="5"/>
      <c r="F52" s="5"/>
      <c r="G52" s="5"/>
      <c r="I52" s="13">
        <f t="shared" si="0"/>
        <v>0</v>
      </c>
    </row>
    <row r="53" spans="1:9" x14ac:dyDescent="0.3">
      <c r="A53" t="s">
        <v>114</v>
      </c>
      <c r="B53" t="s">
        <v>13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130</v>
      </c>
      <c r="B54" t="s">
        <v>184</v>
      </c>
      <c r="C54" s="5"/>
      <c r="D54" s="5"/>
      <c r="E54" s="5"/>
      <c r="F54" s="5"/>
      <c r="G54" s="17"/>
      <c r="I54" s="13">
        <f t="shared" si="0"/>
        <v>0</v>
      </c>
    </row>
    <row r="55" spans="1:9" x14ac:dyDescent="0.3">
      <c r="A55" t="s">
        <v>98</v>
      </c>
      <c r="B55" t="s">
        <v>32</v>
      </c>
      <c r="C55" s="5"/>
      <c r="D55" s="5"/>
      <c r="E55" s="5"/>
      <c r="F55" s="5"/>
      <c r="G55" s="17"/>
      <c r="I55" s="13">
        <f t="shared" si="0"/>
        <v>0</v>
      </c>
    </row>
    <row r="56" spans="1:9" x14ac:dyDescent="0.3">
      <c r="A56" t="s">
        <v>99</v>
      </c>
      <c r="B56" t="s">
        <v>45</v>
      </c>
      <c r="C56" s="5"/>
      <c r="D56" s="5"/>
      <c r="E56" s="5"/>
      <c r="F56" s="5"/>
      <c r="G56" s="17"/>
      <c r="I56" s="13">
        <f t="shared" si="0"/>
        <v>0</v>
      </c>
    </row>
    <row r="57" spans="1:9" x14ac:dyDescent="0.3">
      <c r="A57" t="s">
        <v>87</v>
      </c>
      <c r="B57" t="s">
        <v>180</v>
      </c>
      <c r="C57" s="5"/>
      <c r="D57" s="5"/>
      <c r="E57" s="5"/>
      <c r="F57" s="5"/>
      <c r="G57" s="17"/>
      <c r="I57" s="13">
        <f t="shared" si="0"/>
        <v>0</v>
      </c>
    </row>
    <row r="58" spans="1:9" x14ac:dyDescent="0.3">
      <c r="A58" t="s">
        <v>110</v>
      </c>
      <c r="B58" t="s">
        <v>32</v>
      </c>
      <c r="C58" s="5"/>
      <c r="D58" s="5"/>
      <c r="E58" s="5"/>
      <c r="F58" s="5"/>
      <c r="G58" s="17"/>
      <c r="I58" s="13">
        <f t="shared" si="0"/>
        <v>0</v>
      </c>
    </row>
    <row r="59" spans="1:9" x14ac:dyDescent="0.3">
      <c r="A59" t="s">
        <v>111</v>
      </c>
      <c r="B59" t="s">
        <v>45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112</v>
      </c>
      <c r="B60" t="s">
        <v>96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84</v>
      </c>
      <c r="B61" t="s">
        <v>13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86</v>
      </c>
      <c r="B62" t="s">
        <v>30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97</v>
      </c>
      <c r="B63" t="s">
        <v>32</v>
      </c>
      <c r="C63" s="5"/>
      <c r="D63" s="17"/>
      <c r="E63" s="5"/>
      <c r="F63" s="5"/>
      <c r="G63" s="17"/>
      <c r="I63" s="13">
        <f t="shared" si="0"/>
        <v>0</v>
      </c>
    </row>
    <row r="64" spans="1:9" x14ac:dyDescent="0.3">
      <c r="A64" t="s">
        <v>86</v>
      </c>
      <c r="B64" t="s">
        <v>45</v>
      </c>
      <c r="C64" s="5"/>
      <c r="D64" s="17"/>
      <c r="E64" s="5"/>
      <c r="F64" s="5"/>
      <c r="G64" s="17"/>
      <c r="I64" s="13">
        <f t="shared" si="0"/>
        <v>0</v>
      </c>
    </row>
    <row r="65" spans="1:9" x14ac:dyDescent="0.3">
      <c r="A65" t="s">
        <v>89</v>
      </c>
      <c r="B65" t="s">
        <v>180</v>
      </c>
      <c r="C65" s="5"/>
      <c r="D65" s="17"/>
      <c r="E65" s="5"/>
      <c r="F65" s="5"/>
      <c r="G65" s="17"/>
      <c r="I65" s="13">
        <f t="shared" si="0"/>
        <v>0</v>
      </c>
    </row>
    <row r="66" spans="1:9" x14ac:dyDescent="0.3"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/>
      <c r="I66" s="1" t="s">
        <v>0</v>
      </c>
    </row>
    <row r="67" spans="1:9" x14ac:dyDescent="0.3">
      <c r="C67" s="8">
        <f>SUM(C4:C65)</f>
        <v>170733</v>
      </c>
      <c r="D67" s="8">
        <f>SUM(D4:D65)</f>
        <v>166358</v>
      </c>
      <c r="E67" s="8">
        <f>SUM(E4:E65)</f>
        <v>127900</v>
      </c>
      <c r="F67" s="8">
        <f>SUM(F4:F65)</f>
        <v>164558</v>
      </c>
      <c r="G67" s="8">
        <f>SUM(G4:G65)</f>
        <v>58979</v>
      </c>
      <c r="H67" s="9"/>
      <c r="I67" s="21">
        <f>SUM(I4:I65)</f>
        <v>688528</v>
      </c>
    </row>
    <row r="68" spans="1:9" x14ac:dyDescent="0.3">
      <c r="C68" s="1" t="s">
        <v>1</v>
      </c>
      <c r="D68" s="1" t="s">
        <v>1</v>
      </c>
      <c r="E68" s="1" t="s">
        <v>1</v>
      </c>
      <c r="F68" s="1" t="s">
        <v>1</v>
      </c>
      <c r="G68" s="1" t="s">
        <v>1</v>
      </c>
      <c r="H68" s="1"/>
      <c r="I68" s="1" t="s">
        <v>1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68"/>
  <sheetViews>
    <sheetView topLeftCell="A10" workbookViewId="0">
      <selection activeCell="F20" sqref="F20"/>
    </sheetView>
  </sheetViews>
  <sheetFormatPr defaultRowHeight="14.4" x14ac:dyDescent="0.3"/>
  <cols>
    <col min="1" max="1" width="11" customWidth="1"/>
    <col min="2" max="2" width="13.109375" customWidth="1"/>
    <col min="3" max="3" width="10.88671875" customWidth="1"/>
    <col min="4" max="4" width="11" customWidth="1"/>
    <col min="5" max="6" width="11.109375" customWidth="1"/>
    <col min="7" max="7" width="10.44140625" customWidth="1"/>
    <col min="8" max="8" width="9.109375" customWidth="1"/>
    <col min="9" max="9" width="10.33203125" customWidth="1"/>
  </cols>
  <sheetData>
    <row r="1" spans="1:9" x14ac:dyDescent="0.3">
      <c r="A1" t="s">
        <v>247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62</v>
      </c>
      <c r="D3" s="3" t="s">
        <v>194</v>
      </c>
      <c r="E3" s="3" t="s">
        <v>195</v>
      </c>
      <c r="F3" s="4" t="s">
        <v>249</v>
      </c>
      <c r="G3" s="3" t="s">
        <v>163</v>
      </c>
    </row>
    <row r="4" spans="1:9" x14ac:dyDescent="0.3">
      <c r="A4" t="s">
        <v>19</v>
      </c>
      <c r="B4" t="s">
        <v>13</v>
      </c>
      <c r="C4" s="5">
        <v>20115</v>
      </c>
      <c r="D4" s="5">
        <v>21952</v>
      </c>
      <c r="E4" s="5">
        <v>39916</v>
      </c>
      <c r="F4" s="10">
        <v>34354</v>
      </c>
      <c r="G4" s="5">
        <v>42556</v>
      </c>
      <c r="I4" s="13">
        <f t="shared" ref="I4:I65" si="0">C4+D4+E4+F4+G4</f>
        <v>158893</v>
      </c>
    </row>
    <row r="5" spans="1:9" x14ac:dyDescent="0.3">
      <c r="A5" t="s">
        <v>20</v>
      </c>
      <c r="B5" t="s">
        <v>13</v>
      </c>
      <c r="C5" s="5">
        <v>22679</v>
      </c>
      <c r="D5" s="5">
        <v>23753</v>
      </c>
      <c r="E5" s="5">
        <v>29235</v>
      </c>
      <c r="F5" s="17">
        <v>29756</v>
      </c>
      <c r="G5" s="5">
        <v>39867</v>
      </c>
      <c r="I5" s="13">
        <f t="shared" si="0"/>
        <v>145290</v>
      </c>
    </row>
    <row r="6" spans="1:9" x14ac:dyDescent="0.3">
      <c r="A6" t="s">
        <v>21</v>
      </c>
      <c r="B6" t="s">
        <v>13</v>
      </c>
      <c r="C6" s="5">
        <v>6234</v>
      </c>
      <c r="D6" s="5">
        <v>4135</v>
      </c>
      <c r="E6" s="5">
        <v>3614</v>
      </c>
      <c r="F6" s="17">
        <v>898</v>
      </c>
      <c r="G6" s="5">
        <v>492</v>
      </c>
      <c r="I6" s="13">
        <f t="shared" si="0"/>
        <v>15373</v>
      </c>
    </row>
    <row r="7" spans="1:9" x14ac:dyDescent="0.3">
      <c r="A7" t="s">
        <v>243</v>
      </c>
      <c r="B7" t="s">
        <v>13</v>
      </c>
      <c r="C7" s="5"/>
      <c r="D7" s="5"/>
      <c r="E7" s="5">
        <v>2330</v>
      </c>
      <c r="F7" s="17"/>
      <c r="G7" s="5"/>
      <c r="I7" s="13">
        <f t="shared" si="0"/>
        <v>2330</v>
      </c>
    </row>
    <row r="8" spans="1:9" x14ac:dyDescent="0.3">
      <c r="A8" t="s">
        <v>197</v>
      </c>
      <c r="B8" t="s">
        <v>13</v>
      </c>
      <c r="C8" s="5"/>
      <c r="D8" s="5"/>
      <c r="E8" s="5"/>
      <c r="F8" s="17"/>
      <c r="G8" s="5"/>
      <c r="I8" s="13">
        <f t="shared" si="0"/>
        <v>0</v>
      </c>
    </row>
    <row r="9" spans="1:9" x14ac:dyDescent="0.3">
      <c r="A9" t="s">
        <v>22</v>
      </c>
      <c r="B9" t="s">
        <v>23</v>
      </c>
      <c r="C9" s="5">
        <v>1093</v>
      </c>
      <c r="D9" s="5"/>
      <c r="E9" s="5">
        <v>1424</v>
      </c>
      <c r="F9" s="17">
        <v>1314</v>
      </c>
      <c r="G9" s="5">
        <v>2804</v>
      </c>
      <c r="I9" s="13">
        <f t="shared" si="0"/>
        <v>6635</v>
      </c>
    </row>
    <row r="10" spans="1:9" x14ac:dyDescent="0.3">
      <c r="A10" t="s">
        <v>24</v>
      </c>
      <c r="B10" t="s">
        <v>23</v>
      </c>
      <c r="C10" s="5"/>
      <c r="D10" s="5"/>
      <c r="E10" s="5">
        <v>992</v>
      </c>
      <c r="F10" s="17">
        <v>1028</v>
      </c>
      <c r="G10" s="5"/>
      <c r="I10" s="13">
        <f t="shared" si="0"/>
        <v>2020</v>
      </c>
    </row>
    <row r="11" spans="1:9" x14ac:dyDescent="0.3">
      <c r="A11" t="s">
        <v>29</v>
      </c>
      <c r="B11" t="s">
        <v>30</v>
      </c>
      <c r="C11" s="5">
        <v>12058</v>
      </c>
      <c r="D11" s="5">
        <v>14132</v>
      </c>
      <c r="E11" s="5">
        <v>24238</v>
      </c>
      <c r="F11" s="5">
        <v>23229</v>
      </c>
      <c r="G11" s="5">
        <v>27181</v>
      </c>
      <c r="I11" s="13">
        <f t="shared" si="0"/>
        <v>100838</v>
      </c>
    </row>
    <row r="12" spans="1:9" x14ac:dyDescent="0.3">
      <c r="A12" t="s">
        <v>17</v>
      </c>
      <c r="B12" t="s">
        <v>30</v>
      </c>
      <c r="C12" s="5">
        <v>8846</v>
      </c>
      <c r="D12" s="5">
        <v>11428</v>
      </c>
      <c r="E12" s="5">
        <v>10349</v>
      </c>
      <c r="F12" s="5">
        <v>10520</v>
      </c>
      <c r="G12" s="5">
        <v>19094</v>
      </c>
      <c r="I12" s="13">
        <f t="shared" si="0"/>
        <v>60237</v>
      </c>
    </row>
    <row r="13" spans="1:9" x14ac:dyDescent="0.3">
      <c r="A13" t="s">
        <v>18</v>
      </c>
      <c r="B13" t="s">
        <v>30</v>
      </c>
      <c r="C13" s="5">
        <v>3261</v>
      </c>
      <c r="D13" s="5">
        <v>1327</v>
      </c>
      <c r="E13" s="5">
        <v>1655</v>
      </c>
      <c r="F13" s="5">
        <v>838</v>
      </c>
      <c r="G13" s="5">
        <v>415</v>
      </c>
      <c r="I13" s="13">
        <f t="shared" si="0"/>
        <v>7496</v>
      </c>
    </row>
    <row r="14" spans="1:9" x14ac:dyDescent="0.3">
      <c r="A14" t="s">
        <v>244</v>
      </c>
      <c r="B14" t="s">
        <v>30</v>
      </c>
      <c r="C14" s="5"/>
      <c r="D14" s="5"/>
      <c r="E14" s="5">
        <v>2067</v>
      </c>
      <c r="F14" s="5"/>
      <c r="G14" s="5"/>
      <c r="I14" s="13">
        <f t="shared" si="0"/>
        <v>2067</v>
      </c>
    </row>
    <row r="15" spans="1:9" x14ac:dyDescent="0.3">
      <c r="A15" t="s">
        <v>162</v>
      </c>
      <c r="B15" t="s">
        <v>30</v>
      </c>
      <c r="C15" s="5"/>
      <c r="D15" s="5"/>
      <c r="E15" s="5"/>
      <c r="F15" s="5"/>
      <c r="G15" s="5"/>
      <c r="I15" s="13">
        <f t="shared" si="0"/>
        <v>0</v>
      </c>
    </row>
    <row r="16" spans="1:9" x14ac:dyDescent="0.3">
      <c r="A16" t="s">
        <v>25</v>
      </c>
      <c r="B16" t="s">
        <v>30</v>
      </c>
      <c r="C16" s="5"/>
      <c r="D16" s="5"/>
      <c r="E16" s="5"/>
      <c r="F16" s="5"/>
      <c r="G16" s="5"/>
      <c r="I16" s="13">
        <f t="shared" si="0"/>
        <v>0</v>
      </c>
    </row>
    <row r="17" spans="1:9" x14ac:dyDescent="0.3">
      <c r="A17" t="s">
        <v>27</v>
      </c>
      <c r="B17" t="s">
        <v>30</v>
      </c>
      <c r="C17" s="5">
        <v>1927</v>
      </c>
      <c r="D17" s="5">
        <v>553</v>
      </c>
      <c r="E17" s="5">
        <v>1422</v>
      </c>
      <c r="F17" s="5">
        <v>3803</v>
      </c>
      <c r="G17" s="5">
        <v>2589</v>
      </c>
      <c r="I17" s="13">
        <f t="shared" si="0"/>
        <v>10294</v>
      </c>
    </row>
    <row r="18" spans="1:9" x14ac:dyDescent="0.3">
      <c r="A18" t="s">
        <v>28</v>
      </c>
      <c r="B18" t="s">
        <v>30</v>
      </c>
      <c r="C18" s="5"/>
      <c r="D18" s="5"/>
      <c r="E18" s="5">
        <v>1888</v>
      </c>
      <c r="F18" s="5">
        <v>1018</v>
      </c>
      <c r="G18" s="5"/>
      <c r="I18" s="13">
        <f t="shared" si="0"/>
        <v>2906</v>
      </c>
    </row>
    <row r="19" spans="1:9" x14ac:dyDescent="0.3">
      <c r="A19" t="s">
        <v>35</v>
      </c>
      <c r="B19" t="s">
        <v>32</v>
      </c>
      <c r="C19" s="5"/>
      <c r="D19" s="5"/>
      <c r="E19" s="5"/>
      <c r="F19" s="6"/>
      <c r="G19" s="5"/>
      <c r="I19" s="13">
        <f t="shared" si="0"/>
        <v>0</v>
      </c>
    </row>
    <row r="20" spans="1:9" x14ac:dyDescent="0.3">
      <c r="A20" t="s">
        <v>36</v>
      </c>
      <c r="B20" t="s">
        <v>32</v>
      </c>
      <c r="C20" s="5"/>
      <c r="D20" s="5"/>
      <c r="E20" s="5"/>
      <c r="F20" s="6"/>
      <c r="G20" s="5"/>
      <c r="I20" s="13">
        <f t="shared" si="0"/>
        <v>0</v>
      </c>
    </row>
    <row r="21" spans="1:9" x14ac:dyDescent="0.3">
      <c r="A21" s="7" t="s">
        <v>39</v>
      </c>
      <c r="B21" t="s">
        <v>38</v>
      </c>
      <c r="C21" s="5"/>
      <c r="D21" s="5"/>
      <c r="E21" s="5"/>
      <c r="F21" s="6"/>
      <c r="G21" s="5"/>
      <c r="I21" s="13">
        <f t="shared" si="0"/>
        <v>0</v>
      </c>
    </row>
    <row r="22" spans="1:9" x14ac:dyDescent="0.3">
      <c r="A22" t="s">
        <v>37</v>
      </c>
      <c r="B22" t="s">
        <v>153</v>
      </c>
      <c r="C22" s="5">
        <v>4767</v>
      </c>
      <c r="D22" s="5">
        <v>4044</v>
      </c>
      <c r="E22" s="5"/>
      <c r="F22" s="5">
        <v>2927</v>
      </c>
      <c r="G22" s="5">
        <v>6680</v>
      </c>
      <c r="I22" s="13">
        <f t="shared" si="0"/>
        <v>18418</v>
      </c>
    </row>
    <row r="23" spans="1:9" x14ac:dyDescent="0.3">
      <c r="A23" t="s">
        <v>33</v>
      </c>
      <c r="B23" t="s">
        <v>153</v>
      </c>
      <c r="C23" s="5">
        <v>1909</v>
      </c>
      <c r="D23" s="5">
        <v>1906</v>
      </c>
      <c r="E23" s="5">
        <v>1871</v>
      </c>
      <c r="F23" s="5">
        <v>3715</v>
      </c>
      <c r="G23" s="5">
        <v>3470</v>
      </c>
      <c r="I23" s="13">
        <f t="shared" si="0"/>
        <v>12871</v>
      </c>
    </row>
    <row r="24" spans="1:9" x14ac:dyDescent="0.3">
      <c r="A24" t="s">
        <v>31</v>
      </c>
      <c r="B24" t="s">
        <v>153</v>
      </c>
      <c r="C24" s="5">
        <v>936</v>
      </c>
      <c r="D24" s="5"/>
      <c r="E24" s="5">
        <v>109</v>
      </c>
      <c r="F24" s="10">
        <v>943</v>
      </c>
      <c r="G24" s="5">
        <v>461</v>
      </c>
      <c r="I24" s="13">
        <f t="shared" si="0"/>
        <v>2449</v>
      </c>
    </row>
    <row r="25" spans="1:9" x14ac:dyDescent="0.3">
      <c r="A25" t="s">
        <v>245</v>
      </c>
      <c r="B25" t="s">
        <v>153</v>
      </c>
      <c r="C25" s="5"/>
      <c r="D25" s="5"/>
      <c r="E25" s="5">
        <v>2315</v>
      </c>
      <c r="F25" s="10"/>
      <c r="G25" s="5"/>
      <c r="I25" s="13">
        <f t="shared" si="0"/>
        <v>2315</v>
      </c>
    </row>
    <row r="26" spans="1:9" x14ac:dyDescent="0.3">
      <c r="A26" t="s">
        <v>161</v>
      </c>
      <c r="B26" t="s">
        <v>153</v>
      </c>
      <c r="C26" s="5"/>
      <c r="D26" s="5"/>
      <c r="E26" s="5"/>
      <c r="F26" s="10"/>
      <c r="G26" s="5"/>
      <c r="I26" s="13">
        <f t="shared" si="0"/>
        <v>0</v>
      </c>
    </row>
    <row r="27" spans="1:9" x14ac:dyDescent="0.3">
      <c r="A27" t="s">
        <v>25</v>
      </c>
      <c r="B27" t="s">
        <v>45</v>
      </c>
      <c r="C27" s="5">
        <v>9285</v>
      </c>
      <c r="D27" s="5">
        <v>12432</v>
      </c>
      <c r="E27" s="5">
        <v>28755</v>
      </c>
      <c r="F27" s="5">
        <v>24536</v>
      </c>
      <c r="G27" s="5">
        <v>24717</v>
      </c>
      <c r="I27" s="13">
        <f t="shared" si="0"/>
        <v>99725</v>
      </c>
    </row>
    <row r="28" spans="1:9" x14ac:dyDescent="0.3">
      <c r="A28" t="s">
        <v>27</v>
      </c>
      <c r="B28" t="s">
        <v>45</v>
      </c>
      <c r="C28" s="5">
        <v>9560</v>
      </c>
      <c r="D28" s="5">
        <v>11701</v>
      </c>
      <c r="E28" s="5">
        <v>11620</v>
      </c>
      <c r="F28" s="5">
        <v>10904</v>
      </c>
      <c r="G28" s="5">
        <v>21287</v>
      </c>
      <c r="I28" s="13">
        <f t="shared" si="0"/>
        <v>65072</v>
      </c>
    </row>
    <row r="29" spans="1:9" x14ac:dyDescent="0.3">
      <c r="A29" t="s">
        <v>28</v>
      </c>
      <c r="B29" t="s">
        <v>45</v>
      </c>
      <c r="C29" s="5">
        <v>2947</v>
      </c>
      <c r="D29" s="5">
        <v>1502</v>
      </c>
      <c r="E29" s="5">
        <v>3127</v>
      </c>
      <c r="F29" s="5">
        <v>1032</v>
      </c>
      <c r="G29" s="5"/>
      <c r="I29" s="13">
        <f t="shared" si="0"/>
        <v>8608</v>
      </c>
    </row>
    <row r="30" spans="1:9" x14ac:dyDescent="0.3">
      <c r="A30" t="s">
        <v>246</v>
      </c>
      <c r="B30" t="s">
        <v>45</v>
      </c>
      <c r="C30" s="5"/>
      <c r="D30" s="5"/>
      <c r="E30" s="5"/>
      <c r="F30" s="5"/>
      <c r="G30" s="5"/>
      <c r="I30" s="13">
        <f t="shared" si="0"/>
        <v>0</v>
      </c>
    </row>
    <row r="31" spans="1:9" x14ac:dyDescent="0.3">
      <c r="A31" t="s">
        <v>160</v>
      </c>
      <c r="B31" t="s">
        <v>45</v>
      </c>
      <c r="C31" s="5"/>
      <c r="D31" s="5"/>
      <c r="E31" s="5"/>
      <c r="F31" s="5"/>
      <c r="G31" s="5"/>
      <c r="I31" s="13">
        <f t="shared" si="0"/>
        <v>0</v>
      </c>
    </row>
    <row r="32" spans="1:9" x14ac:dyDescent="0.3">
      <c r="A32" t="s">
        <v>81</v>
      </c>
      <c r="B32" t="s">
        <v>82</v>
      </c>
      <c r="C32" s="5"/>
      <c r="D32" s="5"/>
      <c r="E32" s="5"/>
      <c r="F32" s="5"/>
      <c r="G32" s="5"/>
      <c r="I32" s="13">
        <f t="shared" si="0"/>
        <v>0</v>
      </c>
    </row>
    <row r="33" spans="1:9" x14ac:dyDescent="0.3">
      <c r="A33" t="s">
        <v>93</v>
      </c>
      <c r="B33" s="2" t="s">
        <v>52</v>
      </c>
      <c r="C33" s="5"/>
      <c r="D33" s="5"/>
      <c r="E33" s="5"/>
      <c r="F33" s="5"/>
      <c r="G33" s="5"/>
      <c r="I33" s="13">
        <f t="shared" si="0"/>
        <v>0</v>
      </c>
    </row>
    <row r="34" spans="1:9" x14ac:dyDescent="0.3">
      <c r="A34" t="s">
        <v>106</v>
      </c>
      <c r="B34" t="s">
        <v>13</v>
      </c>
      <c r="C34" s="5"/>
      <c r="D34" s="5"/>
      <c r="E34" s="5"/>
      <c r="F34" s="5"/>
      <c r="G34" s="5"/>
      <c r="I34" s="13">
        <f t="shared" si="0"/>
        <v>0</v>
      </c>
    </row>
    <row r="35" spans="1:9" x14ac:dyDescent="0.3">
      <c r="A35" t="s">
        <v>94</v>
      </c>
      <c r="B35" t="s">
        <v>13</v>
      </c>
      <c r="C35" s="5"/>
      <c r="D35" s="5"/>
      <c r="E35" s="5"/>
      <c r="F35" s="5"/>
      <c r="G35" s="5"/>
      <c r="I35" s="13">
        <f t="shared" si="0"/>
        <v>0</v>
      </c>
    </row>
    <row r="36" spans="1:9" x14ac:dyDescent="0.3">
      <c r="A36" t="s">
        <v>95</v>
      </c>
      <c r="B36" t="s">
        <v>184</v>
      </c>
      <c r="C36" s="5"/>
      <c r="D36" s="5"/>
      <c r="E36" s="5"/>
      <c r="F36" s="5"/>
      <c r="G36" s="5"/>
      <c r="I36" s="13">
        <f t="shared" si="0"/>
        <v>0</v>
      </c>
    </row>
    <row r="37" spans="1:9" x14ac:dyDescent="0.3">
      <c r="A37" t="s">
        <v>107</v>
      </c>
      <c r="B37" t="s">
        <v>40</v>
      </c>
      <c r="C37" s="5"/>
      <c r="D37" s="5"/>
      <c r="E37" s="5"/>
      <c r="F37" s="5"/>
      <c r="G37" s="5"/>
      <c r="I37" s="13">
        <f t="shared" si="0"/>
        <v>0</v>
      </c>
    </row>
    <row r="38" spans="1:9" x14ac:dyDescent="0.3">
      <c r="A38" t="s">
        <v>107</v>
      </c>
      <c r="B38" t="s">
        <v>113</v>
      </c>
      <c r="C38" s="5"/>
      <c r="D38" s="5"/>
      <c r="E38" s="5"/>
      <c r="F38" s="5"/>
      <c r="G38" s="5"/>
      <c r="I38" s="13">
        <f t="shared" si="0"/>
        <v>0</v>
      </c>
    </row>
    <row r="39" spans="1:9" x14ac:dyDescent="0.3">
      <c r="A39" t="s">
        <v>108</v>
      </c>
      <c r="B39" t="s">
        <v>40</v>
      </c>
      <c r="C39" s="5"/>
      <c r="D39" s="5"/>
      <c r="E39" s="5"/>
      <c r="F39" s="5"/>
      <c r="G39" s="5"/>
      <c r="I39" s="13">
        <f t="shared" si="0"/>
        <v>0</v>
      </c>
    </row>
    <row r="40" spans="1:9" x14ac:dyDescent="0.3">
      <c r="A40" t="s">
        <v>182</v>
      </c>
      <c r="B40" t="s">
        <v>45</v>
      </c>
      <c r="C40" s="5"/>
      <c r="D40" s="5"/>
      <c r="E40" s="5"/>
      <c r="F40" s="5"/>
      <c r="G40" s="5"/>
      <c r="I40" s="13">
        <f t="shared" si="0"/>
        <v>0</v>
      </c>
    </row>
    <row r="41" spans="1:9" x14ac:dyDescent="0.3">
      <c r="A41" t="s">
        <v>183</v>
      </c>
      <c r="B41" t="s">
        <v>184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109</v>
      </c>
      <c r="B42" t="s">
        <v>13</v>
      </c>
      <c r="C42" s="5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103</v>
      </c>
      <c r="B43" s="2" t="s">
        <v>52</v>
      </c>
      <c r="C43" s="17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178</v>
      </c>
      <c r="B44" t="s">
        <v>13</v>
      </c>
      <c r="C44" s="17"/>
      <c r="D44" s="5"/>
      <c r="E44" s="5"/>
      <c r="F44" s="5"/>
      <c r="G44" s="5"/>
      <c r="I44" s="13">
        <f t="shared" si="0"/>
        <v>0</v>
      </c>
    </row>
    <row r="45" spans="1:9" x14ac:dyDescent="0.3">
      <c r="A45" t="s">
        <v>179</v>
      </c>
      <c r="B45" t="s">
        <v>184</v>
      </c>
      <c r="C45" s="17"/>
      <c r="D45" s="5"/>
      <c r="E45" s="5"/>
      <c r="F45" s="5"/>
      <c r="G45" s="5"/>
      <c r="I45" s="13">
        <f t="shared" si="0"/>
        <v>0</v>
      </c>
    </row>
    <row r="46" spans="1:9" x14ac:dyDescent="0.3">
      <c r="A46" t="s">
        <v>104</v>
      </c>
      <c r="B46" t="s">
        <v>13</v>
      </c>
      <c r="C46" s="17"/>
      <c r="D46" s="5"/>
      <c r="E46" s="5"/>
      <c r="F46" s="5"/>
      <c r="G46" s="5"/>
      <c r="I46" s="13">
        <f t="shared" si="0"/>
        <v>0</v>
      </c>
    </row>
    <row r="47" spans="1:9" x14ac:dyDescent="0.3">
      <c r="A47" t="s">
        <v>103</v>
      </c>
      <c r="B47" t="s">
        <v>181</v>
      </c>
      <c r="C47" s="17"/>
      <c r="D47" s="5"/>
      <c r="E47" s="5"/>
      <c r="F47" s="5"/>
      <c r="G47" s="5"/>
      <c r="I47" s="13">
        <f t="shared" si="0"/>
        <v>0</v>
      </c>
    </row>
    <row r="48" spans="1:9" x14ac:dyDescent="0.3">
      <c r="A48" t="s">
        <v>100</v>
      </c>
      <c r="B48" t="s">
        <v>45</v>
      </c>
      <c r="C48" s="5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101</v>
      </c>
      <c r="B49" t="s">
        <v>13</v>
      </c>
      <c r="C49" s="5"/>
      <c r="D49" s="5"/>
      <c r="E49" s="5"/>
      <c r="F49" s="5"/>
      <c r="G49" s="5"/>
      <c r="I49" s="13">
        <f t="shared" si="0"/>
        <v>0</v>
      </c>
    </row>
    <row r="50" spans="1:9" x14ac:dyDescent="0.3">
      <c r="A50" t="s">
        <v>102</v>
      </c>
      <c r="B50" t="s">
        <v>184</v>
      </c>
      <c r="C50" s="5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87</v>
      </c>
      <c r="B51" t="s">
        <v>40</v>
      </c>
      <c r="C51" s="5"/>
      <c r="D51" s="5"/>
      <c r="E51" s="5"/>
      <c r="F51" s="5"/>
      <c r="G51" s="5"/>
      <c r="I51" s="13">
        <f t="shared" si="0"/>
        <v>0</v>
      </c>
    </row>
    <row r="52" spans="1:9" x14ac:dyDescent="0.3">
      <c r="A52" t="s">
        <v>87</v>
      </c>
      <c r="B52" s="2" t="s">
        <v>52</v>
      </c>
      <c r="C52" s="5"/>
      <c r="D52" s="5"/>
      <c r="E52" s="5"/>
      <c r="F52" s="5"/>
      <c r="G52" s="5"/>
      <c r="I52" s="13">
        <f t="shared" si="0"/>
        <v>0</v>
      </c>
    </row>
    <row r="53" spans="1:9" x14ac:dyDescent="0.3">
      <c r="A53" t="s">
        <v>114</v>
      </c>
      <c r="B53" t="s">
        <v>13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130</v>
      </c>
      <c r="B54" t="s">
        <v>184</v>
      </c>
      <c r="C54" s="5"/>
      <c r="D54" s="5"/>
      <c r="E54" s="5"/>
      <c r="F54" s="5"/>
      <c r="G54" s="17"/>
      <c r="I54" s="13">
        <f t="shared" si="0"/>
        <v>0</v>
      </c>
    </row>
    <row r="55" spans="1:9" x14ac:dyDescent="0.3">
      <c r="A55" t="s">
        <v>98</v>
      </c>
      <c r="B55" t="s">
        <v>32</v>
      </c>
      <c r="C55" s="5"/>
      <c r="D55" s="5"/>
      <c r="E55" s="5"/>
      <c r="F55" s="5"/>
      <c r="G55" s="17"/>
      <c r="I55" s="13">
        <f t="shared" si="0"/>
        <v>0</v>
      </c>
    </row>
    <row r="56" spans="1:9" x14ac:dyDescent="0.3">
      <c r="A56" t="s">
        <v>99</v>
      </c>
      <c r="B56" t="s">
        <v>45</v>
      </c>
      <c r="C56" s="5"/>
      <c r="D56" s="5"/>
      <c r="E56" s="5"/>
      <c r="F56" s="5"/>
      <c r="G56" s="17"/>
      <c r="I56" s="13">
        <f t="shared" si="0"/>
        <v>0</v>
      </c>
    </row>
    <row r="57" spans="1:9" x14ac:dyDescent="0.3">
      <c r="A57" t="s">
        <v>87</v>
      </c>
      <c r="B57" t="s">
        <v>180</v>
      </c>
      <c r="C57" s="5"/>
      <c r="D57" s="5"/>
      <c r="E57" s="5"/>
      <c r="F57" s="5"/>
      <c r="G57" s="17"/>
      <c r="I57" s="13">
        <f t="shared" si="0"/>
        <v>0</v>
      </c>
    </row>
    <row r="58" spans="1:9" x14ac:dyDescent="0.3">
      <c r="A58" t="s">
        <v>110</v>
      </c>
      <c r="B58" t="s">
        <v>32</v>
      </c>
      <c r="C58" s="5"/>
      <c r="D58" s="5"/>
      <c r="E58" s="5"/>
      <c r="F58" s="5"/>
      <c r="G58" s="17"/>
      <c r="I58" s="13">
        <f t="shared" si="0"/>
        <v>0</v>
      </c>
    </row>
    <row r="59" spans="1:9" x14ac:dyDescent="0.3">
      <c r="A59" t="s">
        <v>111</v>
      </c>
      <c r="B59" t="s">
        <v>45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112</v>
      </c>
      <c r="B60" t="s">
        <v>96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84</v>
      </c>
      <c r="B61" t="s">
        <v>13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86</v>
      </c>
      <c r="B62" t="s">
        <v>30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97</v>
      </c>
      <c r="B63" t="s">
        <v>32</v>
      </c>
      <c r="C63" s="5"/>
      <c r="D63" s="17"/>
      <c r="E63" s="5"/>
      <c r="F63" s="5"/>
      <c r="G63" s="17"/>
      <c r="I63" s="13">
        <f t="shared" si="0"/>
        <v>0</v>
      </c>
    </row>
    <row r="64" spans="1:9" x14ac:dyDescent="0.3">
      <c r="A64" t="s">
        <v>86</v>
      </c>
      <c r="B64" t="s">
        <v>45</v>
      </c>
      <c r="C64" s="5"/>
      <c r="D64" s="17"/>
      <c r="E64" s="5"/>
      <c r="F64" s="5"/>
      <c r="G64" s="17"/>
      <c r="I64" s="13">
        <f t="shared" si="0"/>
        <v>0</v>
      </c>
    </row>
    <row r="65" spans="1:9" x14ac:dyDescent="0.3">
      <c r="A65" t="s">
        <v>89</v>
      </c>
      <c r="B65" t="s">
        <v>180</v>
      </c>
      <c r="C65" s="5"/>
      <c r="D65" s="17"/>
      <c r="E65" s="5"/>
      <c r="F65" s="5"/>
      <c r="G65" s="17"/>
      <c r="I65" s="13">
        <f t="shared" si="0"/>
        <v>0</v>
      </c>
    </row>
    <row r="66" spans="1:9" x14ac:dyDescent="0.3"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/>
      <c r="I66" s="1" t="s">
        <v>0</v>
      </c>
    </row>
    <row r="67" spans="1:9" x14ac:dyDescent="0.3">
      <c r="C67" s="8">
        <f>SUM(C4:C65)</f>
        <v>105617</v>
      </c>
      <c r="D67" s="8">
        <f>SUM(D4:D65)</f>
        <v>108865</v>
      </c>
      <c r="E67" s="8">
        <f>SUM(E4:E65)</f>
        <v>166927</v>
      </c>
      <c r="F67" s="8">
        <f>SUM(F4:F65)</f>
        <v>150815</v>
      </c>
      <c r="G67" s="8">
        <f>SUM(G4:G65)</f>
        <v>191613</v>
      </c>
      <c r="H67" s="9"/>
      <c r="I67" s="21">
        <f>SUM(I4:I65)</f>
        <v>723837</v>
      </c>
    </row>
    <row r="68" spans="1:9" x14ac:dyDescent="0.3">
      <c r="C68" s="1" t="s">
        <v>1</v>
      </c>
      <c r="D68" s="1" t="s">
        <v>1</v>
      </c>
      <c r="E68" s="1" t="s">
        <v>1</v>
      </c>
      <c r="F68" s="1" t="s">
        <v>1</v>
      </c>
      <c r="G68" s="1" t="s">
        <v>1</v>
      </c>
      <c r="H68" s="1"/>
      <c r="I68" s="1" t="s">
        <v>1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71"/>
  <sheetViews>
    <sheetView topLeftCell="A16" workbookViewId="0">
      <selection activeCell="G22" sqref="G22"/>
    </sheetView>
  </sheetViews>
  <sheetFormatPr defaultRowHeight="14.4" x14ac:dyDescent="0.3"/>
  <cols>
    <col min="1" max="1" width="11" customWidth="1"/>
    <col min="2" max="2" width="13.109375" customWidth="1"/>
    <col min="3" max="3" width="10.88671875" customWidth="1"/>
    <col min="4" max="4" width="11" customWidth="1"/>
    <col min="5" max="6" width="11.109375" customWidth="1"/>
    <col min="7" max="7" width="10.44140625" customWidth="1"/>
    <col min="9" max="9" width="10.33203125" customWidth="1"/>
  </cols>
  <sheetData>
    <row r="1" spans="1:9" x14ac:dyDescent="0.3">
      <c r="A1" t="s">
        <v>248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250</v>
      </c>
      <c r="D3" s="3" t="s">
        <v>251</v>
      </c>
      <c r="E3" s="3" t="s">
        <v>252</v>
      </c>
      <c r="F3" s="4" t="s">
        <v>253</v>
      </c>
      <c r="G3" s="3"/>
    </row>
    <row r="4" spans="1:9" x14ac:dyDescent="0.3">
      <c r="A4" t="s">
        <v>19</v>
      </c>
      <c r="B4" t="s">
        <v>13</v>
      </c>
      <c r="C4" s="5">
        <v>23124</v>
      </c>
      <c r="D4" s="5">
        <v>45267</v>
      </c>
      <c r="E4" s="5">
        <v>13085</v>
      </c>
      <c r="F4" s="10">
        <v>20057</v>
      </c>
      <c r="G4" s="5"/>
      <c r="I4" s="13">
        <f t="shared" ref="I4:I68" si="0">C4+D4+E4+F4+G4</f>
        <v>101533</v>
      </c>
    </row>
    <row r="5" spans="1:9" x14ac:dyDescent="0.3">
      <c r="A5" t="s">
        <v>20</v>
      </c>
      <c r="B5" t="s">
        <v>13</v>
      </c>
      <c r="C5" s="5">
        <v>29908</v>
      </c>
      <c r="D5" s="5">
        <v>30303</v>
      </c>
      <c r="E5" s="5">
        <v>25502</v>
      </c>
      <c r="F5" s="17">
        <v>38906</v>
      </c>
      <c r="G5" s="5"/>
      <c r="I5" s="13">
        <f t="shared" si="0"/>
        <v>124619</v>
      </c>
    </row>
    <row r="6" spans="1:9" x14ac:dyDescent="0.3">
      <c r="A6" t="s">
        <v>21</v>
      </c>
      <c r="B6" t="s">
        <v>13</v>
      </c>
      <c r="C6" s="5">
        <v>7549</v>
      </c>
      <c r="D6" s="5">
        <v>1576</v>
      </c>
      <c r="E6" s="5">
        <v>5830</v>
      </c>
      <c r="F6" s="17">
        <v>6689</v>
      </c>
      <c r="G6" s="5"/>
      <c r="I6" s="13">
        <f t="shared" si="0"/>
        <v>21644</v>
      </c>
    </row>
    <row r="7" spans="1:9" x14ac:dyDescent="0.3">
      <c r="A7" t="s">
        <v>243</v>
      </c>
      <c r="B7" t="s">
        <v>13</v>
      </c>
      <c r="C7" s="5"/>
      <c r="D7" s="5"/>
      <c r="E7" s="5">
        <v>1048</v>
      </c>
      <c r="F7" s="17">
        <v>5233</v>
      </c>
      <c r="G7" s="5"/>
      <c r="I7" s="13">
        <f t="shared" si="0"/>
        <v>6281</v>
      </c>
    </row>
    <row r="8" spans="1:9" x14ac:dyDescent="0.3">
      <c r="A8" t="s">
        <v>197</v>
      </c>
      <c r="B8" t="s">
        <v>13</v>
      </c>
      <c r="C8" s="5">
        <v>6992</v>
      </c>
      <c r="D8" s="5"/>
      <c r="E8" s="5">
        <v>6096</v>
      </c>
      <c r="F8" s="17">
        <v>4761</v>
      </c>
      <c r="G8" s="5"/>
      <c r="I8" s="13">
        <f t="shared" si="0"/>
        <v>17849</v>
      </c>
    </row>
    <row r="9" spans="1:9" x14ac:dyDescent="0.3">
      <c r="A9" t="s">
        <v>22</v>
      </c>
      <c r="B9" t="s">
        <v>23</v>
      </c>
      <c r="C9" s="5">
        <v>391</v>
      </c>
      <c r="D9" s="5">
        <v>1344</v>
      </c>
      <c r="E9" s="5">
        <v>1366</v>
      </c>
      <c r="F9" s="17">
        <v>1444</v>
      </c>
      <c r="G9" s="5"/>
      <c r="I9" s="13">
        <f t="shared" si="0"/>
        <v>4545</v>
      </c>
    </row>
    <row r="10" spans="1:9" x14ac:dyDescent="0.3">
      <c r="A10" t="s">
        <v>24</v>
      </c>
      <c r="B10" t="s">
        <v>23</v>
      </c>
      <c r="C10" s="5">
        <v>1098</v>
      </c>
      <c r="D10" s="5"/>
      <c r="E10" s="5"/>
      <c r="F10" s="17">
        <v>1286</v>
      </c>
      <c r="G10" s="5"/>
      <c r="I10" s="13">
        <f t="shared" si="0"/>
        <v>2384</v>
      </c>
    </row>
    <row r="11" spans="1:9" x14ac:dyDescent="0.3">
      <c r="A11" t="s">
        <v>29</v>
      </c>
      <c r="B11" t="s">
        <v>30</v>
      </c>
      <c r="C11" s="5">
        <v>14869</v>
      </c>
      <c r="D11" s="5">
        <v>24496</v>
      </c>
      <c r="E11" s="5">
        <v>11457</v>
      </c>
      <c r="F11" s="5">
        <v>11249</v>
      </c>
      <c r="G11" s="5"/>
      <c r="I11" s="13">
        <f t="shared" si="0"/>
        <v>62071</v>
      </c>
    </row>
    <row r="12" spans="1:9" x14ac:dyDescent="0.3">
      <c r="A12" t="s">
        <v>17</v>
      </c>
      <c r="B12" t="s">
        <v>30</v>
      </c>
      <c r="C12" s="5">
        <v>11387</v>
      </c>
      <c r="D12" s="5">
        <v>13932</v>
      </c>
      <c r="E12" s="5">
        <v>9796</v>
      </c>
      <c r="F12" s="5">
        <v>9471</v>
      </c>
      <c r="G12" s="5"/>
      <c r="I12" s="13">
        <f t="shared" si="0"/>
        <v>44586</v>
      </c>
    </row>
    <row r="13" spans="1:9" x14ac:dyDescent="0.3">
      <c r="A13" t="s">
        <v>18</v>
      </c>
      <c r="B13" t="s">
        <v>30</v>
      </c>
      <c r="C13" s="5">
        <v>4671</v>
      </c>
      <c r="D13" s="5">
        <v>1370</v>
      </c>
      <c r="E13" s="5">
        <v>2595</v>
      </c>
      <c r="F13" s="5">
        <v>5718</v>
      </c>
      <c r="G13" s="5"/>
      <c r="I13" s="13">
        <f t="shared" si="0"/>
        <v>14354</v>
      </c>
    </row>
    <row r="14" spans="1:9" x14ac:dyDescent="0.3">
      <c r="A14" t="s">
        <v>244</v>
      </c>
      <c r="B14" t="s">
        <v>30</v>
      </c>
      <c r="C14" s="5"/>
      <c r="D14" s="5"/>
      <c r="E14" s="5">
        <v>939</v>
      </c>
      <c r="F14" s="5">
        <v>4725</v>
      </c>
      <c r="G14" s="5"/>
      <c r="I14" s="13">
        <f t="shared" si="0"/>
        <v>5664</v>
      </c>
    </row>
    <row r="15" spans="1:9" x14ac:dyDescent="0.3">
      <c r="A15" t="s">
        <v>162</v>
      </c>
      <c r="B15" t="s">
        <v>30</v>
      </c>
      <c r="C15" s="5"/>
      <c r="D15" s="5"/>
      <c r="E15" s="5"/>
      <c r="F15" s="5">
        <v>539</v>
      </c>
      <c r="G15" s="5"/>
      <c r="I15" s="13">
        <f t="shared" si="0"/>
        <v>539</v>
      </c>
    </row>
    <row r="16" spans="1:9" x14ac:dyDescent="0.3">
      <c r="A16" t="s">
        <v>25</v>
      </c>
      <c r="B16" t="s">
        <v>30</v>
      </c>
      <c r="C16" s="5"/>
      <c r="D16" s="5"/>
      <c r="E16" s="5"/>
      <c r="F16" s="5"/>
      <c r="G16" s="5"/>
      <c r="I16" s="13">
        <f t="shared" si="0"/>
        <v>0</v>
      </c>
    </row>
    <row r="17" spans="1:9" x14ac:dyDescent="0.3">
      <c r="A17" t="s">
        <v>27</v>
      </c>
      <c r="B17" t="s">
        <v>30</v>
      </c>
      <c r="C17" s="5">
        <v>1149</v>
      </c>
      <c r="D17" s="5">
        <v>1320</v>
      </c>
      <c r="E17" s="5">
        <v>1365</v>
      </c>
      <c r="F17" s="5">
        <v>2165</v>
      </c>
      <c r="G17" s="5"/>
      <c r="I17" s="13">
        <f t="shared" si="0"/>
        <v>5999</v>
      </c>
    </row>
    <row r="18" spans="1:9" x14ac:dyDescent="0.3">
      <c r="A18" t="s">
        <v>28</v>
      </c>
      <c r="B18" t="s">
        <v>30</v>
      </c>
      <c r="C18" s="5">
        <v>1058</v>
      </c>
      <c r="D18" s="5"/>
      <c r="E18" s="5"/>
      <c r="F18" s="5">
        <v>1242</v>
      </c>
      <c r="G18" s="5"/>
      <c r="I18" s="13">
        <f t="shared" si="0"/>
        <v>2300</v>
      </c>
    </row>
    <row r="19" spans="1:9" x14ac:dyDescent="0.3">
      <c r="A19" t="s">
        <v>29</v>
      </c>
      <c r="B19" s="2" t="s">
        <v>254</v>
      </c>
      <c r="C19" s="5"/>
      <c r="D19" s="5">
        <v>373</v>
      </c>
      <c r="E19" s="5"/>
      <c r="F19" s="5">
        <v>2389</v>
      </c>
      <c r="G19" s="5"/>
      <c r="I19" s="13">
        <f t="shared" si="0"/>
        <v>2762</v>
      </c>
    </row>
    <row r="20" spans="1:9" x14ac:dyDescent="0.3">
      <c r="A20" t="s">
        <v>17</v>
      </c>
      <c r="B20" s="2" t="s">
        <v>254</v>
      </c>
      <c r="C20" s="5"/>
      <c r="D20" s="5"/>
      <c r="E20" s="5"/>
      <c r="F20" s="5">
        <v>5107</v>
      </c>
      <c r="G20" s="5"/>
      <c r="I20" s="13">
        <f t="shared" si="0"/>
        <v>5107</v>
      </c>
    </row>
    <row r="21" spans="1:9" x14ac:dyDescent="0.3">
      <c r="A21" t="s">
        <v>33</v>
      </c>
      <c r="B21" s="2" t="s">
        <v>254</v>
      </c>
      <c r="C21" s="5"/>
      <c r="D21" s="5"/>
      <c r="E21" s="5"/>
      <c r="F21" s="5">
        <v>381</v>
      </c>
      <c r="G21" s="5"/>
      <c r="I21" s="13">
        <f t="shared" si="0"/>
        <v>381</v>
      </c>
    </row>
    <row r="22" spans="1:9" x14ac:dyDescent="0.3">
      <c r="A22" t="s">
        <v>35</v>
      </c>
      <c r="B22" t="s">
        <v>32</v>
      </c>
      <c r="C22" s="5"/>
      <c r="D22" s="5"/>
      <c r="E22" s="5"/>
      <c r="F22" s="6"/>
      <c r="G22" s="5"/>
      <c r="I22" s="13">
        <f t="shared" si="0"/>
        <v>0</v>
      </c>
    </row>
    <row r="23" spans="1:9" x14ac:dyDescent="0.3">
      <c r="A23" t="s">
        <v>36</v>
      </c>
      <c r="B23" t="s">
        <v>32</v>
      </c>
      <c r="C23" s="5"/>
      <c r="D23" s="5"/>
      <c r="E23" s="5"/>
      <c r="F23" s="6"/>
      <c r="G23" s="5"/>
      <c r="I23" s="13">
        <f t="shared" si="0"/>
        <v>0</v>
      </c>
    </row>
    <row r="24" spans="1:9" x14ac:dyDescent="0.3">
      <c r="A24" s="7" t="s">
        <v>39</v>
      </c>
      <c r="B24" t="s">
        <v>38</v>
      </c>
      <c r="C24" s="5"/>
      <c r="D24" s="5"/>
      <c r="E24" s="5"/>
      <c r="F24" s="6"/>
      <c r="G24" s="5"/>
      <c r="I24" s="13">
        <f t="shared" si="0"/>
        <v>0</v>
      </c>
    </row>
    <row r="25" spans="1:9" x14ac:dyDescent="0.3">
      <c r="A25" t="s">
        <v>37</v>
      </c>
      <c r="B25" t="s">
        <v>153</v>
      </c>
      <c r="C25" s="5">
        <v>1917</v>
      </c>
      <c r="D25" s="5">
        <v>1790</v>
      </c>
      <c r="E25" s="5">
        <v>1790</v>
      </c>
      <c r="F25" s="5">
        <v>4831</v>
      </c>
      <c r="G25" s="5"/>
      <c r="I25" s="13">
        <f t="shared" si="0"/>
        <v>10328</v>
      </c>
    </row>
    <row r="26" spans="1:9" x14ac:dyDescent="0.3">
      <c r="A26" t="s">
        <v>33</v>
      </c>
      <c r="B26" t="s">
        <v>153</v>
      </c>
      <c r="C26" s="5">
        <v>441</v>
      </c>
      <c r="D26" s="5">
        <v>3330</v>
      </c>
      <c r="E26" s="5">
        <v>1272</v>
      </c>
      <c r="F26" s="5">
        <v>2520</v>
      </c>
      <c r="G26" s="5"/>
      <c r="I26" s="13">
        <f t="shared" si="0"/>
        <v>7563</v>
      </c>
    </row>
    <row r="27" spans="1:9" x14ac:dyDescent="0.3">
      <c r="A27" t="s">
        <v>31</v>
      </c>
      <c r="B27" t="s">
        <v>153</v>
      </c>
      <c r="C27" s="5">
        <v>3047</v>
      </c>
      <c r="D27" s="5">
        <v>1550</v>
      </c>
      <c r="E27" s="5">
        <v>2789</v>
      </c>
      <c r="F27" s="10">
        <v>7777</v>
      </c>
      <c r="G27" s="5"/>
      <c r="I27" s="13">
        <f t="shared" si="0"/>
        <v>15163</v>
      </c>
    </row>
    <row r="28" spans="1:9" x14ac:dyDescent="0.3">
      <c r="A28" t="s">
        <v>245</v>
      </c>
      <c r="B28" t="s">
        <v>153</v>
      </c>
      <c r="C28" s="5"/>
      <c r="D28" s="5"/>
      <c r="E28" s="5">
        <v>1061</v>
      </c>
      <c r="F28" s="10">
        <v>2179</v>
      </c>
      <c r="G28" s="5"/>
      <c r="I28" s="13">
        <f t="shared" si="0"/>
        <v>3240</v>
      </c>
    </row>
    <row r="29" spans="1:9" x14ac:dyDescent="0.3">
      <c r="A29" t="s">
        <v>161</v>
      </c>
      <c r="B29" t="s">
        <v>153</v>
      </c>
      <c r="C29" s="5">
        <v>2599</v>
      </c>
      <c r="D29" s="5"/>
      <c r="E29" s="5">
        <v>2236</v>
      </c>
      <c r="F29" s="10">
        <v>1918</v>
      </c>
      <c r="G29" s="5"/>
      <c r="I29" s="13">
        <f t="shared" si="0"/>
        <v>6753</v>
      </c>
    </row>
    <row r="30" spans="1:9" x14ac:dyDescent="0.3">
      <c r="A30" t="s">
        <v>25</v>
      </c>
      <c r="B30" t="s">
        <v>45</v>
      </c>
      <c r="C30" s="5">
        <v>15678</v>
      </c>
      <c r="D30" s="5">
        <v>27726</v>
      </c>
      <c r="E30" s="5">
        <v>11773</v>
      </c>
      <c r="F30" s="5">
        <v>3286</v>
      </c>
      <c r="G30" s="5"/>
      <c r="I30" s="13">
        <f t="shared" si="0"/>
        <v>58463</v>
      </c>
    </row>
    <row r="31" spans="1:9" x14ac:dyDescent="0.3">
      <c r="A31" t="s">
        <v>27</v>
      </c>
      <c r="B31" t="s">
        <v>45</v>
      </c>
      <c r="C31" s="5">
        <v>13720</v>
      </c>
      <c r="D31" s="5">
        <v>14131</v>
      </c>
      <c r="E31" s="5">
        <v>10046</v>
      </c>
      <c r="F31" s="5">
        <v>22227</v>
      </c>
      <c r="G31" s="5"/>
      <c r="I31" s="13">
        <f t="shared" si="0"/>
        <v>60124</v>
      </c>
    </row>
    <row r="32" spans="1:9" x14ac:dyDescent="0.3">
      <c r="A32" t="s">
        <v>28</v>
      </c>
      <c r="B32" t="s">
        <v>45</v>
      </c>
      <c r="C32" s="5">
        <v>3413</v>
      </c>
      <c r="D32" s="5"/>
      <c r="E32" s="5">
        <v>3062</v>
      </c>
      <c r="F32" s="5">
        <v>3272</v>
      </c>
      <c r="G32" s="5"/>
      <c r="I32" s="13">
        <f t="shared" si="0"/>
        <v>9747</v>
      </c>
    </row>
    <row r="33" spans="1:9" x14ac:dyDescent="0.3">
      <c r="A33" t="s">
        <v>246</v>
      </c>
      <c r="B33" t="s">
        <v>45</v>
      </c>
      <c r="C33" s="5"/>
      <c r="D33" s="5"/>
      <c r="E33" s="5"/>
      <c r="F33" s="5">
        <v>3290</v>
      </c>
      <c r="G33" s="5"/>
      <c r="I33" s="13">
        <f t="shared" si="0"/>
        <v>3290</v>
      </c>
    </row>
    <row r="34" spans="1:9" x14ac:dyDescent="0.3">
      <c r="A34" t="s">
        <v>160</v>
      </c>
      <c r="B34" t="s">
        <v>45</v>
      </c>
      <c r="C34" s="5">
        <v>2808</v>
      </c>
      <c r="D34" s="5"/>
      <c r="E34" s="5">
        <v>2369</v>
      </c>
      <c r="F34" s="5">
        <v>2011</v>
      </c>
      <c r="G34" s="5"/>
      <c r="I34" s="13">
        <f t="shared" si="0"/>
        <v>7188</v>
      </c>
    </row>
    <row r="35" spans="1:9" x14ac:dyDescent="0.3">
      <c r="A35" t="s">
        <v>81</v>
      </c>
      <c r="B35" t="s">
        <v>82</v>
      </c>
      <c r="C35" s="5"/>
      <c r="D35" s="5"/>
      <c r="E35" s="5"/>
      <c r="F35" s="5"/>
      <c r="G35" s="5"/>
      <c r="I35" s="13">
        <f t="shared" si="0"/>
        <v>0</v>
      </c>
    </row>
    <row r="36" spans="1:9" x14ac:dyDescent="0.3">
      <c r="A36" t="s">
        <v>93</v>
      </c>
      <c r="B36" s="2" t="s">
        <v>52</v>
      </c>
      <c r="C36" s="5"/>
      <c r="D36" s="5"/>
      <c r="E36" s="5"/>
      <c r="F36" s="5"/>
      <c r="G36" s="5"/>
      <c r="I36" s="13">
        <f t="shared" si="0"/>
        <v>0</v>
      </c>
    </row>
    <row r="37" spans="1:9" x14ac:dyDescent="0.3">
      <c r="A37" t="s">
        <v>106</v>
      </c>
      <c r="B37" t="s">
        <v>13</v>
      </c>
      <c r="C37" s="5"/>
      <c r="D37" s="5"/>
      <c r="E37" s="5"/>
      <c r="F37" s="5"/>
      <c r="G37" s="5"/>
      <c r="I37" s="13">
        <f t="shared" si="0"/>
        <v>0</v>
      </c>
    </row>
    <row r="38" spans="1:9" x14ac:dyDescent="0.3">
      <c r="A38" t="s">
        <v>94</v>
      </c>
      <c r="B38" t="s">
        <v>13</v>
      </c>
      <c r="C38" s="5"/>
      <c r="D38" s="5"/>
      <c r="E38" s="5"/>
      <c r="F38" s="5"/>
      <c r="G38" s="5"/>
      <c r="I38" s="13">
        <f t="shared" si="0"/>
        <v>0</v>
      </c>
    </row>
    <row r="39" spans="1:9" x14ac:dyDescent="0.3">
      <c r="A39" t="s">
        <v>95</v>
      </c>
      <c r="B39" t="s">
        <v>184</v>
      </c>
      <c r="C39" s="5"/>
      <c r="D39" s="5"/>
      <c r="E39" s="5"/>
      <c r="F39" s="5"/>
      <c r="G39" s="5"/>
      <c r="I39" s="13">
        <f t="shared" si="0"/>
        <v>0</v>
      </c>
    </row>
    <row r="40" spans="1:9" x14ac:dyDescent="0.3">
      <c r="A40" t="s">
        <v>107</v>
      </c>
      <c r="B40" t="s">
        <v>40</v>
      </c>
      <c r="C40" s="5"/>
      <c r="D40" s="5"/>
      <c r="E40" s="5"/>
      <c r="F40" s="5"/>
      <c r="G40" s="5"/>
      <c r="I40" s="13">
        <f t="shared" si="0"/>
        <v>0</v>
      </c>
    </row>
    <row r="41" spans="1:9" x14ac:dyDescent="0.3">
      <c r="A41" t="s">
        <v>107</v>
      </c>
      <c r="B41" t="s">
        <v>113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108</v>
      </c>
      <c r="B42" t="s">
        <v>40</v>
      </c>
      <c r="C42" s="5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182</v>
      </c>
      <c r="B43" t="s">
        <v>45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183</v>
      </c>
      <c r="B44" t="s">
        <v>184</v>
      </c>
      <c r="C44" s="5"/>
      <c r="D44" s="5"/>
      <c r="E44" s="5"/>
      <c r="F44" s="5"/>
      <c r="G44" s="5"/>
      <c r="I44" s="13">
        <f t="shared" si="0"/>
        <v>0</v>
      </c>
    </row>
    <row r="45" spans="1:9" x14ac:dyDescent="0.3">
      <c r="A45" t="s">
        <v>109</v>
      </c>
      <c r="B45" t="s">
        <v>13</v>
      </c>
      <c r="C45" s="5"/>
      <c r="D45" s="5"/>
      <c r="E45" s="5"/>
      <c r="F45" s="5"/>
      <c r="G45" s="5"/>
      <c r="I45" s="13">
        <f t="shared" si="0"/>
        <v>0</v>
      </c>
    </row>
    <row r="46" spans="1:9" x14ac:dyDescent="0.3">
      <c r="A46" t="s">
        <v>103</v>
      </c>
      <c r="B46" s="2" t="s">
        <v>52</v>
      </c>
      <c r="C46" s="17"/>
      <c r="D46" s="5"/>
      <c r="E46" s="5"/>
      <c r="F46" s="5"/>
      <c r="G46" s="5"/>
      <c r="I46" s="13">
        <f t="shared" si="0"/>
        <v>0</v>
      </c>
    </row>
    <row r="47" spans="1:9" x14ac:dyDescent="0.3">
      <c r="A47" t="s">
        <v>178</v>
      </c>
      <c r="B47" t="s">
        <v>13</v>
      </c>
      <c r="C47" s="17"/>
      <c r="D47" s="5"/>
      <c r="E47" s="5"/>
      <c r="F47" s="5"/>
      <c r="G47" s="5"/>
      <c r="I47" s="13">
        <f t="shared" si="0"/>
        <v>0</v>
      </c>
    </row>
    <row r="48" spans="1:9" x14ac:dyDescent="0.3">
      <c r="A48" t="s">
        <v>179</v>
      </c>
      <c r="B48" t="s">
        <v>184</v>
      </c>
      <c r="C48" s="17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104</v>
      </c>
      <c r="B49" t="s">
        <v>13</v>
      </c>
      <c r="C49" s="17"/>
      <c r="D49" s="5"/>
      <c r="E49" s="5"/>
      <c r="F49" s="5"/>
      <c r="G49" s="5"/>
      <c r="I49" s="13">
        <f t="shared" si="0"/>
        <v>0</v>
      </c>
    </row>
    <row r="50" spans="1:9" x14ac:dyDescent="0.3">
      <c r="A50" t="s">
        <v>103</v>
      </c>
      <c r="B50" t="s">
        <v>181</v>
      </c>
      <c r="C50" s="17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100</v>
      </c>
      <c r="B51" t="s">
        <v>45</v>
      </c>
      <c r="C51" s="5"/>
      <c r="D51" s="5"/>
      <c r="E51" s="5"/>
      <c r="F51" s="5"/>
      <c r="G51" s="5"/>
      <c r="I51" s="13">
        <f t="shared" si="0"/>
        <v>0</v>
      </c>
    </row>
    <row r="52" spans="1:9" x14ac:dyDescent="0.3">
      <c r="A52" t="s">
        <v>101</v>
      </c>
      <c r="B52" t="s">
        <v>13</v>
      </c>
      <c r="C52" s="5"/>
      <c r="D52" s="5"/>
      <c r="E52" s="5"/>
      <c r="F52" s="5"/>
      <c r="G52" s="5"/>
      <c r="I52" s="13">
        <f t="shared" si="0"/>
        <v>0</v>
      </c>
    </row>
    <row r="53" spans="1:9" x14ac:dyDescent="0.3">
      <c r="A53" t="s">
        <v>102</v>
      </c>
      <c r="B53" t="s">
        <v>184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87</v>
      </c>
      <c r="B54" t="s">
        <v>40</v>
      </c>
      <c r="C54" s="5"/>
      <c r="D54" s="5"/>
      <c r="E54" s="5"/>
      <c r="F54" s="5"/>
      <c r="G54" s="5"/>
      <c r="I54" s="13">
        <f t="shared" si="0"/>
        <v>0</v>
      </c>
    </row>
    <row r="55" spans="1:9" x14ac:dyDescent="0.3">
      <c r="A55" t="s">
        <v>87</v>
      </c>
      <c r="B55" s="2" t="s">
        <v>52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114</v>
      </c>
      <c r="B56" t="s">
        <v>13</v>
      </c>
      <c r="C56" s="5"/>
      <c r="D56" s="5"/>
      <c r="E56" s="5"/>
      <c r="F56" s="5"/>
      <c r="G56" s="5"/>
      <c r="I56" s="13">
        <f t="shared" si="0"/>
        <v>0</v>
      </c>
    </row>
    <row r="57" spans="1:9" x14ac:dyDescent="0.3">
      <c r="A57" t="s">
        <v>130</v>
      </c>
      <c r="B57" t="s">
        <v>184</v>
      </c>
      <c r="C57" s="5"/>
      <c r="D57" s="5"/>
      <c r="E57" s="5"/>
      <c r="F57" s="5"/>
      <c r="G57" s="17"/>
      <c r="I57" s="13">
        <f t="shared" si="0"/>
        <v>0</v>
      </c>
    </row>
    <row r="58" spans="1:9" x14ac:dyDescent="0.3">
      <c r="A58" t="s">
        <v>98</v>
      </c>
      <c r="B58" t="s">
        <v>32</v>
      </c>
      <c r="C58" s="5"/>
      <c r="D58" s="5"/>
      <c r="E58" s="5"/>
      <c r="F58" s="5"/>
      <c r="G58" s="17"/>
      <c r="I58" s="13">
        <f t="shared" si="0"/>
        <v>0</v>
      </c>
    </row>
    <row r="59" spans="1:9" x14ac:dyDescent="0.3">
      <c r="A59" t="s">
        <v>99</v>
      </c>
      <c r="B59" t="s">
        <v>45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87</v>
      </c>
      <c r="B60" t="s">
        <v>180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110</v>
      </c>
      <c r="B61" t="s">
        <v>32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111</v>
      </c>
      <c r="B62" t="s">
        <v>45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112</v>
      </c>
      <c r="B63" t="s">
        <v>96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84</v>
      </c>
      <c r="B64" t="s">
        <v>13</v>
      </c>
      <c r="C64" s="5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86</v>
      </c>
      <c r="B65" t="s">
        <v>30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97</v>
      </c>
      <c r="B66" t="s">
        <v>32</v>
      </c>
      <c r="C66" s="5"/>
      <c r="D66" s="17"/>
      <c r="E66" s="5"/>
      <c r="F66" s="5"/>
      <c r="G66" s="17"/>
      <c r="I66" s="13">
        <f t="shared" si="0"/>
        <v>0</v>
      </c>
    </row>
    <row r="67" spans="1:9" x14ac:dyDescent="0.3">
      <c r="A67" t="s">
        <v>86</v>
      </c>
      <c r="B67" t="s">
        <v>45</v>
      </c>
      <c r="C67" s="5"/>
      <c r="D67" s="17"/>
      <c r="E67" s="5"/>
      <c r="F67" s="5"/>
      <c r="G67" s="17"/>
      <c r="I67" s="13">
        <f t="shared" si="0"/>
        <v>0</v>
      </c>
    </row>
    <row r="68" spans="1:9" x14ac:dyDescent="0.3">
      <c r="A68" t="s">
        <v>89</v>
      </c>
      <c r="B68" t="s">
        <v>180</v>
      </c>
      <c r="C68" s="5"/>
      <c r="D68" s="17"/>
      <c r="E68" s="5"/>
      <c r="F68" s="5"/>
      <c r="G68" s="17"/>
      <c r="I68" s="13">
        <f t="shared" si="0"/>
        <v>0</v>
      </c>
    </row>
    <row r="69" spans="1:9" x14ac:dyDescent="0.3">
      <c r="C69" s="1" t="s">
        <v>0</v>
      </c>
      <c r="D69" s="1" t="s">
        <v>0</v>
      </c>
      <c r="E69" s="1" t="s">
        <v>0</v>
      </c>
      <c r="F69" s="1" t="s">
        <v>0</v>
      </c>
      <c r="G69" s="1" t="s">
        <v>0</v>
      </c>
      <c r="H69" s="1"/>
      <c r="I69" s="1" t="s">
        <v>0</v>
      </c>
    </row>
    <row r="70" spans="1:9" x14ac:dyDescent="0.3">
      <c r="C70" s="8">
        <f>SUM(C4:C68)</f>
        <v>145819</v>
      </c>
      <c r="D70" s="8">
        <f>SUM(D4:D68)</f>
        <v>168508</v>
      </c>
      <c r="E70" s="8">
        <f>SUM(E4:E68)</f>
        <v>115477</v>
      </c>
      <c r="F70" s="8">
        <f>SUM(F4:F68)</f>
        <v>174673</v>
      </c>
      <c r="G70" s="8">
        <f>SUM(G4:G68)</f>
        <v>0</v>
      </c>
      <c r="H70" s="9"/>
      <c r="I70" s="21">
        <f>SUM(I4:I68)</f>
        <v>604477</v>
      </c>
    </row>
    <row r="71" spans="1:9" x14ac:dyDescent="0.3">
      <c r="C71" s="1" t="s">
        <v>1</v>
      </c>
      <c r="D71" s="1" t="s">
        <v>1</v>
      </c>
      <c r="E71" s="1" t="s">
        <v>1</v>
      </c>
      <c r="F71" s="1" t="s">
        <v>1</v>
      </c>
      <c r="G71" s="1" t="s">
        <v>1</v>
      </c>
      <c r="H71" s="1"/>
      <c r="I71" s="1" t="s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76"/>
  <sheetViews>
    <sheetView topLeftCell="A49" workbookViewId="0">
      <selection activeCell="G36" sqref="G36"/>
    </sheetView>
  </sheetViews>
  <sheetFormatPr defaultRowHeight="14.4" x14ac:dyDescent="0.3"/>
  <cols>
    <col min="2" max="2" width="17.44140625" customWidth="1"/>
    <col min="3" max="3" width="11.44140625" customWidth="1"/>
    <col min="4" max="4" width="11.33203125" customWidth="1"/>
    <col min="5" max="5" width="11.109375" customWidth="1"/>
    <col min="6" max="6" width="11.6640625" customWidth="1"/>
    <col min="7" max="7" width="12.44140625" customWidth="1"/>
    <col min="9" max="9" width="10.88671875" customWidth="1"/>
    <col min="11" max="11" width="10.5546875" customWidth="1"/>
  </cols>
  <sheetData>
    <row r="1" spans="1:9" x14ac:dyDescent="0.3">
      <c r="A1" t="s">
        <v>267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268</v>
      </c>
      <c r="D3" s="3" t="s">
        <v>269</v>
      </c>
      <c r="E3" s="3" t="s">
        <v>270</v>
      </c>
      <c r="F3" s="4" t="s">
        <v>271</v>
      </c>
      <c r="G3" s="3" t="s">
        <v>92</v>
      </c>
    </row>
    <row r="4" spans="1:9" x14ac:dyDescent="0.3">
      <c r="A4" t="s">
        <v>19</v>
      </c>
      <c r="B4" t="s">
        <v>13</v>
      </c>
      <c r="C4" s="5">
        <v>34732</v>
      </c>
      <c r="D4" s="5">
        <v>29364</v>
      </c>
      <c r="E4" s="5">
        <v>27980</v>
      </c>
      <c r="F4" s="10">
        <v>22778</v>
      </c>
      <c r="G4" s="5">
        <v>17304</v>
      </c>
      <c r="I4" s="13">
        <f t="shared" ref="I4:I67" si="0">C4+D4+E4+F4+G4</f>
        <v>132158</v>
      </c>
    </row>
    <row r="5" spans="1:9" x14ac:dyDescent="0.3">
      <c r="A5" t="s">
        <v>20</v>
      </c>
      <c r="B5" t="s">
        <v>13</v>
      </c>
      <c r="C5" s="5">
        <v>37695</v>
      </c>
      <c r="D5" s="5">
        <v>33320</v>
      </c>
      <c r="E5" s="5">
        <v>21553</v>
      </c>
      <c r="F5" s="17">
        <v>45205</v>
      </c>
      <c r="G5" s="5">
        <v>33211</v>
      </c>
      <c r="I5" s="13">
        <f t="shared" si="0"/>
        <v>170984</v>
      </c>
    </row>
    <row r="6" spans="1:9" x14ac:dyDescent="0.3">
      <c r="A6" t="s">
        <v>21</v>
      </c>
      <c r="B6" t="s">
        <v>13</v>
      </c>
      <c r="C6" s="5"/>
      <c r="D6" s="5">
        <v>6173</v>
      </c>
      <c r="E6" s="5">
        <v>5920</v>
      </c>
      <c r="F6" s="17">
        <v>7216</v>
      </c>
      <c r="G6" s="5">
        <v>11549</v>
      </c>
      <c r="I6" s="13">
        <f t="shared" si="0"/>
        <v>30858</v>
      </c>
    </row>
    <row r="7" spans="1:9" x14ac:dyDescent="0.3">
      <c r="A7" t="s">
        <v>243</v>
      </c>
      <c r="B7" t="s">
        <v>13</v>
      </c>
      <c r="C7" s="5"/>
      <c r="D7" s="5"/>
      <c r="E7" s="5">
        <v>2150</v>
      </c>
      <c r="F7" s="17">
        <v>6358</v>
      </c>
      <c r="G7" s="5">
        <v>6546</v>
      </c>
      <c r="I7" s="13">
        <f t="shared" si="0"/>
        <v>15054</v>
      </c>
    </row>
    <row r="8" spans="1:9" x14ac:dyDescent="0.3">
      <c r="A8" t="s">
        <v>197</v>
      </c>
      <c r="B8" t="s">
        <v>13</v>
      </c>
      <c r="C8" s="5"/>
      <c r="D8" s="5">
        <v>9745</v>
      </c>
      <c r="E8" s="5">
        <v>8049</v>
      </c>
      <c r="F8" s="17">
        <v>6291</v>
      </c>
      <c r="G8" s="5"/>
      <c r="I8" s="13">
        <f t="shared" si="0"/>
        <v>24085</v>
      </c>
    </row>
    <row r="9" spans="1:9" x14ac:dyDescent="0.3">
      <c r="A9" t="s">
        <v>22</v>
      </c>
      <c r="B9" t="s">
        <v>23</v>
      </c>
      <c r="C9" s="5">
        <v>1390</v>
      </c>
      <c r="D9" s="5">
        <v>2032</v>
      </c>
      <c r="E9" s="5">
        <v>1359</v>
      </c>
      <c r="F9" s="17">
        <v>2712</v>
      </c>
      <c r="G9" s="5">
        <v>1339</v>
      </c>
      <c r="I9" s="13">
        <f t="shared" si="0"/>
        <v>8832</v>
      </c>
    </row>
    <row r="10" spans="1:9" x14ac:dyDescent="0.3">
      <c r="A10" t="s">
        <v>24</v>
      </c>
      <c r="B10" t="s">
        <v>23</v>
      </c>
      <c r="C10" s="5">
        <v>1229</v>
      </c>
      <c r="D10" s="5">
        <v>1414</v>
      </c>
      <c r="E10" s="5">
        <v>1507</v>
      </c>
      <c r="F10" s="17">
        <v>946</v>
      </c>
      <c r="G10" s="5">
        <v>0</v>
      </c>
      <c r="I10" s="13">
        <f t="shared" si="0"/>
        <v>5096</v>
      </c>
    </row>
    <row r="11" spans="1:9" x14ac:dyDescent="0.3">
      <c r="A11" t="s">
        <v>29</v>
      </c>
      <c r="B11" t="s">
        <v>30</v>
      </c>
      <c r="C11" s="5">
        <v>14939</v>
      </c>
      <c r="D11" s="5">
        <v>21347</v>
      </c>
      <c r="E11" s="5">
        <v>19000</v>
      </c>
      <c r="F11" s="5">
        <v>16260</v>
      </c>
      <c r="G11" s="5">
        <v>9471</v>
      </c>
      <c r="I11" s="13">
        <f t="shared" si="0"/>
        <v>81017</v>
      </c>
    </row>
    <row r="12" spans="1:9" x14ac:dyDescent="0.3">
      <c r="A12" t="s">
        <v>17</v>
      </c>
      <c r="B12" t="s">
        <v>30</v>
      </c>
      <c r="C12" s="5">
        <v>13657</v>
      </c>
      <c r="D12" s="5">
        <v>15381</v>
      </c>
      <c r="E12" s="5">
        <v>10823</v>
      </c>
      <c r="F12" s="5">
        <v>21603</v>
      </c>
      <c r="G12" s="5">
        <v>16446</v>
      </c>
      <c r="I12" s="13">
        <f t="shared" si="0"/>
        <v>77910</v>
      </c>
    </row>
    <row r="13" spans="1:9" x14ac:dyDescent="0.3">
      <c r="A13" t="s">
        <v>18</v>
      </c>
      <c r="B13" t="s">
        <v>30</v>
      </c>
      <c r="C13" s="5"/>
      <c r="D13" s="5">
        <v>3724</v>
      </c>
      <c r="E13" s="5">
        <v>4557</v>
      </c>
      <c r="F13" s="5">
        <v>2532</v>
      </c>
      <c r="G13" s="5">
        <v>3537</v>
      </c>
      <c r="I13" s="13">
        <f t="shared" si="0"/>
        <v>14350</v>
      </c>
    </row>
    <row r="14" spans="1:9" x14ac:dyDescent="0.3">
      <c r="A14" t="s">
        <v>244</v>
      </c>
      <c r="B14" t="s">
        <v>30</v>
      </c>
      <c r="C14" s="5"/>
      <c r="D14" s="5"/>
      <c r="E14" s="5">
        <v>2049</v>
      </c>
      <c r="F14" s="5">
        <v>854</v>
      </c>
      <c r="G14" s="5">
        <v>3362</v>
      </c>
      <c r="I14" s="13">
        <f t="shared" si="0"/>
        <v>6265</v>
      </c>
    </row>
    <row r="15" spans="1:9" x14ac:dyDescent="0.3">
      <c r="A15" t="s">
        <v>162</v>
      </c>
      <c r="B15" t="s">
        <v>30</v>
      </c>
      <c r="C15" s="5"/>
      <c r="D15" s="5"/>
      <c r="E15" s="5">
        <v>464</v>
      </c>
      <c r="F15" s="5">
        <v>697</v>
      </c>
      <c r="G15" s="5"/>
      <c r="I15" s="13">
        <f t="shared" si="0"/>
        <v>1161</v>
      </c>
    </row>
    <row r="16" spans="1:9" x14ac:dyDescent="0.3">
      <c r="A16" t="s">
        <v>27</v>
      </c>
      <c r="B16" t="s">
        <v>30</v>
      </c>
      <c r="C16" s="5">
        <v>1329</v>
      </c>
      <c r="D16" s="5">
        <v>2014</v>
      </c>
      <c r="E16" s="5">
        <v>1955</v>
      </c>
      <c r="F16" s="5">
        <v>3252</v>
      </c>
      <c r="G16" s="5">
        <v>1902</v>
      </c>
      <c r="I16" s="13">
        <f t="shared" si="0"/>
        <v>10452</v>
      </c>
    </row>
    <row r="17" spans="1:9" x14ac:dyDescent="0.3">
      <c r="A17" t="s">
        <v>28</v>
      </c>
      <c r="B17" t="s">
        <v>30</v>
      </c>
      <c r="C17" s="5">
        <v>1246</v>
      </c>
      <c r="D17" s="5">
        <v>1333</v>
      </c>
      <c r="E17" s="5">
        <v>1492</v>
      </c>
      <c r="F17" s="5">
        <v>975</v>
      </c>
      <c r="G17" s="5"/>
      <c r="I17" s="13">
        <f t="shared" si="0"/>
        <v>5046</v>
      </c>
    </row>
    <row r="18" spans="1:9" x14ac:dyDescent="0.3">
      <c r="A18" t="s">
        <v>29</v>
      </c>
      <c r="B18" s="2" t="s">
        <v>254</v>
      </c>
      <c r="C18" s="5">
        <v>5802</v>
      </c>
      <c r="D18" s="5">
        <v>1597</v>
      </c>
      <c r="E18" s="5"/>
      <c r="F18" s="5"/>
      <c r="G18" s="5"/>
      <c r="I18" s="13">
        <f t="shared" si="0"/>
        <v>7399</v>
      </c>
    </row>
    <row r="19" spans="1:9" x14ac:dyDescent="0.3">
      <c r="A19" t="s">
        <v>17</v>
      </c>
      <c r="B19" s="2" t="s">
        <v>254</v>
      </c>
      <c r="C19" s="5">
        <v>1627</v>
      </c>
      <c r="D19" s="5"/>
      <c r="E19" s="5"/>
      <c r="F19" s="5"/>
      <c r="G19" s="5"/>
      <c r="I19" s="13">
        <f t="shared" si="0"/>
        <v>1627</v>
      </c>
    </row>
    <row r="20" spans="1:9" x14ac:dyDescent="0.3">
      <c r="A20" t="s">
        <v>33</v>
      </c>
      <c r="B20" s="2" t="s">
        <v>254</v>
      </c>
      <c r="C20" s="5"/>
      <c r="D20" s="5"/>
      <c r="E20" s="5"/>
      <c r="F20" s="5">
        <v>182</v>
      </c>
      <c r="G20" s="5">
        <v>326</v>
      </c>
      <c r="I20" s="13">
        <f t="shared" si="0"/>
        <v>508</v>
      </c>
    </row>
    <row r="21" spans="1:9" x14ac:dyDescent="0.3">
      <c r="A21" t="s">
        <v>35</v>
      </c>
      <c r="B21" t="s">
        <v>32</v>
      </c>
      <c r="C21" s="5"/>
      <c r="D21" s="5"/>
      <c r="E21" s="5"/>
      <c r="F21" s="6"/>
      <c r="G21" s="5"/>
      <c r="I21" s="13">
        <f t="shared" si="0"/>
        <v>0</v>
      </c>
    </row>
    <row r="22" spans="1:9" x14ac:dyDescent="0.3">
      <c r="A22" t="s">
        <v>36</v>
      </c>
      <c r="B22" t="s">
        <v>32</v>
      </c>
      <c r="C22" s="5"/>
      <c r="D22" s="5"/>
      <c r="E22" s="5"/>
      <c r="F22" s="6"/>
      <c r="G22" s="5"/>
      <c r="I22" s="13">
        <f t="shared" si="0"/>
        <v>0</v>
      </c>
    </row>
    <row r="23" spans="1:9" x14ac:dyDescent="0.3">
      <c r="A23" s="7" t="s">
        <v>39</v>
      </c>
      <c r="B23" t="s">
        <v>38</v>
      </c>
      <c r="C23" s="5"/>
      <c r="D23" s="5"/>
      <c r="E23" s="5"/>
      <c r="F23" s="6"/>
      <c r="G23" s="5"/>
      <c r="I23" s="13">
        <f t="shared" si="0"/>
        <v>0</v>
      </c>
    </row>
    <row r="24" spans="1:9" x14ac:dyDescent="0.3">
      <c r="A24" t="s">
        <v>37</v>
      </c>
      <c r="B24" t="s">
        <v>153</v>
      </c>
      <c r="C24" s="5">
        <v>3398</v>
      </c>
      <c r="D24" s="5">
        <v>1680</v>
      </c>
      <c r="E24" s="5">
        <v>4294</v>
      </c>
      <c r="F24" s="5">
        <v>2406</v>
      </c>
      <c r="G24" s="5">
        <v>2122</v>
      </c>
      <c r="I24" s="13">
        <f t="shared" si="0"/>
        <v>13900</v>
      </c>
    </row>
    <row r="25" spans="1:9" x14ac:dyDescent="0.3">
      <c r="A25" t="s">
        <v>33</v>
      </c>
      <c r="B25" t="s">
        <v>153</v>
      </c>
      <c r="C25" s="5">
        <v>2642</v>
      </c>
      <c r="D25" s="5">
        <v>4261</v>
      </c>
      <c r="E25" s="5">
        <v>2386</v>
      </c>
      <c r="F25" s="5">
        <v>2960</v>
      </c>
      <c r="G25" s="5">
        <v>2079</v>
      </c>
      <c r="I25" s="13">
        <f t="shared" si="0"/>
        <v>14328</v>
      </c>
    </row>
    <row r="26" spans="1:9" x14ac:dyDescent="0.3">
      <c r="A26" t="s">
        <v>31</v>
      </c>
      <c r="B26" t="s">
        <v>153</v>
      </c>
      <c r="C26" s="5"/>
      <c r="D26" s="5">
        <v>2977</v>
      </c>
      <c r="E26" s="5">
        <v>4517</v>
      </c>
      <c r="F26" s="10">
        <v>2523</v>
      </c>
      <c r="G26" s="5">
        <v>4028</v>
      </c>
      <c r="I26" s="13">
        <f t="shared" si="0"/>
        <v>14045</v>
      </c>
    </row>
    <row r="27" spans="1:9" x14ac:dyDescent="0.3">
      <c r="A27" t="s">
        <v>245</v>
      </c>
      <c r="B27" t="s">
        <v>153</v>
      </c>
      <c r="C27" s="5"/>
      <c r="D27" s="5"/>
      <c r="E27" s="5">
        <v>2293</v>
      </c>
      <c r="F27" s="10">
        <v>3880</v>
      </c>
      <c r="G27" s="5">
        <v>4754</v>
      </c>
      <c r="I27" s="13">
        <f t="shared" si="0"/>
        <v>10927</v>
      </c>
    </row>
    <row r="28" spans="1:9" x14ac:dyDescent="0.3">
      <c r="A28" t="s">
        <v>161</v>
      </c>
      <c r="B28" t="s">
        <v>153</v>
      </c>
      <c r="C28" s="5"/>
      <c r="D28" s="5">
        <v>3591</v>
      </c>
      <c r="E28" s="5">
        <v>3052</v>
      </c>
      <c r="F28" s="10">
        <v>1661</v>
      </c>
      <c r="G28" s="5"/>
      <c r="I28" s="13">
        <f t="shared" si="0"/>
        <v>8304</v>
      </c>
    </row>
    <row r="29" spans="1:9" x14ac:dyDescent="0.3">
      <c r="A29" t="s">
        <v>25</v>
      </c>
      <c r="B29" t="s">
        <v>45</v>
      </c>
      <c r="C29" s="5">
        <v>21126</v>
      </c>
      <c r="D29" s="5">
        <v>25561</v>
      </c>
      <c r="E29" s="5">
        <v>18069</v>
      </c>
      <c r="F29" s="5">
        <v>17204</v>
      </c>
      <c r="G29" s="5">
        <v>9327</v>
      </c>
      <c r="I29" s="13">
        <f t="shared" si="0"/>
        <v>91287</v>
      </c>
    </row>
    <row r="30" spans="1:9" x14ac:dyDescent="0.3">
      <c r="A30" t="s">
        <v>27</v>
      </c>
      <c r="B30" t="s">
        <v>45</v>
      </c>
      <c r="C30" s="5">
        <v>16613</v>
      </c>
      <c r="D30" s="5">
        <v>15572</v>
      </c>
      <c r="E30" s="5">
        <v>11959</v>
      </c>
      <c r="F30" s="5">
        <v>25548</v>
      </c>
      <c r="G30" s="5">
        <v>20746</v>
      </c>
      <c r="I30" s="13">
        <f t="shared" si="0"/>
        <v>90438</v>
      </c>
    </row>
    <row r="31" spans="1:9" x14ac:dyDescent="0.3">
      <c r="A31" t="s">
        <v>28</v>
      </c>
      <c r="B31" t="s">
        <v>45</v>
      </c>
      <c r="C31" s="5">
        <v>1217</v>
      </c>
      <c r="D31" s="5">
        <v>2557</v>
      </c>
      <c r="E31" s="5">
        <v>2077</v>
      </c>
      <c r="F31" s="5">
        <v>2595</v>
      </c>
      <c r="G31" s="5">
        <v>4103</v>
      </c>
      <c r="I31" s="13">
        <f t="shared" si="0"/>
        <v>12549</v>
      </c>
    </row>
    <row r="32" spans="1:9" x14ac:dyDescent="0.3">
      <c r="A32" t="s">
        <v>246</v>
      </c>
      <c r="B32" t="s">
        <v>45</v>
      </c>
      <c r="C32" s="5"/>
      <c r="D32" s="5"/>
      <c r="E32" s="5"/>
      <c r="F32" s="5">
        <v>2162</v>
      </c>
      <c r="G32" s="5">
        <v>1516</v>
      </c>
      <c r="I32" s="13">
        <f t="shared" si="0"/>
        <v>3678</v>
      </c>
    </row>
    <row r="33" spans="1:9" x14ac:dyDescent="0.3">
      <c r="A33" t="s">
        <v>160</v>
      </c>
      <c r="B33" t="s">
        <v>45</v>
      </c>
      <c r="C33" s="5"/>
      <c r="D33" s="5">
        <v>3751</v>
      </c>
      <c r="E33" s="5">
        <v>3192</v>
      </c>
      <c r="F33" s="5">
        <v>2678</v>
      </c>
      <c r="G33" s="5"/>
      <c r="I33" s="13">
        <f t="shared" si="0"/>
        <v>9621</v>
      </c>
    </row>
    <row r="34" spans="1:9" x14ac:dyDescent="0.3">
      <c r="A34" t="s">
        <v>81</v>
      </c>
      <c r="B34" t="s">
        <v>82</v>
      </c>
      <c r="C34" s="5"/>
      <c r="D34" s="5"/>
      <c r="E34" s="5"/>
      <c r="F34" s="5"/>
      <c r="G34" s="5"/>
      <c r="I34" s="13">
        <f t="shared" si="0"/>
        <v>0</v>
      </c>
    </row>
    <row r="35" spans="1:9" x14ac:dyDescent="0.3">
      <c r="A35" t="s">
        <v>93</v>
      </c>
      <c r="B35" s="2" t="s">
        <v>52</v>
      </c>
      <c r="C35" s="5"/>
      <c r="D35" s="5"/>
      <c r="E35" s="5"/>
      <c r="F35" s="5"/>
      <c r="G35" s="5"/>
      <c r="I35" s="13">
        <f t="shared" si="0"/>
        <v>0</v>
      </c>
    </row>
    <row r="36" spans="1:9" x14ac:dyDescent="0.3">
      <c r="A36" t="s">
        <v>106</v>
      </c>
      <c r="B36" t="s">
        <v>13</v>
      </c>
      <c r="C36" s="5"/>
      <c r="D36" s="5"/>
      <c r="E36" s="5"/>
      <c r="F36" s="5"/>
      <c r="G36" s="5"/>
      <c r="I36" s="13">
        <f t="shared" si="0"/>
        <v>0</v>
      </c>
    </row>
    <row r="37" spans="1:9" x14ac:dyDescent="0.3">
      <c r="A37" t="s">
        <v>94</v>
      </c>
      <c r="B37" t="s">
        <v>13</v>
      </c>
      <c r="C37" s="5"/>
      <c r="D37" s="5"/>
      <c r="E37" s="5"/>
      <c r="F37" s="5"/>
      <c r="G37" s="5"/>
      <c r="I37" s="13">
        <f t="shared" si="0"/>
        <v>0</v>
      </c>
    </row>
    <row r="38" spans="1:9" x14ac:dyDescent="0.3">
      <c r="A38" t="s">
        <v>95</v>
      </c>
      <c r="B38" t="s">
        <v>184</v>
      </c>
      <c r="C38" s="5"/>
      <c r="D38" s="5"/>
      <c r="E38" s="5"/>
      <c r="F38" s="5"/>
      <c r="G38" s="5"/>
      <c r="I38" s="13">
        <f t="shared" si="0"/>
        <v>0</v>
      </c>
    </row>
    <row r="39" spans="1:9" x14ac:dyDescent="0.3">
      <c r="A39" t="s">
        <v>107</v>
      </c>
      <c r="B39" t="s">
        <v>40</v>
      </c>
      <c r="C39" s="5"/>
      <c r="D39" s="5"/>
      <c r="E39" s="5"/>
      <c r="F39" s="5"/>
      <c r="G39" s="5"/>
      <c r="I39" s="13">
        <f t="shared" si="0"/>
        <v>0</v>
      </c>
    </row>
    <row r="40" spans="1:9" x14ac:dyDescent="0.3">
      <c r="A40" t="s">
        <v>107</v>
      </c>
      <c r="B40" t="s">
        <v>113</v>
      </c>
      <c r="C40" s="5"/>
      <c r="D40" s="5"/>
      <c r="E40" s="5"/>
      <c r="F40" s="5"/>
      <c r="G40" s="5"/>
      <c r="I40" s="13">
        <f t="shared" si="0"/>
        <v>0</v>
      </c>
    </row>
    <row r="41" spans="1:9" x14ac:dyDescent="0.3">
      <c r="A41" t="s">
        <v>108</v>
      </c>
      <c r="B41" t="s">
        <v>40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182</v>
      </c>
      <c r="B42" t="s">
        <v>45</v>
      </c>
      <c r="C42" s="5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183</v>
      </c>
      <c r="B43" t="s">
        <v>184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109</v>
      </c>
      <c r="B44" t="s">
        <v>13</v>
      </c>
      <c r="C44" s="5"/>
      <c r="D44" s="5"/>
      <c r="E44" s="5"/>
      <c r="F44" s="5"/>
      <c r="G44" s="5"/>
      <c r="I44" s="13">
        <f t="shared" si="0"/>
        <v>0</v>
      </c>
    </row>
    <row r="45" spans="1:9" x14ac:dyDescent="0.3">
      <c r="A45" t="s">
        <v>103</v>
      </c>
      <c r="B45" s="2" t="s">
        <v>52</v>
      </c>
      <c r="C45" s="17"/>
      <c r="D45" s="5"/>
      <c r="E45" s="5"/>
      <c r="F45" s="5"/>
      <c r="G45" s="5"/>
      <c r="I45" s="13">
        <f t="shared" si="0"/>
        <v>0</v>
      </c>
    </row>
    <row r="46" spans="1:9" x14ac:dyDescent="0.3">
      <c r="A46" t="s">
        <v>178</v>
      </c>
      <c r="B46" t="s">
        <v>13</v>
      </c>
      <c r="C46" s="17"/>
      <c r="D46" s="5"/>
      <c r="E46" s="5"/>
      <c r="F46" s="5"/>
      <c r="G46" s="5"/>
      <c r="I46" s="13">
        <f t="shared" si="0"/>
        <v>0</v>
      </c>
    </row>
    <row r="47" spans="1:9" x14ac:dyDescent="0.3">
      <c r="A47" t="s">
        <v>179</v>
      </c>
      <c r="B47" t="s">
        <v>184</v>
      </c>
      <c r="C47" s="17"/>
      <c r="D47" s="5"/>
      <c r="E47" s="5"/>
      <c r="F47" s="5"/>
      <c r="G47" s="5"/>
      <c r="I47" s="13">
        <f t="shared" si="0"/>
        <v>0</v>
      </c>
    </row>
    <row r="48" spans="1:9" x14ac:dyDescent="0.3">
      <c r="A48" t="s">
        <v>104</v>
      </c>
      <c r="B48" t="s">
        <v>13</v>
      </c>
      <c r="C48" s="17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103</v>
      </c>
      <c r="B49" t="s">
        <v>181</v>
      </c>
      <c r="C49" s="17"/>
      <c r="D49" s="5"/>
      <c r="E49" s="5"/>
      <c r="F49" s="5"/>
      <c r="G49" s="5"/>
      <c r="I49" s="13">
        <f t="shared" si="0"/>
        <v>0</v>
      </c>
    </row>
    <row r="50" spans="1:9" x14ac:dyDescent="0.3">
      <c r="A50" t="s">
        <v>100</v>
      </c>
      <c r="B50" t="s">
        <v>45</v>
      </c>
      <c r="C50" s="5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101</v>
      </c>
      <c r="B51" t="s">
        <v>13</v>
      </c>
      <c r="C51" s="5"/>
      <c r="D51" s="5"/>
      <c r="E51" s="5"/>
      <c r="F51" s="5"/>
      <c r="G51" s="5"/>
      <c r="I51" s="13">
        <f t="shared" si="0"/>
        <v>0</v>
      </c>
    </row>
    <row r="52" spans="1:9" x14ac:dyDescent="0.3">
      <c r="A52" t="s">
        <v>102</v>
      </c>
      <c r="B52" t="s">
        <v>184</v>
      </c>
      <c r="C52" s="5"/>
      <c r="D52" s="5"/>
      <c r="E52" s="5"/>
      <c r="F52" s="5"/>
      <c r="G52" s="5"/>
      <c r="I52" s="13">
        <f t="shared" si="0"/>
        <v>0</v>
      </c>
    </row>
    <row r="53" spans="1:9" x14ac:dyDescent="0.3">
      <c r="A53" t="s">
        <v>87</v>
      </c>
      <c r="B53" t="s">
        <v>40</v>
      </c>
      <c r="C53" s="5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87</v>
      </c>
      <c r="B54" s="2" t="s">
        <v>52</v>
      </c>
      <c r="C54" s="5"/>
      <c r="D54" s="5"/>
      <c r="E54" s="5"/>
      <c r="F54" s="5"/>
      <c r="G54" s="5"/>
      <c r="I54" s="13">
        <f t="shared" si="0"/>
        <v>0</v>
      </c>
    </row>
    <row r="55" spans="1:9" x14ac:dyDescent="0.3">
      <c r="A55" t="s">
        <v>114</v>
      </c>
      <c r="B55" t="s">
        <v>13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130</v>
      </c>
      <c r="B56" t="s">
        <v>184</v>
      </c>
      <c r="C56" s="5"/>
      <c r="D56" s="5"/>
      <c r="E56" s="5"/>
      <c r="F56" s="5"/>
      <c r="G56" s="17"/>
      <c r="I56" s="13">
        <f t="shared" si="0"/>
        <v>0</v>
      </c>
    </row>
    <row r="57" spans="1:9" x14ac:dyDescent="0.3">
      <c r="A57" t="s">
        <v>98</v>
      </c>
      <c r="B57" t="s">
        <v>32</v>
      </c>
      <c r="C57" s="5"/>
      <c r="D57" s="5"/>
      <c r="E57" s="5"/>
      <c r="F57" s="5"/>
      <c r="G57" s="17"/>
      <c r="I57" s="13">
        <f t="shared" si="0"/>
        <v>0</v>
      </c>
    </row>
    <row r="58" spans="1:9" x14ac:dyDescent="0.3">
      <c r="A58" t="s">
        <v>99</v>
      </c>
      <c r="B58" t="s">
        <v>45</v>
      </c>
      <c r="C58" s="5"/>
      <c r="D58" s="5"/>
      <c r="E58" s="5"/>
      <c r="F58" s="5"/>
      <c r="G58" s="17"/>
      <c r="I58" s="13">
        <f t="shared" si="0"/>
        <v>0</v>
      </c>
    </row>
    <row r="59" spans="1:9" x14ac:dyDescent="0.3">
      <c r="A59" t="s">
        <v>87</v>
      </c>
      <c r="B59" t="s">
        <v>180</v>
      </c>
      <c r="C59" s="5"/>
      <c r="D59" s="5"/>
      <c r="E59" s="5"/>
      <c r="F59" s="5"/>
      <c r="G59" s="17"/>
      <c r="I59" s="13">
        <f t="shared" si="0"/>
        <v>0</v>
      </c>
    </row>
    <row r="60" spans="1:9" x14ac:dyDescent="0.3">
      <c r="A60" t="s">
        <v>110</v>
      </c>
      <c r="B60" t="s">
        <v>32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111</v>
      </c>
      <c r="B61" t="s">
        <v>45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112</v>
      </c>
      <c r="B62" t="s">
        <v>96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84</v>
      </c>
      <c r="B63" t="s">
        <v>13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86</v>
      </c>
      <c r="B64" t="s">
        <v>30</v>
      </c>
      <c r="C64" s="5"/>
      <c r="D64" s="5"/>
      <c r="E64" s="5"/>
      <c r="F64" s="5"/>
      <c r="G64" s="17"/>
      <c r="I64" s="13">
        <f t="shared" si="0"/>
        <v>0</v>
      </c>
    </row>
    <row r="65" spans="1:12" x14ac:dyDescent="0.3">
      <c r="A65" t="s">
        <v>97</v>
      </c>
      <c r="B65" t="s">
        <v>32</v>
      </c>
      <c r="C65" s="5"/>
      <c r="D65" s="17"/>
      <c r="E65" s="5"/>
      <c r="F65" s="5"/>
      <c r="G65" s="17"/>
      <c r="I65" s="13">
        <f t="shared" si="0"/>
        <v>0</v>
      </c>
    </row>
    <row r="66" spans="1:12" x14ac:dyDescent="0.3">
      <c r="A66" t="s">
        <v>86</v>
      </c>
      <c r="B66" t="s">
        <v>45</v>
      </c>
      <c r="C66" s="5"/>
      <c r="D66" s="17"/>
      <c r="E66" s="5"/>
      <c r="F66" s="5"/>
      <c r="G66" s="17"/>
      <c r="I66" s="13">
        <f t="shared" si="0"/>
        <v>0</v>
      </c>
    </row>
    <row r="67" spans="1:12" x14ac:dyDescent="0.3">
      <c r="A67" t="s">
        <v>89</v>
      </c>
      <c r="B67" t="s">
        <v>180</v>
      </c>
      <c r="C67" s="5"/>
      <c r="D67" s="17"/>
      <c r="E67" s="5"/>
      <c r="F67" s="5"/>
      <c r="G67" s="17"/>
      <c r="I67" s="13">
        <f t="shared" si="0"/>
        <v>0</v>
      </c>
    </row>
    <row r="68" spans="1:12" x14ac:dyDescent="0.3">
      <c r="C68" s="1" t="s">
        <v>0</v>
      </c>
      <c r="D68" s="1" t="s">
        <v>0</v>
      </c>
      <c r="E68" s="1" t="s">
        <v>0</v>
      </c>
      <c r="F68" s="1" t="s">
        <v>0</v>
      </c>
      <c r="G68" s="1" t="s">
        <v>0</v>
      </c>
      <c r="H68" s="1"/>
      <c r="I68" s="1" t="s">
        <v>0</v>
      </c>
    </row>
    <row r="69" spans="1:12" x14ac:dyDescent="0.3">
      <c r="C69" s="8">
        <f>SUM(C4:C67)</f>
        <v>158642</v>
      </c>
      <c r="D69" s="8">
        <f>SUM(D4:D67)</f>
        <v>187394</v>
      </c>
      <c r="E69" s="8">
        <f>SUM(E4:E67)</f>
        <v>160697</v>
      </c>
      <c r="F69" s="8">
        <f>SUM(F4:F67)</f>
        <v>201478</v>
      </c>
      <c r="G69" s="8">
        <f>SUM(G4:G67)</f>
        <v>153668</v>
      </c>
      <c r="H69" s="9"/>
      <c r="I69" s="21">
        <f>SUM(I4:I67)</f>
        <v>861879</v>
      </c>
      <c r="K69" s="9">
        <f>I69</f>
        <v>861879</v>
      </c>
    </row>
    <row r="70" spans="1:12" x14ac:dyDescent="0.3">
      <c r="C70" s="1" t="s">
        <v>1</v>
      </c>
      <c r="D70" s="1" t="s">
        <v>1</v>
      </c>
      <c r="E70" s="1" t="s">
        <v>1</v>
      </c>
      <c r="F70" s="1" t="s">
        <v>1</v>
      </c>
      <c r="G70" s="1" t="s">
        <v>1</v>
      </c>
      <c r="H70" s="1"/>
      <c r="I70" s="1" t="s">
        <v>1</v>
      </c>
    </row>
    <row r="72" spans="1:12" x14ac:dyDescent="0.3">
      <c r="K72" t="s">
        <v>273</v>
      </c>
      <c r="L72" t="s">
        <v>274</v>
      </c>
    </row>
    <row r="73" spans="1:12" x14ac:dyDescent="0.3">
      <c r="J73" t="s">
        <v>202</v>
      </c>
      <c r="K73">
        <v>740</v>
      </c>
      <c r="L73">
        <f>665+75</f>
        <v>740</v>
      </c>
    </row>
    <row r="74" spans="1:12" x14ac:dyDescent="0.3">
      <c r="J74" t="s">
        <v>272</v>
      </c>
      <c r="K74">
        <v>605</v>
      </c>
      <c r="L74">
        <v>682</v>
      </c>
    </row>
    <row r="75" spans="1:12" x14ac:dyDescent="0.3">
      <c r="J75" t="s">
        <v>204</v>
      </c>
      <c r="K75">
        <v>723</v>
      </c>
      <c r="L75">
        <v>505</v>
      </c>
    </row>
    <row r="76" spans="1:12" x14ac:dyDescent="0.3">
      <c r="J76" t="s">
        <v>275</v>
      </c>
      <c r="K76">
        <v>689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80"/>
  <sheetViews>
    <sheetView workbookViewId="0">
      <selection activeCell="N30" sqref="N30"/>
    </sheetView>
  </sheetViews>
  <sheetFormatPr defaultRowHeight="14.4" x14ac:dyDescent="0.3"/>
  <cols>
    <col min="2" max="2" width="13.88671875" customWidth="1"/>
    <col min="3" max="3" width="10.5546875" customWidth="1"/>
    <col min="4" max="5" width="10.44140625" customWidth="1"/>
    <col min="6" max="6" width="10.33203125" customWidth="1"/>
    <col min="7" max="7" width="10.6640625" customWidth="1"/>
    <col min="9" max="9" width="10.5546875" customWidth="1"/>
    <col min="11" max="11" width="11.109375" customWidth="1"/>
  </cols>
  <sheetData>
    <row r="1" spans="1:9" x14ac:dyDescent="0.3">
      <c r="A1" t="s">
        <v>276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155</v>
      </c>
      <c r="D3" s="3" t="s">
        <v>226</v>
      </c>
      <c r="E3" s="3" t="s">
        <v>227</v>
      </c>
      <c r="F3" s="4" t="s">
        <v>228</v>
      </c>
      <c r="G3" s="3" t="s">
        <v>118</v>
      </c>
    </row>
    <row r="4" spans="1:9" x14ac:dyDescent="0.3">
      <c r="A4" t="s">
        <v>19</v>
      </c>
      <c r="B4" t="s">
        <v>13</v>
      </c>
      <c r="C4" s="5"/>
      <c r="D4" s="5">
        <v>44222</v>
      </c>
      <c r="E4" s="5">
        <v>30375</v>
      </c>
      <c r="F4" s="10">
        <v>34597</v>
      </c>
      <c r="G4" s="5">
        <v>41060</v>
      </c>
      <c r="I4" s="13">
        <f t="shared" ref="I4:I71" si="0">C4+D4+E4+F4+G4</f>
        <v>150254</v>
      </c>
    </row>
    <row r="5" spans="1:9" x14ac:dyDescent="0.3">
      <c r="A5" t="s">
        <v>20</v>
      </c>
      <c r="B5" t="s">
        <v>13</v>
      </c>
      <c r="C5" s="5"/>
      <c r="D5" s="5">
        <v>23702</v>
      </c>
      <c r="E5" s="5">
        <v>34009</v>
      </c>
      <c r="F5" s="17">
        <v>33936</v>
      </c>
      <c r="G5" s="5">
        <v>37597</v>
      </c>
      <c r="I5" s="13">
        <f t="shared" si="0"/>
        <v>129244</v>
      </c>
    </row>
    <row r="6" spans="1:9" x14ac:dyDescent="0.3">
      <c r="A6" t="s">
        <v>21</v>
      </c>
      <c r="B6" t="s">
        <v>13</v>
      </c>
      <c r="C6" s="5"/>
      <c r="D6" s="5">
        <v>9447</v>
      </c>
      <c r="E6" s="5">
        <v>7301</v>
      </c>
      <c r="F6" s="17">
        <v>14117</v>
      </c>
      <c r="G6" s="5"/>
      <c r="I6" s="13">
        <f t="shared" si="0"/>
        <v>30865</v>
      </c>
    </row>
    <row r="7" spans="1:9" x14ac:dyDescent="0.3">
      <c r="A7" t="s">
        <v>243</v>
      </c>
      <c r="B7" t="s">
        <v>13</v>
      </c>
      <c r="C7" s="5"/>
      <c r="D7" s="5"/>
      <c r="E7" s="5">
        <v>9459</v>
      </c>
      <c r="F7" s="17">
        <v>6886</v>
      </c>
      <c r="G7" s="5">
        <v>15376</v>
      </c>
      <c r="I7" s="13">
        <f t="shared" si="0"/>
        <v>31721</v>
      </c>
    </row>
    <row r="8" spans="1:9" x14ac:dyDescent="0.3">
      <c r="A8" t="s">
        <v>197</v>
      </c>
      <c r="B8" t="s">
        <v>13</v>
      </c>
      <c r="C8" s="5"/>
      <c r="D8" s="5"/>
      <c r="E8" s="5"/>
      <c r="F8" s="17"/>
      <c r="G8" s="5"/>
      <c r="I8" s="13">
        <f t="shared" si="0"/>
        <v>0</v>
      </c>
    </row>
    <row r="9" spans="1:9" x14ac:dyDescent="0.3">
      <c r="A9" t="s">
        <v>22</v>
      </c>
      <c r="B9" t="s">
        <v>23</v>
      </c>
      <c r="C9" s="5"/>
      <c r="D9" s="5">
        <v>2677</v>
      </c>
      <c r="E9" s="5">
        <v>2627</v>
      </c>
      <c r="F9" s="17">
        <v>2678</v>
      </c>
      <c r="G9" s="5">
        <v>2761</v>
      </c>
      <c r="I9" s="13">
        <f t="shared" si="0"/>
        <v>10743</v>
      </c>
    </row>
    <row r="10" spans="1:9" x14ac:dyDescent="0.3">
      <c r="A10" t="s">
        <v>24</v>
      </c>
      <c r="B10" t="s">
        <v>23</v>
      </c>
      <c r="C10" s="5"/>
      <c r="D10" s="5">
        <v>1520</v>
      </c>
      <c r="E10" s="5">
        <v>1536</v>
      </c>
      <c r="F10" s="17">
        <v>2536</v>
      </c>
      <c r="G10" s="5">
        <v>1456</v>
      </c>
      <c r="I10" s="13">
        <f t="shared" si="0"/>
        <v>7048</v>
      </c>
    </row>
    <row r="11" spans="1:9" x14ac:dyDescent="0.3">
      <c r="A11" t="s">
        <v>29</v>
      </c>
      <c r="B11" t="s">
        <v>30</v>
      </c>
      <c r="C11" s="5"/>
      <c r="D11" s="5">
        <v>18620</v>
      </c>
      <c r="E11" s="5">
        <v>12981</v>
      </c>
      <c r="F11" s="5">
        <v>3601</v>
      </c>
      <c r="G11" s="5">
        <v>26190</v>
      </c>
      <c r="I11" s="13">
        <f t="shared" si="0"/>
        <v>61392</v>
      </c>
    </row>
    <row r="12" spans="1:9" x14ac:dyDescent="0.3">
      <c r="A12" t="s">
        <v>17</v>
      </c>
      <c r="B12" t="s">
        <v>30</v>
      </c>
      <c r="C12" s="5"/>
      <c r="D12" s="5">
        <v>18001</v>
      </c>
      <c r="E12" s="5">
        <v>8693</v>
      </c>
      <c r="F12" s="5">
        <v>3064</v>
      </c>
      <c r="G12" s="5">
        <v>16101</v>
      </c>
      <c r="I12" s="13">
        <f t="shared" si="0"/>
        <v>45859</v>
      </c>
    </row>
    <row r="13" spans="1:9" x14ac:dyDescent="0.3">
      <c r="A13" t="s">
        <v>18</v>
      </c>
      <c r="B13" t="s">
        <v>30</v>
      </c>
      <c r="C13" s="5"/>
      <c r="D13" s="5">
        <v>2811</v>
      </c>
      <c r="E13" s="5">
        <v>2467</v>
      </c>
      <c r="F13" s="5">
        <v>5510</v>
      </c>
      <c r="G13" s="5"/>
      <c r="I13" s="13">
        <f t="shared" si="0"/>
        <v>10788</v>
      </c>
    </row>
    <row r="14" spans="1:9" x14ac:dyDescent="0.3">
      <c r="A14" t="s">
        <v>244</v>
      </c>
      <c r="B14" t="s">
        <v>30</v>
      </c>
      <c r="C14" s="5"/>
      <c r="D14" s="5"/>
      <c r="E14" s="5"/>
      <c r="F14" s="5">
        <v>2825</v>
      </c>
      <c r="G14" s="5">
        <v>1866</v>
      </c>
      <c r="I14" s="13">
        <f t="shared" si="0"/>
        <v>4691</v>
      </c>
    </row>
    <row r="15" spans="1:9" x14ac:dyDescent="0.3">
      <c r="A15" t="s">
        <v>162</v>
      </c>
      <c r="B15" t="s">
        <v>30</v>
      </c>
      <c r="C15" s="5"/>
      <c r="D15" s="5"/>
      <c r="E15" s="5"/>
      <c r="F15" s="5"/>
      <c r="G15" s="5"/>
      <c r="I15" s="13">
        <f t="shared" si="0"/>
        <v>0</v>
      </c>
    </row>
    <row r="16" spans="1:9" x14ac:dyDescent="0.3">
      <c r="A16" t="s">
        <v>27</v>
      </c>
      <c r="B16" t="s">
        <v>30</v>
      </c>
      <c r="C16" s="5"/>
      <c r="D16" s="5">
        <v>2685</v>
      </c>
      <c r="E16" s="5">
        <v>2687</v>
      </c>
      <c r="F16" s="5">
        <v>3020</v>
      </c>
      <c r="G16" s="5">
        <v>3671</v>
      </c>
      <c r="I16" s="13">
        <f t="shared" si="0"/>
        <v>12063</v>
      </c>
    </row>
    <row r="17" spans="1:11" x14ac:dyDescent="0.3">
      <c r="A17" t="s">
        <v>28</v>
      </c>
      <c r="B17" t="s">
        <v>30</v>
      </c>
      <c r="C17" s="5"/>
      <c r="D17" s="5">
        <v>2658</v>
      </c>
      <c r="E17" s="5">
        <v>2721</v>
      </c>
      <c r="F17" s="5">
        <v>9110</v>
      </c>
      <c r="G17" s="5">
        <v>1435</v>
      </c>
      <c r="I17" s="13">
        <f t="shared" si="0"/>
        <v>15924</v>
      </c>
    </row>
    <row r="18" spans="1:11" x14ac:dyDescent="0.3">
      <c r="A18" t="s">
        <v>29</v>
      </c>
      <c r="B18" s="2" t="s">
        <v>254</v>
      </c>
      <c r="C18" s="5"/>
      <c r="D18" s="5"/>
      <c r="E18" s="5">
        <v>7059</v>
      </c>
      <c r="F18" s="5">
        <v>18206</v>
      </c>
      <c r="G18" s="5"/>
      <c r="I18" s="13">
        <f t="shared" si="0"/>
        <v>25265</v>
      </c>
    </row>
    <row r="19" spans="1:11" x14ac:dyDescent="0.3">
      <c r="A19" t="s">
        <v>17</v>
      </c>
      <c r="B19" s="2" t="s">
        <v>254</v>
      </c>
      <c r="C19" s="5"/>
      <c r="D19" s="5"/>
      <c r="E19" s="5">
        <v>11227</v>
      </c>
      <c r="F19" s="5">
        <v>14284</v>
      </c>
      <c r="G19" s="5"/>
      <c r="I19" s="13">
        <f t="shared" si="0"/>
        <v>25511</v>
      </c>
    </row>
    <row r="20" spans="1:11" x14ac:dyDescent="0.3">
      <c r="A20" t="s">
        <v>33</v>
      </c>
      <c r="B20" s="2" t="s">
        <v>254</v>
      </c>
      <c r="C20" s="5"/>
      <c r="D20" s="5"/>
      <c r="E20" s="5"/>
      <c r="F20" s="5"/>
      <c r="G20" s="5">
        <v>810</v>
      </c>
      <c r="I20" s="13">
        <f t="shared" si="0"/>
        <v>810</v>
      </c>
    </row>
    <row r="21" spans="1:11" x14ac:dyDescent="0.3">
      <c r="A21" t="s">
        <v>35</v>
      </c>
      <c r="B21" t="s">
        <v>32</v>
      </c>
      <c r="C21" s="5"/>
      <c r="D21" s="5"/>
      <c r="E21" s="5"/>
      <c r="F21" s="6"/>
      <c r="G21" s="5"/>
      <c r="I21" s="13">
        <f t="shared" si="0"/>
        <v>0</v>
      </c>
    </row>
    <row r="22" spans="1:11" x14ac:dyDescent="0.3">
      <c r="A22" t="s">
        <v>36</v>
      </c>
      <c r="B22" t="s">
        <v>32</v>
      </c>
      <c r="C22" s="5"/>
      <c r="D22" s="5"/>
      <c r="E22" s="5"/>
      <c r="F22" s="6"/>
      <c r="G22" s="5"/>
      <c r="I22" s="13">
        <f t="shared" si="0"/>
        <v>0</v>
      </c>
    </row>
    <row r="23" spans="1:11" x14ac:dyDescent="0.3">
      <c r="A23" s="7" t="s">
        <v>39</v>
      </c>
      <c r="B23" t="s">
        <v>38</v>
      </c>
      <c r="C23" s="5"/>
      <c r="D23" s="5"/>
      <c r="E23" s="5"/>
      <c r="F23" s="6"/>
      <c r="G23" s="5"/>
      <c r="I23" s="13">
        <f t="shared" si="0"/>
        <v>0</v>
      </c>
    </row>
    <row r="24" spans="1:11" x14ac:dyDescent="0.3">
      <c r="A24" t="s">
        <v>37</v>
      </c>
      <c r="B24" t="s">
        <v>153</v>
      </c>
      <c r="C24" s="5"/>
      <c r="D24" s="5">
        <v>1381</v>
      </c>
      <c r="E24" s="5">
        <v>4561</v>
      </c>
      <c r="F24" s="5">
        <f>1187+575.8</f>
        <v>1762.8</v>
      </c>
      <c r="G24" s="5"/>
      <c r="I24" s="13">
        <f t="shared" si="0"/>
        <v>7704.8</v>
      </c>
      <c r="K24" s="25">
        <f>I24+I29</f>
        <v>13689.400000000001</v>
      </c>
    </row>
    <row r="25" spans="1:11" x14ac:dyDescent="0.3">
      <c r="A25" t="s">
        <v>33</v>
      </c>
      <c r="B25" t="s">
        <v>153</v>
      </c>
      <c r="C25" s="5"/>
      <c r="D25" s="5">
        <v>5597</v>
      </c>
      <c r="E25" s="5">
        <v>5091</v>
      </c>
      <c r="F25" s="5">
        <v>2880</v>
      </c>
      <c r="G25" s="5">
        <v>1646</v>
      </c>
      <c r="I25" s="13">
        <f t="shared" si="0"/>
        <v>15214</v>
      </c>
      <c r="K25" s="25">
        <f>I25+I30</f>
        <v>19397.3</v>
      </c>
    </row>
    <row r="26" spans="1:11" x14ac:dyDescent="0.3">
      <c r="A26" t="s">
        <v>31</v>
      </c>
      <c r="B26" t="s">
        <v>153</v>
      </c>
      <c r="C26" s="5"/>
      <c r="D26" s="5">
        <v>0</v>
      </c>
      <c r="E26" s="5">
        <v>591</v>
      </c>
      <c r="F26" s="10">
        <v>6135</v>
      </c>
      <c r="G26" s="5"/>
      <c r="I26" s="13">
        <f t="shared" si="0"/>
        <v>6726</v>
      </c>
      <c r="K26" s="25">
        <f>I26+I31</f>
        <v>6726</v>
      </c>
    </row>
    <row r="27" spans="1:11" x14ac:dyDescent="0.3">
      <c r="A27" t="s">
        <v>245</v>
      </c>
      <c r="B27" t="s">
        <v>153</v>
      </c>
      <c r="C27" s="5"/>
      <c r="D27" s="5"/>
      <c r="E27" s="5">
        <v>2794</v>
      </c>
      <c r="F27" s="10">
        <v>4642</v>
      </c>
      <c r="G27" s="5"/>
      <c r="I27" s="13">
        <f t="shared" si="0"/>
        <v>7436</v>
      </c>
      <c r="K27" s="25">
        <f>I27+I32</f>
        <v>13607.8</v>
      </c>
    </row>
    <row r="28" spans="1:11" x14ac:dyDescent="0.3">
      <c r="A28" t="s">
        <v>161</v>
      </c>
      <c r="B28" t="s">
        <v>153</v>
      </c>
      <c r="C28" s="5"/>
      <c r="D28" s="5"/>
      <c r="E28" s="5"/>
      <c r="F28" s="10"/>
      <c r="G28" s="5"/>
      <c r="I28" s="13">
        <f t="shared" si="0"/>
        <v>0</v>
      </c>
    </row>
    <row r="29" spans="1:11" x14ac:dyDescent="0.3">
      <c r="A29" t="s">
        <v>37</v>
      </c>
      <c r="B29" t="s">
        <v>277</v>
      </c>
      <c r="C29" s="5"/>
      <c r="D29" s="5"/>
      <c r="E29" s="5"/>
      <c r="F29" s="10"/>
      <c r="G29" s="5">
        <v>5984.6</v>
      </c>
      <c r="I29" s="13">
        <f t="shared" si="0"/>
        <v>5984.6</v>
      </c>
    </row>
    <row r="30" spans="1:11" x14ac:dyDescent="0.3">
      <c r="A30" t="s">
        <v>33</v>
      </c>
      <c r="B30" t="s">
        <v>277</v>
      </c>
      <c r="C30" s="5"/>
      <c r="D30" s="5"/>
      <c r="E30" s="5"/>
      <c r="F30" s="10"/>
      <c r="G30" s="5">
        <v>4183.3</v>
      </c>
      <c r="I30" s="13">
        <f t="shared" si="0"/>
        <v>4183.3</v>
      </c>
    </row>
    <row r="31" spans="1:11" x14ac:dyDescent="0.3">
      <c r="A31" t="s">
        <v>31</v>
      </c>
      <c r="B31" t="s">
        <v>277</v>
      </c>
      <c r="C31" s="5"/>
      <c r="D31" s="5"/>
      <c r="E31" s="5"/>
      <c r="F31" s="10"/>
      <c r="G31" s="5"/>
      <c r="I31" s="13">
        <f t="shared" si="0"/>
        <v>0</v>
      </c>
    </row>
    <row r="32" spans="1:11" x14ac:dyDescent="0.3">
      <c r="A32" t="s">
        <v>245</v>
      </c>
      <c r="B32" t="s">
        <v>277</v>
      </c>
      <c r="C32" s="5"/>
      <c r="D32" s="5"/>
      <c r="E32" s="5"/>
      <c r="F32" s="10"/>
      <c r="G32" s="5">
        <v>6171.8</v>
      </c>
      <c r="I32" s="13">
        <f t="shared" si="0"/>
        <v>6171.8</v>
      </c>
    </row>
    <row r="33" spans="1:9" x14ac:dyDescent="0.3">
      <c r="A33" t="s">
        <v>25</v>
      </c>
      <c r="B33" t="s">
        <v>45</v>
      </c>
      <c r="C33" s="5"/>
      <c r="D33" s="5">
        <v>20996</v>
      </c>
      <c r="E33" s="5">
        <v>19320</v>
      </c>
      <c r="F33" s="5">
        <v>24745</v>
      </c>
      <c r="G33" s="5">
        <v>25212</v>
      </c>
      <c r="I33" s="13">
        <f t="shared" si="0"/>
        <v>90273</v>
      </c>
    </row>
    <row r="34" spans="1:9" x14ac:dyDescent="0.3">
      <c r="A34" t="s">
        <v>27</v>
      </c>
      <c r="B34" t="s">
        <v>45</v>
      </c>
      <c r="C34" s="5"/>
      <c r="D34" s="5">
        <v>18463</v>
      </c>
      <c r="E34" s="5">
        <v>21452</v>
      </c>
      <c r="F34" s="5">
        <v>20195</v>
      </c>
      <c r="G34" s="5">
        <v>16264</v>
      </c>
      <c r="I34" s="13">
        <f t="shared" si="0"/>
        <v>76374</v>
      </c>
    </row>
    <row r="35" spans="1:9" x14ac:dyDescent="0.3">
      <c r="A35" t="s">
        <v>28</v>
      </c>
      <c r="B35" t="s">
        <v>45</v>
      </c>
      <c r="C35" s="5"/>
      <c r="D35" s="5">
        <v>5051</v>
      </c>
      <c r="E35" s="5">
        <v>4311</v>
      </c>
      <c r="F35" s="5">
        <v>5275</v>
      </c>
      <c r="G35" s="5">
        <v>1409</v>
      </c>
      <c r="I35" s="13">
        <f t="shared" si="0"/>
        <v>16046</v>
      </c>
    </row>
    <row r="36" spans="1:9" x14ac:dyDescent="0.3">
      <c r="A36" t="s">
        <v>246</v>
      </c>
      <c r="B36" t="s">
        <v>45</v>
      </c>
      <c r="C36" s="5"/>
      <c r="D36" s="5"/>
      <c r="E36" s="5">
        <v>4460</v>
      </c>
      <c r="F36" s="5">
        <v>1508</v>
      </c>
      <c r="G36" s="5">
        <v>6703</v>
      </c>
      <c r="I36" s="13">
        <f t="shared" si="0"/>
        <v>12671</v>
      </c>
    </row>
    <row r="37" spans="1:9" x14ac:dyDescent="0.3">
      <c r="A37" t="s">
        <v>160</v>
      </c>
      <c r="B37" t="s">
        <v>45</v>
      </c>
      <c r="C37" s="5"/>
      <c r="D37" s="5"/>
      <c r="E37" s="5"/>
      <c r="F37" s="5"/>
      <c r="G37" s="5"/>
      <c r="I37" s="13">
        <f t="shared" si="0"/>
        <v>0</v>
      </c>
    </row>
    <row r="38" spans="1:9" x14ac:dyDescent="0.3">
      <c r="A38" t="s">
        <v>81</v>
      </c>
      <c r="B38" t="s">
        <v>82</v>
      </c>
      <c r="C38" s="5"/>
      <c r="D38" s="5"/>
      <c r="E38" s="5"/>
      <c r="F38" s="5"/>
      <c r="G38" s="5"/>
      <c r="I38" s="13">
        <f t="shared" si="0"/>
        <v>0</v>
      </c>
    </row>
    <row r="39" spans="1:9" x14ac:dyDescent="0.3">
      <c r="A39" t="s">
        <v>93</v>
      </c>
      <c r="B39" s="2" t="s">
        <v>52</v>
      </c>
      <c r="C39" s="5"/>
      <c r="D39" s="5"/>
      <c r="E39" s="5"/>
      <c r="F39" s="5"/>
      <c r="G39" s="5"/>
      <c r="I39" s="13">
        <f t="shared" si="0"/>
        <v>0</v>
      </c>
    </row>
    <row r="40" spans="1:9" x14ac:dyDescent="0.3">
      <c r="A40" t="s">
        <v>106</v>
      </c>
      <c r="B40" t="s">
        <v>13</v>
      </c>
      <c r="C40" s="5"/>
      <c r="D40" s="5"/>
      <c r="E40" s="5"/>
      <c r="F40" s="5"/>
      <c r="G40" s="5"/>
      <c r="I40" s="13">
        <f t="shared" si="0"/>
        <v>0</v>
      </c>
    </row>
    <row r="41" spans="1:9" x14ac:dyDescent="0.3">
      <c r="A41" t="s">
        <v>94</v>
      </c>
      <c r="B41" t="s">
        <v>13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95</v>
      </c>
      <c r="B42" t="s">
        <v>184</v>
      </c>
      <c r="C42" s="5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107</v>
      </c>
      <c r="B43" t="s">
        <v>40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107</v>
      </c>
      <c r="B44" t="s">
        <v>113</v>
      </c>
      <c r="C44" s="5"/>
      <c r="D44" s="5"/>
      <c r="E44" s="5"/>
      <c r="F44" s="5"/>
      <c r="G44" s="5"/>
      <c r="I44" s="13">
        <f t="shared" si="0"/>
        <v>0</v>
      </c>
    </row>
    <row r="45" spans="1:9" x14ac:dyDescent="0.3">
      <c r="A45" t="s">
        <v>108</v>
      </c>
      <c r="B45" t="s">
        <v>40</v>
      </c>
      <c r="C45" s="5"/>
      <c r="D45" s="5"/>
      <c r="E45" s="5"/>
      <c r="F45" s="5"/>
      <c r="G45" s="5"/>
      <c r="I45" s="13">
        <f t="shared" si="0"/>
        <v>0</v>
      </c>
    </row>
    <row r="46" spans="1:9" x14ac:dyDescent="0.3">
      <c r="A46" t="s">
        <v>182</v>
      </c>
      <c r="B46" t="s">
        <v>45</v>
      </c>
      <c r="C46" s="5"/>
      <c r="D46" s="5"/>
      <c r="E46" s="5"/>
      <c r="F46" s="5"/>
      <c r="G46" s="5"/>
      <c r="I46" s="13">
        <f t="shared" si="0"/>
        <v>0</v>
      </c>
    </row>
    <row r="47" spans="1:9" x14ac:dyDescent="0.3">
      <c r="A47" t="s">
        <v>183</v>
      </c>
      <c r="B47" t="s">
        <v>184</v>
      </c>
      <c r="C47" s="5"/>
      <c r="D47" s="5"/>
      <c r="E47" s="5"/>
      <c r="F47" s="5"/>
      <c r="G47" s="5"/>
      <c r="I47" s="13">
        <f t="shared" si="0"/>
        <v>0</v>
      </c>
    </row>
    <row r="48" spans="1:9" x14ac:dyDescent="0.3">
      <c r="A48" t="s">
        <v>109</v>
      </c>
      <c r="B48" t="s">
        <v>13</v>
      </c>
      <c r="C48" s="5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103</v>
      </c>
      <c r="B49" s="2" t="s">
        <v>52</v>
      </c>
      <c r="C49" s="17"/>
      <c r="D49" s="5"/>
      <c r="E49" s="5"/>
      <c r="F49" s="5"/>
      <c r="G49" s="5"/>
      <c r="I49" s="13">
        <f t="shared" si="0"/>
        <v>0</v>
      </c>
    </row>
    <row r="50" spans="1:9" x14ac:dyDescent="0.3">
      <c r="A50" t="s">
        <v>178</v>
      </c>
      <c r="B50" t="s">
        <v>13</v>
      </c>
      <c r="C50" s="17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179</v>
      </c>
      <c r="B51" t="s">
        <v>184</v>
      </c>
      <c r="C51" s="17"/>
      <c r="D51" s="5"/>
      <c r="E51" s="5"/>
      <c r="F51" s="5"/>
      <c r="G51" s="5"/>
      <c r="I51" s="13">
        <f t="shared" si="0"/>
        <v>0</v>
      </c>
    </row>
    <row r="52" spans="1:9" x14ac:dyDescent="0.3">
      <c r="A52" t="s">
        <v>104</v>
      </c>
      <c r="B52" t="s">
        <v>13</v>
      </c>
      <c r="C52" s="17"/>
      <c r="D52" s="5"/>
      <c r="E52" s="5"/>
      <c r="F52" s="5"/>
      <c r="G52" s="5"/>
      <c r="I52" s="13">
        <f t="shared" si="0"/>
        <v>0</v>
      </c>
    </row>
    <row r="53" spans="1:9" x14ac:dyDescent="0.3">
      <c r="A53" t="s">
        <v>103</v>
      </c>
      <c r="B53" t="s">
        <v>181</v>
      </c>
      <c r="C53" s="17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100</v>
      </c>
      <c r="B54" t="s">
        <v>45</v>
      </c>
      <c r="C54" s="5"/>
      <c r="D54" s="5"/>
      <c r="E54" s="5"/>
      <c r="F54" s="5"/>
      <c r="G54" s="5"/>
      <c r="I54" s="13">
        <f t="shared" si="0"/>
        <v>0</v>
      </c>
    </row>
    <row r="55" spans="1:9" x14ac:dyDescent="0.3">
      <c r="A55" t="s">
        <v>101</v>
      </c>
      <c r="B55" t="s">
        <v>13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102</v>
      </c>
      <c r="B56" t="s">
        <v>184</v>
      </c>
      <c r="C56" s="5"/>
      <c r="D56" s="5"/>
      <c r="E56" s="5"/>
      <c r="F56" s="5"/>
      <c r="G56" s="5"/>
      <c r="I56" s="13">
        <f t="shared" si="0"/>
        <v>0</v>
      </c>
    </row>
    <row r="57" spans="1:9" x14ac:dyDescent="0.3">
      <c r="A57" t="s">
        <v>87</v>
      </c>
      <c r="B57" t="s">
        <v>40</v>
      </c>
      <c r="C57" s="5"/>
      <c r="D57" s="5"/>
      <c r="E57" s="5"/>
      <c r="F57" s="5"/>
      <c r="G57" s="5"/>
      <c r="I57" s="13">
        <f t="shared" si="0"/>
        <v>0</v>
      </c>
    </row>
    <row r="58" spans="1:9" x14ac:dyDescent="0.3">
      <c r="A58" t="s">
        <v>87</v>
      </c>
      <c r="B58" s="2" t="s">
        <v>52</v>
      </c>
      <c r="C58" s="5"/>
      <c r="D58" s="5"/>
      <c r="E58" s="5"/>
      <c r="F58" s="5"/>
      <c r="G58" s="5"/>
      <c r="I58" s="13">
        <f t="shared" si="0"/>
        <v>0</v>
      </c>
    </row>
    <row r="59" spans="1:9" x14ac:dyDescent="0.3">
      <c r="A59" t="s">
        <v>114</v>
      </c>
      <c r="B59" t="s">
        <v>13</v>
      </c>
      <c r="C59" s="5"/>
      <c r="D59" s="5"/>
      <c r="E59" s="5"/>
      <c r="F59" s="5"/>
      <c r="G59" s="5"/>
      <c r="I59" s="13">
        <f t="shared" si="0"/>
        <v>0</v>
      </c>
    </row>
    <row r="60" spans="1:9" x14ac:dyDescent="0.3">
      <c r="A60" t="s">
        <v>130</v>
      </c>
      <c r="B60" t="s">
        <v>184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98</v>
      </c>
      <c r="B61" t="s">
        <v>32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99</v>
      </c>
      <c r="B62" t="s">
        <v>45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87</v>
      </c>
      <c r="B63" t="s">
        <v>180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110</v>
      </c>
      <c r="B64" t="s">
        <v>32</v>
      </c>
      <c r="C64" s="5"/>
      <c r="D64" s="5"/>
      <c r="E64" s="5"/>
      <c r="F64" s="5"/>
      <c r="G64" s="17"/>
      <c r="I64" s="13">
        <f t="shared" si="0"/>
        <v>0</v>
      </c>
    </row>
    <row r="65" spans="1:12" x14ac:dyDescent="0.3">
      <c r="A65" t="s">
        <v>111</v>
      </c>
      <c r="B65" t="s">
        <v>45</v>
      </c>
      <c r="C65" s="5"/>
      <c r="D65" s="5"/>
      <c r="E65" s="5"/>
      <c r="F65" s="5"/>
      <c r="G65" s="17"/>
      <c r="I65" s="13">
        <f t="shared" si="0"/>
        <v>0</v>
      </c>
    </row>
    <row r="66" spans="1:12" x14ac:dyDescent="0.3">
      <c r="A66" t="s">
        <v>112</v>
      </c>
      <c r="B66" t="s">
        <v>96</v>
      </c>
      <c r="C66" s="5"/>
      <c r="D66" s="5"/>
      <c r="E66" s="5"/>
      <c r="F66" s="5"/>
      <c r="G66" s="17"/>
      <c r="I66" s="13">
        <f t="shared" si="0"/>
        <v>0</v>
      </c>
    </row>
    <row r="67" spans="1:12" x14ac:dyDescent="0.3">
      <c r="A67" t="s">
        <v>84</v>
      </c>
      <c r="B67" t="s">
        <v>13</v>
      </c>
      <c r="C67" s="5"/>
      <c r="D67" s="5"/>
      <c r="E67" s="5"/>
      <c r="F67" s="5"/>
      <c r="G67" s="17"/>
      <c r="I67" s="13">
        <f t="shared" si="0"/>
        <v>0</v>
      </c>
    </row>
    <row r="68" spans="1:12" x14ac:dyDescent="0.3">
      <c r="A68" t="s">
        <v>86</v>
      </c>
      <c r="B68" t="s">
        <v>30</v>
      </c>
      <c r="C68" s="5"/>
      <c r="D68" s="5"/>
      <c r="E68" s="5"/>
      <c r="F68" s="5"/>
      <c r="G68" s="17"/>
      <c r="I68" s="13">
        <f t="shared" si="0"/>
        <v>0</v>
      </c>
    </row>
    <row r="69" spans="1:12" x14ac:dyDescent="0.3">
      <c r="A69" t="s">
        <v>97</v>
      </c>
      <c r="B69" t="s">
        <v>32</v>
      </c>
      <c r="C69" s="5"/>
      <c r="D69" s="17"/>
      <c r="E69" s="5"/>
      <c r="F69" s="5"/>
      <c r="G69" s="17"/>
      <c r="I69" s="13">
        <f t="shared" si="0"/>
        <v>0</v>
      </c>
    </row>
    <row r="70" spans="1:12" x14ac:dyDescent="0.3">
      <c r="A70" t="s">
        <v>86</v>
      </c>
      <c r="B70" t="s">
        <v>45</v>
      </c>
      <c r="C70" s="5"/>
      <c r="D70" s="17"/>
      <c r="E70" s="5"/>
      <c r="F70" s="5"/>
      <c r="G70" s="17"/>
      <c r="I70" s="13">
        <f t="shared" si="0"/>
        <v>0</v>
      </c>
    </row>
    <row r="71" spans="1:12" x14ac:dyDescent="0.3">
      <c r="A71" t="s">
        <v>89</v>
      </c>
      <c r="B71" t="s">
        <v>180</v>
      </c>
      <c r="C71" s="5"/>
      <c r="D71" s="17"/>
      <c r="E71" s="5"/>
      <c r="F71" s="5"/>
      <c r="G71" s="17"/>
      <c r="I71" s="13">
        <f t="shared" si="0"/>
        <v>0</v>
      </c>
    </row>
    <row r="72" spans="1:12" x14ac:dyDescent="0.3"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/>
      <c r="I72" s="1" t="s">
        <v>0</v>
      </c>
    </row>
    <row r="73" spans="1:12" x14ac:dyDescent="0.3">
      <c r="C73" s="8">
        <f>SUM(C4:C71)</f>
        <v>0</v>
      </c>
      <c r="D73" s="8">
        <f>SUM(D4:D71)</f>
        <v>177831</v>
      </c>
      <c r="E73" s="8">
        <f>SUM(E4:E71)</f>
        <v>195722</v>
      </c>
      <c r="F73" s="8">
        <f>SUM(F4:F71)</f>
        <v>221512.8</v>
      </c>
      <c r="G73" s="8">
        <f>SUM(G4:G71)</f>
        <v>215896.69999999998</v>
      </c>
      <c r="H73" s="9"/>
      <c r="I73" s="21">
        <f>SUM(I4:I71)</f>
        <v>810962.50000000012</v>
      </c>
      <c r="K73" s="9">
        <f>I73+M73+M74</f>
        <v>810962.50000000012</v>
      </c>
    </row>
    <row r="74" spans="1:12" x14ac:dyDescent="0.3">
      <c r="C74" s="1" t="s">
        <v>1</v>
      </c>
      <c r="D74" s="1" t="s">
        <v>1</v>
      </c>
      <c r="E74" s="1" t="s">
        <v>1</v>
      </c>
      <c r="F74" s="1" t="s">
        <v>1</v>
      </c>
      <c r="G74" s="1" t="s">
        <v>1</v>
      </c>
      <c r="H74" s="1"/>
      <c r="I74" s="1" t="s">
        <v>1</v>
      </c>
    </row>
    <row r="76" spans="1:12" x14ac:dyDescent="0.3">
      <c r="K76" t="s">
        <v>273</v>
      </c>
      <c r="L76" t="s">
        <v>274</v>
      </c>
    </row>
    <row r="77" spans="1:12" x14ac:dyDescent="0.3">
      <c r="J77" t="s">
        <v>202</v>
      </c>
      <c r="K77">
        <v>740</v>
      </c>
      <c r="L77">
        <f>665+75</f>
        <v>740</v>
      </c>
    </row>
    <row r="78" spans="1:12" x14ac:dyDescent="0.3">
      <c r="J78" t="s">
        <v>272</v>
      </c>
      <c r="K78">
        <v>605</v>
      </c>
      <c r="L78">
        <v>682</v>
      </c>
    </row>
    <row r="79" spans="1:12" x14ac:dyDescent="0.3">
      <c r="J79" t="s">
        <v>204</v>
      </c>
      <c r="K79">
        <v>723</v>
      </c>
      <c r="L79">
        <v>505</v>
      </c>
    </row>
    <row r="80" spans="1:12" x14ac:dyDescent="0.3">
      <c r="J80" t="s">
        <v>275</v>
      </c>
      <c r="K80">
        <v>689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74"/>
  <sheetViews>
    <sheetView workbookViewId="0">
      <selection activeCell="F82" sqref="F82"/>
    </sheetView>
  </sheetViews>
  <sheetFormatPr defaultRowHeight="14.4" x14ac:dyDescent="0.3"/>
  <cols>
    <col min="2" max="2" width="17.88671875" customWidth="1"/>
    <col min="3" max="3" width="12" customWidth="1"/>
    <col min="4" max="4" width="11.33203125" customWidth="1"/>
    <col min="5" max="5" width="12.5546875" customWidth="1"/>
    <col min="6" max="6" width="11.88671875" customWidth="1"/>
    <col min="7" max="7" width="11.5546875" customWidth="1"/>
    <col min="9" max="9" width="11.44140625" customWidth="1"/>
  </cols>
  <sheetData>
    <row r="1" spans="1:9" x14ac:dyDescent="0.3">
      <c r="A1" t="s">
        <v>278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250</v>
      </c>
      <c r="D3" s="3" t="s">
        <v>251</v>
      </c>
      <c r="E3" s="3" t="s">
        <v>252</v>
      </c>
      <c r="F3" s="4" t="s">
        <v>253</v>
      </c>
      <c r="G3" s="3"/>
    </row>
    <row r="4" spans="1:9" x14ac:dyDescent="0.3">
      <c r="A4" t="s">
        <v>19</v>
      </c>
      <c r="B4" t="s">
        <v>13</v>
      </c>
      <c r="C4" s="5">
        <v>45009</v>
      </c>
      <c r="D4" s="5">
        <v>45504</v>
      </c>
      <c r="E4" s="5">
        <v>39002</v>
      </c>
      <c r="F4" s="10"/>
      <c r="G4" s="5"/>
      <c r="I4" s="13">
        <f t="shared" ref="I4:I71" si="0">C4+D4+E4+F4+G4</f>
        <v>129515</v>
      </c>
    </row>
    <row r="5" spans="1:9" x14ac:dyDescent="0.3">
      <c r="A5" t="s">
        <v>20</v>
      </c>
      <c r="B5" t="s">
        <v>13</v>
      </c>
      <c r="C5" s="5">
        <v>35186</v>
      </c>
      <c r="D5" s="5">
        <v>52246</v>
      </c>
      <c r="E5" s="5">
        <v>26833</v>
      </c>
      <c r="F5" s="17"/>
      <c r="G5" s="5"/>
      <c r="I5" s="13">
        <f t="shared" si="0"/>
        <v>114265</v>
      </c>
    </row>
    <row r="6" spans="1:9" x14ac:dyDescent="0.3">
      <c r="A6" t="s">
        <v>21</v>
      </c>
      <c r="B6" t="s">
        <v>13</v>
      </c>
      <c r="C6" s="5">
        <v>10824</v>
      </c>
      <c r="D6" s="5">
        <v>4500</v>
      </c>
      <c r="E6" s="5">
        <v>6811</v>
      </c>
      <c r="F6" s="17"/>
      <c r="G6" s="5"/>
      <c r="I6" s="13">
        <f t="shared" si="0"/>
        <v>22135</v>
      </c>
    </row>
    <row r="7" spans="1:9" x14ac:dyDescent="0.3">
      <c r="A7" t="s">
        <v>243</v>
      </c>
      <c r="B7" t="s">
        <v>13</v>
      </c>
      <c r="C7" s="5">
        <v>4604</v>
      </c>
      <c r="D7" s="5">
        <v>6185</v>
      </c>
      <c r="E7" s="5"/>
      <c r="F7" s="17"/>
      <c r="G7" s="5"/>
      <c r="I7" s="13">
        <f t="shared" si="0"/>
        <v>10789</v>
      </c>
    </row>
    <row r="8" spans="1:9" x14ac:dyDescent="0.3">
      <c r="A8" t="s">
        <v>197</v>
      </c>
      <c r="B8" t="s">
        <v>13</v>
      </c>
      <c r="C8" s="5"/>
      <c r="D8" s="5"/>
      <c r="E8" s="5"/>
      <c r="F8" s="17"/>
      <c r="G8" s="5"/>
      <c r="I8" s="13">
        <f t="shared" si="0"/>
        <v>0</v>
      </c>
    </row>
    <row r="9" spans="1:9" x14ac:dyDescent="0.3">
      <c r="A9" t="s">
        <v>22</v>
      </c>
      <c r="B9" t="s">
        <v>23</v>
      </c>
      <c r="C9" s="5">
        <v>2663</v>
      </c>
      <c r="D9" s="5">
        <v>2591</v>
      </c>
      <c r="E9" s="5">
        <v>2685</v>
      </c>
      <c r="F9" s="17"/>
      <c r="G9" s="5"/>
      <c r="I9" s="13">
        <f t="shared" si="0"/>
        <v>7939</v>
      </c>
    </row>
    <row r="10" spans="1:9" x14ac:dyDescent="0.3">
      <c r="A10" t="s">
        <v>24</v>
      </c>
      <c r="B10" t="s">
        <v>23</v>
      </c>
      <c r="C10" s="5">
        <v>1464</v>
      </c>
      <c r="D10" s="5">
        <v>1544</v>
      </c>
      <c r="E10" s="5">
        <v>2991</v>
      </c>
      <c r="F10" s="17"/>
      <c r="G10" s="5"/>
      <c r="I10" s="13">
        <f t="shared" si="0"/>
        <v>5999</v>
      </c>
    </row>
    <row r="11" spans="1:9" x14ac:dyDescent="0.3">
      <c r="A11" t="s">
        <v>29</v>
      </c>
      <c r="B11" t="s">
        <v>30</v>
      </c>
      <c r="C11" s="5">
        <v>26662</v>
      </c>
      <c r="D11" s="5">
        <v>27825</v>
      </c>
      <c r="E11" s="5">
        <v>20857</v>
      </c>
      <c r="F11" s="5"/>
      <c r="G11" s="5"/>
      <c r="I11" s="13">
        <f t="shared" si="0"/>
        <v>75344</v>
      </c>
    </row>
    <row r="12" spans="1:9" x14ac:dyDescent="0.3">
      <c r="A12" t="s">
        <v>17</v>
      </c>
      <c r="B12" t="s">
        <v>30</v>
      </c>
      <c r="C12" s="5">
        <v>22207</v>
      </c>
      <c r="D12" s="5">
        <v>23092</v>
      </c>
      <c r="E12" s="5">
        <v>13068</v>
      </c>
      <c r="F12" s="5"/>
      <c r="G12" s="5"/>
      <c r="I12" s="13">
        <f t="shared" si="0"/>
        <v>58367</v>
      </c>
    </row>
    <row r="13" spans="1:9" x14ac:dyDescent="0.3">
      <c r="A13" t="s">
        <v>18</v>
      </c>
      <c r="B13" t="s">
        <v>30</v>
      </c>
      <c r="C13" s="5">
        <v>5579</v>
      </c>
      <c r="D13" s="5">
        <v>1932</v>
      </c>
      <c r="E13" s="5">
        <v>3057</v>
      </c>
      <c r="F13" s="5"/>
      <c r="G13" s="5"/>
      <c r="I13" s="13">
        <f t="shared" si="0"/>
        <v>10568</v>
      </c>
    </row>
    <row r="14" spans="1:9" x14ac:dyDescent="0.3">
      <c r="A14" t="s">
        <v>244</v>
      </c>
      <c r="B14" t="s">
        <v>30</v>
      </c>
      <c r="C14" s="5">
        <v>4282</v>
      </c>
      <c r="D14" s="5"/>
      <c r="E14" s="5"/>
      <c r="F14" s="5"/>
      <c r="G14" s="5"/>
      <c r="I14" s="13">
        <f t="shared" si="0"/>
        <v>4282</v>
      </c>
    </row>
    <row r="15" spans="1:9" x14ac:dyDescent="0.3">
      <c r="A15" t="s">
        <v>162</v>
      </c>
      <c r="B15" t="s">
        <v>30</v>
      </c>
      <c r="C15" s="5"/>
      <c r="D15" s="5"/>
      <c r="E15" s="5"/>
      <c r="F15" s="5"/>
      <c r="G15" s="5"/>
      <c r="I15" s="13">
        <f t="shared" si="0"/>
        <v>0</v>
      </c>
    </row>
    <row r="16" spans="1:9" x14ac:dyDescent="0.3">
      <c r="A16" t="s">
        <v>27</v>
      </c>
      <c r="B16" t="s">
        <v>30</v>
      </c>
      <c r="C16" s="5">
        <v>2685</v>
      </c>
      <c r="D16" s="5">
        <v>2643</v>
      </c>
      <c r="E16" s="5">
        <v>4231</v>
      </c>
      <c r="F16" s="5"/>
      <c r="G16" s="5"/>
      <c r="I16" s="13">
        <f t="shared" si="0"/>
        <v>9559</v>
      </c>
    </row>
    <row r="17" spans="1:11" x14ac:dyDescent="0.3">
      <c r="A17" t="s">
        <v>28</v>
      </c>
      <c r="B17" t="s">
        <v>30</v>
      </c>
      <c r="C17" s="5">
        <v>1480</v>
      </c>
      <c r="D17" s="5">
        <v>1516</v>
      </c>
      <c r="E17" s="5">
        <v>2988</v>
      </c>
      <c r="F17" s="5"/>
      <c r="G17" s="5"/>
      <c r="I17" s="13">
        <f t="shared" si="0"/>
        <v>5984</v>
      </c>
    </row>
    <row r="18" spans="1:11" x14ac:dyDescent="0.3">
      <c r="A18" t="s">
        <v>29</v>
      </c>
      <c r="B18" s="2" t="s">
        <v>254</v>
      </c>
      <c r="C18" s="5"/>
      <c r="D18" s="5"/>
      <c r="E18" s="5"/>
      <c r="F18" s="5"/>
      <c r="G18" s="5"/>
      <c r="I18" s="13">
        <f t="shared" si="0"/>
        <v>0</v>
      </c>
    </row>
    <row r="19" spans="1:11" x14ac:dyDescent="0.3">
      <c r="A19" t="s">
        <v>17</v>
      </c>
      <c r="B19" s="2" t="s">
        <v>254</v>
      </c>
      <c r="C19" s="5"/>
      <c r="D19" s="5"/>
      <c r="E19" s="5"/>
      <c r="F19" s="5"/>
      <c r="G19" s="5"/>
      <c r="I19" s="13">
        <f t="shared" si="0"/>
        <v>0</v>
      </c>
    </row>
    <row r="20" spans="1:11" x14ac:dyDescent="0.3">
      <c r="A20" t="s">
        <v>33</v>
      </c>
      <c r="B20" s="2" t="s">
        <v>254</v>
      </c>
      <c r="C20" s="5"/>
      <c r="D20" s="5"/>
      <c r="E20" s="5">
        <v>997</v>
      </c>
      <c r="F20" s="5"/>
      <c r="G20" s="5"/>
      <c r="I20" s="13">
        <f t="shared" si="0"/>
        <v>997</v>
      </c>
    </row>
    <row r="21" spans="1:11" x14ac:dyDescent="0.3">
      <c r="A21" t="s">
        <v>35</v>
      </c>
      <c r="B21" t="s">
        <v>32</v>
      </c>
      <c r="C21" s="5"/>
      <c r="D21" s="5"/>
      <c r="E21" s="5"/>
      <c r="F21" s="6"/>
      <c r="G21" s="5"/>
      <c r="I21" s="13">
        <f t="shared" si="0"/>
        <v>0</v>
      </c>
    </row>
    <row r="22" spans="1:11" x14ac:dyDescent="0.3">
      <c r="A22" t="s">
        <v>36</v>
      </c>
      <c r="B22" t="s">
        <v>32</v>
      </c>
      <c r="C22" s="5"/>
      <c r="D22" s="5"/>
      <c r="E22" s="5"/>
      <c r="F22" s="6"/>
      <c r="G22" s="5"/>
      <c r="I22" s="13">
        <f t="shared" si="0"/>
        <v>0</v>
      </c>
    </row>
    <row r="23" spans="1:11" x14ac:dyDescent="0.3">
      <c r="A23" s="7" t="s">
        <v>39</v>
      </c>
      <c r="B23" t="s">
        <v>38</v>
      </c>
      <c r="C23" s="5"/>
      <c r="D23" s="5"/>
      <c r="E23" s="5"/>
      <c r="F23" s="6"/>
      <c r="G23" s="5"/>
      <c r="I23" s="13">
        <f t="shared" si="0"/>
        <v>0</v>
      </c>
    </row>
    <row r="24" spans="1:11" x14ac:dyDescent="0.3">
      <c r="A24" t="s">
        <v>37</v>
      </c>
      <c r="B24" t="s">
        <v>153</v>
      </c>
      <c r="C24" s="5"/>
      <c r="D24" s="5"/>
      <c r="E24" s="5"/>
      <c r="F24" s="5"/>
      <c r="G24" s="5"/>
      <c r="I24" s="13">
        <f t="shared" si="0"/>
        <v>0</v>
      </c>
      <c r="K24" s="25">
        <f>I24+I29</f>
        <v>15905.8</v>
      </c>
    </row>
    <row r="25" spans="1:11" x14ac:dyDescent="0.3">
      <c r="A25" t="s">
        <v>33</v>
      </c>
      <c r="B25" t="s">
        <v>153</v>
      </c>
      <c r="C25" s="5"/>
      <c r="D25" s="5"/>
      <c r="E25" s="5"/>
      <c r="F25" s="5"/>
      <c r="G25" s="5"/>
      <c r="I25" s="13">
        <f t="shared" si="0"/>
        <v>0</v>
      </c>
      <c r="K25" s="25">
        <f>I25+I30</f>
        <v>12413</v>
      </c>
    </row>
    <row r="26" spans="1:11" x14ac:dyDescent="0.3">
      <c r="A26" t="s">
        <v>31</v>
      </c>
      <c r="B26" t="s">
        <v>153</v>
      </c>
      <c r="C26" s="5">
        <v>3752</v>
      </c>
      <c r="D26" s="5">
        <v>1125</v>
      </c>
      <c r="E26" s="5"/>
      <c r="F26" s="10"/>
      <c r="G26" s="5"/>
      <c r="I26" s="13">
        <f t="shared" si="0"/>
        <v>4877</v>
      </c>
      <c r="K26" s="25">
        <f>I26+I31</f>
        <v>10695</v>
      </c>
    </row>
    <row r="27" spans="1:11" x14ac:dyDescent="0.3">
      <c r="A27" t="s">
        <v>245</v>
      </c>
      <c r="B27" t="s">
        <v>153</v>
      </c>
      <c r="C27" s="5"/>
      <c r="D27" s="5"/>
      <c r="E27" s="5"/>
      <c r="F27" s="10"/>
      <c r="G27" s="5"/>
      <c r="I27" s="13">
        <f t="shared" si="0"/>
        <v>0</v>
      </c>
      <c r="K27" s="25">
        <f>I27+I32</f>
        <v>4228.5</v>
      </c>
    </row>
    <row r="28" spans="1:11" x14ac:dyDescent="0.3">
      <c r="A28" t="s">
        <v>161</v>
      </c>
      <c r="B28" t="s">
        <v>153</v>
      </c>
      <c r="C28" s="5"/>
      <c r="D28" s="5"/>
      <c r="E28" s="5"/>
      <c r="F28" s="10"/>
      <c r="G28" s="5"/>
      <c r="I28" s="13">
        <f t="shared" si="0"/>
        <v>0</v>
      </c>
    </row>
    <row r="29" spans="1:11" x14ac:dyDescent="0.3">
      <c r="A29" t="s">
        <v>37</v>
      </c>
      <c r="B29" t="s">
        <v>277</v>
      </c>
      <c r="C29" s="5">
        <v>6648.8</v>
      </c>
      <c r="D29" s="5">
        <v>5140</v>
      </c>
      <c r="E29" s="5">
        <v>4117</v>
      </c>
      <c r="F29" s="10"/>
      <c r="G29" s="5"/>
      <c r="I29" s="13">
        <f t="shared" si="0"/>
        <v>15905.8</v>
      </c>
    </row>
    <row r="30" spans="1:11" x14ac:dyDescent="0.3">
      <c r="A30" t="s">
        <v>33</v>
      </c>
      <c r="B30" t="s">
        <v>277</v>
      </c>
      <c r="C30" s="5">
        <v>2443.4</v>
      </c>
      <c r="D30" s="5">
        <v>7761.2</v>
      </c>
      <c r="E30" s="5">
        <v>2208.4</v>
      </c>
      <c r="F30" s="10"/>
      <c r="G30" s="5"/>
      <c r="I30" s="13">
        <f t="shared" si="0"/>
        <v>12413</v>
      </c>
    </row>
    <row r="31" spans="1:11" x14ac:dyDescent="0.3">
      <c r="A31" t="s">
        <v>31</v>
      </c>
      <c r="B31" t="s">
        <v>277</v>
      </c>
      <c r="C31" s="5"/>
      <c r="D31" s="5">
        <v>237</v>
      </c>
      <c r="E31" s="5">
        <v>5581</v>
      </c>
      <c r="F31" s="10"/>
      <c r="G31" s="5"/>
      <c r="I31" s="13">
        <f t="shared" si="0"/>
        <v>5818</v>
      </c>
    </row>
    <row r="32" spans="1:11" x14ac:dyDescent="0.3">
      <c r="A32" t="s">
        <v>245</v>
      </c>
      <c r="B32" t="s">
        <v>277</v>
      </c>
      <c r="C32" s="5">
        <v>2021</v>
      </c>
      <c r="D32" s="5">
        <v>2207.5</v>
      </c>
      <c r="E32" s="5"/>
      <c r="F32" s="10"/>
      <c r="G32" s="5"/>
      <c r="I32" s="13">
        <f t="shared" si="0"/>
        <v>4228.5</v>
      </c>
    </row>
    <row r="33" spans="1:9" x14ac:dyDescent="0.3">
      <c r="A33" t="s">
        <v>25</v>
      </c>
      <c r="B33" t="s">
        <v>45</v>
      </c>
      <c r="C33" s="5">
        <v>24567</v>
      </c>
      <c r="D33" s="5">
        <v>27284</v>
      </c>
      <c r="E33" s="5">
        <v>20560</v>
      </c>
      <c r="F33" s="5"/>
      <c r="G33" s="5"/>
      <c r="I33" s="13">
        <f t="shared" si="0"/>
        <v>72411</v>
      </c>
    </row>
    <row r="34" spans="1:9" x14ac:dyDescent="0.3">
      <c r="A34" t="s">
        <v>27</v>
      </c>
      <c r="B34" t="s">
        <v>45</v>
      </c>
      <c r="C34" s="5">
        <v>26028</v>
      </c>
      <c r="D34" s="5">
        <v>29054</v>
      </c>
      <c r="E34" s="5">
        <v>14345</v>
      </c>
      <c r="F34" s="5"/>
      <c r="G34" s="5"/>
      <c r="I34" s="13">
        <f t="shared" si="0"/>
        <v>69427</v>
      </c>
    </row>
    <row r="35" spans="1:9" x14ac:dyDescent="0.3">
      <c r="A35" t="s">
        <v>28</v>
      </c>
      <c r="B35" t="s">
        <v>45</v>
      </c>
      <c r="C35" s="5">
        <v>4237</v>
      </c>
      <c r="D35" s="5">
        <v>2807</v>
      </c>
      <c r="E35" s="5">
        <v>4474</v>
      </c>
      <c r="F35" s="5"/>
      <c r="G35" s="5"/>
      <c r="I35" s="13">
        <f t="shared" si="0"/>
        <v>11518</v>
      </c>
    </row>
    <row r="36" spans="1:9" x14ac:dyDescent="0.3">
      <c r="A36" t="s">
        <v>246</v>
      </c>
      <c r="B36" t="s">
        <v>45</v>
      </c>
      <c r="C36" s="5">
        <v>2898</v>
      </c>
      <c r="D36" s="5">
        <v>2419</v>
      </c>
      <c r="E36" s="5"/>
      <c r="F36" s="5"/>
      <c r="G36" s="5"/>
      <c r="I36" s="13">
        <f t="shared" si="0"/>
        <v>5317</v>
      </c>
    </row>
    <row r="37" spans="1:9" x14ac:dyDescent="0.3">
      <c r="A37" t="s">
        <v>160</v>
      </c>
      <c r="B37" t="s">
        <v>45</v>
      </c>
      <c r="C37" s="5"/>
      <c r="D37" s="5"/>
      <c r="E37" s="5"/>
      <c r="F37" s="5"/>
      <c r="G37" s="5"/>
      <c r="I37" s="13">
        <f t="shared" si="0"/>
        <v>0</v>
      </c>
    </row>
    <row r="38" spans="1:9" x14ac:dyDescent="0.3">
      <c r="A38" t="s">
        <v>81</v>
      </c>
      <c r="B38" t="s">
        <v>82</v>
      </c>
      <c r="C38" s="5"/>
      <c r="D38" s="5"/>
      <c r="E38" s="5"/>
      <c r="F38" s="5"/>
      <c r="G38" s="5"/>
      <c r="I38" s="13">
        <f t="shared" si="0"/>
        <v>0</v>
      </c>
    </row>
    <row r="39" spans="1:9" x14ac:dyDescent="0.3">
      <c r="A39" t="s">
        <v>93</v>
      </c>
      <c r="B39" s="2" t="s">
        <v>52</v>
      </c>
      <c r="C39" s="5"/>
      <c r="D39" s="5"/>
      <c r="E39" s="5"/>
      <c r="F39" s="5"/>
      <c r="G39" s="5"/>
      <c r="I39" s="13">
        <f t="shared" si="0"/>
        <v>0</v>
      </c>
    </row>
    <row r="40" spans="1:9" x14ac:dyDescent="0.3">
      <c r="A40" t="s">
        <v>106</v>
      </c>
      <c r="B40" t="s">
        <v>13</v>
      </c>
      <c r="C40" s="5"/>
      <c r="D40" s="5"/>
      <c r="E40" s="5"/>
      <c r="F40" s="5"/>
      <c r="G40" s="5"/>
      <c r="I40" s="13">
        <f t="shared" si="0"/>
        <v>0</v>
      </c>
    </row>
    <row r="41" spans="1:9" x14ac:dyDescent="0.3">
      <c r="A41" t="s">
        <v>94</v>
      </c>
      <c r="B41" t="s">
        <v>13</v>
      </c>
      <c r="C41" s="5"/>
      <c r="D41" s="5"/>
      <c r="E41" s="5"/>
      <c r="F41" s="5"/>
      <c r="G41" s="5"/>
      <c r="I41" s="13">
        <f t="shared" si="0"/>
        <v>0</v>
      </c>
    </row>
    <row r="42" spans="1:9" x14ac:dyDescent="0.3">
      <c r="A42" t="s">
        <v>95</v>
      </c>
      <c r="B42" t="s">
        <v>184</v>
      </c>
      <c r="C42" s="5"/>
      <c r="D42" s="5"/>
      <c r="E42" s="5"/>
      <c r="F42" s="5"/>
      <c r="G42" s="5"/>
      <c r="I42" s="13">
        <f t="shared" si="0"/>
        <v>0</v>
      </c>
    </row>
    <row r="43" spans="1:9" x14ac:dyDescent="0.3">
      <c r="A43" t="s">
        <v>107</v>
      </c>
      <c r="B43" t="s">
        <v>40</v>
      </c>
      <c r="C43" s="5"/>
      <c r="D43" s="5"/>
      <c r="E43" s="5"/>
      <c r="F43" s="5"/>
      <c r="G43" s="5"/>
      <c r="I43" s="13">
        <f t="shared" si="0"/>
        <v>0</v>
      </c>
    </row>
    <row r="44" spans="1:9" x14ac:dyDescent="0.3">
      <c r="A44" t="s">
        <v>107</v>
      </c>
      <c r="B44" t="s">
        <v>113</v>
      </c>
      <c r="C44" s="5"/>
      <c r="D44" s="5"/>
      <c r="E44" s="5"/>
      <c r="F44" s="5"/>
      <c r="G44" s="5"/>
      <c r="I44" s="13">
        <f t="shared" si="0"/>
        <v>0</v>
      </c>
    </row>
    <row r="45" spans="1:9" x14ac:dyDescent="0.3">
      <c r="A45" t="s">
        <v>108</v>
      </c>
      <c r="B45" t="s">
        <v>40</v>
      </c>
      <c r="C45" s="5"/>
      <c r="D45" s="5"/>
      <c r="E45" s="5"/>
      <c r="F45" s="5"/>
      <c r="G45" s="5"/>
      <c r="I45" s="13">
        <f t="shared" si="0"/>
        <v>0</v>
      </c>
    </row>
    <row r="46" spans="1:9" x14ac:dyDescent="0.3">
      <c r="A46" t="s">
        <v>182</v>
      </c>
      <c r="B46" t="s">
        <v>45</v>
      </c>
      <c r="C46" s="5"/>
      <c r="D46" s="5"/>
      <c r="E46" s="5"/>
      <c r="F46" s="5"/>
      <c r="G46" s="5"/>
      <c r="I46" s="13">
        <f t="shared" si="0"/>
        <v>0</v>
      </c>
    </row>
    <row r="47" spans="1:9" x14ac:dyDescent="0.3">
      <c r="A47" t="s">
        <v>183</v>
      </c>
      <c r="B47" t="s">
        <v>184</v>
      </c>
      <c r="C47" s="5"/>
      <c r="D47" s="5"/>
      <c r="E47" s="5"/>
      <c r="F47" s="5"/>
      <c r="G47" s="5"/>
      <c r="I47" s="13">
        <f t="shared" si="0"/>
        <v>0</v>
      </c>
    </row>
    <row r="48" spans="1:9" x14ac:dyDescent="0.3">
      <c r="A48" t="s">
        <v>109</v>
      </c>
      <c r="B48" t="s">
        <v>13</v>
      </c>
      <c r="C48" s="5"/>
      <c r="D48" s="5"/>
      <c r="E48" s="5"/>
      <c r="F48" s="5"/>
      <c r="G48" s="5"/>
      <c r="I48" s="13">
        <f t="shared" si="0"/>
        <v>0</v>
      </c>
    </row>
    <row r="49" spans="1:9" x14ac:dyDescent="0.3">
      <c r="A49" t="s">
        <v>103</v>
      </c>
      <c r="B49" s="2" t="s">
        <v>52</v>
      </c>
      <c r="C49" s="17"/>
      <c r="D49" s="5"/>
      <c r="E49" s="5"/>
      <c r="F49" s="5"/>
      <c r="G49" s="5"/>
      <c r="I49" s="13">
        <f t="shared" si="0"/>
        <v>0</v>
      </c>
    </row>
    <row r="50" spans="1:9" x14ac:dyDescent="0.3">
      <c r="A50" t="s">
        <v>178</v>
      </c>
      <c r="B50" t="s">
        <v>13</v>
      </c>
      <c r="C50" s="17"/>
      <c r="D50" s="5"/>
      <c r="E50" s="5"/>
      <c r="F50" s="5"/>
      <c r="G50" s="5"/>
      <c r="I50" s="13">
        <f t="shared" si="0"/>
        <v>0</v>
      </c>
    </row>
    <row r="51" spans="1:9" x14ac:dyDescent="0.3">
      <c r="A51" t="s">
        <v>179</v>
      </c>
      <c r="B51" t="s">
        <v>184</v>
      </c>
      <c r="C51" s="17"/>
      <c r="D51" s="5"/>
      <c r="E51" s="5"/>
      <c r="F51" s="5"/>
      <c r="G51" s="5"/>
      <c r="I51" s="13">
        <f t="shared" si="0"/>
        <v>0</v>
      </c>
    </row>
    <row r="52" spans="1:9" x14ac:dyDescent="0.3">
      <c r="A52" t="s">
        <v>104</v>
      </c>
      <c r="B52" t="s">
        <v>13</v>
      </c>
      <c r="C52" s="17"/>
      <c r="D52" s="5"/>
      <c r="E52" s="5"/>
      <c r="F52" s="5"/>
      <c r="G52" s="5"/>
      <c r="I52" s="13">
        <f t="shared" si="0"/>
        <v>0</v>
      </c>
    </row>
    <row r="53" spans="1:9" x14ac:dyDescent="0.3">
      <c r="A53" t="s">
        <v>103</v>
      </c>
      <c r="B53" t="s">
        <v>181</v>
      </c>
      <c r="C53" s="17"/>
      <c r="D53" s="5"/>
      <c r="E53" s="5"/>
      <c r="F53" s="5"/>
      <c r="G53" s="5"/>
      <c r="I53" s="13">
        <f t="shared" si="0"/>
        <v>0</v>
      </c>
    </row>
    <row r="54" spans="1:9" x14ac:dyDescent="0.3">
      <c r="A54" t="s">
        <v>100</v>
      </c>
      <c r="B54" t="s">
        <v>45</v>
      </c>
      <c r="C54" s="5"/>
      <c r="D54" s="5"/>
      <c r="E54" s="5"/>
      <c r="F54" s="5"/>
      <c r="G54" s="5"/>
      <c r="I54" s="13">
        <f t="shared" si="0"/>
        <v>0</v>
      </c>
    </row>
    <row r="55" spans="1:9" x14ac:dyDescent="0.3">
      <c r="A55" t="s">
        <v>101</v>
      </c>
      <c r="B55" t="s">
        <v>13</v>
      </c>
      <c r="C55" s="5"/>
      <c r="D55" s="5"/>
      <c r="E55" s="5"/>
      <c r="F55" s="5"/>
      <c r="G55" s="5"/>
      <c r="I55" s="13">
        <f t="shared" si="0"/>
        <v>0</v>
      </c>
    </row>
    <row r="56" spans="1:9" x14ac:dyDescent="0.3">
      <c r="A56" t="s">
        <v>102</v>
      </c>
      <c r="B56" t="s">
        <v>184</v>
      </c>
      <c r="C56" s="5"/>
      <c r="D56" s="5"/>
      <c r="E56" s="5"/>
      <c r="F56" s="5"/>
      <c r="G56" s="5"/>
      <c r="I56" s="13">
        <f t="shared" si="0"/>
        <v>0</v>
      </c>
    </row>
    <row r="57" spans="1:9" x14ac:dyDescent="0.3">
      <c r="A57" t="s">
        <v>87</v>
      </c>
      <c r="B57" t="s">
        <v>40</v>
      </c>
      <c r="C57" s="5"/>
      <c r="D57" s="5"/>
      <c r="E57" s="5"/>
      <c r="F57" s="5"/>
      <c r="G57" s="5"/>
      <c r="I57" s="13">
        <f t="shared" si="0"/>
        <v>0</v>
      </c>
    </row>
    <row r="58" spans="1:9" x14ac:dyDescent="0.3">
      <c r="A58" t="s">
        <v>87</v>
      </c>
      <c r="B58" s="2" t="s">
        <v>52</v>
      </c>
      <c r="C58" s="5"/>
      <c r="D58" s="5"/>
      <c r="E58" s="5"/>
      <c r="F58" s="5"/>
      <c r="G58" s="5"/>
      <c r="I58" s="13">
        <f t="shared" si="0"/>
        <v>0</v>
      </c>
    </row>
    <row r="59" spans="1:9" x14ac:dyDescent="0.3">
      <c r="A59" t="s">
        <v>114</v>
      </c>
      <c r="B59" t="s">
        <v>13</v>
      </c>
      <c r="C59" s="5"/>
      <c r="D59" s="5"/>
      <c r="E59" s="5"/>
      <c r="F59" s="5"/>
      <c r="G59" s="5"/>
      <c r="I59" s="13">
        <f t="shared" si="0"/>
        <v>0</v>
      </c>
    </row>
    <row r="60" spans="1:9" x14ac:dyDescent="0.3">
      <c r="A60" t="s">
        <v>130</v>
      </c>
      <c r="B60" t="s">
        <v>184</v>
      </c>
      <c r="C60" s="5"/>
      <c r="D60" s="5"/>
      <c r="E60" s="5"/>
      <c r="F60" s="5"/>
      <c r="G60" s="17"/>
      <c r="I60" s="13">
        <f t="shared" si="0"/>
        <v>0</v>
      </c>
    </row>
    <row r="61" spans="1:9" x14ac:dyDescent="0.3">
      <c r="A61" t="s">
        <v>98</v>
      </c>
      <c r="B61" t="s">
        <v>32</v>
      </c>
      <c r="C61" s="5"/>
      <c r="D61" s="5"/>
      <c r="E61" s="5"/>
      <c r="F61" s="5"/>
      <c r="G61" s="17"/>
      <c r="I61" s="13">
        <f t="shared" si="0"/>
        <v>0</v>
      </c>
    </row>
    <row r="62" spans="1:9" x14ac:dyDescent="0.3">
      <c r="A62" t="s">
        <v>99</v>
      </c>
      <c r="B62" t="s">
        <v>45</v>
      </c>
      <c r="C62" s="5"/>
      <c r="D62" s="5"/>
      <c r="E62" s="5"/>
      <c r="F62" s="5"/>
      <c r="G62" s="17"/>
      <c r="I62" s="13">
        <f t="shared" si="0"/>
        <v>0</v>
      </c>
    </row>
    <row r="63" spans="1:9" x14ac:dyDescent="0.3">
      <c r="A63" t="s">
        <v>87</v>
      </c>
      <c r="B63" t="s">
        <v>180</v>
      </c>
      <c r="C63" s="5"/>
      <c r="D63" s="5"/>
      <c r="E63" s="5"/>
      <c r="F63" s="5"/>
      <c r="G63" s="17"/>
      <c r="I63" s="13">
        <f t="shared" si="0"/>
        <v>0</v>
      </c>
    </row>
    <row r="64" spans="1:9" x14ac:dyDescent="0.3">
      <c r="A64" t="s">
        <v>110</v>
      </c>
      <c r="B64" t="s">
        <v>32</v>
      </c>
      <c r="C64" s="5"/>
      <c r="D64" s="5"/>
      <c r="E64" s="5"/>
      <c r="F64" s="5"/>
      <c r="G64" s="17"/>
      <c r="I64" s="13">
        <f t="shared" si="0"/>
        <v>0</v>
      </c>
    </row>
    <row r="65" spans="1:9" x14ac:dyDescent="0.3">
      <c r="A65" t="s">
        <v>111</v>
      </c>
      <c r="B65" t="s">
        <v>45</v>
      </c>
      <c r="C65" s="5"/>
      <c r="D65" s="5"/>
      <c r="E65" s="5"/>
      <c r="F65" s="5"/>
      <c r="G65" s="17"/>
      <c r="I65" s="13">
        <f t="shared" si="0"/>
        <v>0</v>
      </c>
    </row>
    <row r="66" spans="1:9" x14ac:dyDescent="0.3">
      <c r="A66" t="s">
        <v>112</v>
      </c>
      <c r="B66" t="s">
        <v>96</v>
      </c>
      <c r="C66" s="5"/>
      <c r="D66" s="5"/>
      <c r="E66" s="5"/>
      <c r="F66" s="5"/>
      <c r="G66" s="17"/>
      <c r="I66" s="13">
        <f t="shared" si="0"/>
        <v>0</v>
      </c>
    </row>
    <row r="67" spans="1:9" x14ac:dyDescent="0.3">
      <c r="A67" t="s">
        <v>84</v>
      </c>
      <c r="B67" t="s">
        <v>13</v>
      </c>
      <c r="C67" s="5"/>
      <c r="D67" s="5"/>
      <c r="E67" s="5"/>
      <c r="F67" s="5"/>
      <c r="G67" s="17"/>
      <c r="I67" s="13">
        <f t="shared" si="0"/>
        <v>0</v>
      </c>
    </row>
    <row r="68" spans="1:9" x14ac:dyDescent="0.3">
      <c r="A68" t="s">
        <v>86</v>
      </c>
      <c r="B68" t="s">
        <v>30</v>
      </c>
      <c r="C68" s="5"/>
      <c r="D68" s="5"/>
      <c r="E68" s="5"/>
      <c r="F68" s="5"/>
      <c r="G68" s="17"/>
      <c r="I68" s="13">
        <f t="shared" si="0"/>
        <v>0</v>
      </c>
    </row>
    <row r="69" spans="1:9" x14ac:dyDescent="0.3">
      <c r="A69" t="s">
        <v>97</v>
      </c>
      <c r="B69" t="s">
        <v>32</v>
      </c>
      <c r="C69" s="5"/>
      <c r="D69" s="17"/>
      <c r="E69" s="5"/>
      <c r="F69" s="5"/>
      <c r="G69" s="17"/>
      <c r="I69" s="13">
        <f t="shared" si="0"/>
        <v>0</v>
      </c>
    </row>
    <row r="70" spans="1:9" x14ac:dyDescent="0.3">
      <c r="A70" t="s">
        <v>86</v>
      </c>
      <c r="B70" t="s">
        <v>45</v>
      </c>
      <c r="C70" s="5"/>
      <c r="D70" s="17"/>
      <c r="E70" s="5"/>
      <c r="F70" s="5"/>
      <c r="G70" s="17"/>
      <c r="I70" s="13">
        <f t="shared" si="0"/>
        <v>0</v>
      </c>
    </row>
    <row r="71" spans="1:9" x14ac:dyDescent="0.3">
      <c r="A71" t="s">
        <v>89</v>
      </c>
      <c r="B71" t="s">
        <v>180</v>
      </c>
      <c r="C71" s="5"/>
      <c r="D71" s="17"/>
      <c r="E71" s="5"/>
      <c r="F71" s="5"/>
      <c r="G71" s="17"/>
      <c r="I71" s="13">
        <f t="shared" si="0"/>
        <v>0</v>
      </c>
    </row>
    <row r="72" spans="1:9" x14ac:dyDescent="0.3"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/>
      <c r="I72" s="1" t="s">
        <v>0</v>
      </c>
    </row>
    <row r="73" spans="1:9" x14ac:dyDescent="0.3">
      <c r="C73" s="8">
        <f>SUM(C4:C71)</f>
        <v>235240.19999999998</v>
      </c>
      <c r="D73" s="8">
        <f>SUM(D4:D71)</f>
        <v>247612.7</v>
      </c>
      <c r="E73" s="8">
        <f>SUM(E4:E71)</f>
        <v>174805.4</v>
      </c>
      <c r="F73" s="8">
        <f>SUM(F4:F71)</f>
        <v>0</v>
      </c>
      <c r="G73" s="8">
        <f>SUM(G4:G71)</f>
        <v>0</v>
      </c>
      <c r="H73" s="9"/>
      <c r="I73" s="21">
        <f>SUM(I4:I71)</f>
        <v>657658.30000000005</v>
      </c>
    </row>
    <row r="74" spans="1:9" x14ac:dyDescent="0.3">
      <c r="C74" s="1" t="s">
        <v>1</v>
      </c>
      <c r="D74" s="1" t="s">
        <v>1</v>
      </c>
      <c r="E74" s="1" t="s">
        <v>1</v>
      </c>
      <c r="F74" s="1" t="s">
        <v>1</v>
      </c>
      <c r="G74" s="1" t="s">
        <v>1</v>
      </c>
      <c r="H74" s="1"/>
      <c r="I74" s="1" t="s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43"/>
  <sheetViews>
    <sheetView topLeftCell="A25" workbookViewId="0">
      <selection activeCell="M45" sqref="M45"/>
    </sheetView>
  </sheetViews>
  <sheetFormatPr defaultRowHeight="14.4" x14ac:dyDescent="0.3"/>
  <cols>
    <col min="2" max="2" width="13.109375" customWidth="1"/>
    <col min="3" max="3" width="11.33203125" customWidth="1"/>
    <col min="4" max="7" width="10.88671875" customWidth="1"/>
    <col min="12" max="12" width="10.5546875" customWidth="1"/>
    <col min="13" max="13" width="10.6640625" customWidth="1"/>
  </cols>
  <sheetData>
    <row r="1" spans="1:15" x14ac:dyDescent="0.3">
      <c r="A1" t="s">
        <v>266</v>
      </c>
    </row>
    <row r="2" spans="1:15" x14ac:dyDescent="0.3">
      <c r="L2" t="s">
        <v>7</v>
      </c>
      <c r="M2" t="s">
        <v>263</v>
      </c>
      <c r="N2" t="s">
        <v>262</v>
      </c>
    </row>
    <row r="3" spans="1:15" x14ac:dyDescent="0.3">
      <c r="C3" s="3" t="s">
        <v>255</v>
      </c>
      <c r="D3" s="3" t="s">
        <v>256</v>
      </c>
      <c r="E3" s="3" t="s">
        <v>257</v>
      </c>
      <c r="F3" s="3" t="s">
        <v>258</v>
      </c>
      <c r="G3" s="3" t="s">
        <v>171</v>
      </c>
      <c r="H3" s="3" t="s">
        <v>260</v>
      </c>
      <c r="I3" s="3" t="s">
        <v>259</v>
      </c>
      <c r="J3" s="3" t="s">
        <v>261</v>
      </c>
      <c r="M3" s="40"/>
      <c r="N3" s="42"/>
    </row>
    <row r="4" spans="1:15" x14ac:dyDescent="0.3">
      <c r="A4" t="s">
        <v>11</v>
      </c>
      <c r="B4" s="2" t="s">
        <v>138</v>
      </c>
      <c r="C4" s="35">
        <v>661</v>
      </c>
      <c r="D4" s="35"/>
      <c r="E4" s="35"/>
      <c r="F4" s="35"/>
      <c r="G4" s="35"/>
      <c r="H4" s="35"/>
      <c r="I4" s="35"/>
      <c r="J4" s="35"/>
      <c r="K4" s="35"/>
      <c r="L4" s="35">
        <f>D4+E4+F4+G4+H4+I4+J4</f>
        <v>0</v>
      </c>
      <c r="M4" s="41"/>
      <c r="N4" s="43">
        <f>M4/7</f>
        <v>0</v>
      </c>
      <c r="O4" t="s">
        <v>264</v>
      </c>
    </row>
    <row r="5" spans="1:15" x14ac:dyDescent="0.3">
      <c r="A5" t="s">
        <v>11</v>
      </c>
      <c r="B5" t="s">
        <v>13</v>
      </c>
      <c r="C5" s="35">
        <v>11792</v>
      </c>
      <c r="D5" s="35">
        <v>10881</v>
      </c>
      <c r="E5" s="35">
        <v>18498</v>
      </c>
      <c r="F5" s="35">
        <v>14674</v>
      </c>
      <c r="G5" s="35"/>
      <c r="H5" s="35"/>
      <c r="I5" s="35"/>
      <c r="J5" s="35"/>
      <c r="K5" s="35"/>
      <c r="L5" s="35">
        <f t="shared" ref="L5:L39" si="0">D5+E5+F5+G5+H5+I5+J5</f>
        <v>44053</v>
      </c>
      <c r="M5" s="41"/>
      <c r="N5" s="43">
        <f t="shared" ref="N5:N40" si="1">M5/7</f>
        <v>0</v>
      </c>
      <c r="O5" t="s">
        <v>264</v>
      </c>
    </row>
    <row r="6" spans="1:15" x14ac:dyDescent="0.3">
      <c r="A6" t="s">
        <v>10</v>
      </c>
      <c r="B6" t="s">
        <v>13</v>
      </c>
      <c r="C6" s="35">
        <v>7484</v>
      </c>
      <c r="D6" s="35">
        <v>6590</v>
      </c>
      <c r="E6" s="35">
        <v>24392</v>
      </c>
      <c r="F6" s="35">
        <v>9748</v>
      </c>
      <c r="G6" s="35"/>
      <c r="H6" s="35"/>
      <c r="I6" s="35"/>
      <c r="J6" s="35"/>
      <c r="K6" s="35"/>
      <c r="L6" s="35">
        <f t="shared" si="0"/>
        <v>40730</v>
      </c>
      <c r="M6" s="41"/>
      <c r="N6" s="43">
        <f t="shared" si="1"/>
        <v>0</v>
      </c>
      <c r="O6" t="s">
        <v>264</v>
      </c>
    </row>
    <row r="7" spans="1:15" x14ac:dyDescent="0.3">
      <c r="A7" t="s">
        <v>8</v>
      </c>
      <c r="B7" t="s">
        <v>13</v>
      </c>
      <c r="C7" s="35">
        <v>4691</v>
      </c>
      <c r="D7" s="35">
        <v>7263</v>
      </c>
      <c r="E7" s="35">
        <v>2091</v>
      </c>
      <c r="F7" s="35">
        <v>636</v>
      </c>
      <c r="G7" s="35"/>
      <c r="H7" s="35"/>
      <c r="I7" s="35"/>
      <c r="J7" s="35"/>
      <c r="K7" s="35"/>
      <c r="L7" s="35">
        <f t="shared" si="0"/>
        <v>9990</v>
      </c>
      <c r="M7" s="41"/>
      <c r="N7" s="43">
        <f t="shared" si="1"/>
        <v>0</v>
      </c>
      <c r="O7" t="s">
        <v>264</v>
      </c>
    </row>
    <row r="8" spans="1:15" x14ac:dyDescent="0.3">
      <c r="A8" t="s">
        <v>158</v>
      </c>
      <c r="B8" t="s">
        <v>13</v>
      </c>
      <c r="C8" s="35">
        <v>2495</v>
      </c>
      <c r="D8" s="35">
        <v>6006</v>
      </c>
      <c r="E8" s="35">
        <v>6589</v>
      </c>
      <c r="F8" s="35"/>
      <c r="G8" s="35"/>
      <c r="H8" s="35"/>
      <c r="I8" s="35"/>
      <c r="J8" s="35"/>
      <c r="K8" s="35"/>
      <c r="L8" s="35">
        <f t="shared" si="0"/>
        <v>12595</v>
      </c>
      <c r="M8" s="41"/>
      <c r="N8" s="43">
        <f t="shared" si="1"/>
        <v>0</v>
      </c>
      <c r="O8" t="s">
        <v>264</v>
      </c>
    </row>
    <row r="9" spans="1:15" x14ac:dyDescent="0.3">
      <c r="A9" t="s">
        <v>19</v>
      </c>
      <c r="B9" t="s">
        <v>13</v>
      </c>
      <c r="C9" s="35">
        <v>47701</v>
      </c>
      <c r="D9" s="37">
        <v>137457</v>
      </c>
      <c r="E9" s="37">
        <v>161733</v>
      </c>
      <c r="F9" s="37">
        <v>100794</v>
      </c>
      <c r="G9" s="37">
        <v>103941</v>
      </c>
      <c r="H9" s="37">
        <v>112809</v>
      </c>
      <c r="I9" s="38">
        <v>125250</v>
      </c>
      <c r="J9" s="37">
        <v>158893</v>
      </c>
      <c r="K9" s="36"/>
      <c r="L9" s="35">
        <f t="shared" si="0"/>
        <v>900877</v>
      </c>
      <c r="M9" s="41">
        <f>L9+L5</f>
        <v>944930</v>
      </c>
      <c r="N9" s="43">
        <f t="shared" si="1"/>
        <v>134990</v>
      </c>
    </row>
    <row r="10" spans="1:15" x14ac:dyDescent="0.3">
      <c r="A10" t="s">
        <v>20</v>
      </c>
      <c r="B10" t="s">
        <v>13</v>
      </c>
      <c r="C10" s="35">
        <v>20634</v>
      </c>
      <c r="D10" s="37">
        <v>101712</v>
      </c>
      <c r="E10" s="37">
        <v>127939</v>
      </c>
      <c r="F10" s="37">
        <v>106932</v>
      </c>
      <c r="G10" s="37">
        <v>150980</v>
      </c>
      <c r="H10" s="37">
        <v>104569</v>
      </c>
      <c r="I10" s="35">
        <v>135542</v>
      </c>
      <c r="J10" s="37">
        <v>145290</v>
      </c>
      <c r="K10" s="36"/>
      <c r="L10" s="35">
        <f t="shared" si="0"/>
        <v>872964</v>
      </c>
      <c r="M10" s="41">
        <f>L10+L6</f>
        <v>913694</v>
      </c>
      <c r="N10" s="43">
        <f t="shared" si="1"/>
        <v>130527.71428571429</v>
      </c>
    </row>
    <row r="11" spans="1:15" x14ac:dyDescent="0.3">
      <c r="A11" t="s">
        <v>21</v>
      </c>
      <c r="B11" t="s">
        <v>13</v>
      </c>
      <c r="C11" s="35">
        <v>401</v>
      </c>
      <c r="D11" s="37">
        <v>2299</v>
      </c>
      <c r="E11" s="37">
        <v>35029</v>
      </c>
      <c r="F11" s="37">
        <v>18462</v>
      </c>
      <c r="G11" s="37">
        <v>42066</v>
      </c>
      <c r="H11" s="37">
        <v>28556</v>
      </c>
      <c r="I11" s="35">
        <v>21746</v>
      </c>
      <c r="J11" s="37">
        <v>15373</v>
      </c>
      <c r="K11" s="36"/>
      <c r="L11" s="35">
        <f t="shared" si="0"/>
        <v>163531</v>
      </c>
      <c r="M11" s="41">
        <f>L11+L7</f>
        <v>173521</v>
      </c>
      <c r="N11" s="43">
        <f t="shared" si="1"/>
        <v>24788.714285714286</v>
      </c>
    </row>
    <row r="12" spans="1:15" x14ac:dyDescent="0.3">
      <c r="A12" t="s">
        <v>243</v>
      </c>
      <c r="B12" t="s">
        <v>13</v>
      </c>
      <c r="C12" s="37"/>
      <c r="D12" s="37"/>
      <c r="E12" s="37"/>
      <c r="F12" s="37"/>
      <c r="G12" s="37"/>
      <c r="H12" s="37"/>
      <c r="I12" s="35">
        <v>5820</v>
      </c>
      <c r="J12" s="37">
        <v>2330</v>
      </c>
      <c r="K12" s="36"/>
      <c r="L12" s="35">
        <f t="shared" si="0"/>
        <v>8150</v>
      </c>
      <c r="M12" s="41"/>
      <c r="N12" s="43">
        <f t="shared" si="1"/>
        <v>0</v>
      </c>
    </row>
    <row r="13" spans="1:15" x14ac:dyDescent="0.3">
      <c r="A13" t="s">
        <v>197</v>
      </c>
      <c r="B13" t="s">
        <v>13</v>
      </c>
      <c r="C13" s="37">
        <v>2514</v>
      </c>
      <c r="D13" s="37">
        <v>4282</v>
      </c>
      <c r="E13" s="37">
        <v>18662</v>
      </c>
      <c r="F13" s="37">
        <v>7115</v>
      </c>
      <c r="G13" s="37">
        <v>23970</v>
      </c>
      <c r="H13" s="37">
        <v>22051</v>
      </c>
      <c r="I13" s="35">
        <v>613</v>
      </c>
      <c r="J13" s="37"/>
      <c r="K13" s="36"/>
      <c r="L13" s="35">
        <f t="shared" si="0"/>
        <v>76693</v>
      </c>
      <c r="M13" s="41">
        <f>L13+L8+L12</f>
        <v>97438</v>
      </c>
      <c r="N13" s="43">
        <f t="shared" si="1"/>
        <v>13919.714285714286</v>
      </c>
      <c r="O13" t="s">
        <v>265</v>
      </c>
    </row>
    <row r="14" spans="1:15" x14ac:dyDescent="0.3">
      <c r="A14" t="s">
        <v>22</v>
      </c>
      <c r="B14" t="s">
        <v>23</v>
      </c>
      <c r="C14" s="37">
        <v>4136</v>
      </c>
      <c r="D14" s="37">
        <v>7813</v>
      </c>
      <c r="E14" s="37">
        <v>6788</v>
      </c>
      <c r="F14" s="37">
        <v>7369</v>
      </c>
      <c r="G14" s="37">
        <v>8206</v>
      </c>
      <c r="H14" s="37">
        <v>8674</v>
      </c>
      <c r="I14" s="35">
        <v>8860</v>
      </c>
      <c r="J14" s="37">
        <v>6635</v>
      </c>
      <c r="K14" s="36"/>
      <c r="L14" s="35">
        <f t="shared" si="0"/>
        <v>54345</v>
      </c>
      <c r="M14" s="41">
        <f>L14</f>
        <v>54345</v>
      </c>
      <c r="N14" s="43">
        <f t="shared" si="1"/>
        <v>7763.5714285714284</v>
      </c>
    </row>
    <row r="15" spans="1:15" x14ac:dyDescent="0.3">
      <c r="A15" t="s">
        <v>24</v>
      </c>
      <c r="B15" t="s">
        <v>23</v>
      </c>
      <c r="C15" s="37">
        <v>7929</v>
      </c>
      <c r="D15" s="37">
        <v>6230</v>
      </c>
      <c r="E15" s="37">
        <v>5085</v>
      </c>
      <c r="F15" s="37">
        <v>5125</v>
      </c>
      <c r="G15" s="37">
        <v>5146</v>
      </c>
      <c r="H15" s="37">
        <v>4309</v>
      </c>
      <c r="I15" s="35">
        <v>3169</v>
      </c>
      <c r="J15" s="37">
        <v>2020</v>
      </c>
      <c r="K15" s="36"/>
      <c r="L15" s="35">
        <f t="shared" si="0"/>
        <v>31084</v>
      </c>
      <c r="M15" s="41">
        <f>L15</f>
        <v>31084</v>
      </c>
      <c r="N15" s="43">
        <f t="shared" si="1"/>
        <v>4440.5714285714284</v>
      </c>
    </row>
    <row r="16" spans="1:15" x14ac:dyDescent="0.3">
      <c r="A16" t="s">
        <v>176</v>
      </c>
      <c r="B16" s="2" t="s">
        <v>173</v>
      </c>
      <c r="C16" s="37"/>
      <c r="D16" s="37"/>
      <c r="E16" s="37">
        <v>1639</v>
      </c>
      <c r="F16" s="37"/>
      <c r="G16" s="37"/>
      <c r="H16" s="37"/>
      <c r="I16" s="35"/>
      <c r="J16" s="37"/>
      <c r="K16" s="36"/>
      <c r="L16" s="35">
        <f t="shared" si="0"/>
        <v>1639</v>
      </c>
      <c r="M16" s="41"/>
      <c r="N16" s="43">
        <f t="shared" si="1"/>
        <v>0</v>
      </c>
    </row>
    <row r="17" spans="1:15" x14ac:dyDescent="0.3">
      <c r="A17" t="s">
        <v>29</v>
      </c>
      <c r="B17" t="s">
        <v>30</v>
      </c>
      <c r="C17" s="37">
        <v>60118</v>
      </c>
      <c r="D17" s="37">
        <v>77989</v>
      </c>
      <c r="E17" s="37">
        <v>56202</v>
      </c>
      <c r="F17" s="37">
        <v>82274</v>
      </c>
      <c r="G17" s="37">
        <v>70457</v>
      </c>
      <c r="H17" s="37">
        <v>67146</v>
      </c>
      <c r="I17" s="37">
        <v>82719</v>
      </c>
      <c r="J17" s="37">
        <v>100838</v>
      </c>
      <c r="K17" s="36"/>
      <c r="L17" s="35">
        <f t="shared" si="0"/>
        <v>537625</v>
      </c>
      <c r="M17" s="41">
        <f>L17</f>
        <v>537625</v>
      </c>
      <c r="N17" s="43">
        <f t="shared" si="1"/>
        <v>76803.571428571435</v>
      </c>
    </row>
    <row r="18" spans="1:15" x14ac:dyDescent="0.3">
      <c r="A18" t="s">
        <v>17</v>
      </c>
      <c r="B18" t="s">
        <v>30</v>
      </c>
      <c r="C18" s="37">
        <v>41599</v>
      </c>
      <c r="D18" s="37">
        <v>50989</v>
      </c>
      <c r="E18" s="37">
        <v>56123</v>
      </c>
      <c r="F18" s="37">
        <v>54738</v>
      </c>
      <c r="G18" s="37">
        <v>70297</v>
      </c>
      <c r="H18" s="37">
        <v>52353</v>
      </c>
      <c r="I18" s="37">
        <v>61593</v>
      </c>
      <c r="J18" s="37">
        <v>60237</v>
      </c>
      <c r="K18" s="36"/>
      <c r="L18" s="35">
        <f t="shared" si="0"/>
        <v>406330</v>
      </c>
      <c r="M18" s="41">
        <f>L18+L16</f>
        <v>407969</v>
      </c>
      <c r="N18" s="43">
        <f t="shared" si="1"/>
        <v>58281.285714285717</v>
      </c>
      <c r="O18">
        <v>70</v>
      </c>
    </row>
    <row r="19" spans="1:15" x14ac:dyDescent="0.3">
      <c r="A19" t="s">
        <v>18</v>
      </c>
      <c r="B19" t="s">
        <v>30</v>
      </c>
      <c r="C19" s="37">
        <v>672</v>
      </c>
      <c r="D19" s="37"/>
      <c r="E19" s="37">
        <v>7068</v>
      </c>
      <c r="F19" s="37">
        <v>7775</v>
      </c>
      <c r="G19" s="37">
        <v>21419</v>
      </c>
      <c r="H19" s="37">
        <v>17585</v>
      </c>
      <c r="I19" s="37">
        <v>14414</v>
      </c>
      <c r="J19" s="37">
        <v>7496</v>
      </c>
      <c r="K19" s="36"/>
      <c r="L19" s="35">
        <f t="shared" si="0"/>
        <v>75757</v>
      </c>
      <c r="M19" s="41">
        <f>L19</f>
        <v>75757</v>
      </c>
      <c r="N19" s="43">
        <f t="shared" si="1"/>
        <v>10822.428571428571</v>
      </c>
    </row>
    <row r="20" spans="1:15" x14ac:dyDescent="0.3">
      <c r="A20" t="s">
        <v>244</v>
      </c>
      <c r="B20" t="s">
        <v>30</v>
      </c>
      <c r="C20" s="37"/>
      <c r="D20" s="37"/>
      <c r="E20" s="37"/>
      <c r="F20" s="37"/>
      <c r="G20" s="37"/>
      <c r="H20" s="37"/>
      <c r="I20" s="37">
        <v>5485</v>
      </c>
      <c r="J20" s="37">
        <v>2067</v>
      </c>
      <c r="K20" s="36"/>
      <c r="L20" s="35">
        <f t="shared" si="0"/>
        <v>7552</v>
      </c>
      <c r="M20" s="41"/>
      <c r="N20" s="43">
        <f t="shared" si="1"/>
        <v>0</v>
      </c>
    </row>
    <row r="21" spans="1:15" x14ac:dyDescent="0.3">
      <c r="A21" t="s">
        <v>162</v>
      </c>
      <c r="B21" t="s">
        <v>30</v>
      </c>
      <c r="C21" s="37">
        <v>2257</v>
      </c>
      <c r="D21" s="37">
        <v>1014</v>
      </c>
      <c r="E21" s="37">
        <v>2170</v>
      </c>
      <c r="F21" s="37">
        <v>6309</v>
      </c>
      <c r="G21" s="37">
        <v>9951</v>
      </c>
      <c r="H21" s="37">
        <v>9252</v>
      </c>
      <c r="I21" s="37">
        <v>272</v>
      </c>
      <c r="J21" s="37"/>
      <c r="K21" s="36"/>
      <c r="L21" s="35">
        <f t="shared" si="0"/>
        <v>28968</v>
      </c>
      <c r="M21" s="41">
        <f>L21+L20</f>
        <v>36520</v>
      </c>
      <c r="N21" s="43">
        <f t="shared" si="1"/>
        <v>5217.1428571428569</v>
      </c>
      <c r="O21" t="s">
        <v>265</v>
      </c>
    </row>
    <row r="22" spans="1:15" x14ac:dyDescent="0.3">
      <c r="A22" t="s">
        <v>25</v>
      </c>
      <c r="B22" t="s">
        <v>30</v>
      </c>
      <c r="C22" s="37"/>
      <c r="D22" s="37"/>
      <c r="E22" s="37"/>
      <c r="F22" s="37"/>
      <c r="G22" s="37"/>
      <c r="H22" s="37"/>
      <c r="I22" s="37"/>
      <c r="J22" s="37"/>
      <c r="K22" s="36"/>
      <c r="L22" s="35">
        <f t="shared" si="0"/>
        <v>0</v>
      </c>
      <c r="M22" s="41"/>
      <c r="N22" s="43">
        <f t="shared" si="1"/>
        <v>0</v>
      </c>
    </row>
    <row r="23" spans="1:15" x14ac:dyDescent="0.3">
      <c r="A23" t="s">
        <v>27</v>
      </c>
      <c r="B23" t="s">
        <v>30</v>
      </c>
      <c r="C23" s="37">
        <v>5496</v>
      </c>
      <c r="D23" s="37">
        <v>8029</v>
      </c>
      <c r="E23" s="37">
        <v>10153</v>
      </c>
      <c r="F23" s="37">
        <v>9128</v>
      </c>
      <c r="G23" s="37">
        <v>12246</v>
      </c>
      <c r="H23" s="37">
        <v>11245</v>
      </c>
      <c r="I23" s="37">
        <v>11154</v>
      </c>
      <c r="J23" s="37">
        <v>10294</v>
      </c>
      <c r="K23" s="36"/>
      <c r="L23" s="35">
        <f t="shared" si="0"/>
        <v>72249</v>
      </c>
      <c r="M23" s="41">
        <f>L23</f>
        <v>72249</v>
      </c>
      <c r="N23" s="43">
        <f t="shared" si="1"/>
        <v>10321.285714285714</v>
      </c>
    </row>
    <row r="24" spans="1:15" x14ac:dyDescent="0.3">
      <c r="A24" t="s">
        <v>28</v>
      </c>
      <c r="B24" t="s">
        <v>30</v>
      </c>
      <c r="C24" s="37">
        <v>11358</v>
      </c>
      <c r="D24" s="37">
        <v>7177</v>
      </c>
      <c r="E24" s="37">
        <v>3291</v>
      </c>
      <c r="F24" s="37">
        <v>4071</v>
      </c>
      <c r="G24" s="37">
        <v>5108</v>
      </c>
      <c r="H24" s="37">
        <v>4268</v>
      </c>
      <c r="I24" s="37">
        <v>5661</v>
      </c>
      <c r="J24" s="37">
        <v>2906</v>
      </c>
      <c r="K24" s="36"/>
      <c r="L24" s="35">
        <f t="shared" si="0"/>
        <v>32482</v>
      </c>
      <c r="M24" s="41">
        <f>L24</f>
        <v>32482</v>
      </c>
      <c r="N24" s="43">
        <f t="shared" si="1"/>
        <v>4640.2857142857147</v>
      </c>
      <c r="O24">
        <v>5</v>
      </c>
    </row>
    <row r="25" spans="1:15" x14ac:dyDescent="0.3">
      <c r="A25" t="s">
        <v>29</v>
      </c>
      <c r="B25" s="2" t="s">
        <v>254</v>
      </c>
      <c r="C25" s="37"/>
      <c r="D25" s="37"/>
      <c r="E25" s="37"/>
      <c r="F25" s="37"/>
      <c r="G25" s="37"/>
      <c r="H25" s="37"/>
      <c r="I25" s="37"/>
      <c r="J25" s="37"/>
      <c r="K25" s="36"/>
      <c r="L25" s="35">
        <f t="shared" si="0"/>
        <v>0</v>
      </c>
      <c r="M25" s="41"/>
      <c r="N25" s="43">
        <f t="shared" si="1"/>
        <v>0</v>
      </c>
    </row>
    <row r="26" spans="1:15" x14ac:dyDescent="0.3">
      <c r="A26" t="s">
        <v>17</v>
      </c>
      <c r="B26" s="2" t="s">
        <v>254</v>
      </c>
      <c r="C26" s="37"/>
      <c r="D26" s="37"/>
      <c r="E26" s="37"/>
      <c r="F26" s="37"/>
      <c r="G26" s="37"/>
      <c r="H26" s="37"/>
      <c r="I26" s="37"/>
      <c r="J26" s="37"/>
      <c r="K26" s="36"/>
      <c r="L26" s="35">
        <f t="shared" si="0"/>
        <v>0</v>
      </c>
      <c r="M26" s="41"/>
      <c r="N26" s="43">
        <f t="shared" si="1"/>
        <v>0</v>
      </c>
    </row>
    <row r="27" spans="1:15" x14ac:dyDescent="0.3">
      <c r="A27" t="s">
        <v>33</v>
      </c>
      <c r="B27" s="2" t="s">
        <v>254</v>
      </c>
      <c r="C27" s="37"/>
      <c r="D27" s="37"/>
      <c r="E27" s="37"/>
      <c r="F27" s="37"/>
      <c r="G27" s="37"/>
      <c r="H27" s="37"/>
      <c r="I27" s="37"/>
      <c r="J27" s="37"/>
      <c r="K27" s="36"/>
      <c r="L27" s="35">
        <f t="shared" si="0"/>
        <v>0</v>
      </c>
      <c r="M27" s="41"/>
      <c r="N27" s="43">
        <f t="shared" si="1"/>
        <v>0</v>
      </c>
    </row>
    <row r="28" spans="1:15" x14ac:dyDescent="0.3">
      <c r="A28" t="s">
        <v>35</v>
      </c>
      <c r="B28" t="s">
        <v>32</v>
      </c>
      <c r="C28" s="37"/>
      <c r="D28" s="37"/>
      <c r="E28" s="37"/>
      <c r="F28" s="37"/>
      <c r="G28" s="37"/>
      <c r="H28" s="37"/>
      <c r="I28" s="39"/>
      <c r="J28" s="37"/>
      <c r="K28" s="36"/>
      <c r="L28" s="35">
        <f t="shared" si="0"/>
        <v>0</v>
      </c>
      <c r="M28" s="41"/>
      <c r="N28" s="43">
        <f t="shared" si="1"/>
        <v>0</v>
      </c>
    </row>
    <row r="29" spans="1:15" x14ac:dyDescent="0.3">
      <c r="A29" t="s">
        <v>36</v>
      </c>
      <c r="B29" t="s">
        <v>32</v>
      </c>
      <c r="C29" s="37"/>
      <c r="D29" s="37"/>
      <c r="E29" s="37"/>
      <c r="F29" s="37"/>
      <c r="G29" s="37"/>
      <c r="H29" s="37"/>
      <c r="I29" s="39"/>
      <c r="J29" s="37"/>
      <c r="K29" s="36"/>
      <c r="L29" s="35">
        <f t="shared" si="0"/>
        <v>0</v>
      </c>
      <c r="M29" s="41"/>
      <c r="N29" s="43">
        <f t="shared" si="1"/>
        <v>0</v>
      </c>
    </row>
    <row r="30" spans="1:15" x14ac:dyDescent="0.3">
      <c r="A30" s="7" t="s">
        <v>39</v>
      </c>
      <c r="B30" t="s">
        <v>38</v>
      </c>
      <c r="C30" s="37"/>
      <c r="D30" s="37"/>
      <c r="E30" s="37"/>
      <c r="F30" s="37"/>
      <c r="G30" s="37"/>
      <c r="H30" s="37"/>
      <c r="I30" s="39"/>
      <c r="J30" s="37"/>
      <c r="K30" s="36"/>
      <c r="L30" s="35">
        <f t="shared" si="0"/>
        <v>0</v>
      </c>
      <c r="M30" s="41"/>
      <c r="N30" s="43">
        <f t="shared" si="1"/>
        <v>0</v>
      </c>
    </row>
    <row r="31" spans="1:15" x14ac:dyDescent="0.3">
      <c r="A31" t="s">
        <v>37</v>
      </c>
      <c r="B31" t="s">
        <v>153</v>
      </c>
      <c r="C31" s="37">
        <v>9512</v>
      </c>
      <c r="D31" s="37">
        <v>11685</v>
      </c>
      <c r="E31" s="37">
        <v>24537</v>
      </c>
      <c r="F31" s="37">
        <v>16754</v>
      </c>
      <c r="G31" s="37">
        <v>11900</v>
      </c>
      <c r="H31" s="37">
        <v>10974</v>
      </c>
      <c r="I31" s="37">
        <v>17139</v>
      </c>
      <c r="J31" s="37">
        <v>18418</v>
      </c>
      <c r="K31" s="36"/>
      <c r="L31" s="35">
        <f t="shared" si="0"/>
        <v>111407</v>
      </c>
      <c r="M31" s="41">
        <f>L31</f>
        <v>111407</v>
      </c>
      <c r="N31" s="43">
        <f t="shared" si="1"/>
        <v>15915.285714285714</v>
      </c>
    </row>
    <row r="32" spans="1:15" x14ac:dyDescent="0.3">
      <c r="A32" t="s">
        <v>33</v>
      </c>
      <c r="B32" t="s">
        <v>153</v>
      </c>
      <c r="C32" s="37">
        <v>5626</v>
      </c>
      <c r="D32" s="37">
        <v>9615</v>
      </c>
      <c r="E32" s="37">
        <v>9380</v>
      </c>
      <c r="F32" s="37">
        <v>10338</v>
      </c>
      <c r="G32" s="37">
        <v>11851</v>
      </c>
      <c r="H32" s="37">
        <v>13327</v>
      </c>
      <c r="I32" s="37">
        <v>13133</v>
      </c>
      <c r="J32" s="37">
        <v>12871</v>
      </c>
      <c r="K32" s="36"/>
      <c r="L32" s="35">
        <f t="shared" si="0"/>
        <v>80515</v>
      </c>
      <c r="M32" s="41">
        <f>L32</f>
        <v>80515</v>
      </c>
      <c r="N32" s="43">
        <f t="shared" si="1"/>
        <v>11502.142857142857</v>
      </c>
    </row>
    <row r="33" spans="1:15" x14ac:dyDescent="0.3">
      <c r="A33" t="s">
        <v>31</v>
      </c>
      <c r="B33" t="s">
        <v>153</v>
      </c>
      <c r="C33" s="37">
        <v>6976</v>
      </c>
      <c r="D33" s="37">
        <v>6873</v>
      </c>
      <c r="E33" s="37">
        <v>2631</v>
      </c>
      <c r="F33" s="37">
        <v>4543</v>
      </c>
      <c r="G33" s="37">
        <v>12051</v>
      </c>
      <c r="H33" s="37">
        <v>5722</v>
      </c>
      <c r="I33" s="38">
        <v>8650</v>
      </c>
      <c r="J33" s="37">
        <v>2449</v>
      </c>
      <c r="K33" s="36"/>
      <c r="L33" s="35">
        <f t="shared" si="0"/>
        <v>42919</v>
      </c>
      <c r="M33" s="41">
        <f>L33</f>
        <v>42919</v>
      </c>
      <c r="N33" s="43">
        <f t="shared" si="1"/>
        <v>6131.2857142857147</v>
      </c>
      <c r="O33">
        <v>11</v>
      </c>
    </row>
    <row r="34" spans="1:15" x14ac:dyDescent="0.3">
      <c r="A34" t="s">
        <v>245</v>
      </c>
      <c r="B34" t="s">
        <v>153</v>
      </c>
      <c r="C34" s="37"/>
      <c r="D34" s="37"/>
      <c r="E34" s="37"/>
      <c r="F34" s="37"/>
      <c r="G34" s="37"/>
      <c r="H34" s="37"/>
      <c r="I34" s="38">
        <v>6235</v>
      </c>
      <c r="J34" s="37">
        <v>2315</v>
      </c>
      <c r="K34" s="36"/>
      <c r="L34" s="35">
        <f t="shared" si="0"/>
        <v>8550</v>
      </c>
      <c r="M34" s="41"/>
      <c r="N34" s="43">
        <f t="shared" si="1"/>
        <v>0</v>
      </c>
      <c r="O34">
        <v>16</v>
      </c>
    </row>
    <row r="35" spans="1:15" x14ac:dyDescent="0.3">
      <c r="A35" t="s">
        <v>161</v>
      </c>
      <c r="B35" t="s">
        <v>153</v>
      </c>
      <c r="C35" s="37">
        <v>2303</v>
      </c>
      <c r="D35" s="37">
        <v>5359</v>
      </c>
      <c r="E35" s="37">
        <v>13666</v>
      </c>
      <c r="F35" s="37">
        <v>5777</v>
      </c>
      <c r="G35" s="37">
        <v>13358</v>
      </c>
      <c r="H35" s="37">
        <v>9129</v>
      </c>
      <c r="I35" s="38">
        <v>295</v>
      </c>
      <c r="J35" s="37"/>
      <c r="K35" s="36"/>
      <c r="L35" s="35">
        <f t="shared" si="0"/>
        <v>47584</v>
      </c>
      <c r="M35" s="41">
        <f>L35+L34</f>
        <v>56134</v>
      </c>
      <c r="N35" s="43">
        <f t="shared" si="1"/>
        <v>8019.1428571428569</v>
      </c>
      <c r="O35" t="s">
        <v>265</v>
      </c>
    </row>
    <row r="36" spans="1:15" x14ac:dyDescent="0.3">
      <c r="A36" t="s">
        <v>25</v>
      </c>
      <c r="B36" t="s">
        <v>45</v>
      </c>
      <c r="C36" s="37">
        <v>20674</v>
      </c>
      <c r="D36" s="37">
        <v>74230</v>
      </c>
      <c r="E36" s="37">
        <v>101692</v>
      </c>
      <c r="F36" s="37">
        <v>78132</v>
      </c>
      <c r="G36" s="37">
        <v>68748</v>
      </c>
      <c r="H36" s="37">
        <v>66007</v>
      </c>
      <c r="I36" s="37">
        <v>79684</v>
      </c>
      <c r="J36" s="37">
        <v>99725</v>
      </c>
      <c r="K36" s="36"/>
      <c r="L36" s="35">
        <f t="shared" si="0"/>
        <v>568218</v>
      </c>
      <c r="M36" s="41">
        <f>L36</f>
        <v>568218</v>
      </c>
      <c r="N36" s="43">
        <f t="shared" si="1"/>
        <v>81174</v>
      </c>
      <c r="O36">
        <v>85</v>
      </c>
    </row>
    <row r="37" spans="1:15" x14ac:dyDescent="0.3">
      <c r="A37" t="s">
        <v>27</v>
      </c>
      <c r="B37" t="s">
        <v>45</v>
      </c>
      <c r="C37" s="37">
        <v>34788</v>
      </c>
      <c r="D37" s="37">
        <v>62716</v>
      </c>
      <c r="E37" s="37">
        <v>73148</v>
      </c>
      <c r="F37" s="37">
        <v>59459</v>
      </c>
      <c r="G37" s="37">
        <v>75775</v>
      </c>
      <c r="H37" s="37">
        <v>60699</v>
      </c>
      <c r="I37" s="37">
        <v>68807</v>
      </c>
      <c r="J37" s="37">
        <v>65072</v>
      </c>
      <c r="K37" s="36"/>
      <c r="L37" s="35">
        <f t="shared" si="0"/>
        <v>465676</v>
      </c>
      <c r="M37" s="41">
        <f>L37</f>
        <v>465676</v>
      </c>
      <c r="N37" s="43">
        <f t="shared" si="1"/>
        <v>66525.142857142855</v>
      </c>
      <c r="O37">
        <v>80</v>
      </c>
    </row>
    <row r="38" spans="1:15" x14ac:dyDescent="0.3">
      <c r="A38" t="s">
        <v>28</v>
      </c>
      <c r="B38" t="s">
        <v>45</v>
      </c>
      <c r="C38" s="37">
        <v>1385</v>
      </c>
      <c r="D38" s="37">
        <v>12066</v>
      </c>
      <c r="E38" s="37">
        <v>21093</v>
      </c>
      <c r="F38" s="37">
        <v>11954</v>
      </c>
      <c r="G38" s="37">
        <v>22799</v>
      </c>
      <c r="H38" s="37">
        <v>15949</v>
      </c>
      <c r="I38" s="37">
        <v>11958</v>
      </c>
      <c r="J38" s="37">
        <v>8608</v>
      </c>
      <c r="K38" s="36"/>
      <c r="L38" s="35">
        <f t="shared" si="0"/>
        <v>104427</v>
      </c>
      <c r="M38" s="41">
        <f>L38</f>
        <v>104427</v>
      </c>
      <c r="N38" s="43">
        <f t="shared" si="1"/>
        <v>14918.142857142857</v>
      </c>
    </row>
    <row r="39" spans="1:15" x14ac:dyDescent="0.3">
      <c r="A39" t="s">
        <v>246</v>
      </c>
      <c r="B39" t="s">
        <v>45</v>
      </c>
      <c r="C39" s="37"/>
      <c r="D39" s="37"/>
      <c r="E39" s="37"/>
      <c r="F39" s="37"/>
      <c r="G39" s="37"/>
      <c r="H39" s="37"/>
      <c r="I39" s="37"/>
      <c r="J39" s="37"/>
      <c r="K39" s="36"/>
      <c r="L39" s="35">
        <f t="shared" si="0"/>
        <v>0</v>
      </c>
      <c r="M39" s="41"/>
      <c r="N39" s="43">
        <f t="shared" si="1"/>
        <v>0</v>
      </c>
      <c r="O39">
        <v>10</v>
      </c>
    </row>
    <row r="40" spans="1:15" x14ac:dyDescent="0.3">
      <c r="A40" t="s">
        <v>160</v>
      </c>
      <c r="B40" t="s">
        <v>45</v>
      </c>
      <c r="C40" s="37"/>
      <c r="D40" s="37">
        <v>4901</v>
      </c>
      <c r="E40" s="37">
        <v>11802</v>
      </c>
      <c r="F40" s="37">
        <v>1563</v>
      </c>
      <c r="G40" s="37">
        <v>4138</v>
      </c>
      <c r="H40" s="37">
        <v>1343</v>
      </c>
      <c r="I40" s="37">
        <v>329</v>
      </c>
      <c r="J40" s="37"/>
      <c r="K40" s="36"/>
      <c r="L40" s="35">
        <f>D40+E40+F40+G40+H40+I40+J40</f>
        <v>24076</v>
      </c>
      <c r="M40" s="41">
        <f>L40</f>
        <v>24076</v>
      </c>
      <c r="N40" s="43">
        <f t="shared" si="1"/>
        <v>3439.4285714285716</v>
      </c>
      <c r="O40" t="s">
        <v>265</v>
      </c>
    </row>
    <row r="41" spans="1:15" x14ac:dyDescent="0.3">
      <c r="C41" s="1" t="s">
        <v>0</v>
      </c>
      <c r="D41" s="1" t="s">
        <v>0</v>
      </c>
      <c r="E41" s="1" t="s">
        <v>0</v>
      </c>
      <c r="F41" s="1" t="s">
        <v>0</v>
      </c>
      <c r="G41" s="1" t="s">
        <v>0</v>
      </c>
      <c r="H41" s="1" t="s">
        <v>0</v>
      </c>
      <c r="I41" s="1" t="s">
        <v>0</v>
      </c>
      <c r="J41" s="1" t="s">
        <v>0</v>
      </c>
      <c r="K41" s="1"/>
      <c r="L41" s="1" t="s">
        <v>0</v>
      </c>
      <c r="M41" s="1" t="s">
        <v>0</v>
      </c>
      <c r="N41" s="1" t="s">
        <v>0</v>
      </c>
    </row>
    <row r="42" spans="1:15" x14ac:dyDescent="0.3">
      <c r="C42" s="8">
        <f t="shared" ref="C42:J42" si="2">SUM(C4:C40)</f>
        <v>313202</v>
      </c>
      <c r="D42" s="8">
        <f t="shared" si="2"/>
        <v>623176</v>
      </c>
      <c r="E42" s="8">
        <f t="shared" si="2"/>
        <v>801401</v>
      </c>
      <c r="F42" s="8">
        <f t="shared" si="2"/>
        <v>623670</v>
      </c>
      <c r="G42" s="8">
        <f t="shared" si="2"/>
        <v>744407</v>
      </c>
      <c r="H42" s="8">
        <f t="shared" si="2"/>
        <v>625967</v>
      </c>
      <c r="I42" s="8">
        <f t="shared" si="2"/>
        <v>688528</v>
      </c>
      <c r="J42" s="8">
        <f t="shared" si="2"/>
        <v>723837</v>
      </c>
      <c r="K42" s="9"/>
      <c r="L42" s="21">
        <f>SUM(L4:L40)</f>
        <v>4830986</v>
      </c>
      <c r="M42" s="21">
        <f>SUM(M4:M40)</f>
        <v>4830986</v>
      </c>
      <c r="N42" s="21">
        <f>SUM(N4:N40)</f>
        <v>690140.85714285716</v>
      </c>
    </row>
    <row r="43" spans="1:15" x14ac:dyDescent="0.3">
      <c r="C43" s="1" t="s">
        <v>1</v>
      </c>
      <c r="D43" s="1" t="s">
        <v>1</v>
      </c>
      <c r="E43" s="1" t="s">
        <v>1</v>
      </c>
      <c r="F43" s="1" t="s">
        <v>1</v>
      </c>
      <c r="G43" s="1" t="s">
        <v>1</v>
      </c>
      <c r="H43" s="1" t="s">
        <v>1</v>
      </c>
      <c r="I43" s="1" t="s">
        <v>1</v>
      </c>
      <c r="J43" s="1" t="s">
        <v>1</v>
      </c>
      <c r="K43" s="1"/>
      <c r="L43" s="1" t="s">
        <v>1</v>
      </c>
      <c r="M43" s="1" t="s">
        <v>1</v>
      </c>
      <c r="N43" s="1" t="s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40"/>
  <sheetViews>
    <sheetView workbookViewId="0">
      <selection activeCell="L7" sqref="L7"/>
    </sheetView>
  </sheetViews>
  <sheetFormatPr defaultRowHeight="14.4" x14ac:dyDescent="0.3"/>
  <cols>
    <col min="2" max="2" width="14.33203125" customWidth="1"/>
    <col min="3" max="3" width="10.88671875" customWidth="1"/>
    <col min="4" max="5" width="11" customWidth="1"/>
    <col min="6" max="6" width="10.5546875" bestFit="1" customWidth="1"/>
    <col min="7" max="7" width="11.5546875" bestFit="1" customWidth="1"/>
    <col min="9" max="9" width="10.6640625" customWidth="1"/>
  </cols>
  <sheetData>
    <row r="1" spans="1:9" x14ac:dyDescent="0.3">
      <c r="A1" t="s">
        <v>279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280</v>
      </c>
      <c r="D3" s="3" t="s">
        <v>134</v>
      </c>
      <c r="E3" s="3" t="s">
        <v>64</v>
      </c>
      <c r="F3" s="4" t="s">
        <v>281</v>
      </c>
      <c r="G3" s="3" t="s">
        <v>66</v>
      </c>
    </row>
    <row r="4" spans="1:9" x14ac:dyDescent="0.3">
      <c r="A4" t="s">
        <v>19</v>
      </c>
      <c r="B4" t="s">
        <v>13</v>
      </c>
      <c r="C4" s="5"/>
      <c r="D4" s="5">
        <v>44464</v>
      </c>
      <c r="E4" s="5">
        <v>35161</v>
      </c>
      <c r="F4" s="10">
        <v>22808</v>
      </c>
      <c r="G4" s="5">
        <v>28747</v>
      </c>
      <c r="I4" s="13">
        <f t="shared" ref="I4:I37" si="0">C4+D4+E4+F4+G4</f>
        <v>131180</v>
      </c>
    </row>
    <row r="5" spans="1:9" x14ac:dyDescent="0.3">
      <c r="A5" t="s">
        <v>20</v>
      </c>
      <c r="B5" t="s">
        <v>13</v>
      </c>
      <c r="C5" s="5"/>
      <c r="D5" s="5">
        <v>30647</v>
      </c>
      <c r="E5" s="5">
        <v>19822</v>
      </c>
      <c r="F5" s="17">
        <v>26047</v>
      </c>
      <c r="G5" s="5">
        <v>34241</v>
      </c>
      <c r="I5" s="13">
        <f t="shared" si="0"/>
        <v>110757</v>
      </c>
    </row>
    <row r="6" spans="1:9" x14ac:dyDescent="0.3">
      <c r="A6" t="s">
        <v>21</v>
      </c>
      <c r="B6" t="s">
        <v>13</v>
      </c>
      <c r="C6" s="5"/>
      <c r="D6" s="5">
        <v>11518</v>
      </c>
      <c r="E6" s="5">
        <v>737</v>
      </c>
      <c r="F6" s="17">
        <v>5190</v>
      </c>
      <c r="G6" s="5">
        <v>2673</v>
      </c>
      <c r="I6" s="13">
        <f t="shared" si="0"/>
        <v>20118</v>
      </c>
    </row>
    <row r="7" spans="1:9" x14ac:dyDescent="0.3">
      <c r="A7" t="s">
        <v>243</v>
      </c>
      <c r="B7" t="s">
        <v>13</v>
      </c>
      <c r="C7" s="5"/>
      <c r="D7" s="5"/>
      <c r="E7" s="5">
        <v>7973</v>
      </c>
      <c r="F7" s="17">
        <v>12205</v>
      </c>
      <c r="G7" s="5"/>
      <c r="I7" s="13">
        <f t="shared" si="0"/>
        <v>20178</v>
      </c>
    </row>
    <row r="8" spans="1:9" x14ac:dyDescent="0.3">
      <c r="A8" t="s">
        <v>197</v>
      </c>
      <c r="B8" t="s">
        <v>13</v>
      </c>
      <c r="C8" s="5"/>
      <c r="D8" s="5"/>
      <c r="E8" s="5"/>
      <c r="F8" s="17"/>
      <c r="G8" s="5"/>
      <c r="I8" s="13">
        <f t="shared" si="0"/>
        <v>0</v>
      </c>
    </row>
    <row r="9" spans="1:9" x14ac:dyDescent="0.3">
      <c r="A9" t="s">
        <v>22</v>
      </c>
      <c r="B9" t="s">
        <v>23</v>
      </c>
      <c r="C9" s="5"/>
      <c r="D9" s="5"/>
      <c r="E9" s="5">
        <v>1065</v>
      </c>
      <c r="F9" s="17">
        <v>1330</v>
      </c>
      <c r="G9" s="5"/>
      <c r="I9" s="13">
        <f t="shared" si="0"/>
        <v>2395</v>
      </c>
    </row>
    <row r="10" spans="1:9" x14ac:dyDescent="0.3">
      <c r="A10" t="s">
        <v>24</v>
      </c>
      <c r="B10" t="s">
        <v>23</v>
      </c>
      <c r="C10" s="5"/>
      <c r="D10" s="5"/>
      <c r="E10" s="5"/>
      <c r="F10" s="17"/>
      <c r="G10" s="5">
        <v>1514</v>
      </c>
      <c r="I10" s="13">
        <f t="shared" si="0"/>
        <v>1514</v>
      </c>
    </row>
    <row r="11" spans="1:9" x14ac:dyDescent="0.3">
      <c r="A11" t="s">
        <v>29</v>
      </c>
      <c r="B11" t="s">
        <v>30</v>
      </c>
      <c r="C11" s="5"/>
      <c r="D11" s="5"/>
      <c r="E11" s="5">
        <v>11323</v>
      </c>
      <c r="F11" s="5">
        <v>3959</v>
      </c>
      <c r="G11" s="5"/>
      <c r="I11" s="13">
        <f t="shared" si="0"/>
        <v>15282</v>
      </c>
    </row>
    <row r="12" spans="1:9" x14ac:dyDescent="0.3">
      <c r="A12" t="s">
        <v>17</v>
      </c>
      <c r="B12" t="s">
        <v>30</v>
      </c>
      <c r="C12" s="5"/>
      <c r="D12" s="5"/>
      <c r="E12" s="5">
        <v>5687</v>
      </c>
      <c r="F12" s="5">
        <v>5856</v>
      </c>
      <c r="G12" s="5">
        <v>2297</v>
      </c>
      <c r="I12" s="13">
        <f t="shared" si="0"/>
        <v>13840</v>
      </c>
    </row>
    <row r="13" spans="1:9" x14ac:dyDescent="0.3">
      <c r="A13" t="s">
        <v>18</v>
      </c>
      <c r="B13" t="s">
        <v>30</v>
      </c>
      <c r="C13" s="5"/>
      <c r="D13" s="5">
        <v>6405</v>
      </c>
      <c r="E13" s="5">
        <v>660</v>
      </c>
      <c r="F13" s="5">
        <v>4751</v>
      </c>
      <c r="G13" s="5">
        <v>2351</v>
      </c>
      <c r="I13" s="13">
        <f t="shared" si="0"/>
        <v>14167</v>
      </c>
    </row>
    <row r="14" spans="1:9" x14ac:dyDescent="0.3">
      <c r="A14" t="s">
        <v>244</v>
      </c>
      <c r="B14" t="s">
        <v>30</v>
      </c>
      <c r="C14" s="5"/>
      <c r="D14" s="5"/>
      <c r="E14" s="5">
        <v>7196</v>
      </c>
      <c r="F14" s="5">
        <v>4107</v>
      </c>
      <c r="G14" s="5"/>
      <c r="I14" s="13">
        <f t="shared" si="0"/>
        <v>11303</v>
      </c>
    </row>
    <row r="15" spans="1:9" x14ac:dyDescent="0.3">
      <c r="A15" t="s">
        <v>162</v>
      </c>
      <c r="B15" t="s">
        <v>30</v>
      </c>
      <c r="C15" s="5"/>
      <c r="D15" s="5"/>
      <c r="E15" s="5"/>
      <c r="F15" s="5"/>
      <c r="G15" s="5"/>
      <c r="I15" s="13">
        <f t="shared" si="0"/>
        <v>0</v>
      </c>
    </row>
    <row r="16" spans="1:9" x14ac:dyDescent="0.3">
      <c r="A16" t="s">
        <v>27</v>
      </c>
      <c r="B16" t="s">
        <v>30</v>
      </c>
      <c r="C16" s="5"/>
      <c r="D16" s="5"/>
      <c r="E16" s="5">
        <v>1279</v>
      </c>
      <c r="F16" s="5">
        <v>5607</v>
      </c>
      <c r="G16" s="5">
        <v>1245</v>
      </c>
      <c r="I16" s="13">
        <f t="shared" si="0"/>
        <v>8131</v>
      </c>
    </row>
    <row r="17" spans="1:9" x14ac:dyDescent="0.3">
      <c r="A17" t="s">
        <v>28</v>
      </c>
      <c r="B17" t="s">
        <v>30</v>
      </c>
      <c r="C17" s="5"/>
      <c r="D17" s="5">
        <v>2663</v>
      </c>
      <c r="E17" s="5"/>
      <c r="F17" s="5"/>
      <c r="G17" s="5">
        <v>1455</v>
      </c>
      <c r="I17" s="13">
        <f t="shared" si="0"/>
        <v>4118</v>
      </c>
    </row>
    <row r="18" spans="1:9" x14ac:dyDescent="0.3">
      <c r="A18" t="s">
        <v>29</v>
      </c>
      <c r="B18" s="2" t="s">
        <v>254</v>
      </c>
      <c r="C18" s="5"/>
      <c r="D18" s="5">
        <v>23179</v>
      </c>
      <c r="E18" s="5">
        <v>19945</v>
      </c>
      <c r="F18" s="5">
        <v>8741</v>
      </c>
      <c r="G18" s="5">
        <v>14265</v>
      </c>
      <c r="I18" s="13">
        <f t="shared" si="0"/>
        <v>66130</v>
      </c>
    </row>
    <row r="19" spans="1:9" x14ac:dyDescent="0.3">
      <c r="A19" t="s">
        <v>17</v>
      </c>
      <c r="B19" s="2" t="s">
        <v>254</v>
      </c>
      <c r="C19" s="5"/>
      <c r="D19" s="5">
        <v>16233</v>
      </c>
      <c r="E19" s="5">
        <v>10361</v>
      </c>
      <c r="F19" s="5">
        <v>9481</v>
      </c>
      <c r="G19" s="5">
        <v>15179</v>
      </c>
      <c r="I19" s="13">
        <f t="shared" si="0"/>
        <v>51254</v>
      </c>
    </row>
    <row r="20" spans="1:9" x14ac:dyDescent="0.3">
      <c r="A20" t="s">
        <v>33</v>
      </c>
      <c r="B20" s="2" t="s">
        <v>254</v>
      </c>
      <c r="C20" s="5"/>
      <c r="D20" s="5"/>
      <c r="E20" s="5"/>
      <c r="F20" s="5"/>
      <c r="G20" s="5"/>
      <c r="I20" s="13">
        <f t="shared" si="0"/>
        <v>0</v>
      </c>
    </row>
    <row r="21" spans="1:9" x14ac:dyDescent="0.3">
      <c r="A21" t="s">
        <v>35</v>
      </c>
      <c r="B21" t="s">
        <v>32</v>
      </c>
      <c r="C21" s="5"/>
      <c r="D21" s="5"/>
      <c r="E21" s="5"/>
      <c r="F21" s="6"/>
      <c r="G21" s="5"/>
      <c r="I21" s="13">
        <f t="shared" si="0"/>
        <v>0</v>
      </c>
    </row>
    <row r="22" spans="1:9" x14ac:dyDescent="0.3">
      <c r="A22" t="s">
        <v>36</v>
      </c>
      <c r="B22" t="s">
        <v>32</v>
      </c>
      <c r="C22" s="5"/>
      <c r="D22" s="5"/>
      <c r="E22" s="5"/>
      <c r="F22" s="6"/>
      <c r="G22" s="5"/>
      <c r="I22" s="13">
        <f t="shared" si="0"/>
        <v>0</v>
      </c>
    </row>
    <row r="23" spans="1:9" x14ac:dyDescent="0.3">
      <c r="A23" s="7" t="s">
        <v>39</v>
      </c>
      <c r="B23" t="s">
        <v>38</v>
      </c>
      <c r="C23" s="5"/>
      <c r="D23" s="5"/>
      <c r="E23" s="5"/>
      <c r="F23" s="6"/>
      <c r="G23" s="5"/>
      <c r="I23" s="13">
        <f t="shared" si="0"/>
        <v>0</v>
      </c>
    </row>
    <row r="24" spans="1:9" x14ac:dyDescent="0.3">
      <c r="A24" t="s">
        <v>37</v>
      </c>
      <c r="B24" t="s">
        <v>153</v>
      </c>
      <c r="C24" s="5"/>
      <c r="D24" s="5"/>
      <c r="E24" s="5"/>
      <c r="F24" s="5"/>
      <c r="G24" s="5"/>
      <c r="I24" s="13">
        <f t="shared" si="0"/>
        <v>0</v>
      </c>
    </row>
    <row r="25" spans="1:9" x14ac:dyDescent="0.3">
      <c r="A25" t="s">
        <v>33</v>
      </c>
      <c r="B25" t="s">
        <v>153</v>
      </c>
      <c r="C25" s="5"/>
      <c r="D25" s="5"/>
      <c r="E25" s="5"/>
      <c r="F25" s="5"/>
      <c r="G25" s="5"/>
      <c r="I25" s="13">
        <f t="shared" si="0"/>
        <v>0</v>
      </c>
    </row>
    <row r="26" spans="1:9" x14ac:dyDescent="0.3">
      <c r="A26" t="s">
        <v>31</v>
      </c>
      <c r="B26" t="s">
        <v>153</v>
      </c>
      <c r="C26" s="5"/>
      <c r="D26" s="5"/>
      <c r="E26" s="5"/>
      <c r="F26" s="10"/>
      <c r="G26" s="5"/>
      <c r="I26" s="13">
        <f t="shared" si="0"/>
        <v>0</v>
      </c>
    </row>
    <row r="27" spans="1:9" x14ac:dyDescent="0.3">
      <c r="A27" t="s">
        <v>245</v>
      </c>
      <c r="B27" t="s">
        <v>153</v>
      </c>
      <c r="C27" s="5"/>
      <c r="D27" s="5"/>
      <c r="E27" s="5"/>
      <c r="F27" s="10"/>
      <c r="G27" s="5"/>
      <c r="I27" s="13">
        <f t="shared" si="0"/>
        <v>0</v>
      </c>
    </row>
    <row r="28" spans="1:9" x14ac:dyDescent="0.3">
      <c r="A28" t="s">
        <v>161</v>
      </c>
      <c r="B28" t="s">
        <v>153</v>
      </c>
      <c r="C28" s="5"/>
      <c r="D28" s="5"/>
      <c r="E28" s="5"/>
      <c r="F28" s="10"/>
      <c r="G28" s="5"/>
      <c r="I28" s="13">
        <f t="shared" si="0"/>
        <v>0</v>
      </c>
    </row>
    <row r="29" spans="1:9" x14ac:dyDescent="0.3">
      <c r="A29" t="s">
        <v>37</v>
      </c>
      <c r="B29" t="s">
        <v>277</v>
      </c>
      <c r="C29" s="5"/>
      <c r="D29" s="5"/>
      <c r="E29" s="5">
        <v>4361</v>
      </c>
      <c r="F29" s="10">
        <v>8639.6</v>
      </c>
      <c r="G29" s="5">
        <v>2782</v>
      </c>
      <c r="I29" s="13">
        <f t="shared" si="0"/>
        <v>15782.6</v>
      </c>
    </row>
    <row r="30" spans="1:9" x14ac:dyDescent="0.3">
      <c r="A30" t="s">
        <v>33</v>
      </c>
      <c r="B30" t="s">
        <v>277</v>
      </c>
      <c r="C30" s="5"/>
      <c r="D30" s="5"/>
      <c r="E30" s="5">
        <v>2396</v>
      </c>
      <c r="F30" s="10">
        <v>3865.8</v>
      </c>
      <c r="G30" s="5">
        <v>3490</v>
      </c>
      <c r="I30" s="13">
        <f t="shared" si="0"/>
        <v>9751.7999999999993</v>
      </c>
    </row>
    <row r="31" spans="1:9" x14ac:dyDescent="0.3">
      <c r="A31" t="s">
        <v>31</v>
      </c>
      <c r="B31" t="s">
        <v>277</v>
      </c>
      <c r="C31" s="5"/>
      <c r="D31" s="5">
        <v>3365</v>
      </c>
      <c r="E31" s="5">
        <v>812</v>
      </c>
      <c r="F31" s="10">
        <v>2856</v>
      </c>
      <c r="G31" s="5">
        <v>2565</v>
      </c>
      <c r="I31" s="13">
        <f t="shared" si="0"/>
        <v>9598</v>
      </c>
    </row>
    <row r="32" spans="1:9" x14ac:dyDescent="0.3">
      <c r="A32" t="s">
        <v>245</v>
      </c>
      <c r="B32" t="s">
        <v>277</v>
      </c>
      <c r="C32" s="5"/>
      <c r="D32" s="5"/>
      <c r="E32" s="5">
        <v>1678</v>
      </c>
      <c r="F32" s="10">
        <v>3880</v>
      </c>
      <c r="G32" s="5"/>
      <c r="I32" s="13">
        <f t="shared" si="0"/>
        <v>5558</v>
      </c>
    </row>
    <row r="33" spans="1:9" x14ac:dyDescent="0.3">
      <c r="A33" t="s">
        <v>25</v>
      </c>
      <c r="B33" t="s">
        <v>45</v>
      </c>
      <c r="C33" s="5"/>
      <c r="D33" s="5">
        <v>28131</v>
      </c>
      <c r="E33" s="5">
        <v>7274</v>
      </c>
      <c r="F33" s="5">
        <v>5887</v>
      </c>
      <c r="G33" s="5">
        <v>14318</v>
      </c>
      <c r="I33" s="13">
        <f t="shared" si="0"/>
        <v>55610</v>
      </c>
    </row>
    <row r="34" spans="1:9" x14ac:dyDescent="0.3">
      <c r="A34" t="s">
        <v>27</v>
      </c>
      <c r="B34" t="s">
        <v>45</v>
      </c>
      <c r="C34" s="5"/>
      <c r="D34" s="5">
        <v>19932</v>
      </c>
      <c r="E34" s="5">
        <v>3757</v>
      </c>
      <c r="F34" s="5">
        <v>7986</v>
      </c>
      <c r="G34" s="5">
        <v>17632</v>
      </c>
      <c r="I34" s="13">
        <f t="shared" si="0"/>
        <v>49307</v>
      </c>
    </row>
    <row r="35" spans="1:9" x14ac:dyDescent="0.3">
      <c r="A35" t="s">
        <v>28</v>
      </c>
      <c r="B35" t="s">
        <v>45</v>
      </c>
      <c r="C35" s="5"/>
      <c r="D35" s="5">
        <v>3632</v>
      </c>
      <c r="E35" s="5"/>
      <c r="F35" s="5">
        <v>2621</v>
      </c>
      <c r="G35" s="5">
        <v>1500</v>
      </c>
      <c r="I35" s="13">
        <f t="shared" si="0"/>
        <v>7753</v>
      </c>
    </row>
    <row r="36" spans="1:9" x14ac:dyDescent="0.3">
      <c r="A36" t="s">
        <v>246</v>
      </c>
      <c r="B36" t="s">
        <v>45</v>
      </c>
      <c r="C36" s="5"/>
      <c r="D36" s="5"/>
      <c r="E36" s="5">
        <v>4497</v>
      </c>
      <c r="F36" s="5">
        <v>3760</v>
      </c>
      <c r="G36" s="5"/>
      <c r="I36" s="13">
        <f t="shared" si="0"/>
        <v>8257</v>
      </c>
    </row>
    <row r="37" spans="1:9" x14ac:dyDescent="0.3">
      <c r="A37" t="s">
        <v>160</v>
      </c>
      <c r="B37" t="s">
        <v>45</v>
      </c>
      <c r="C37" s="5"/>
      <c r="D37" s="5"/>
      <c r="E37" s="5"/>
      <c r="F37" s="5"/>
      <c r="G37" s="5"/>
      <c r="I37" s="13">
        <f t="shared" si="0"/>
        <v>0</v>
      </c>
    </row>
    <row r="38" spans="1:9" x14ac:dyDescent="0.3"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/>
      <c r="I38" s="1" t="s">
        <v>0</v>
      </c>
    </row>
    <row r="39" spans="1:9" x14ac:dyDescent="0.3">
      <c r="C39" s="8">
        <f>SUM(C4:C37)</f>
        <v>0</v>
      </c>
      <c r="D39" s="8">
        <f>SUM(D4:D37)</f>
        <v>190169</v>
      </c>
      <c r="E39" s="8">
        <f>SUM(E4:E37)</f>
        <v>145984</v>
      </c>
      <c r="F39" s="8">
        <f>SUM(F4:F37)</f>
        <v>149577.40000000002</v>
      </c>
      <c r="G39" s="8">
        <f>SUM(G4:G37)</f>
        <v>146254</v>
      </c>
      <c r="H39" s="9"/>
      <c r="I39" s="21">
        <f>SUM(I4:I37)</f>
        <v>631984.39999999991</v>
      </c>
    </row>
    <row r="40" spans="1:9" x14ac:dyDescent="0.3">
      <c r="C40" s="1" t="s">
        <v>1</v>
      </c>
      <c r="D40" s="1" t="s">
        <v>1</v>
      </c>
      <c r="E40" s="1" t="s">
        <v>1</v>
      </c>
      <c r="F40" s="1" t="s">
        <v>1</v>
      </c>
      <c r="G40" s="1" t="s">
        <v>1</v>
      </c>
      <c r="H40" s="1"/>
      <c r="I40" s="1" t="s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40"/>
  <sheetViews>
    <sheetView workbookViewId="0">
      <selection activeCell="I4" sqref="I4:I9"/>
    </sheetView>
  </sheetViews>
  <sheetFormatPr defaultRowHeight="14.4" x14ac:dyDescent="0.3"/>
  <cols>
    <col min="2" max="2" width="18.33203125" customWidth="1"/>
    <col min="3" max="3" width="9.88671875" customWidth="1"/>
    <col min="4" max="4" width="10.6640625" customWidth="1"/>
    <col min="5" max="5" width="11.109375" customWidth="1"/>
    <col min="6" max="6" width="10.88671875" customWidth="1"/>
    <col min="7" max="7" width="10.6640625" customWidth="1"/>
    <col min="9" max="9" width="11.33203125" customWidth="1"/>
  </cols>
  <sheetData>
    <row r="1" spans="1:9" x14ac:dyDescent="0.3">
      <c r="A1" t="s">
        <v>282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68</v>
      </c>
      <c r="D3" s="3" t="s">
        <v>48</v>
      </c>
      <c r="E3" s="3" t="s">
        <v>69</v>
      </c>
      <c r="F3" s="4" t="s">
        <v>50</v>
      </c>
      <c r="G3" s="3" t="s">
        <v>283</v>
      </c>
    </row>
    <row r="4" spans="1:9" x14ac:dyDescent="0.3">
      <c r="A4" t="s">
        <v>19</v>
      </c>
      <c r="B4" t="s">
        <v>13</v>
      </c>
      <c r="C4" s="5"/>
      <c r="D4" s="5">
        <v>10604</v>
      </c>
      <c r="E4" s="5">
        <v>33522</v>
      </c>
      <c r="F4" s="10">
        <v>24994</v>
      </c>
      <c r="G4" s="5">
        <v>30650</v>
      </c>
      <c r="I4" s="13">
        <f t="shared" ref="I4:I37" si="0">C4+D4+E4+F4+G4</f>
        <v>99770</v>
      </c>
    </row>
    <row r="5" spans="1:9" x14ac:dyDescent="0.3">
      <c r="A5" t="s">
        <v>20</v>
      </c>
      <c r="B5" t="s">
        <v>13</v>
      </c>
      <c r="C5" s="5"/>
      <c r="D5" s="5">
        <v>18542</v>
      </c>
      <c r="E5" s="5">
        <v>10842</v>
      </c>
      <c r="F5" s="17">
        <v>30401</v>
      </c>
      <c r="G5" s="5">
        <v>18807</v>
      </c>
      <c r="I5" s="13">
        <f t="shared" si="0"/>
        <v>78592</v>
      </c>
    </row>
    <row r="6" spans="1:9" x14ac:dyDescent="0.3">
      <c r="A6" t="s">
        <v>21</v>
      </c>
      <c r="B6" t="s">
        <v>13</v>
      </c>
      <c r="C6" s="5"/>
      <c r="D6" s="5">
        <v>7361</v>
      </c>
      <c r="E6" s="5">
        <v>9239</v>
      </c>
      <c r="F6" s="17">
        <v>4789</v>
      </c>
      <c r="G6" s="5">
        <v>3312</v>
      </c>
      <c r="I6" s="13">
        <f t="shared" si="0"/>
        <v>24701</v>
      </c>
    </row>
    <row r="7" spans="1:9" x14ac:dyDescent="0.3">
      <c r="A7" t="s">
        <v>243</v>
      </c>
      <c r="B7" t="s">
        <v>13</v>
      </c>
      <c r="C7" s="5"/>
      <c r="D7" s="5">
        <v>2088</v>
      </c>
      <c r="E7" s="5">
        <v>3097</v>
      </c>
      <c r="F7" s="17">
        <v>1841</v>
      </c>
      <c r="G7" s="5">
        <v>2263</v>
      </c>
      <c r="I7" s="13">
        <f t="shared" si="0"/>
        <v>9289</v>
      </c>
    </row>
    <row r="8" spans="1:9" x14ac:dyDescent="0.3">
      <c r="A8" t="s">
        <v>197</v>
      </c>
      <c r="B8" t="s">
        <v>13</v>
      </c>
      <c r="C8" s="5"/>
      <c r="D8" s="5"/>
      <c r="E8" s="5"/>
      <c r="F8" s="17">
        <v>6438</v>
      </c>
      <c r="G8" s="5">
        <v>7432</v>
      </c>
      <c r="I8" s="13">
        <f t="shared" si="0"/>
        <v>13870</v>
      </c>
    </row>
    <row r="9" spans="1:9" x14ac:dyDescent="0.3">
      <c r="A9" t="s">
        <v>22</v>
      </c>
      <c r="B9" t="s">
        <v>23</v>
      </c>
      <c r="C9" s="5"/>
      <c r="D9" s="5">
        <v>1338</v>
      </c>
      <c r="E9" s="5"/>
      <c r="F9" s="17">
        <v>1556</v>
      </c>
      <c r="G9" s="5">
        <v>1400</v>
      </c>
      <c r="I9" s="13">
        <f t="shared" si="0"/>
        <v>4294</v>
      </c>
    </row>
    <row r="10" spans="1:9" x14ac:dyDescent="0.3">
      <c r="A10" t="s">
        <v>24</v>
      </c>
      <c r="B10" t="s">
        <v>23</v>
      </c>
      <c r="C10" s="5"/>
      <c r="D10" s="5">
        <v>1506</v>
      </c>
      <c r="E10" s="5">
        <v>998</v>
      </c>
      <c r="F10" s="17"/>
      <c r="G10" s="5">
        <v>1468</v>
      </c>
      <c r="I10" s="13">
        <f t="shared" si="0"/>
        <v>3972</v>
      </c>
    </row>
    <row r="11" spans="1:9" x14ac:dyDescent="0.3">
      <c r="A11" t="s">
        <v>29</v>
      </c>
      <c r="B11" t="s">
        <v>30</v>
      </c>
      <c r="C11" s="5"/>
      <c r="D11" s="5">
        <v>396</v>
      </c>
      <c r="E11" s="5">
        <v>1293</v>
      </c>
      <c r="F11" s="5">
        <v>2272</v>
      </c>
      <c r="G11" s="5">
        <v>213</v>
      </c>
      <c r="I11" s="13">
        <f t="shared" si="0"/>
        <v>4174</v>
      </c>
    </row>
    <row r="12" spans="1:9" x14ac:dyDescent="0.3">
      <c r="A12" t="s">
        <v>17</v>
      </c>
      <c r="B12" t="s">
        <v>30</v>
      </c>
      <c r="C12" s="5"/>
      <c r="D12" s="5">
        <v>295</v>
      </c>
      <c r="E12" s="5"/>
      <c r="F12" s="5">
        <v>764</v>
      </c>
      <c r="G12" s="5">
        <v>6177</v>
      </c>
      <c r="I12" s="13">
        <f t="shared" si="0"/>
        <v>7236</v>
      </c>
    </row>
    <row r="13" spans="1:9" x14ac:dyDescent="0.3">
      <c r="A13" t="s">
        <v>18</v>
      </c>
      <c r="B13" t="s">
        <v>30</v>
      </c>
      <c r="C13" s="5"/>
      <c r="D13" s="5">
        <v>2900</v>
      </c>
      <c r="E13" s="5">
        <v>4285</v>
      </c>
      <c r="F13" s="5">
        <v>3407</v>
      </c>
      <c r="G13" s="5">
        <v>2877</v>
      </c>
      <c r="I13" s="13">
        <f t="shared" si="0"/>
        <v>13469</v>
      </c>
    </row>
    <row r="14" spans="1:9" x14ac:dyDescent="0.3">
      <c r="A14" t="s">
        <v>244</v>
      </c>
      <c r="B14" t="s">
        <v>30</v>
      </c>
      <c r="C14" s="5"/>
      <c r="D14" s="5">
        <v>1838</v>
      </c>
      <c r="E14" s="5">
        <v>2749</v>
      </c>
      <c r="F14" s="5">
        <v>1745</v>
      </c>
      <c r="G14" s="5">
        <v>2006</v>
      </c>
      <c r="I14" s="13">
        <f t="shared" si="0"/>
        <v>8338</v>
      </c>
    </row>
    <row r="15" spans="1:9" x14ac:dyDescent="0.3">
      <c r="A15" t="s">
        <v>162</v>
      </c>
      <c r="B15" t="s">
        <v>30</v>
      </c>
      <c r="C15" s="5"/>
      <c r="D15" s="5"/>
      <c r="E15" s="5"/>
      <c r="F15" s="5">
        <v>355</v>
      </c>
      <c r="G15" s="5">
        <v>998</v>
      </c>
      <c r="I15" s="13">
        <f t="shared" si="0"/>
        <v>1353</v>
      </c>
    </row>
    <row r="16" spans="1:9" x14ac:dyDescent="0.3">
      <c r="A16" t="s">
        <v>27</v>
      </c>
      <c r="B16" t="s">
        <v>30</v>
      </c>
      <c r="C16" s="5"/>
      <c r="D16" s="5">
        <v>1946</v>
      </c>
      <c r="E16" s="5">
        <v>1496</v>
      </c>
      <c r="F16" s="5">
        <v>2608</v>
      </c>
      <c r="G16" s="5">
        <v>1395</v>
      </c>
      <c r="I16" s="13">
        <f t="shared" si="0"/>
        <v>7445</v>
      </c>
    </row>
    <row r="17" spans="1:9" x14ac:dyDescent="0.3">
      <c r="A17" t="s">
        <v>28</v>
      </c>
      <c r="B17" t="s">
        <v>30</v>
      </c>
      <c r="C17" s="5"/>
      <c r="D17" s="5">
        <v>4970</v>
      </c>
      <c r="E17" s="5">
        <v>1027</v>
      </c>
      <c r="F17" s="5"/>
      <c r="G17" s="5"/>
      <c r="I17" s="13">
        <f t="shared" si="0"/>
        <v>5997</v>
      </c>
    </row>
    <row r="18" spans="1:9" x14ac:dyDescent="0.3">
      <c r="A18" t="s">
        <v>29</v>
      </c>
      <c r="B18" s="2" t="s">
        <v>254</v>
      </c>
      <c r="C18" s="5"/>
      <c r="D18" s="5">
        <v>6028</v>
      </c>
      <c r="E18" s="5">
        <v>16171</v>
      </c>
      <c r="F18" s="5">
        <v>16592</v>
      </c>
      <c r="G18" s="5">
        <v>16226</v>
      </c>
      <c r="I18" s="13">
        <f t="shared" si="0"/>
        <v>55017</v>
      </c>
    </row>
    <row r="19" spans="1:9" x14ac:dyDescent="0.3">
      <c r="A19" t="s">
        <v>17</v>
      </c>
      <c r="B19" s="2" t="s">
        <v>254</v>
      </c>
      <c r="C19" s="5"/>
      <c r="D19" s="5">
        <v>11791</v>
      </c>
      <c r="E19" s="5">
        <v>4104</v>
      </c>
      <c r="F19" s="5">
        <v>12193</v>
      </c>
      <c r="G19" s="5">
        <v>3755</v>
      </c>
      <c r="I19" s="13">
        <f t="shared" si="0"/>
        <v>31843</v>
      </c>
    </row>
    <row r="20" spans="1:9" x14ac:dyDescent="0.3">
      <c r="A20" t="s">
        <v>33</v>
      </c>
      <c r="B20" s="2" t="s">
        <v>254</v>
      </c>
      <c r="C20" s="5"/>
      <c r="D20" s="5"/>
      <c r="E20" s="5"/>
      <c r="F20" s="5">
        <v>670</v>
      </c>
      <c r="G20" s="5"/>
      <c r="I20" s="13">
        <f t="shared" si="0"/>
        <v>670</v>
      </c>
    </row>
    <row r="21" spans="1:9" x14ac:dyDescent="0.3">
      <c r="A21" t="s">
        <v>35</v>
      </c>
      <c r="B21" t="s">
        <v>32</v>
      </c>
      <c r="C21" s="5"/>
      <c r="D21" s="5"/>
      <c r="E21" s="5"/>
      <c r="F21" s="6"/>
      <c r="G21" s="5"/>
      <c r="I21" s="13">
        <f t="shared" si="0"/>
        <v>0</v>
      </c>
    </row>
    <row r="22" spans="1:9" x14ac:dyDescent="0.3">
      <c r="A22" t="s">
        <v>36</v>
      </c>
      <c r="B22" t="s">
        <v>32</v>
      </c>
      <c r="C22" s="5"/>
      <c r="D22" s="5"/>
      <c r="E22" s="5"/>
      <c r="F22" s="6"/>
      <c r="G22" s="5"/>
      <c r="I22" s="13">
        <f t="shared" si="0"/>
        <v>0</v>
      </c>
    </row>
    <row r="23" spans="1:9" x14ac:dyDescent="0.3">
      <c r="A23" s="7" t="s">
        <v>39</v>
      </c>
      <c r="B23" t="s">
        <v>38</v>
      </c>
      <c r="C23" s="5"/>
      <c r="D23" s="5"/>
      <c r="E23" s="5"/>
      <c r="F23" s="6"/>
      <c r="G23" s="5"/>
      <c r="I23" s="13">
        <f t="shared" si="0"/>
        <v>0</v>
      </c>
    </row>
    <row r="24" spans="1:9" x14ac:dyDescent="0.3">
      <c r="A24" t="s">
        <v>37</v>
      </c>
      <c r="B24" t="s">
        <v>153</v>
      </c>
      <c r="C24" s="5"/>
      <c r="D24" s="5"/>
      <c r="E24" s="5"/>
      <c r="F24" s="5"/>
      <c r="G24" s="5"/>
      <c r="I24" s="13">
        <f t="shared" si="0"/>
        <v>0</v>
      </c>
    </row>
    <row r="25" spans="1:9" x14ac:dyDescent="0.3">
      <c r="A25" t="s">
        <v>33</v>
      </c>
      <c r="B25" t="s">
        <v>153</v>
      </c>
      <c r="C25" s="5"/>
      <c r="D25" s="5"/>
      <c r="E25" s="5"/>
      <c r="F25" s="5"/>
      <c r="G25" s="5"/>
      <c r="I25" s="13">
        <f t="shared" si="0"/>
        <v>0</v>
      </c>
    </row>
    <row r="26" spans="1:9" x14ac:dyDescent="0.3">
      <c r="A26" t="s">
        <v>31</v>
      </c>
      <c r="B26" t="s">
        <v>153</v>
      </c>
      <c r="C26" s="5"/>
      <c r="D26" s="5"/>
      <c r="E26" s="5"/>
      <c r="F26" s="10"/>
      <c r="G26" s="5"/>
      <c r="I26" s="13">
        <f t="shared" si="0"/>
        <v>0</v>
      </c>
    </row>
    <row r="27" spans="1:9" x14ac:dyDescent="0.3">
      <c r="A27" t="s">
        <v>245</v>
      </c>
      <c r="B27" t="s">
        <v>153</v>
      </c>
      <c r="C27" s="5"/>
      <c r="D27" s="5"/>
      <c r="E27" s="5"/>
      <c r="F27" s="10"/>
      <c r="G27" s="5"/>
      <c r="I27" s="13">
        <f t="shared" si="0"/>
        <v>0</v>
      </c>
    </row>
    <row r="28" spans="1:9" x14ac:dyDescent="0.3">
      <c r="A28" t="s">
        <v>161</v>
      </c>
      <c r="B28" t="s">
        <v>153</v>
      </c>
      <c r="C28" s="5"/>
      <c r="D28" s="5"/>
      <c r="E28" s="5"/>
      <c r="F28" s="10"/>
      <c r="G28" s="5"/>
      <c r="I28" s="13">
        <f t="shared" si="0"/>
        <v>0</v>
      </c>
    </row>
    <row r="29" spans="1:9" x14ac:dyDescent="0.3">
      <c r="A29" t="s">
        <v>37</v>
      </c>
      <c r="B29" t="s">
        <v>277</v>
      </c>
      <c r="C29" s="5"/>
      <c r="D29" s="5">
        <v>410</v>
      </c>
      <c r="E29" s="5">
        <v>1549.2</v>
      </c>
      <c r="F29" s="10">
        <v>4291.3999999999996</v>
      </c>
      <c r="G29" s="5">
        <v>2898.8</v>
      </c>
      <c r="I29" s="13">
        <f t="shared" si="0"/>
        <v>9149.4</v>
      </c>
    </row>
    <row r="30" spans="1:9" x14ac:dyDescent="0.3">
      <c r="A30" t="s">
        <v>33</v>
      </c>
      <c r="B30" t="s">
        <v>277</v>
      </c>
      <c r="C30" s="5"/>
      <c r="D30" s="5">
        <v>2086.4</v>
      </c>
      <c r="E30" s="5"/>
      <c r="F30" s="10">
        <v>2231.6999999999998</v>
      </c>
      <c r="G30" s="5">
        <v>2951.5</v>
      </c>
      <c r="I30" s="13">
        <f t="shared" si="0"/>
        <v>7269.6</v>
      </c>
    </row>
    <row r="31" spans="1:9" x14ac:dyDescent="0.3">
      <c r="A31" t="s">
        <v>31</v>
      </c>
      <c r="B31" t="s">
        <v>277</v>
      </c>
      <c r="C31" s="5"/>
      <c r="D31" s="5">
        <v>2117</v>
      </c>
      <c r="E31" s="5">
        <v>1298</v>
      </c>
      <c r="F31" s="10">
        <v>3716</v>
      </c>
      <c r="G31" s="5">
        <v>1882</v>
      </c>
      <c r="I31" s="13">
        <f t="shared" si="0"/>
        <v>9013</v>
      </c>
    </row>
    <row r="32" spans="1:9" x14ac:dyDescent="0.3">
      <c r="A32" t="s">
        <v>245</v>
      </c>
      <c r="B32" t="s">
        <v>277</v>
      </c>
      <c r="C32" s="5"/>
      <c r="D32" s="5">
        <v>1861.5</v>
      </c>
      <c r="E32" s="5">
        <v>3006</v>
      </c>
      <c r="F32" s="10">
        <v>4404</v>
      </c>
      <c r="G32" s="5">
        <v>5718</v>
      </c>
      <c r="I32" s="13">
        <f t="shared" si="0"/>
        <v>14989.5</v>
      </c>
    </row>
    <row r="33" spans="1:9" x14ac:dyDescent="0.3">
      <c r="A33" t="s">
        <v>25</v>
      </c>
      <c r="B33" t="s">
        <v>45</v>
      </c>
      <c r="C33" s="5"/>
      <c r="D33" s="5">
        <v>7292</v>
      </c>
      <c r="E33" s="5">
        <v>19590</v>
      </c>
      <c r="F33" s="5">
        <v>17841</v>
      </c>
      <c r="G33" s="5">
        <v>16764</v>
      </c>
      <c r="I33" s="13">
        <f t="shared" si="0"/>
        <v>61487</v>
      </c>
    </row>
    <row r="34" spans="1:9" x14ac:dyDescent="0.3">
      <c r="A34" t="s">
        <v>27</v>
      </c>
      <c r="B34" t="s">
        <v>45</v>
      </c>
      <c r="C34" s="5"/>
      <c r="D34" s="5">
        <v>14014</v>
      </c>
      <c r="E34" s="5">
        <v>5631</v>
      </c>
      <c r="F34" s="5">
        <v>15503</v>
      </c>
      <c r="G34" s="5">
        <v>9901</v>
      </c>
      <c r="I34" s="13">
        <f t="shared" si="0"/>
        <v>45049</v>
      </c>
    </row>
    <row r="35" spans="1:9" x14ac:dyDescent="0.3">
      <c r="A35" t="s">
        <v>28</v>
      </c>
      <c r="B35" t="s">
        <v>45</v>
      </c>
      <c r="C35" s="5"/>
      <c r="D35" s="5">
        <v>3891</v>
      </c>
      <c r="E35" s="5">
        <v>4184</v>
      </c>
      <c r="F35" s="5"/>
      <c r="G35" s="5">
        <v>4449</v>
      </c>
      <c r="I35" s="13">
        <f t="shared" si="0"/>
        <v>12524</v>
      </c>
    </row>
    <row r="36" spans="1:9" x14ac:dyDescent="0.3">
      <c r="A36" t="s">
        <v>246</v>
      </c>
      <c r="B36" t="s">
        <v>45</v>
      </c>
      <c r="C36" s="5"/>
      <c r="D36" s="5"/>
      <c r="E36" s="5"/>
      <c r="F36" s="5"/>
      <c r="G36" s="5"/>
      <c r="I36" s="13">
        <f t="shared" si="0"/>
        <v>0</v>
      </c>
    </row>
    <row r="37" spans="1:9" x14ac:dyDescent="0.3">
      <c r="A37" t="s">
        <v>160</v>
      </c>
      <c r="B37" t="s">
        <v>45</v>
      </c>
      <c r="C37" s="5"/>
      <c r="D37" s="5"/>
      <c r="E37" s="5"/>
      <c r="F37" s="5">
        <v>2691</v>
      </c>
      <c r="G37" s="5">
        <v>2443</v>
      </c>
      <c r="I37" s="13">
        <f t="shared" si="0"/>
        <v>5134</v>
      </c>
    </row>
    <row r="38" spans="1:9" x14ac:dyDescent="0.3"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/>
      <c r="I38" s="1" t="s">
        <v>0</v>
      </c>
    </row>
    <row r="39" spans="1:9" x14ac:dyDescent="0.3">
      <c r="C39" s="8">
        <f>SUM(C4:C37)</f>
        <v>0</v>
      </c>
      <c r="D39" s="8">
        <f>SUM(D4:D37)</f>
        <v>103274.9</v>
      </c>
      <c r="E39" s="8">
        <f>SUM(E4:E37)</f>
        <v>124081.2</v>
      </c>
      <c r="F39" s="8">
        <f>SUM(F4:F37)</f>
        <v>161303.09999999998</v>
      </c>
      <c r="G39" s="8">
        <f>SUM(G4:G37)</f>
        <v>145986.29999999999</v>
      </c>
      <c r="H39" s="9"/>
      <c r="I39" s="21">
        <f>SUM(I4:I37)</f>
        <v>534645.5</v>
      </c>
    </row>
    <row r="40" spans="1:9" x14ac:dyDescent="0.3">
      <c r="C40" s="1" t="s">
        <v>1</v>
      </c>
      <c r="D40" s="1" t="s">
        <v>1</v>
      </c>
      <c r="E40" s="1" t="s">
        <v>1</v>
      </c>
      <c r="F40" s="1" t="s">
        <v>1</v>
      </c>
      <c r="G40" s="1" t="s">
        <v>1</v>
      </c>
      <c r="H40" s="1"/>
      <c r="I40" s="1" t="s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40"/>
  <sheetViews>
    <sheetView workbookViewId="0">
      <selection activeCell="I4" sqref="I4:I10"/>
    </sheetView>
  </sheetViews>
  <sheetFormatPr defaultRowHeight="14.4" x14ac:dyDescent="0.3"/>
  <cols>
    <col min="2" max="2" width="18.33203125" customWidth="1"/>
    <col min="4" max="4" width="11" customWidth="1"/>
    <col min="5" max="5" width="11.6640625" customWidth="1"/>
    <col min="6" max="6" width="10.5546875" customWidth="1"/>
    <col min="7" max="7" width="11.109375" customWidth="1"/>
    <col min="9" max="9" width="10.5546875" customWidth="1"/>
  </cols>
  <sheetData>
    <row r="1" spans="1:9" x14ac:dyDescent="0.3">
      <c r="A1" t="s">
        <v>284</v>
      </c>
    </row>
    <row r="2" spans="1:9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9" x14ac:dyDescent="0.3">
      <c r="C3" s="3" t="s">
        <v>68</v>
      </c>
      <c r="D3" s="3" t="s">
        <v>48</v>
      </c>
      <c r="E3" s="3" t="s">
        <v>69</v>
      </c>
      <c r="F3" s="4" t="s">
        <v>50</v>
      </c>
      <c r="G3" s="3" t="s">
        <v>283</v>
      </c>
    </row>
    <row r="4" spans="1:9" x14ac:dyDescent="0.3">
      <c r="A4" t="s">
        <v>19</v>
      </c>
      <c r="B4" t="s">
        <v>13</v>
      </c>
      <c r="C4" s="5"/>
      <c r="D4" s="5">
        <v>13329</v>
      </c>
      <c r="E4" s="5">
        <v>20748</v>
      </c>
      <c r="F4" s="10">
        <v>46483</v>
      </c>
      <c r="G4" s="5">
        <v>21374</v>
      </c>
      <c r="I4" s="13">
        <f t="shared" ref="I4:I37" si="0">C4+D4+E4+F4+G4</f>
        <v>101934</v>
      </c>
    </row>
    <row r="5" spans="1:9" x14ac:dyDescent="0.3">
      <c r="A5" t="s">
        <v>20</v>
      </c>
      <c r="B5" t="s">
        <v>13</v>
      </c>
      <c r="C5" s="5"/>
      <c r="D5" s="5">
        <v>8793</v>
      </c>
      <c r="E5" s="5">
        <v>21308</v>
      </c>
      <c r="F5" s="17">
        <v>32192</v>
      </c>
      <c r="G5" s="5">
        <v>33747</v>
      </c>
      <c r="I5" s="13">
        <f t="shared" si="0"/>
        <v>96040</v>
      </c>
    </row>
    <row r="6" spans="1:9" x14ac:dyDescent="0.3">
      <c r="A6" t="s">
        <v>21</v>
      </c>
      <c r="B6" t="s">
        <v>13</v>
      </c>
      <c r="C6" s="5"/>
      <c r="D6" s="5">
        <v>9861</v>
      </c>
      <c r="E6" s="5">
        <v>7985</v>
      </c>
      <c r="F6" s="17">
        <v>7037</v>
      </c>
      <c r="G6" s="5">
        <v>1931</v>
      </c>
      <c r="I6" s="13">
        <f t="shared" si="0"/>
        <v>26814</v>
      </c>
    </row>
    <row r="7" spans="1:9" x14ac:dyDescent="0.3">
      <c r="A7" t="s">
        <v>243</v>
      </c>
      <c r="B7" t="s">
        <v>13</v>
      </c>
      <c r="C7" s="5"/>
      <c r="D7" s="5">
        <v>4199</v>
      </c>
      <c r="E7" s="5">
        <v>1586</v>
      </c>
      <c r="F7" s="17">
        <v>7225</v>
      </c>
      <c r="G7" s="5"/>
      <c r="I7" s="13">
        <f t="shared" si="0"/>
        <v>13010</v>
      </c>
    </row>
    <row r="8" spans="1:9" x14ac:dyDescent="0.3">
      <c r="A8" t="s">
        <v>197</v>
      </c>
      <c r="B8" t="s">
        <v>13</v>
      </c>
      <c r="C8" s="5"/>
      <c r="D8" s="5"/>
      <c r="E8" s="5"/>
      <c r="F8" s="17"/>
      <c r="G8" s="5">
        <v>1035</v>
      </c>
      <c r="I8" s="13">
        <f t="shared" si="0"/>
        <v>1035</v>
      </c>
    </row>
    <row r="9" spans="1:9" x14ac:dyDescent="0.3">
      <c r="A9" t="s">
        <v>22</v>
      </c>
      <c r="B9" t="s">
        <v>23</v>
      </c>
      <c r="C9" s="5"/>
      <c r="D9" s="5">
        <v>1329</v>
      </c>
      <c r="E9" s="5">
        <v>1309</v>
      </c>
      <c r="F9" s="17">
        <v>1351</v>
      </c>
      <c r="G9" s="5"/>
      <c r="I9" s="13">
        <f t="shared" si="0"/>
        <v>3989</v>
      </c>
    </row>
    <row r="10" spans="1:9" x14ac:dyDescent="0.3">
      <c r="A10" t="s">
        <v>24</v>
      </c>
      <c r="B10" t="s">
        <v>23</v>
      </c>
      <c r="C10" s="5"/>
      <c r="D10" s="5">
        <v>972</v>
      </c>
      <c r="E10" s="5">
        <v>1477</v>
      </c>
      <c r="F10" s="17">
        <v>1498</v>
      </c>
      <c r="G10" s="5">
        <v>1426</v>
      </c>
      <c r="I10" s="13">
        <f t="shared" si="0"/>
        <v>5373</v>
      </c>
    </row>
    <row r="11" spans="1:9" x14ac:dyDescent="0.3">
      <c r="A11" t="s">
        <v>29</v>
      </c>
      <c r="B11" t="s">
        <v>30</v>
      </c>
      <c r="C11" s="5"/>
      <c r="D11" s="5">
        <v>2227</v>
      </c>
      <c r="E11" s="5">
        <v>523</v>
      </c>
      <c r="F11" s="5"/>
      <c r="G11" s="5"/>
      <c r="I11" s="13">
        <f t="shared" si="0"/>
        <v>2750</v>
      </c>
    </row>
    <row r="12" spans="1:9" x14ac:dyDescent="0.3">
      <c r="A12" t="s">
        <v>17</v>
      </c>
      <c r="B12" t="s">
        <v>30</v>
      </c>
      <c r="C12" s="5"/>
      <c r="D12" s="5">
        <v>628</v>
      </c>
      <c r="E12" s="5"/>
      <c r="F12" s="5"/>
      <c r="G12" s="5"/>
      <c r="I12" s="13">
        <f t="shared" si="0"/>
        <v>628</v>
      </c>
    </row>
    <row r="13" spans="1:9" x14ac:dyDescent="0.3">
      <c r="A13" t="s">
        <v>18</v>
      </c>
      <c r="B13" t="s">
        <v>30</v>
      </c>
      <c r="C13" s="5"/>
      <c r="D13" s="5">
        <v>5649</v>
      </c>
      <c r="E13" s="5">
        <v>2574</v>
      </c>
      <c r="F13" s="5">
        <v>2228</v>
      </c>
      <c r="G13" s="5"/>
      <c r="I13" s="13">
        <f t="shared" si="0"/>
        <v>10451</v>
      </c>
    </row>
    <row r="14" spans="1:9" x14ac:dyDescent="0.3">
      <c r="A14" t="s">
        <v>244</v>
      </c>
      <c r="B14" t="s">
        <v>30</v>
      </c>
      <c r="C14" s="5"/>
      <c r="D14" s="5">
        <v>3952</v>
      </c>
      <c r="E14" s="5">
        <v>820</v>
      </c>
      <c r="F14" s="5"/>
      <c r="G14" s="5"/>
      <c r="I14" s="13">
        <f t="shared" si="0"/>
        <v>4772</v>
      </c>
    </row>
    <row r="15" spans="1:9" x14ac:dyDescent="0.3">
      <c r="A15" t="s">
        <v>162</v>
      </c>
      <c r="B15" t="s">
        <v>30</v>
      </c>
      <c r="C15" s="5"/>
      <c r="D15" s="5"/>
      <c r="E15" s="5"/>
      <c r="F15" s="5"/>
      <c r="G15" s="5">
        <v>1268</v>
      </c>
      <c r="I15" s="13">
        <f t="shared" si="0"/>
        <v>1268</v>
      </c>
    </row>
    <row r="16" spans="1:9" x14ac:dyDescent="0.3">
      <c r="A16" t="s">
        <v>27</v>
      </c>
      <c r="B16" t="s">
        <v>30</v>
      </c>
      <c r="C16" s="5"/>
      <c r="D16" s="5">
        <v>1356</v>
      </c>
      <c r="E16" s="5">
        <v>2382</v>
      </c>
      <c r="F16" s="5">
        <v>1401</v>
      </c>
      <c r="G16" s="5"/>
      <c r="I16" s="13">
        <f t="shared" si="0"/>
        <v>5139</v>
      </c>
    </row>
    <row r="17" spans="1:9" x14ac:dyDescent="0.3">
      <c r="A17" t="s">
        <v>28</v>
      </c>
      <c r="B17" t="s">
        <v>30</v>
      </c>
      <c r="C17" s="5"/>
      <c r="D17" s="5"/>
      <c r="E17" s="5">
        <v>1480</v>
      </c>
      <c r="F17" s="5">
        <v>1485</v>
      </c>
      <c r="G17" s="5">
        <v>4234</v>
      </c>
      <c r="I17" s="13">
        <f t="shared" si="0"/>
        <v>7199</v>
      </c>
    </row>
    <row r="18" spans="1:9" x14ac:dyDescent="0.3">
      <c r="A18" t="s">
        <v>29</v>
      </c>
      <c r="B18" s="2" t="s">
        <v>254</v>
      </c>
      <c r="C18" s="5"/>
      <c r="D18" s="5">
        <v>6308</v>
      </c>
      <c r="E18" s="5">
        <v>10842</v>
      </c>
      <c r="F18" s="5">
        <v>23894</v>
      </c>
      <c r="G18" s="5">
        <v>14829</v>
      </c>
      <c r="I18" s="13">
        <f t="shared" si="0"/>
        <v>55873</v>
      </c>
    </row>
    <row r="19" spans="1:9" x14ac:dyDescent="0.3">
      <c r="A19" t="s">
        <v>17</v>
      </c>
      <c r="B19" s="2" t="s">
        <v>254</v>
      </c>
      <c r="C19" s="5"/>
      <c r="D19" s="5">
        <v>3278</v>
      </c>
      <c r="E19" s="5">
        <v>9463</v>
      </c>
      <c r="F19" s="5">
        <v>19839</v>
      </c>
      <c r="G19" s="5">
        <v>12665</v>
      </c>
      <c r="I19" s="13">
        <f t="shared" si="0"/>
        <v>45245</v>
      </c>
    </row>
    <row r="20" spans="1:9" x14ac:dyDescent="0.3">
      <c r="A20" t="s">
        <v>33</v>
      </c>
      <c r="B20" s="2" t="s">
        <v>254</v>
      </c>
      <c r="C20" s="5"/>
      <c r="D20" s="5"/>
      <c r="E20" s="5"/>
      <c r="F20" s="5"/>
      <c r="G20" s="5"/>
      <c r="I20" s="13">
        <f t="shared" si="0"/>
        <v>0</v>
      </c>
    </row>
    <row r="21" spans="1:9" x14ac:dyDescent="0.3">
      <c r="A21" t="s">
        <v>35</v>
      </c>
      <c r="B21" t="s">
        <v>32</v>
      </c>
      <c r="C21" s="5"/>
      <c r="D21" s="5"/>
      <c r="E21" s="5"/>
      <c r="F21" s="6"/>
      <c r="G21" s="5"/>
      <c r="I21" s="13">
        <f t="shared" si="0"/>
        <v>0</v>
      </c>
    </row>
    <row r="22" spans="1:9" x14ac:dyDescent="0.3">
      <c r="A22" t="s">
        <v>36</v>
      </c>
      <c r="B22" t="s">
        <v>32</v>
      </c>
      <c r="C22" s="5"/>
      <c r="D22" s="5"/>
      <c r="E22" s="5"/>
      <c r="F22" s="6"/>
      <c r="G22" s="5"/>
      <c r="I22" s="13">
        <f t="shared" si="0"/>
        <v>0</v>
      </c>
    </row>
    <row r="23" spans="1:9" x14ac:dyDescent="0.3">
      <c r="A23" s="7" t="s">
        <v>39</v>
      </c>
      <c r="B23" t="s">
        <v>38</v>
      </c>
      <c r="C23" s="5"/>
      <c r="D23" s="5"/>
      <c r="E23" s="5"/>
      <c r="F23" s="6"/>
      <c r="G23" s="5"/>
      <c r="I23" s="13">
        <f t="shared" si="0"/>
        <v>0</v>
      </c>
    </row>
    <row r="24" spans="1:9" x14ac:dyDescent="0.3">
      <c r="A24" t="s">
        <v>37</v>
      </c>
      <c r="B24" t="s">
        <v>153</v>
      </c>
      <c r="C24" s="5"/>
      <c r="D24" s="5"/>
      <c r="E24" s="5"/>
      <c r="F24" s="5"/>
      <c r="G24" s="5"/>
      <c r="I24" s="13">
        <f t="shared" si="0"/>
        <v>0</v>
      </c>
    </row>
    <row r="25" spans="1:9" x14ac:dyDescent="0.3">
      <c r="A25" t="s">
        <v>33</v>
      </c>
      <c r="B25" t="s">
        <v>153</v>
      </c>
      <c r="C25" s="5"/>
      <c r="D25" s="5"/>
      <c r="E25" s="5"/>
      <c r="F25" s="5"/>
      <c r="G25" s="5"/>
      <c r="I25" s="13">
        <f t="shared" si="0"/>
        <v>0</v>
      </c>
    </row>
    <row r="26" spans="1:9" x14ac:dyDescent="0.3">
      <c r="A26" t="s">
        <v>31</v>
      </c>
      <c r="B26" t="s">
        <v>153</v>
      </c>
      <c r="C26" s="5"/>
      <c r="D26" s="5"/>
      <c r="E26" s="5"/>
      <c r="F26" s="10"/>
      <c r="G26" s="5"/>
      <c r="I26" s="13">
        <f t="shared" si="0"/>
        <v>0</v>
      </c>
    </row>
    <row r="27" spans="1:9" x14ac:dyDescent="0.3">
      <c r="A27" t="s">
        <v>245</v>
      </c>
      <c r="B27" t="s">
        <v>153</v>
      </c>
      <c r="C27" s="5"/>
      <c r="D27" s="5"/>
      <c r="E27" s="5"/>
      <c r="F27" s="10"/>
      <c r="G27" s="5"/>
      <c r="I27" s="13">
        <f t="shared" si="0"/>
        <v>0</v>
      </c>
    </row>
    <row r="28" spans="1:9" x14ac:dyDescent="0.3">
      <c r="A28" t="s">
        <v>161</v>
      </c>
      <c r="B28" t="s">
        <v>153</v>
      </c>
      <c r="C28" s="5"/>
      <c r="D28" s="5"/>
      <c r="E28" s="5"/>
      <c r="F28" s="10"/>
      <c r="G28" s="5"/>
      <c r="I28" s="13">
        <f t="shared" si="0"/>
        <v>0</v>
      </c>
    </row>
    <row r="29" spans="1:9" x14ac:dyDescent="0.3">
      <c r="A29" t="s">
        <v>37</v>
      </c>
      <c r="B29" t="s">
        <v>277</v>
      </c>
      <c r="C29" s="5"/>
      <c r="D29" s="5">
        <v>2407.8000000000002</v>
      </c>
      <c r="E29" s="5">
        <v>558.79999999999995</v>
      </c>
      <c r="F29" s="10">
        <v>3126.8</v>
      </c>
      <c r="G29" s="5">
        <v>1586.8</v>
      </c>
      <c r="I29" s="13">
        <f t="shared" si="0"/>
        <v>7680.2000000000007</v>
      </c>
    </row>
    <row r="30" spans="1:9" x14ac:dyDescent="0.3">
      <c r="A30" t="s">
        <v>33</v>
      </c>
      <c r="B30" t="s">
        <v>277</v>
      </c>
      <c r="C30" s="5"/>
      <c r="D30" s="5">
        <v>1849.4</v>
      </c>
      <c r="E30" s="5">
        <v>1270</v>
      </c>
      <c r="F30" s="10">
        <v>2113.4</v>
      </c>
      <c r="G30" s="5">
        <v>623</v>
      </c>
      <c r="I30" s="13">
        <f t="shared" si="0"/>
        <v>5855.8</v>
      </c>
    </row>
    <row r="31" spans="1:9" x14ac:dyDescent="0.3">
      <c r="A31" t="s">
        <v>31</v>
      </c>
      <c r="B31" t="s">
        <v>277</v>
      </c>
      <c r="C31" s="5"/>
      <c r="D31" s="5">
        <v>4166</v>
      </c>
      <c r="E31" s="5">
        <v>1019</v>
      </c>
      <c r="F31" s="10"/>
      <c r="G31" s="5"/>
      <c r="I31" s="13">
        <f t="shared" si="0"/>
        <v>5185</v>
      </c>
    </row>
    <row r="32" spans="1:9" x14ac:dyDescent="0.3">
      <c r="A32" t="s">
        <v>245</v>
      </c>
      <c r="B32" t="s">
        <v>277</v>
      </c>
      <c r="C32" s="5"/>
      <c r="D32" s="5">
        <v>4312.5</v>
      </c>
      <c r="E32" s="5">
        <v>864</v>
      </c>
      <c r="F32" s="10">
        <v>2620.5</v>
      </c>
      <c r="G32" s="5"/>
      <c r="I32" s="13">
        <f t="shared" si="0"/>
        <v>7797</v>
      </c>
    </row>
    <row r="33" spans="1:9" x14ac:dyDescent="0.3">
      <c r="A33" t="s">
        <v>25</v>
      </c>
      <c r="B33" t="s">
        <v>45</v>
      </c>
      <c r="C33" s="5"/>
      <c r="D33" s="5">
        <v>7688</v>
      </c>
      <c r="E33" s="5">
        <v>13022</v>
      </c>
      <c r="F33" s="5">
        <v>25422</v>
      </c>
      <c r="G33" s="5">
        <v>16199</v>
      </c>
      <c r="I33" s="13">
        <f t="shared" si="0"/>
        <v>62331</v>
      </c>
    </row>
    <row r="34" spans="1:9" x14ac:dyDescent="0.3">
      <c r="A34" t="s">
        <v>27</v>
      </c>
      <c r="B34" t="s">
        <v>45</v>
      </c>
      <c r="C34" s="5"/>
      <c r="D34" s="5">
        <v>3796</v>
      </c>
      <c r="E34" s="5">
        <v>11749</v>
      </c>
      <c r="F34" s="5">
        <v>22890</v>
      </c>
      <c r="G34" s="5">
        <v>14528</v>
      </c>
      <c r="I34" s="13">
        <f t="shared" si="0"/>
        <v>52963</v>
      </c>
    </row>
    <row r="35" spans="1:9" x14ac:dyDescent="0.3">
      <c r="A35" t="s">
        <v>28</v>
      </c>
      <c r="B35" t="s">
        <v>45</v>
      </c>
      <c r="C35" s="5"/>
      <c r="D35" s="5">
        <v>4155</v>
      </c>
      <c r="E35" s="5">
        <v>3424</v>
      </c>
      <c r="F35" s="5">
        <v>4163</v>
      </c>
      <c r="G35" s="5">
        <v>2648</v>
      </c>
      <c r="I35" s="13">
        <f t="shared" si="0"/>
        <v>14390</v>
      </c>
    </row>
    <row r="36" spans="1:9" x14ac:dyDescent="0.3">
      <c r="A36" t="s">
        <v>246</v>
      </c>
      <c r="B36" t="s">
        <v>45</v>
      </c>
      <c r="C36" s="5"/>
      <c r="D36" s="5"/>
      <c r="E36" s="5"/>
      <c r="F36" s="5">
        <v>2897</v>
      </c>
      <c r="G36" s="5"/>
      <c r="I36" s="13">
        <f t="shared" si="0"/>
        <v>2897</v>
      </c>
    </row>
    <row r="37" spans="1:9" x14ac:dyDescent="0.3">
      <c r="A37" t="s">
        <v>160</v>
      </c>
      <c r="B37" t="s">
        <v>45</v>
      </c>
      <c r="C37" s="5"/>
      <c r="D37" s="5"/>
      <c r="E37" s="5"/>
      <c r="F37" s="5"/>
      <c r="G37" s="5">
        <v>617</v>
      </c>
      <c r="I37" s="13">
        <f t="shared" si="0"/>
        <v>617</v>
      </c>
    </row>
    <row r="38" spans="1:9" x14ac:dyDescent="0.3"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/>
      <c r="I38" s="1" t="s">
        <v>0</v>
      </c>
    </row>
    <row r="39" spans="1:9" x14ac:dyDescent="0.3">
      <c r="C39" s="8">
        <f>SUM(C4:C37)</f>
        <v>0</v>
      </c>
      <c r="D39" s="8">
        <f>SUM(D4:D37)</f>
        <v>90255.7</v>
      </c>
      <c r="E39" s="8">
        <f>SUM(E4:E37)</f>
        <v>114403.8</v>
      </c>
      <c r="F39" s="8">
        <f>SUM(F4:F37)</f>
        <v>207865.69999999998</v>
      </c>
      <c r="G39" s="8">
        <f>SUM(G4:G37)</f>
        <v>128710.8</v>
      </c>
      <c r="H39" s="9"/>
      <c r="I39" s="21">
        <f>SUM(I4:I37)</f>
        <v>541236</v>
      </c>
    </row>
    <row r="40" spans="1:9" x14ac:dyDescent="0.3">
      <c r="C40" s="1" t="s">
        <v>1</v>
      </c>
      <c r="D40" s="1" t="s">
        <v>1</v>
      </c>
      <c r="E40" s="1" t="s">
        <v>1</v>
      </c>
      <c r="F40" s="1" t="s">
        <v>1</v>
      </c>
      <c r="G40" s="1" t="s">
        <v>1</v>
      </c>
      <c r="H40" s="1"/>
      <c r="I40" s="1" t="s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57"/>
  <sheetViews>
    <sheetView workbookViewId="0">
      <selection activeCell="N10" sqref="N10"/>
    </sheetView>
  </sheetViews>
  <sheetFormatPr defaultRowHeight="14.4" x14ac:dyDescent="0.3"/>
  <cols>
    <col min="2" max="2" width="17.109375" customWidth="1"/>
    <col min="3" max="3" width="10.6640625" customWidth="1"/>
    <col min="4" max="4" width="11.5546875" customWidth="1"/>
    <col min="5" max="5" width="11" customWidth="1"/>
    <col min="6" max="6" width="11.5546875" customWidth="1"/>
    <col min="7" max="7" width="11.33203125" customWidth="1"/>
    <col min="9" max="9" width="11.33203125" customWidth="1"/>
  </cols>
  <sheetData>
    <row r="1" spans="1:10" x14ac:dyDescent="0.3">
      <c r="A1" t="s">
        <v>285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90</v>
      </c>
      <c r="D3" s="3" t="s">
        <v>91</v>
      </c>
      <c r="E3" s="3" t="s">
        <v>58</v>
      </c>
      <c r="F3" s="4" t="s">
        <v>59</v>
      </c>
      <c r="G3" s="3" t="s">
        <v>286</v>
      </c>
    </row>
    <row r="4" spans="1:10" x14ac:dyDescent="0.3">
      <c r="A4" t="s">
        <v>19</v>
      </c>
      <c r="B4" t="s">
        <v>13</v>
      </c>
      <c r="C4" s="5">
        <v>12661</v>
      </c>
      <c r="D4" s="5">
        <v>28943</v>
      </c>
      <c r="E4" s="5">
        <v>29217</v>
      </c>
      <c r="F4" s="10">
        <v>9564</v>
      </c>
      <c r="G4" s="5"/>
      <c r="I4" s="47">
        <f t="shared" ref="I4:I54" si="0">C4+D4+E4+F4+G4</f>
        <v>80385</v>
      </c>
      <c r="J4" s="44">
        <f>I4+I11+I14</f>
        <v>106258</v>
      </c>
    </row>
    <row r="5" spans="1:10" x14ac:dyDescent="0.3">
      <c r="A5" t="s">
        <v>20</v>
      </c>
      <c r="B5" t="s">
        <v>13</v>
      </c>
      <c r="C5" s="5">
        <v>37660</v>
      </c>
      <c r="D5" s="5">
        <v>31270</v>
      </c>
      <c r="E5" s="5">
        <v>17165</v>
      </c>
      <c r="F5" s="17">
        <v>6892</v>
      </c>
      <c r="G5" s="5"/>
      <c r="I5" s="47">
        <f t="shared" si="0"/>
        <v>92987</v>
      </c>
      <c r="J5" s="44">
        <f>I5+I12+I15</f>
        <v>139926</v>
      </c>
    </row>
    <row r="6" spans="1:10" x14ac:dyDescent="0.3">
      <c r="A6" t="s">
        <v>21</v>
      </c>
      <c r="B6" t="s">
        <v>13</v>
      </c>
      <c r="C6" s="5">
        <v>12323</v>
      </c>
      <c r="D6" s="5">
        <v>2531</v>
      </c>
      <c r="E6" s="5">
        <v>2055</v>
      </c>
      <c r="F6" s="17">
        <v>2250</v>
      </c>
      <c r="G6" s="5">
        <v>139</v>
      </c>
      <c r="I6" s="47">
        <f t="shared" si="0"/>
        <v>19298</v>
      </c>
      <c r="J6" s="44">
        <f>I6+I13+I16</f>
        <v>27616</v>
      </c>
    </row>
    <row r="7" spans="1:10" x14ac:dyDescent="0.3">
      <c r="A7" t="s">
        <v>243</v>
      </c>
      <c r="B7" t="s">
        <v>13</v>
      </c>
      <c r="C7" s="5">
        <v>913</v>
      </c>
      <c r="D7" s="5">
        <v>3649</v>
      </c>
      <c r="E7" s="5">
        <v>5049</v>
      </c>
      <c r="F7" s="17"/>
      <c r="G7" s="5"/>
      <c r="I7" s="47">
        <f t="shared" si="0"/>
        <v>9611</v>
      </c>
      <c r="J7" s="44">
        <f>I7+I17</f>
        <v>9611</v>
      </c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5"/>
    </row>
    <row r="9" spans="1:10" x14ac:dyDescent="0.3">
      <c r="A9" t="s">
        <v>22</v>
      </c>
      <c r="B9" t="s">
        <v>23</v>
      </c>
      <c r="C9" s="5">
        <v>1297</v>
      </c>
      <c r="D9" s="5">
        <v>1332</v>
      </c>
      <c r="E9" s="5">
        <v>1346</v>
      </c>
      <c r="F9" s="17"/>
      <c r="G9" s="5">
        <v>1346</v>
      </c>
      <c r="I9" s="47">
        <f t="shared" si="0"/>
        <v>5321</v>
      </c>
      <c r="J9" s="46">
        <f>I9</f>
        <v>5321</v>
      </c>
    </row>
    <row r="10" spans="1:10" x14ac:dyDescent="0.3">
      <c r="A10" t="s">
        <v>24</v>
      </c>
      <c r="B10" t="s">
        <v>23</v>
      </c>
      <c r="C10" s="5">
        <v>1435</v>
      </c>
      <c r="D10" s="5">
        <v>1759</v>
      </c>
      <c r="E10" s="5"/>
      <c r="F10" s="17"/>
      <c r="G10" s="5">
        <v>1334</v>
      </c>
      <c r="I10" s="47">
        <f t="shared" si="0"/>
        <v>4528</v>
      </c>
      <c r="J10" s="46">
        <f>I10</f>
        <v>4528</v>
      </c>
    </row>
    <row r="11" spans="1:10" x14ac:dyDescent="0.3">
      <c r="A11" s="2" t="s">
        <v>157</v>
      </c>
      <c r="B11" s="2" t="s">
        <v>287</v>
      </c>
      <c r="C11" s="5"/>
      <c r="D11" s="5"/>
      <c r="E11" s="5">
        <v>7015</v>
      </c>
      <c r="F11" s="17"/>
      <c r="G11" s="5">
        <v>5720</v>
      </c>
      <c r="I11" s="47">
        <f t="shared" si="0"/>
        <v>12735</v>
      </c>
      <c r="J11" s="45"/>
    </row>
    <row r="12" spans="1:10" x14ac:dyDescent="0.3">
      <c r="A12" s="2" t="s">
        <v>139</v>
      </c>
      <c r="B12" s="2" t="s">
        <v>287</v>
      </c>
      <c r="C12" s="5"/>
      <c r="D12" s="5"/>
      <c r="E12" s="5">
        <v>7004</v>
      </c>
      <c r="F12" s="17">
        <v>20389</v>
      </c>
      <c r="G12" s="5">
        <v>4353</v>
      </c>
      <c r="I12" s="47">
        <f t="shared" si="0"/>
        <v>31746</v>
      </c>
      <c r="J12" s="45"/>
    </row>
    <row r="13" spans="1:10" x14ac:dyDescent="0.3">
      <c r="A13" s="2" t="s">
        <v>174</v>
      </c>
      <c r="B13" s="2" t="s">
        <v>287</v>
      </c>
      <c r="C13" s="5"/>
      <c r="D13" s="5"/>
      <c r="E13" s="5"/>
      <c r="F13" s="17">
        <v>3873</v>
      </c>
      <c r="G13" s="5">
        <v>1395</v>
      </c>
      <c r="I13" s="47">
        <f t="shared" si="0"/>
        <v>5268</v>
      </c>
      <c r="J13" s="45"/>
    </row>
    <row r="14" spans="1:10" x14ac:dyDescent="0.3">
      <c r="A14" s="2" t="s">
        <v>19</v>
      </c>
      <c r="B14" s="2" t="s">
        <v>288</v>
      </c>
      <c r="C14" s="5"/>
      <c r="D14" s="5"/>
      <c r="E14" s="5"/>
      <c r="F14" s="17"/>
      <c r="G14" s="5">
        <v>13138</v>
      </c>
      <c r="I14" s="47">
        <f t="shared" si="0"/>
        <v>13138</v>
      </c>
      <c r="J14" s="45"/>
    </row>
    <row r="15" spans="1:10" x14ac:dyDescent="0.3">
      <c r="A15" s="2" t="s">
        <v>20</v>
      </c>
      <c r="B15" s="2" t="s">
        <v>288</v>
      </c>
      <c r="C15" s="5"/>
      <c r="D15" s="5"/>
      <c r="E15" s="5"/>
      <c r="F15" s="17">
        <v>7137</v>
      </c>
      <c r="G15" s="5">
        <v>8056</v>
      </c>
      <c r="I15" s="47">
        <f t="shared" si="0"/>
        <v>15193</v>
      </c>
      <c r="J15" s="45"/>
    </row>
    <row r="16" spans="1:10" x14ac:dyDescent="0.3">
      <c r="A16" s="2" t="s">
        <v>21</v>
      </c>
      <c r="B16" s="2" t="s">
        <v>288</v>
      </c>
      <c r="C16" s="5"/>
      <c r="D16" s="5"/>
      <c r="E16" s="5"/>
      <c r="F16" s="17">
        <v>2376</v>
      </c>
      <c r="G16" s="5">
        <v>674</v>
      </c>
      <c r="I16" s="47">
        <f t="shared" si="0"/>
        <v>3050</v>
      </c>
      <c r="J16" s="45"/>
    </row>
    <row r="17" spans="1:10" x14ac:dyDescent="0.3">
      <c r="A17" s="2" t="s">
        <v>243</v>
      </c>
      <c r="B17" s="2" t="s">
        <v>288</v>
      </c>
      <c r="C17" s="5"/>
      <c r="D17" s="5"/>
      <c r="E17" s="5"/>
      <c r="F17" s="17"/>
      <c r="G17" s="5"/>
      <c r="I17" s="47">
        <f t="shared" si="0"/>
        <v>0</v>
      </c>
      <c r="J17" s="45"/>
    </row>
    <row r="18" spans="1:10" x14ac:dyDescent="0.3">
      <c r="A18" t="s">
        <v>29</v>
      </c>
      <c r="B18" t="s">
        <v>30</v>
      </c>
      <c r="C18" s="5">
        <v>6030</v>
      </c>
      <c r="D18" s="5">
        <v>17721</v>
      </c>
      <c r="E18" s="5">
        <v>21898</v>
      </c>
      <c r="F18" s="5">
        <v>6203</v>
      </c>
      <c r="G18" s="5"/>
      <c r="I18" s="47">
        <f t="shared" si="0"/>
        <v>51852</v>
      </c>
      <c r="J18" s="44">
        <f>I18+I25+I27</f>
        <v>72312</v>
      </c>
    </row>
    <row r="19" spans="1:10" x14ac:dyDescent="0.3">
      <c r="A19" t="s">
        <v>17</v>
      </c>
      <c r="B19" t="s">
        <v>30</v>
      </c>
      <c r="C19" s="5">
        <v>483</v>
      </c>
      <c r="D19" s="5">
        <v>3418</v>
      </c>
      <c r="E19" s="5">
        <v>5532</v>
      </c>
      <c r="F19" s="5">
        <v>7626</v>
      </c>
      <c r="G19" s="5"/>
      <c r="I19" s="47">
        <f t="shared" si="0"/>
        <v>17059</v>
      </c>
      <c r="J19" s="44">
        <f>I19+I26+I28</f>
        <v>57644</v>
      </c>
    </row>
    <row r="20" spans="1:10" x14ac:dyDescent="0.3">
      <c r="A20" t="s">
        <v>18</v>
      </c>
      <c r="B20" t="s">
        <v>30</v>
      </c>
      <c r="C20" s="5">
        <v>7468</v>
      </c>
      <c r="D20" s="5">
        <v>2234</v>
      </c>
      <c r="E20" s="5">
        <v>215</v>
      </c>
      <c r="F20" s="5">
        <v>3520</v>
      </c>
      <c r="G20" s="5"/>
      <c r="I20" s="47">
        <f t="shared" si="0"/>
        <v>13437</v>
      </c>
      <c r="J20" s="44">
        <f>I20+I29</f>
        <v>14822</v>
      </c>
    </row>
    <row r="21" spans="1:10" x14ac:dyDescent="0.3">
      <c r="A21" t="s">
        <v>244</v>
      </c>
      <c r="B21" t="s">
        <v>30</v>
      </c>
      <c r="C21" s="5">
        <v>159</v>
      </c>
      <c r="D21" s="5">
        <v>2673</v>
      </c>
      <c r="E21" s="5">
        <v>746</v>
      </c>
      <c r="F21" s="5"/>
      <c r="G21" s="5"/>
      <c r="I21" s="47">
        <f t="shared" si="0"/>
        <v>3578</v>
      </c>
      <c r="J21" s="44">
        <f>I21+I30</f>
        <v>3578</v>
      </c>
    </row>
    <row r="22" spans="1:10" x14ac:dyDescent="0.3">
      <c r="A22" t="s">
        <v>162</v>
      </c>
      <c r="B22" t="s">
        <v>30</v>
      </c>
      <c r="C22" s="5"/>
      <c r="D22" s="5"/>
      <c r="E22" s="5"/>
      <c r="F22" s="5"/>
      <c r="G22" s="5"/>
      <c r="I22" s="47">
        <f t="shared" si="0"/>
        <v>0</v>
      </c>
      <c r="J22" s="45"/>
    </row>
    <row r="23" spans="1:10" x14ac:dyDescent="0.3">
      <c r="A23" t="s">
        <v>27</v>
      </c>
      <c r="B23" t="s">
        <v>30</v>
      </c>
      <c r="C23" s="5">
        <v>1281</v>
      </c>
      <c r="D23" s="5">
        <v>3582</v>
      </c>
      <c r="E23" s="5">
        <v>2949</v>
      </c>
      <c r="F23" s="5"/>
      <c r="G23" s="5">
        <v>1313</v>
      </c>
      <c r="I23" s="47">
        <f t="shared" si="0"/>
        <v>9125</v>
      </c>
      <c r="J23" s="44">
        <f>I23+I31</f>
        <v>9125</v>
      </c>
    </row>
    <row r="24" spans="1:10" x14ac:dyDescent="0.3">
      <c r="A24" t="s">
        <v>28</v>
      </c>
      <c r="B24" t="s">
        <v>30</v>
      </c>
      <c r="C24" s="5">
        <v>1454</v>
      </c>
      <c r="D24" s="5">
        <v>1789</v>
      </c>
      <c r="E24" s="5"/>
      <c r="F24" s="5"/>
      <c r="G24" s="5"/>
      <c r="I24" s="47">
        <f t="shared" si="0"/>
        <v>3243</v>
      </c>
      <c r="J24" s="44">
        <f>I24+I32</f>
        <v>4520</v>
      </c>
    </row>
    <row r="25" spans="1:10" x14ac:dyDescent="0.3">
      <c r="A25" t="s">
        <v>29</v>
      </c>
      <c r="B25" s="2" t="s">
        <v>254</v>
      </c>
      <c r="C25" s="5">
        <v>5147</v>
      </c>
      <c r="D25" s="5">
        <v>2268</v>
      </c>
      <c r="E25" s="5"/>
      <c r="F25" s="5"/>
      <c r="G25" s="5"/>
      <c r="I25" s="47">
        <f t="shared" si="0"/>
        <v>7415</v>
      </c>
      <c r="J25" s="45"/>
    </row>
    <row r="26" spans="1:10" x14ac:dyDescent="0.3">
      <c r="A26" t="s">
        <v>17</v>
      </c>
      <c r="B26" s="2" t="s">
        <v>254</v>
      </c>
      <c r="C26" s="5">
        <v>14244</v>
      </c>
      <c r="D26" s="5">
        <v>9755</v>
      </c>
      <c r="E26" s="5">
        <v>7726</v>
      </c>
      <c r="F26" s="5"/>
      <c r="G26" s="5"/>
      <c r="I26" s="47">
        <f t="shared" si="0"/>
        <v>31725</v>
      </c>
      <c r="J26" s="45"/>
    </row>
    <row r="27" spans="1:10" x14ac:dyDescent="0.3">
      <c r="A27" s="2" t="s">
        <v>29</v>
      </c>
      <c r="B27" s="2" t="s">
        <v>289</v>
      </c>
      <c r="C27" s="5"/>
      <c r="D27" s="5"/>
      <c r="E27" s="5"/>
      <c r="F27" s="5">
        <v>2158</v>
      </c>
      <c r="G27" s="5">
        <v>10887</v>
      </c>
      <c r="I27" s="47">
        <f t="shared" si="0"/>
        <v>13045</v>
      </c>
      <c r="J27" s="45"/>
    </row>
    <row r="28" spans="1:10" x14ac:dyDescent="0.3">
      <c r="A28" s="2" t="s">
        <v>17</v>
      </c>
      <c r="B28" s="2" t="s">
        <v>289</v>
      </c>
      <c r="C28" s="5"/>
      <c r="D28" s="5"/>
      <c r="E28" s="5"/>
      <c r="F28" s="5">
        <v>4741</v>
      </c>
      <c r="G28" s="5">
        <v>4119</v>
      </c>
      <c r="I28" s="47">
        <f t="shared" si="0"/>
        <v>8860</v>
      </c>
      <c r="J28" s="45"/>
    </row>
    <row r="29" spans="1:10" x14ac:dyDescent="0.3">
      <c r="A29" t="s">
        <v>18</v>
      </c>
      <c r="B29" s="2" t="s">
        <v>289</v>
      </c>
      <c r="C29" s="5"/>
      <c r="D29" s="5"/>
      <c r="E29" s="5"/>
      <c r="F29" s="5">
        <v>638</v>
      </c>
      <c r="G29" s="5">
        <v>747</v>
      </c>
      <c r="I29" s="47">
        <f t="shared" si="0"/>
        <v>1385</v>
      </c>
      <c r="J29" s="45"/>
    </row>
    <row r="30" spans="1:10" x14ac:dyDescent="0.3">
      <c r="A30" s="2" t="s">
        <v>244</v>
      </c>
      <c r="B30" s="2" t="s">
        <v>289</v>
      </c>
      <c r="C30" s="5"/>
      <c r="D30" s="5"/>
      <c r="E30" s="5"/>
      <c r="F30" s="5"/>
      <c r="G30" s="5"/>
      <c r="I30" s="13">
        <f t="shared" si="0"/>
        <v>0</v>
      </c>
      <c r="J30" s="45"/>
    </row>
    <row r="31" spans="1:10" x14ac:dyDescent="0.3">
      <c r="A31" t="s">
        <v>27</v>
      </c>
      <c r="B31" s="2" t="s">
        <v>289</v>
      </c>
      <c r="C31" s="5"/>
      <c r="D31" s="5"/>
      <c r="E31" s="5"/>
      <c r="F31" s="5"/>
      <c r="G31" s="5"/>
      <c r="I31" s="13">
        <f t="shared" si="0"/>
        <v>0</v>
      </c>
      <c r="J31" s="45"/>
    </row>
    <row r="32" spans="1:10" x14ac:dyDescent="0.3">
      <c r="A32" t="s">
        <v>28</v>
      </c>
      <c r="B32" s="2" t="s">
        <v>289</v>
      </c>
      <c r="C32" s="5"/>
      <c r="D32" s="5"/>
      <c r="E32" s="5"/>
      <c r="F32" s="5"/>
      <c r="G32" s="5">
        <v>1277</v>
      </c>
      <c r="I32" s="13">
        <f t="shared" si="0"/>
        <v>1277</v>
      </c>
      <c r="J32" s="45"/>
    </row>
    <row r="33" spans="1:10" x14ac:dyDescent="0.3">
      <c r="A33" t="s">
        <v>33</v>
      </c>
      <c r="B33" s="2" t="s">
        <v>254</v>
      </c>
      <c r="C33" s="5"/>
      <c r="D33" s="5"/>
      <c r="E33" s="5"/>
      <c r="F33" s="5"/>
      <c r="G33" s="5"/>
      <c r="I33" s="13">
        <f t="shared" si="0"/>
        <v>0</v>
      </c>
      <c r="J33" s="45"/>
    </row>
    <row r="34" spans="1:10" x14ac:dyDescent="0.3">
      <c r="A34" t="s">
        <v>35</v>
      </c>
      <c r="B34" t="s">
        <v>32</v>
      </c>
      <c r="C34" s="5"/>
      <c r="D34" s="5"/>
      <c r="E34" s="5"/>
      <c r="F34" s="6"/>
      <c r="G34" s="5"/>
      <c r="I34" s="13">
        <f t="shared" si="0"/>
        <v>0</v>
      </c>
      <c r="J34" s="45"/>
    </row>
    <row r="35" spans="1:10" x14ac:dyDescent="0.3">
      <c r="A35" t="s">
        <v>36</v>
      </c>
      <c r="B35" t="s">
        <v>32</v>
      </c>
      <c r="C35" s="5"/>
      <c r="D35" s="5"/>
      <c r="E35" s="5"/>
      <c r="F35" s="6"/>
      <c r="G35" s="5"/>
      <c r="I35" s="13">
        <f t="shared" si="0"/>
        <v>0</v>
      </c>
      <c r="J35" s="45"/>
    </row>
    <row r="36" spans="1:10" x14ac:dyDescent="0.3">
      <c r="A36" s="7" t="s">
        <v>39</v>
      </c>
      <c r="B36" t="s">
        <v>38</v>
      </c>
      <c r="C36" s="5"/>
      <c r="D36" s="5"/>
      <c r="E36" s="5"/>
      <c r="F36" s="6"/>
      <c r="G36" s="5"/>
      <c r="I36" s="13">
        <f t="shared" si="0"/>
        <v>0</v>
      </c>
      <c r="J36" s="45"/>
    </row>
    <row r="37" spans="1:10" x14ac:dyDescent="0.3">
      <c r="A37" t="s">
        <v>37</v>
      </c>
      <c r="B37" t="s">
        <v>153</v>
      </c>
      <c r="C37" s="5"/>
      <c r="D37" s="5"/>
      <c r="E37" s="5"/>
      <c r="F37" s="5"/>
      <c r="G37" s="5"/>
      <c r="I37" s="13">
        <f t="shared" si="0"/>
        <v>0</v>
      </c>
      <c r="J37" s="45"/>
    </row>
    <row r="38" spans="1:10" x14ac:dyDescent="0.3">
      <c r="A38" t="s">
        <v>33</v>
      </c>
      <c r="B38" t="s">
        <v>153</v>
      </c>
      <c r="C38" s="5"/>
      <c r="D38" s="5"/>
      <c r="E38" s="5"/>
      <c r="F38" s="5"/>
      <c r="G38" s="5"/>
      <c r="I38" s="13">
        <f t="shared" si="0"/>
        <v>0</v>
      </c>
      <c r="J38" s="45"/>
    </row>
    <row r="39" spans="1:10" x14ac:dyDescent="0.3">
      <c r="A39" t="s">
        <v>31</v>
      </c>
      <c r="B39" t="s">
        <v>153</v>
      </c>
      <c r="C39" s="5"/>
      <c r="D39" s="5"/>
      <c r="E39" s="5"/>
      <c r="F39" s="10"/>
      <c r="G39" s="5"/>
      <c r="I39" s="13">
        <f t="shared" si="0"/>
        <v>0</v>
      </c>
      <c r="J39" s="45"/>
    </row>
    <row r="40" spans="1:10" x14ac:dyDescent="0.3">
      <c r="A40" t="s">
        <v>245</v>
      </c>
      <c r="B40" t="s">
        <v>153</v>
      </c>
      <c r="C40" s="5"/>
      <c r="D40" s="5"/>
      <c r="E40" s="5"/>
      <c r="F40" s="10"/>
      <c r="G40" s="5"/>
      <c r="I40" s="13">
        <f t="shared" si="0"/>
        <v>0</v>
      </c>
      <c r="J40" s="45"/>
    </row>
    <row r="41" spans="1:10" x14ac:dyDescent="0.3">
      <c r="A41" t="s">
        <v>161</v>
      </c>
      <c r="B41" t="s">
        <v>153</v>
      </c>
      <c r="C41" s="5"/>
      <c r="D41" s="5"/>
      <c r="E41" s="5"/>
      <c r="F41" s="10"/>
      <c r="G41" s="5"/>
      <c r="I41" s="13">
        <f t="shared" si="0"/>
        <v>0</v>
      </c>
      <c r="J41" s="45"/>
    </row>
    <row r="42" spans="1:10" x14ac:dyDescent="0.3">
      <c r="A42" t="s">
        <v>37</v>
      </c>
      <c r="B42" t="s">
        <v>277</v>
      </c>
      <c r="C42" s="5">
        <v>3983.6</v>
      </c>
      <c r="D42" s="5">
        <v>5439.6</v>
      </c>
      <c r="E42" s="5">
        <v>5492.2</v>
      </c>
      <c r="F42" s="10">
        <v>1565</v>
      </c>
      <c r="G42" s="5">
        <v>1093.8</v>
      </c>
      <c r="I42" s="47">
        <f t="shared" si="0"/>
        <v>17574.2</v>
      </c>
      <c r="J42" s="46">
        <f>I42</f>
        <v>17574.2</v>
      </c>
    </row>
    <row r="43" spans="1:10" x14ac:dyDescent="0.3">
      <c r="A43" t="s">
        <v>33</v>
      </c>
      <c r="B43" t="s">
        <v>277</v>
      </c>
      <c r="C43" s="5">
        <v>1862</v>
      </c>
      <c r="D43" s="5">
        <v>2812.8</v>
      </c>
      <c r="E43" s="5">
        <v>1263</v>
      </c>
      <c r="F43" s="10">
        <v>1499.4</v>
      </c>
      <c r="G43" s="5">
        <v>1269.4000000000001</v>
      </c>
      <c r="I43" s="47">
        <f t="shared" si="0"/>
        <v>8706.6</v>
      </c>
      <c r="J43" s="46">
        <f t="shared" ref="J43:J45" si="1">I43</f>
        <v>8706.6</v>
      </c>
    </row>
    <row r="44" spans="1:10" x14ac:dyDescent="0.3">
      <c r="A44" t="s">
        <v>31</v>
      </c>
      <c r="B44" t="s">
        <v>277</v>
      </c>
      <c r="C44" s="5">
        <v>4196</v>
      </c>
      <c r="D44" s="5">
        <v>2558</v>
      </c>
      <c r="E44" s="5">
        <v>2809</v>
      </c>
      <c r="F44" s="10">
        <v>2151</v>
      </c>
      <c r="G44" s="5"/>
      <c r="I44" s="47">
        <f t="shared" si="0"/>
        <v>11714</v>
      </c>
      <c r="J44" s="46">
        <f t="shared" si="1"/>
        <v>11714</v>
      </c>
    </row>
    <row r="45" spans="1:10" x14ac:dyDescent="0.3">
      <c r="A45" t="s">
        <v>245</v>
      </c>
      <c r="B45" t="s">
        <v>277</v>
      </c>
      <c r="C45" s="5">
        <v>408</v>
      </c>
      <c r="D45" s="5">
        <v>2875</v>
      </c>
      <c r="E45" s="5">
        <v>3104.5</v>
      </c>
      <c r="F45" s="10"/>
      <c r="G45" s="5"/>
      <c r="I45" s="47">
        <f t="shared" si="0"/>
        <v>6387.5</v>
      </c>
      <c r="J45" s="46">
        <f t="shared" si="1"/>
        <v>6387.5</v>
      </c>
    </row>
    <row r="46" spans="1:10" x14ac:dyDescent="0.3">
      <c r="A46" s="2" t="s">
        <v>37</v>
      </c>
      <c r="B46" s="2" t="s">
        <v>290</v>
      </c>
      <c r="C46" s="5"/>
      <c r="D46" s="5"/>
      <c r="E46" s="5"/>
      <c r="F46" s="10"/>
      <c r="G46" s="5">
        <v>10801</v>
      </c>
      <c r="I46" s="47">
        <f t="shared" si="0"/>
        <v>10801</v>
      </c>
      <c r="J46" s="45"/>
    </row>
    <row r="47" spans="1:10" x14ac:dyDescent="0.3">
      <c r="A47" s="2" t="s">
        <v>33</v>
      </c>
      <c r="B47" s="2" t="s">
        <v>290</v>
      </c>
      <c r="C47" s="5"/>
      <c r="D47" s="5"/>
      <c r="E47" s="5"/>
      <c r="F47" s="10"/>
      <c r="G47" s="5">
        <v>4436</v>
      </c>
      <c r="I47" s="47">
        <f t="shared" si="0"/>
        <v>4436</v>
      </c>
      <c r="J47" s="45"/>
    </row>
    <row r="48" spans="1:10" x14ac:dyDescent="0.3">
      <c r="A48" s="2" t="s">
        <v>31</v>
      </c>
      <c r="B48" s="2" t="s">
        <v>290</v>
      </c>
      <c r="C48" s="5"/>
      <c r="D48" s="5"/>
      <c r="E48" s="5"/>
      <c r="F48" s="10"/>
      <c r="G48" s="5">
        <v>2018</v>
      </c>
      <c r="I48" s="47">
        <f t="shared" si="0"/>
        <v>2018</v>
      </c>
      <c r="J48" s="45"/>
    </row>
    <row r="49" spans="1:10" x14ac:dyDescent="0.3">
      <c r="A49" s="2" t="s">
        <v>245</v>
      </c>
      <c r="B49" s="2" t="s">
        <v>290</v>
      </c>
      <c r="C49" s="5"/>
      <c r="D49" s="5"/>
      <c r="E49" s="5"/>
      <c r="F49" s="10"/>
      <c r="G49" s="5"/>
      <c r="I49" s="47">
        <f t="shared" si="0"/>
        <v>0</v>
      </c>
      <c r="J49" s="45"/>
    </row>
    <row r="50" spans="1:10" x14ac:dyDescent="0.3">
      <c r="A50" t="s">
        <v>25</v>
      </c>
      <c r="B50" t="s">
        <v>45</v>
      </c>
      <c r="C50" s="5">
        <v>9095</v>
      </c>
      <c r="D50" s="5">
        <v>17916</v>
      </c>
      <c r="E50" s="5">
        <v>20152</v>
      </c>
      <c r="F50" s="5">
        <v>8632</v>
      </c>
      <c r="G50" s="5"/>
      <c r="I50" s="47">
        <f t="shared" si="0"/>
        <v>55795</v>
      </c>
      <c r="J50" s="44">
        <f>I50+I46</f>
        <v>66596</v>
      </c>
    </row>
    <row r="51" spans="1:10" x14ac:dyDescent="0.3">
      <c r="A51" t="s">
        <v>27</v>
      </c>
      <c r="B51" t="s">
        <v>45</v>
      </c>
      <c r="C51" s="5">
        <v>17393</v>
      </c>
      <c r="D51" s="5">
        <v>15178</v>
      </c>
      <c r="E51" s="5">
        <v>16538</v>
      </c>
      <c r="F51" s="5">
        <v>13034</v>
      </c>
      <c r="G51" s="5"/>
      <c r="I51" s="47">
        <f t="shared" si="0"/>
        <v>62143</v>
      </c>
      <c r="J51" s="44">
        <f>I51+I47</f>
        <v>66579</v>
      </c>
    </row>
    <row r="52" spans="1:10" x14ac:dyDescent="0.3">
      <c r="A52" t="s">
        <v>28</v>
      </c>
      <c r="B52" t="s">
        <v>45</v>
      </c>
      <c r="C52" s="5">
        <v>5560</v>
      </c>
      <c r="D52" s="5">
        <v>1759</v>
      </c>
      <c r="E52" s="5">
        <v>1165</v>
      </c>
      <c r="F52" s="5">
        <v>2475</v>
      </c>
      <c r="G52" s="5"/>
      <c r="I52" s="47">
        <f t="shared" si="0"/>
        <v>10959</v>
      </c>
      <c r="J52" s="44">
        <f>I52+I48</f>
        <v>12977</v>
      </c>
    </row>
    <row r="53" spans="1:10" x14ac:dyDescent="0.3">
      <c r="A53" t="s">
        <v>246</v>
      </c>
      <c r="B53" t="s">
        <v>45</v>
      </c>
      <c r="C53" s="5">
        <v>477</v>
      </c>
      <c r="D53" s="5"/>
      <c r="E53" s="5">
        <v>1851</v>
      </c>
      <c r="F53" s="5"/>
      <c r="G53" s="5"/>
      <c r="I53" s="47">
        <f t="shared" si="0"/>
        <v>2328</v>
      </c>
      <c r="J53" s="44">
        <f>I53+I49</f>
        <v>2328</v>
      </c>
    </row>
    <row r="54" spans="1:10" x14ac:dyDescent="0.3">
      <c r="A54" t="s">
        <v>160</v>
      </c>
      <c r="B54" t="s">
        <v>45</v>
      </c>
      <c r="C54" s="5"/>
      <c r="D54" s="5"/>
      <c r="E54" s="5"/>
      <c r="F54" s="5"/>
      <c r="G54" s="5"/>
      <c r="I54" s="13">
        <f t="shared" si="0"/>
        <v>0</v>
      </c>
      <c r="J54" s="45"/>
    </row>
    <row r="55" spans="1:10" x14ac:dyDescent="0.3">
      <c r="C55" s="1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/>
      <c r="I55" s="1" t="s">
        <v>0</v>
      </c>
    </row>
    <row r="56" spans="1:10" x14ac:dyDescent="0.3">
      <c r="C56" s="8">
        <f>SUM(C4:C54)</f>
        <v>145529.60000000001</v>
      </c>
      <c r="D56" s="8">
        <f>SUM(D4:D54)</f>
        <v>161462.40000000002</v>
      </c>
      <c r="E56" s="8">
        <f>SUM(E4:E54)</f>
        <v>160291.70000000001</v>
      </c>
      <c r="F56" s="8">
        <f>SUM(F4:F54)</f>
        <v>106723.4</v>
      </c>
      <c r="G56" s="8">
        <f>SUM(G4:G54)</f>
        <v>74116.200000000012</v>
      </c>
      <c r="H56" s="9"/>
      <c r="I56" s="21">
        <f>SUM(I4:I54)</f>
        <v>648123.30000000005</v>
      </c>
      <c r="J56" s="21">
        <f>SUM(J4:J54)</f>
        <v>648123.30000000005</v>
      </c>
    </row>
    <row r="57" spans="1:10" x14ac:dyDescent="0.3">
      <c r="C57" s="1" t="s">
        <v>1</v>
      </c>
      <c r="D57" s="1" t="s">
        <v>1</v>
      </c>
      <c r="E57" s="1" t="s">
        <v>1</v>
      </c>
      <c r="F57" s="1" t="s">
        <v>1</v>
      </c>
      <c r="G57" s="1" t="s">
        <v>1</v>
      </c>
      <c r="H57" s="1"/>
      <c r="I57" s="1" t="s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61"/>
  <sheetViews>
    <sheetView workbookViewId="0">
      <selection activeCell="J4" sqref="J4:J10"/>
    </sheetView>
  </sheetViews>
  <sheetFormatPr defaultRowHeight="14.4" x14ac:dyDescent="0.3"/>
  <cols>
    <col min="2" max="2" width="18.33203125" customWidth="1"/>
    <col min="3" max="3" width="12.44140625" customWidth="1"/>
    <col min="4" max="4" width="12.5546875" customWidth="1"/>
    <col min="5" max="5" width="13.109375" customWidth="1"/>
    <col min="6" max="6" width="12.33203125" customWidth="1"/>
    <col min="7" max="7" width="12" customWidth="1"/>
  </cols>
  <sheetData>
    <row r="1" spans="1:10" x14ac:dyDescent="0.3">
      <c r="A1" t="s">
        <v>291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155</v>
      </c>
      <c r="D3" s="3" t="s">
        <v>77</v>
      </c>
      <c r="E3" s="3" t="s">
        <v>78</v>
      </c>
      <c r="F3" s="4" t="s">
        <v>79</v>
      </c>
      <c r="G3" s="3" t="s">
        <v>163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>
        <v>18285</v>
      </c>
      <c r="I4" s="47">
        <f t="shared" ref="I4:I58" si="0">C4+D4+E4+F4+G4</f>
        <v>18285</v>
      </c>
      <c r="J4" s="44">
        <f>I4+I11+I14</f>
        <v>122801</v>
      </c>
    </row>
    <row r="5" spans="1:10" x14ac:dyDescent="0.3">
      <c r="A5" t="s">
        <v>20</v>
      </c>
      <c r="B5" t="s">
        <v>13</v>
      </c>
      <c r="C5" s="5"/>
      <c r="D5" s="5"/>
      <c r="E5" s="5"/>
      <c r="F5" s="17">
        <v>4654</v>
      </c>
      <c r="G5" s="5">
        <v>37984</v>
      </c>
      <c r="I5" s="47">
        <f t="shared" si="0"/>
        <v>42638</v>
      </c>
      <c r="J5" s="44">
        <f>I5+I12+I15</f>
        <v>122599</v>
      </c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I6+I13+I16</f>
        <v>25456</v>
      </c>
    </row>
    <row r="7" spans="1:10" x14ac:dyDescent="0.3">
      <c r="A7" t="s">
        <v>243</v>
      </c>
      <c r="B7" t="s">
        <v>13</v>
      </c>
      <c r="C7" s="5"/>
      <c r="D7" s="5">
        <v>136</v>
      </c>
      <c r="E7" s="5"/>
      <c r="F7" s="17">
        <v>93</v>
      </c>
      <c r="G7" s="5"/>
      <c r="I7" s="47">
        <f t="shared" si="0"/>
        <v>229</v>
      </c>
      <c r="J7" s="44">
        <f>I7+I17</f>
        <v>12790</v>
      </c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5"/>
    </row>
    <row r="9" spans="1:10" x14ac:dyDescent="0.3">
      <c r="A9" t="s">
        <v>22</v>
      </c>
      <c r="B9" t="s">
        <v>23</v>
      </c>
      <c r="C9" s="5"/>
      <c r="D9" s="5">
        <v>1784</v>
      </c>
      <c r="E9" s="5">
        <v>2637</v>
      </c>
      <c r="F9" s="17">
        <v>1621</v>
      </c>
      <c r="G9" s="5">
        <v>1691</v>
      </c>
      <c r="I9" s="47">
        <f t="shared" si="0"/>
        <v>7733</v>
      </c>
      <c r="J9" s="46">
        <f>I9</f>
        <v>7733</v>
      </c>
    </row>
    <row r="10" spans="1:10" x14ac:dyDescent="0.3">
      <c r="A10" t="s">
        <v>24</v>
      </c>
      <c r="B10" t="s">
        <v>23</v>
      </c>
      <c r="C10" s="5">
        <v>1487</v>
      </c>
      <c r="D10" s="5">
        <v>2501</v>
      </c>
      <c r="E10" s="5">
        <v>3084</v>
      </c>
      <c r="F10" s="17">
        <v>1532</v>
      </c>
      <c r="G10" s="5"/>
      <c r="I10" s="47">
        <f t="shared" si="0"/>
        <v>8604</v>
      </c>
      <c r="J10" s="46">
        <f>I10</f>
        <v>8604</v>
      </c>
    </row>
    <row r="11" spans="1:10" x14ac:dyDescent="0.3">
      <c r="A11" s="2" t="s">
        <v>157</v>
      </c>
      <c r="B11" s="2" t="s">
        <v>287</v>
      </c>
      <c r="C11" s="5">
        <v>4296</v>
      </c>
      <c r="D11" s="5"/>
      <c r="E11" s="5">
        <v>778</v>
      </c>
      <c r="F11" s="17"/>
      <c r="G11" s="5"/>
      <c r="I11" s="47">
        <f t="shared" si="0"/>
        <v>5074</v>
      </c>
      <c r="J11" s="45"/>
    </row>
    <row r="12" spans="1:10" x14ac:dyDescent="0.3">
      <c r="A12" s="2" t="s">
        <v>139</v>
      </c>
      <c r="B12" s="2" t="s">
        <v>287</v>
      </c>
      <c r="C12" s="5">
        <v>1304</v>
      </c>
      <c r="D12" s="5"/>
      <c r="E12" s="5">
        <v>850</v>
      </c>
      <c r="F12" s="17"/>
      <c r="G12" s="5"/>
      <c r="I12" s="47">
        <f t="shared" si="0"/>
        <v>2154</v>
      </c>
      <c r="J12" s="45"/>
    </row>
    <row r="13" spans="1:10" x14ac:dyDescent="0.3">
      <c r="A13" s="2" t="s">
        <v>174</v>
      </c>
      <c r="B13" s="2" t="s">
        <v>287</v>
      </c>
      <c r="C13" s="5">
        <v>642</v>
      </c>
      <c r="D13" s="5">
        <v>3091</v>
      </c>
      <c r="E13" s="5">
        <v>1337</v>
      </c>
      <c r="F13" s="17">
        <v>4942</v>
      </c>
      <c r="G13" s="5"/>
      <c r="I13" s="47">
        <f t="shared" si="0"/>
        <v>10012</v>
      </c>
      <c r="J13" s="45"/>
    </row>
    <row r="14" spans="1:10" x14ac:dyDescent="0.3">
      <c r="A14" s="2" t="s">
        <v>19</v>
      </c>
      <c r="B14" s="2" t="s">
        <v>288</v>
      </c>
      <c r="C14" s="5">
        <v>13559</v>
      </c>
      <c r="D14" s="5">
        <v>13209</v>
      </c>
      <c r="E14" s="5">
        <v>39710</v>
      </c>
      <c r="F14" s="17">
        <v>23812</v>
      </c>
      <c r="G14" s="5">
        <v>9152</v>
      </c>
      <c r="I14" s="47">
        <f t="shared" si="0"/>
        <v>99442</v>
      </c>
      <c r="J14" s="45"/>
    </row>
    <row r="15" spans="1:10" x14ac:dyDescent="0.3">
      <c r="A15" s="2" t="s">
        <v>20</v>
      </c>
      <c r="B15" s="2" t="s">
        <v>288</v>
      </c>
      <c r="C15" s="5">
        <v>7364</v>
      </c>
      <c r="D15" s="5">
        <v>27941</v>
      </c>
      <c r="E15" s="5">
        <v>22652</v>
      </c>
      <c r="F15" s="17">
        <v>19850</v>
      </c>
      <c r="G15" s="5"/>
      <c r="I15" s="47">
        <f t="shared" si="0"/>
        <v>77807</v>
      </c>
      <c r="J15" s="45"/>
    </row>
    <row r="16" spans="1:10" x14ac:dyDescent="0.3">
      <c r="A16" s="2" t="s">
        <v>21</v>
      </c>
      <c r="B16" s="2" t="s">
        <v>288</v>
      </c>
      <c r="C16" s="5">
        <v>2083</v>
      </c>
      <c r="D16" s="5">
        <v>4951</v>
      </c>
      <c r="E16" s="5">
        <v>3775</v>
      </c>
      <c r="F16" s="17">
        <v>4635</v>
      </c>
      <c r="G16" s="5"/>
      <c r="I16" s="47">
        <f t="shared" si="0"/>
        <v>15444</v>
      </c>
      <c r="J16" s="45"/>
    </row>
    <row r="17" spans="1:10" x14ac:dyDescent="0.3">
      <c r="A17" s="2" t="s">
        <v>243</v>
      </c>
      <c r="B17" s="2" t="s">
        <v>288</v>
      </c>
      <c r="C17" s="5"/>
      <c r="D17" s="5">
        <v>3557</v>
      </c>
      <c r="E17" s="5"/>
      <c r="F17" s="17">
        <v>3081</v>
      </c>
      <c r="G17" s="5">
        <v>5923</v>
      </c>
      <c r="I17" s="47">
        <f t="shared" si="0"/>
        <v>12561</v>
      </c>
      <c r="J17" s="45"/>
    </row>
    <row r="18" spans="1:10" x14ac:dyDescent="0.3">
      <c r="A18" t="s">
        <v>29</v>
      </c>
      <c r="B18" t="s">
        <v>30</v>
      </c>
      <c r="C18" s="5"/>
      <c r="D18" s="5"/>
      <c r="E18" s="5"/>
      <c r="F18" s="5"/>
      <c r="G18" s="5"/>
      <c r="I18" s="47">
        <f t="shared" si="0"/>
        <v>0</v>
      </c>
      <c r="J18" s="44">
        <f>I18+I25+I27+I33</f>
        <v>72820</v>
      </c>
    </row>
    <row r="19" spans="1:10" x14ac:dyDescent="0.3">
      <c r="A19" t="s">
        <v>17</v>
      </c>
      <c r="B19" t="s">
        <v>30</v>
      </c>
      <c r="C19" s="5"/>
      <c r="D19" s="5"/>
      <c r="E19" s="5"/>
      <c r="F19" s="5"/>
      <c r="G19" s="5"/>
      <c r="I19" s="47">
        <f t="shared" si="0"/>
        <v>0</v>
      </c>
      <c r="J19" s="44">
        <f>I19+I26+I28+I34</f>
        <v>66143</v>
      </c>
    </row>
    <row r="20" spans="1:10" x14ac:dyDescent="0.3">
      <c r="A20" t="s">
        <v>18</v>
      </c>
      <c r="B20" t="s">
        <v>30</v>
      </c>
      <c r="C20" s="5"/>
      <c r="D20" s="5"/>
      <c r="E20" s="5"/>
      <c r="F20" s="5"/>
      <c r="G20" s="5"/>
      <c r="I20" s="47">
        <f t="shared" si="0"/>
        <v>0</v>
      </c>
      <c r="J20" s="44">
        <f>I20+I29+I35</f>
        <v>11578</v>
      </c>
    </row>
    <row r="21" spans="1:10" x14ac:dyDescent="0.3">
      <c r="A21" t="s">
        <v>244</v>
      </c>
      <c r="B21" t="s">
        <v>30</v>
      </c>
      <c r="C21" s="5"/>
      <c r="D21" s="5">
        <v>261</v>
      </c>
      <c r="E21" s="5"/>
      <c r="F21" s="5"/>
      <c r="G21" s="5">
        <v>431</v>
      </c>
      <c r="I21" s="47">
        <f t="shared" si="0"/>
        <v>692</v>
      </c>
      <c r="J21" s="44">
        <f>I21+I30+I36</f>
        <v>1449</v>
      </c>
    </row>
    <row r="22" spans="1:10" x14ac:dyDescent="0.3">
      <c r="A22" t="s">
        <v>162</v>
      </c>
      <c r="B22" t="s">
        <v>30</v>
      </c>
      <c r="C22" s="5"/>
      <c r="D22" s="5"/>
      <c r="E22" s="5"/>
      <c r="F22" s="5"/>
      <c r="G22" s="5"/>
      <c r="I22" s="47">
        <f t="shared" si="0"/>
        <v>0</v>
      </c>
      <c r="J22" s="45"/>
    </row>
    <row r="23" spans="1:10" x14ac:dyDescent="0.3">
      <c r="A23" t="s">
        <v>27</v>
      </c>
      <c r="B23" t="s">
        <v>30</v>
      </c>
      <c r="C23" s="5"/>
      <c r="D23" s="5"/>
      <c r="E23" s="5"/>
      <c r="F23" s="5">
        <v>1274</v>
      </c>
      <c r="G23" s="5">
        <v>1689</v>
      </c>
      <c r="I23" s="47">
        <f t="shared" si="0"/>
        <v>2963</v>
      </c>
      <c r="J23" s="44">
        <f>I23+I31</f>
        <v>11605</v>
      </c>
    </row>
    <row r="24" spans="1:10" x14ac:dyDescent="0.3">
      <c r="A24" t="s">
        <v>28</v>
      </c>
      <c r="B24" t="s">
        <v>30</v>
      </c>
      <c r="C24" s="5"/>
      <c r="D24" s="5"/>
      <c r="E24" s="5">
        <v>1505</v>
      </c>
      <c r="F24" s="5">
        <v>1493</v>
      </c>
      <c r="G24" s="5"/>
      <c r="I24" s="47">
        <f t="shared" si="0"/>
        <v>2998</v>
      </c>
      <c r="J24" s="44">
        <f>I24+I32</f>
        <v>8424</v>
      </c>
    </row>
    <row r="25" spans="1:10" x14ac:dyDescent="0.3">
      <c r="A25" t="s">
        <v>29</v>
      </c>
      <c r="B25" s="2" t="s">
        <v>254</v>
      </c>
      <c r="C25" s="5"/>
      <c r="D25" s="5"/>
      <c r="E25" s="5"/>
      <c r="F25" s="5"/>
      <c r="G25" s="5"/>
      <c r="I25" s="47">
        <f t="shared" si="0"/>
        <v>0</v>
      </c>
      <c r="J25" s="45"/>
    </row>
    <row r="26" spans="1:10" x14ac:dyDescent="0.3">
      <c r="A26" t="s">
        <v>17</v>
      </c>
      <c r="B26" s="2" t="s">
        <v>254</v>
      </c>
      <c r="C26" s="5"/>
      <c r="D26" s="5"/>
      <c r="E26" s="5"/>
      <c r="F26" s="5"/>
      <c r="G26" s="5"/>
      <c r="I26" s="47">
        <f t="shared" si="0"/>
        <v>0</v>
      </c>
      <c r="J26" s="45"/>
    </row>
    <row r="27" spans="1:10" x14ac:dyDescent="0.3">
      <c r="A27" s="2" t="s">
        <v>29</v>
      </c>
      <c r="B27" s="2" t="s">
        <v>289</v>
      </c>
      <c r="C27" s="5">
        <v>11938</v>
      </c>
      <c r="D27" s="5">
        <v>10256</v>
      </c>
      <c r="E27" s="5">
        <v>21843</v>
      </c>
      <c r="F27" s="5">
        <v>11019</v>
      </c>
      <c r="G27" s="5"/>
      <c r="I27" s="47">
        <f t="shared" si="0"/>
        <v>55056</v>
      </c>
      <c r="J27" s="45"/>
    </row>
    <row r="28" spans="1:10" x14ac:dyDescent="0.3">
      <c r="A28" s="2" t="s">
        <v>17</v>
      </c>
      <c r="B28" s="2" t="s">
        <v>289</v>
      </c>
      <c r="C28" s="5">
        <v>4330</v>
      </c>
      <c r="D28" s="5">
        <v>15730</v>
      </c>
      <c r="E28" s="5">
        <v>13791</v>
      </c>
      <c r="F28" s="5">
        <v>1117</v>
      </c>
      <c r="G28" s="5"/>
      <c r="I28" s="47">
        <f t="shared" si="0"/>
        <v>34968</v>
      </c>
      <c r="J28" s="45"/>
    </row>
    <row r="29" spans="1:10" x14ac:dyDescent="0.3">
      <c r="A29" t="s">
        <v>18</v>
      </c>
      <c r="B29" s="2" t="s">
        <v>289</v>
      </c>
      <c r="C29" s="5">
        <v>1837</v>
      </c>
      <c r="D29" s="5">
        <v>3265</v>
      </c>
      <c r="E29" s="5">
        <v>2495</v>
      </c>
      <c r="F29" s="5">
        <v>3981</v>
      </c>
      <c r="G29" s="5"/>
      <c r="I29" s="47">
        <f t="shared" si="0"/>
        <v>11578</v>
      </c>
      <c r="J29" s="45"/>
    </row>
    <row r="30" spans="1:10" x14ac:dyDescent="0.3">
      <c r="A30" s="2" t="s">
        <v>244</v>
      </c>
      <c r="B30" s="2" t="s">
        <v>289</v>
      </c>
      <c r="C30" s="5"/>
      <c r="D30" s="5"/>
      <c r="E30" s="5"/>
      <c r="F30" s="5">
        <v>757</v>
      </c>
      <c r="G30" s="5"/>
      <c r="I30" s="13">
        <f t="shared" si="0"/>
        <v>757</v>
      </c>
      <c r="J30" s="45"/>
    </row>
    <row r="31" spans="1:10" x14ac:dyDescent="0.3">
      <c r="A31" t="s">
        <v>27</v>
      </c>
      <c r="B31" s="2" t="s">
        <v>289</v>
      </c>
      <c r="C31" s="5">
        <v>1899</v>
      </c>
      <c r="D31" s="5">
        <v>1692</v>
      </c>
      <c r="E31" s="5">
        <v>2586</v>
      </c>
      <c r="F31" s="5">
        <v>272</v>
      </c>
      <c r="G31" s="5">
        <v>2193</v>
      </c>
      <c r="I31" s="13">
        <f t="shared" si="0"/>
        <v>8642</v>
      </c>
      <c r="J31" s="45"/>
    </row>
    <row r="32" spans="1:10" x14ac:dyDescent="0.3">
      <c r="A32" t="s">
        <v>28</v>
      </c>
      <c r="B32" s="2" t="s">
        <v>289</v>
      </c>
      <c r="C32" s="5">
        <v>1450</v>
      </c>
      <c r="D32" s="5">
        <v>2420</v>
      </c>
      <c r="E32" s="5">
        <v>1556</v>
      </c>
      <c r="F32" s="5"/>
      <c r="G32" s="5"/>
      <c r="I32" s="13">
        <f t="shared" si="0"/>
        <v>5426</v>
      </c>
      <c r="J32" s="45"/>
    </row>
    <row r="33" spans="1:10" x14ac:dyDescent="0.3">
      <c r="A33" s="2" t="s">
        <v>29</v>
      </c>
      <c r="B33" s="2" t="s">
        <v>292</v>
      </c>
      <c r="C33" s="5"/>
      <c r="D33" s="5"/>
      <c r="E33" s="5"/>
      <c r="F33" s="5">
        <v>4091</v>
      </c>
      <c r="G33" s="5">
        <v>13673</v>
      </c>
      <c r="I33" s="13">
        <f t="shared" si="0"/>
        <v>17764</v>
      </c>
      <c r="J33" s="45"/>
    </row>
    <row r="34" spans="1:10" x14ac:dyDescent="0.3">
      <c r="A34" s="2" t="s">
        <v>17</v>
      </c>
      <c r="B34" s="2" t="s">
        <v>292</v>
      </c>
      <c r="C34" s="5"/>
      <c r="D34" s="5"/>
      <c r="E34" s="5"/>
      <c r="F34" s="5">
        <v>14835</v>
      </c>
      <c r="G34" s="5">
        <v>16340</v>
      </c>
      <c r="I34" s="13">
        <f t="shared" si="0"/>
        <v>31175</v>
      </c>
      <c r="J34" s="45"/>
    </row>
    <row r="35" spans="1:10" x14ac:dyDescent="0.3">
      <c r="A35" t="s">
        <v>18</v>
      </c>
      <c r="B35" s="2" t="s">
        <v>292</v>
      </c>
      <c r="C35" s="5"/>
      <c r="D35" s="5"/>
      <c r="E35" s="5"/>
      <c r="F35" s="5"/>
      <c r="G35" s="5"/>
      <c r="I35" s="13">
        <f t="shared" si="0"/>
        <v>0</v>
      </c>
      <c r="J35" s="45"/>
    </row>
    <row r="36" spans="1:10" x14ac:dyDescent="0.3">
      <c r="A36" s="2" t="s">
        <v>244</v>
      </c>
      <c r="B36" s="2" t="s">
        <v>292</v>
      </c>
      <c r="C36" s="5"/>
      <c r="D36" s="5"/>
      <c r="E36" s="5"/>
      <c r="F36" s="5"/>
      <c r="G36" s="5"/>
      <c r="I36" s="13">
        <f t="shared" si="0"/>
        <v>0</v>
      </c>
      <c r="J36" s="45"/>
    </row>
    <row r="37" spans="1:10" x14ac:dyDescent="0.3">
      <c r="A37" t="s">
        <v>33</v>
      </c>
      <c r="B37" s="2" t="s">
        <v>254</v>
      </c>
      <c r="C37" s="5"/>
      <c r="D37" s="5"/>
      <c r="E37" s="5"/>
      <c r="F37" s="5"/>
      <c r="G37" s="5"/>
      <c r="I37" s="13">
        <f t="shared" si="0"/>
        <v>0</v>
      </c>
      <c r="J37" s="45"/>
    </row>
    <row r="38" spans="1:10" x14ac:dyDescent="0.3">
      <c r="A38" t="s">
        <v>35</v>
      </c>
      <c r="B38" t="s">
        <v>32</v>
      </c>
      <c r="C38" s="5"/>
      <c r="D38" s="5"/>
      <c r="E38" s="5"/>
      <c r="F38" s="6"/>
      <c r="G38" s="5"/>
      <c r="I38" s="13">
        <f t="shared" si="0"/>
        <v>0</v>
      </c>
      <c r="J38" s="45"/>
    </row>
    <row r="39" spans="1:10" x14ac:dyDescent="0.3">
      <c r="A39" t="s">
        <v>36</v>
      </c>
      <c r="B39" t="s">
        <v>32</v>
      </c>
      <c r="C39" s="5"/>
      <c r="D39" s="5"/>
      <c r="E39" s="5"/>
      <c r="F39" s="6"/>
      <c r="G39" s="5"/>
      <c r="I39" s="13">
        <f t="shared" si="0"/>
        <v>0</v>
      </c>
      <c r="J39" s="45"/>
    </row>
    <row r="40" spans="1:10" x14ac:dyDescent="0.3">
      <c r="A40" s="7" t="s">
        <v>39</v>
      </c>
      <c r="B40" t="s">
        <v>38</v>
      </c>
      <c r="C40" s="5"/>
      <c r="D40" s="5"/>
      <c r="E40" s="5"/>
      <c r="F40" s="6"/>
      <c r="G40" s="5"/>
      <c r="I40" s="13">
        <f t="shared" si="0"/>
        <v>0</v>
      </c>
      <c r="J40" s="45"/>
    </row>
    <row r="41" spans="1:10" x14ac:dyDescent="0.3">
      <c r="A41" t="s">
        <v>37</v>
      </c>
      <c r="B41" t="s">
        <v>293</v>
      </c>
      <c r="C41" s="5"/>
      <c r="D41" s="5"/>
      <c r="E41" s="5"/>
      <c r="F41" s="5">
        <v>2351</v>
      </c>
      <c r="G41" s="5">
        <v>1728</v>
      </c>
      <c r="I41" s="13">
        <f t="shared" si="0"/>
        <v>4079</v>
      </c>
      <c r="J41" s="45"/>
    </row>
    <row r="42" spans="1:10" x14ac:dyDescent="0.3">
      <c r="A42" t="s">
        <v>33</v>
      </c>
      <c r="B42" t="s">
        <v>293</v>
      </c>
      <c r="C42" s="5"/>
      <c r="D42" s="5"/>
      <c r="E42" s="5"/>
      <c r="F42" s="5">
        <v>2752</v>
      </c>
      <c r="G42" s="5">
        <v>1581</v>
      </c>
      <c r="I42" s="13">
        <f t="shared" si="0"/>
        <v>4333</v>
      </c>
      <c r="J42" s="45"/>
    </row>
    <row r="43" spans="1:10" x14ac:dyDescent="0.3">
      <c r="A43" t="s">
        <v>31</v>
      </c>
      <c r="B43" t="s">
        <v>293</v>
      </c>
      <c r="C43" s="5"/>
      <c r="D43" s="5"/>
      <c r="E43" s="5"/>
      <c r="F43" s="10"/>
      <c r="G43" s="5"/>
      <c r="I43" s="13">
        <f t="shared" si="0"/>
        <v>0</v>
      </c>
      <c r="J43" s="45"/>
    </row>
    <row r="44" spans="1:10" x14ac:dyDescent="0.3">
      <c r="A44" t="s">
        <v>245</v>
      </c>
      <c r="B44" t="s">
        <v>293</v>
      </c>
      <c r="C44" s="5"/>
      <c r="D44" s="5"/>
      <c r="E44" s="5"/>
      <c r="F44" s="10"/>
      <c r="G44" s="5"/>
      <c r="I44" s="13">
        <f t="shared" si="0"/>
        <v>0</v>
      </c>
      <c r="J44" s="45"/>
    </row>
    <row r="45" spans="1:10" x14ac:dyDescent="0.3">
      <c r="A45" t="s">
        <v>161</v>
      </c>
      <c r="B45" t="s">
        <v>293</v>
      </c>
      <c r="C45" s="5"/>
      <c r="D45" s="5"/>
      <c r="E45" s="5"/>
      <c r="F45" s="10"/>
      <c r="G45" s="5"/>
      <c r="I45" s="13">
        <f t="shared" si="0"/>
        <v>0</v>
      </c>
      <c r="J45" s="45"/>
    </row>
    <row r="46" spans="1:10" x14ac:dyDescent="0.3">
      <c r="A46" t="s">
        <v>37</v>
      </c>
      <c r="B46" t="s">
        <v>277</v>
      </c>
      <c r="C46" s="5">
        <v>3244</v>
      </c>
      <c r="D46" s="5">
        <v>6611</v>
      </c>
      <c r="E46" s="5">
        <v>2010</v>
      </c>
      <c r="F46" s="10">
        <v>3390</v>
      </c>
      <c r="G46" s="5">
        <v>1250</v>
      </c>
      <c r="I46" s="47">
        <f t="shared" si="0"/>
        <v>16505</v>
      </c>
      <c r="J46" s="46">
        <f>I46+I41</f>
        <v>20584</v>
      </c>
    </row>
    <row r="47" spans="1:10" x14ac:dyDescent="0.3">
      <c r="A47" t="s">
        <v>33</v>
      </c>
      <c r="B47" t="s">
        <v>277</v>
      </c>
      <c r="C47" s="5">
        <v>1613</v>
      </c>
      <c r="D47" s="5">
        <v>2185</v>
      </c>
      <c r="E47" s="5">
        <v>6058</v>
      </c>
      <c r="F47" s="10"/>
      <c r="G47" s="5"/>
      <c r="I47" s="47">
        <f t="shared" si="0"/>
        <v>9856</v>
      </c>
      <c r="J47" s="46">
        <f t="shared" ref="J47:J49" si="1">I47+I42</f>
        <v>14189</v>
      </c>
    </row>
    <row r="48" spans="1:10" x14ac:dyDescent="0.3">
      <c r="A48" t="s">
        <v>31</v>
      </c>
      <c r="B48" t="s">
        <v>277</v>
      </c>
      <c r="C48" s="5">
        <v>1988</v>
      </c>
      <c r="D48" s="5">
        <v>4313</v>
      </c>
      <c r="E48" s="5">
        <v>1911</v>
      </c>
      <c r="F48" s="10">
        <v>871</v>
      </c>
      <c r="G48" s="5"/>
      <c r="I48" s="47">
        <f t="shared" si="0"/>
        <v>9083</v>
      </c>
      <c r="J48" s="46">
        <f t="shared" si="1"/>
        <v>9083</v>
      </c>
    </row>
    <row r="49" spans="1:10" x14ac:dyDescent="0.3">
      <c r="A49" t="s">
        <v>245</v>
      </c>
      <c r="B49" t="s">
        <v>277</v>
      </c>
      <c r="C49" s="5"/>
      <c r="D49" s="5">
        <v>5717</v>
      </c>
      <c r="E49" s="5"/>
      <c r="F49" s="10">
        <v>706</v>
      </c>
      <c r="G49" s="5">
        <v>2090</v>
      </c>
      <c r="I49" s="47">
        <f t="shared" si="0"/>
        <v>8513</v>
      </c>
      <c r="J49" s="46">
        <f t="shared" si="1"/>
        <v>8513</v>
      </c>
    </row>
    <row r="50" spans="1:10" x14ac:dyDescent="0.3">
      <c r="A50" s="2" t="s">
        <v>37</v>
      </c>
      <c r="B50" s="2" t="s">
        <v>290</v>
      </c>
      <c r="C50" s="5">
        <v>9149</v>
      </c>
      <c r="D50" s="5">
        <v>7134</v>
      </c>
      <c r="E50" s="5">
        <v>19943</v>
      </c>
      <c r="F50" s="10">
        <v>12875</v>
      </c>
      <c r="G50" s="5">
        <v>12734</v>
      </c>
      <c r="I50" s="47">
        <f t="shared" si="0"/>
        <v>61835</v>
      </c>
      <c r="J50" s="45"/>
    </row>
    <row r="51" spans="1:10" x14ac:dyDescent="0.3">
      <c r="A51" s="2" t="s">
        <v>33</v>
      </c>
      <c r="B51" s="2" t="s">
        <v>290</v>
      </c>
      <c r="C51" s="5">
        <v>3869</v>
      </c>
      <c r="D51" s="5">
        <v>16432</v>
      </c>
      <c r="E51" s="5">
        <v>11516</v>
      </c>
      <c r="F51" s="10">
        <v>16533</v>
      </c>
      <c r="G51" s="5">
        <v>19213</v>
      </c>
      <c r="I51" s="47">
        <f t="shared" si="0"/>
        <v>67563</v>
      </c>
      <c r="J51" s="45"/>
    </row>
    <row r="52" spans="1:10" x14ac:dyDescent="0.3">
      <c r="A52" s="2" t="s">
        <v>31</v>
      </c>
      <c r="B52" s="2" t="s">
        <v>290</v>
      </c>
      <c r="C52" s="5">
        <v>1385</v>
      </c>
      <c r="D52" s="5">
        <v>4126</v>
      </c>
      <c r="E52" s="5">
        <v>5560</v>
      </c>
      <c r="F52" s="10">
        <v>4883</v>
      </c>
      <c r="G52" s="5"/>
      <c r="I52" s="47">
        <f t="shared" si="0"/>
        <v>15954</v>
      </c>
      <c r="J52" s="45"/>
    </row>
    <row r="53" spans="1:10" x14ac:dyDescent="0.3">
      <c r="A53" s="2" t="s">
        <v>245</v>
      </c>
      <c r="B53" s="2" t="s">
        <v>290</v>
      </c>
      <c r="C53" s="5"/>
      <c r="D53" s="5">
        <v>410</v>
      </c>
      <c r="E53" s="5"/>
      <c r="F53" s="10"/>
      <c r="G53" s="5"/>
      <c r="I53" s="47">
        <f t="shared" si="0"/>
        <v>410</v>
      </c>
      <c r="J53" s="45"/>
    </row>
    <row r="54" spans="1:10" x14ac:dyDescent="0.3">
      <c r="A54" t="s">
        <v>25</v>
      </c>
      <c r="B54" t="s">
        <v>45</v>
      </c>
      <c r="C54" s="5"/>
      <c r="D54" s="5"/>
      <c r="E54" s="5"/>
      <c r="F54" s="5"/>
      <c r="G54" s="5"/>
      <c r="I54" s="47">
        <f t="shared" si="0"/>
        <v>0</v>
      </c>
      <c r="J54" s="44">
        <f>I54+I50</f>
        <v>61835</v>
      </c>
    </row>
    <row r="55" spans="1:10" x14ac:dyDescent="0.3">
      <c r="A55" t="s">
        <v>27</v>
      </c>
      <c r="B55" t="s">
        <v>45</v>
      </c>
      <c r="C55" s="5"/>
      <c r="D55" s="5"/>
      <c r="E55" s="5"/>
      <c r="F55" s="5"/>
      <c r="G55" s="5"/>
      <c r="I55" s="47">
        <f t="shared" si="0"/>
        <v>0</v>
      </c>
      <c r="J55" s="44">
        <f>I55+I51</f>
        <v>67563</v>
      </c>
    </row>
    <row r="56" spans="1:10" x14ac:dyDescent="0.3">
      <c r="A56" t="s">
        <v>28</v>
      </c>
      <c r="B56" t="s">
        <v>45</v>
      </c>
      <c r="C56" s="5"/>
      <c r="D56" s="5"/>
      <c r="E56" s="5"/>
      <c r="F56" s="5"/>
      <c r="G56" s="5"/>
      <c r="I56" s="47">
        <f t="shared" si="0"/>
        <v>0</v>
      </c>
      <c r="J56" s="44">
        <f>I56+I52</f>
        <v>15954</v>
      </c>
    </row>
    <row r="57" spans="1:10" x14ac:dyDescent="0.3">
      <c r="A57" t="s">
        <v>246</v>
      </c>
      <c r="B57" t="s">
        <v>45</v>
      </c>
      <c r="C57" s="5"/>
      <c r="D57" s="5"/>
      <c r="E57" s="5"/>
      <c r="F57" s="5">
        <v>929</v>
      </c>
      <c r="G57" s="5">
        <v>2411</v>
      </c>
      <c r="I57" s="47">
        <f t="shared" si="0"/>
        <v>3340</v>
      </c>
      <c r="J57" s="44">
        <f>I57+I53</f>
        <v>3750</v>
      </c>
    </row>
    <row r="58" spans="1:10" x14ac:dyDescent="0.3">
      <c r="A58" t="s">
        <v>160</v>
      </c>
      <c r="B58" t="s">
        <v>45</v>
      </c>
      <c r="C58" s="5"/>
      <c r="D58" s="5"/>
      <c r="E58" s="5"/>
      <c r="F58" s="5"/>
      <c r="G58" s="5"/>
      <c r="I58" s="13">
        <f t="shared" si="0"/>
        <v>0</v>
      </c>
      <c r="J58" s="45"/>
    </row>
    <row r="59" spans="1:10" x14ac:dyDescent="0.3">
      <c r="C59" s="1" t="s">
        <v>0</v>
      </c>
      <c r="D59" s="1" t="s">
        <v>0</v>
      </c>
      <c r="E59" s="1" t="s">
        <v>0</v>
      </c>
      <c r="F59" s="1" t="s">
        <v>0</v>
      </c>
      <c r="G59" s="1" t="s">
        <v>0</v>
      </c>
      <c r="H59" s="1"/>
      <c r="I59" s="1" t="s">
        <v>0</v>
      </c>
    </row>
    <row r="60" spans="1:10" x14ac:dyDescent="0.3">
      <c r="C60" s="8">
        <f>SUM(C4:C58)</f>
        <v>73437</v>
      </c>
      <c r="D60" s="8">
        <f>SUM(D4:D58)</f>
        <v>137722</v>
      </c>
      <c r="E60" s="8">
        <f>SUM(E4:E58)</f>
        <v>165597</v>
      </c>
      <c r="F60" s="8">
        <f>SUM(F4:F58)</f>
        <v>148349</v>
      </c>
      <c r="G60" s="8">
        <f>SUM(G4:G58)</f>
        <v>148368</v>
      </c>
      <c r="H60" s="9"/>
      <c r="I60" s="21">
        <f>SUM(I4:I58)</f>
        <v>673473</v>
      </c>
      <c r="J60" s="21">
        <f>SUM(J4:J58)</f>
        <v>673473</v>
      </c>
    </row>
    <row r="61" spans="1:10" x14ac:dyDescent="0.3">
      <c r="C61" s="1" t="s">
        <v>1</v>
      </c>
      <c r="D61" s="1" t="s">
        <v>1</v>
      </c>
      <c r="E61" s="1" t="s">
        <v>1</v>
      </c>
      <c r="F61" s="1" t="s">
        <v>1</v>
      </c>
      <c r="G61" s="1" t="s">
        <v>1</v>
      </c>
      <c r="H61" s="1"/>
      <c r="I61" s="1" t="s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67"/>
  <sheetViews>
    <sheetView workbookViewId="0">
      <selection activeCell="F12" sqref="F12"/>
    </sheetView>
  </sheetViews>
  <sheetFormatPr defaultRowHeight="14.4" x14ac:dyDescent="0.3"/>
  <cols>
    <col min="2" max="2" width="19.5546875" customWidth="1"/>
    <col min="3" max="3" width="12.44140625" customWidth="1"/>
    <col min="4" max="4" width="12.5546875" customWidth="1"/>
    <col min="5" max="5" width="13.109375" customWidth="1"/>
    <col min="6" max="6" width="12.33203125" customWidth="1"/>
    <col min="7" max="7" width="12" customWidth="1"/>
  </cols>
  <sheetData>
    <row r="1" spans="1:11" x14ac:dyDescent="0.3">
      <c r="A1" t="s">
        <v>294</v>
      </c>
    </row>
    <row r="2" spans="1:11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1" x14ac:dyDescent="0.3">
      <c r="C3" s="3" t="s">
        <v>250</v>
      </c>
      <c r="D3" s="3" t="s">
        <v>251</v>
      </c>
      <c r="E3" s="3" t="s">
        <v>252</v>
      </c>
      <c r="F3" s="4" t="s">
        <v>253</v>
      </c>
      <c r="G3" s="3"/>
    </row>
    <row r="4" spans="1:11" x14ac:dyDescent="0.3">
      <c r="A4" t="s">
        <v>19</v>
      </c>
      <c r="B4" t="s">
        <v>13</v>
      </c>
      <c r="C4" s="5">
        <v>20447</v>
      </c>
      <c r="D4" s="5">
        <v>37723</v>
      </c>
      <c r="E4" s="5">
        <v>10420</v>
      </c>
      <c r="F4" s="10">
        <v>9868</v>
      </c>
      <c r="G4" s="5"/>
      <c r="I4" s="47">
        <f t="shared" ref="I4:I64" si="0">C4+D4+E4+F4+G4</f>
        <v>78458</v>
      </c>
      <c r="J4" s="44">
        <f>I4+I11+I14</f>
        <v>78458</v>
      </c>
      <c r="K4" t="s">
        <v>295</v>
      </c>
    </row>
    <row r="5" spans="1:11" x14ac:dyDescent="0.3">
      <c r="A5" t="s">
        <v>20</v>
      </c>
      <c r="B5" t="s">
        <v>13</v>
      </c>
      <c r="C5" s="5">
        <v>26098</v>
      </c>
      <c r="D5" s="5">
        <v>20172</v>
      </c>
      <c r="E5" s="5">
        <v>24423</v>
      </c>
      <c r="F5" s="17">
        <v>13326</v>
      </c>
      <c r="G5" s="5"/>
      <c r="I5" s="47">
        <f t="shared" si="0"/>
        <v>84019</v>
      </c>
      <c r="J5" s="44">
        <f>I5+I12+I15</f>
        <v>84019</v>
      </c>
      <c r="K5" t="s">
        <v>295</v>
      </c>
    </row>
    <row r="6" spans="1:11" x14ac:dyDescent="0.3">
      <c r="A6" t="s">
        <v>21</v>
      </c>
      <c r="B6" t="s">
        <v>13</v>
      </c>
      <c r="C6" s="5"/>
      <c r="D6" s="5">
        <v>7850</v>
      </c>
      <c r="E6" s="5">
        <v>4445</v>
      </c>
      <c r="F6" s="17">
        <v>5902</v>
      </c>
      <c r="G6" s="5"/>
      <c r="I6" s="47">
        <f t="shared" si="0"/>
        <v>18197</v>
      </c>
      <c r="J6" s="44">
        <f>I6+I13+I16</f>
        <v>24687</v>
      </c>
      <c r="K6" t="s">
        <v>295</v>
      </c>
    </row>
    <row r="7" spans="1:11" x14ac:dyDescent="0.3">
      <c r="A7" t="s">
        <v>243</v>
      </c>
      <c r="B7" t="s">
        <v>13</v>
      </c>
      <c r="C7" s="5"/>
      <c r="D7" s="5">
        <v>1951</v>
      </c>
      <c r="E7" s="5">
        <v>1068</v>
      </c>
      <c r="F7" s="17">
        <v>7063</v>
      </c>
      <c r="G7" s="5"/>
      <c r="I7" s="47">
        <f t="shared" si="0"/>
        <v>10082</v>
      </c>
      <c r="J7" s="44">
        <f>I7+I17</f>
        <v>18087</v>
      </c>
      <c r="K7" t="s">
        <v>295</v>
      </c>
    </row>
    <row r="8" spans="1:11" x14ac:dyDescent="0.3">
      <c r="A8" t="s">
        <v>197</v>
      </c>
      <c r="B8" t="s">
        <v>13</v>
      </c>
      <c r="C8" s="5">
        <v>4581</v>
      </c>
      <c r="D8" s="5">
        <v>5482</v>
      </c>
      <c r="E8" s="5"/>
      <c r="F8" s="17">
        <v>2440</v>
      </c>
      <c r="G8" s="5"/>
      <c r="I8" s="47">
        <f t="shared" si="0"/>
        <v>12503</v>
      </c>
      <c r="J8" s="46">
        <f>I8</f>
        <v>12503</v>
      </c>
      <c r="K8" t="s">
        <v>295</v>
      </c>
    </row>
    <row r="9" spans="1:11" x14ac:dyDescent="0.3">
      <c r="A9" t="s">
        <v>22</v>
      </c>
      <c r="B9" t="s">
        <v>23</v>
      </c>
      <c r="C9" s="5">
        <v>1578</v>
      </c>
      <c r="D9" s="5">
        <v>1639</v>
      </c>
      <c r="E9" s="5">
        <v>1691</v>
      </c>
      <c r="F9" s="17"/>
      <c r="G9" s="5"/>
      <c r="I9" s="47">
        <f t="shared" si="0"/>
        <v>4908</v>
      </c>
      <c r="J9" s="46">
        <f>I9</f>
        <v>4908</v>
      </c>
      <c r="K9" t="s">
        <v>295</v>
      </c>
    </row>
    <row r="10" spans="1:11" x14ac:dyDescent="0.3">
      <c r="A10" t="s">
        <v>24</v>
      </c>
      <c r="B10" t="s">
        <v>23</v>
      </c>
      <c r="C10" s="5">
        <v>1438</v>
      </c>
      <c r="D10" s="5">
        <v>1510</v>
      </c>
      <c r="E10" s="5">
        <v>1459</v>
      </c>
      <c r="F10" s="17"/>
      <c r="G10" s="5"/>
      <c r="I10" s="47">
        <f t="shared" si="0"/>
        <v>4407</v>
      </c>
      <c r="J10" s="46">
        <f>I10</f>
        <v>4407</v>
      </c>
      <c r="K10" t="s">
        <v>295</v>
      </c>
    </row>
    <row r="11" spans="1:11" x14ac:dyDescent="0.3">
      <c r="A11" s="2" t="s">
        <v>157</v>
      </c>
      <c r="B11" s="2" t="s">
        <v>287</v>
      </c>
      <c r="C11" s="5"/>
      <c r="D11" s="5"/>
      <c r="E11" s="5"/>
      <c r="F11" s="17"/>
      <c r="G11" s="5"/>
      <c r="I11" s="47">
        <f t="shared" si="0"/>
        <v>0</v>
      </c>
      <c r="J11" s="45"/>
      <c r="K11" t="s">
        <v>295</v>
      </c>
    </row>
    <row r="12" spans="1:11" x14ac:dyDescent="0.3">
      <c r="A12" s="2" t="s">
        <v>139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5"/>
      <c r="K12" t="s">
        <v>295</v>
      </c>
    </row>
    <row r="13" spans="1:11" x14ac:dyDescent="0.3">
      <c r="A13" s="2" t="s">
        <v>174</v>
      </c>
      <c r="B13" s="2" t="s">
        <v>287</v>
      </c>
      <c r="C13" s="5"/>
      <c r="D13" s="5">
        <v>4981</v>
      </c>
      <c r="E13" s="5"/>
      <c r="F13" s="17"/>
      <c r="G13" s="5"/>
      <c r="I13" s="47">
        <f t="shared" si="0"/>
        <v>4981</v>
      </c>
      <c r="J13" s="45"/>
      <c r="K13" t="s">
        <v>295</v>
      </c>
    </row>
    <row r="14" spans="1:11" x14ac:dyDescent="0.3">
      <c r="A14" s="2" t="s">
        <v>19</v>
      </c>
      <c r="B14" s="2" t="s">
        <v>288</v>
      </c>
      <c r="C14" s="5"/>
      <c r="D14" s="5"/>
      <c r="E14" s="5"/>
      <c r="F14" s="17"/>
      <c r="G14" s="5"/>
      <c r="I14" s="47">
        <f t="shared" si="0"/>
        <v>0</v>
      </c>
      <c r="J14" s="45"/>
      <c r="K14" t="s">
        <v>295</v>
      </c>
    </row>
    <row r="15" spans="1:11" x14ac:dyDescent="0.3">
      <c r="A15" s="2" t="s">
        <v>20</v>
      </c>
      <c r="B15" s="2" t="s">
        <v>288</v>
      </c>
      <c r="C15" s="5"/>
      <c r="D15" s="5"/>
      <c r="E15" s="5"/>
      <c r="F15" s="17"/>
      <c r="G15" s="5"/>
      <c r="I15" s="47">
        <f t="shared" si="0"/>
        <v>0</v>
      </c>
      <c r="J15" s="45"/>
      <c r="K15" t="s">
        <v>295</v>
      </c>
    </row>
    <row r="16" spans="1:11" x14ac:dyDescent="0.3">
      <c r="A16" s="2" t="s">
        <v>21</v>
      </c>
      <c r="B16" s="2" t="s">
        <v>288</v>
      </c>
      <c r="C16" s="5"/>
      <c r="D16" s="5">
        <v>1509</v>
      </c>
      <c r="E16" s="5"/>
      <c r="F16" s="17"/>
      <c r="G16" s="5"/>
      <c r="I16" s="47">
        <f t="shared" si="0"/>
        <v>1509</v>
      </c>
      <c r="J16" s="45"/>
      <c r="K16" t="s">
        <v>295</v>
      </c>
    </row>
    <row r="17" spans="1:11" x14ac:dyDescent="0.3">
      <c r="A17" s="2" t="s">
        <v>243</v>
      </c>
      <c r="B17" s="2" t="s">
        <v>288</v>
      </c>
      <c r="C17" s="5">
        <v>2041</v>
      </c>
      <c r="D17" s="5">
        <v>4540</v>
      </c>
      <c r="E17" s="5">
        <v>1424</v>
      </c>
      <c r="F17" s="17"/>
      <c r="G17" s="5"/>
      <c r="I17" s="47">
        <f t="shared" si="0"/>
        <v>8005</v>
      </c>
      <c r="J17" s="45"/>
      <c r="K17" t="s">
        <v>295</v>
      </c>
    </row>
    <row r="18" spans="1:11" x14ac:dyDescent="0.3">
      <c r="A18" t="s">
        <v>29</v>
      </c>
      <c r="B18" t="s">
        <v>30</v>
      </c>
      <c r="C18" s="5">
        <v>5979</v>
      </c>
      <c r="D18" s="5">
        <v>6235</v>
      </c>
      <c r="E18" s="5">
        <v>9711</v>
      </c>
      <c r="F18" s="17">
        <v>7079</v>
      </c>
      <c r="G18" s="5"/>
      <c r="I18" s="47">
        <f t="shared" si="0"/>
        <v>29004</v>
      </c>
      <c r="J18" s="44">
        <f>I18+I25+I27+I33+I38</f>
        <v>52510</v>
      </c>
      <c r="K18" t="s">
        <v>295</v>
      </c>
    </row>
    <row r="19" spans="1:11" x14ac:dyDescent="0.3">
      <c r="A19" t="s">
        <v>17</v>
      </c>
      <c r="B19" t="s">
        <v>30</v>
      </c>
      <c r="C19" s="5">
        <v>5223</v>
      </c>
      <c r="D19" s="5">
        <v>3505</v>
      </c>
      <c r="E19" s="5">
        <v>9638</v>
      </c>
      <c r="F19" s="5">
        <v>13716</v>
      </c>
      <c r="G19" s="5"/>
      <c r="I19" s="47">
        <f t="shared" si="0"/>
        <v>32082</v>
      </c>
      <c r="J19" s="44">
        <f>I19+I26+I28+I34+I39</f>
        <v>41192</v>
      </c>
      <c r="K19" t="s">
        <v>295</v>
      </c>
    </row>
    <row r="20" spans="1:11" x14ac:dyDescent="0.3">
      <c r="A20" t="s">
        <v>18</v>
      </c>
      <c r="B20" t="s">
        <v>30</v>
      </c>
      <c r="C20" s="5"/>
      <c r="D20" s="5"/>
      <c r="E20" s="5">
        <v>2196</v>
      </c>
      <c r="F20" s="5">
        <v>4208</v>
      </c>
      <c r="G20" s="5"/>
      <c r="I20" s="47">
        <f t="shared" si="0"/>
        <v>6404</v>
      </c>
      <c r="J20" s="44">
        <f>I20+I29+I35+I40</f>
        <v>19120</v>
      </c>
      <c r="K20" t="s">
        <v>295</v>
      </c>
    </row>
    <row r="21" spans="1:11" x14ac:dyDescent="0.3">
      <c r="A21" t="s">
        <v>244</v>
      </c>
      <c r="B21" t="s">
        <v>30</v>
      </c>
      <c r="C21" s="5"/>
      <c r="D21" s="5"/>
      <c r="E21" s="5"/>
      <c r="F21" s="5"/>
      <c r="G21" s="5"/>
      <c r="I21" s="47">
        <f t="shared" si="0"/>
        <v>0</v>
      </c>
      <c r="J21" s="44">
        <f>I21+I30+I36</f>
        <v>14076</v>
      </c>
      <c r="K21" t="s">
        <v>295</v>
      </c>
    </row>
    <row r="22" spans="1:11" x14ac:dyDescent="0.3">
      <c r="A22" t="s">
        <v>162</v>
      </c>
      <c r="B22" t="s">
        <v>30</v>
      </c>
      <c r="C22" s="5"/>
      <c r="D22" s="5"/>
      <c r="E22" s="5"/>
      <c r="F22" s="5">
        <v>784</v>
      </c>
      <c r="G22" s="5"/>
      <c r="I22" s="47">
        <f t="shared" si="0"/>
        <v>784</v>
      </c>
      <c r="J22" s="46">
        <f>I22</f>
        <v>784</v>
      </c>
    </row>
    <row r="23" spans="1:11" x14ac:dyDescent="0.3">
      <c r="A23" t="s">
        <v>27</v>
      </c>
      <c r="B23" t="s">
        <v>30</v>
      </c>
      <c r="C23" s="5">
        <v>2001</v>
      </c>
      <c r="D23" s="5">
        <v>5998</v>
      </c>
      <c r="E23" s="5">
        <v>1541</v>
      </c>
      <c r="F23" s="5"/>
      <c r="G23" s="5"/>
      <c r="I23" s="47">
        <f t="shared" si="0"/>
        <v>9540</v>
      </c>
      <c r="J23" s="44">
        <f>I23+I31</f>
        <v>9540</v>
      </c>
    </row>
    <row r="24" spans="1:11" x14ac:dyDescent="0.3">
      <c r="A24" t="s">
        <v>28</v>
      </c>
      <c r="B24" t="s">
        <v>30</v>
      </c>
      <c r="C24" s="5">
        <v>1434</v>
      </c>
      <c r="D24" s="5">
        <v>1515</v>
      </c>
      <c r="E24" s="5">
        <v>1506</v>
      </c>
      <c r="F24" s="5"/>
      <c r="G24" s="5"/>
      <c r="I24" s="47">
        <f t="shared" si="0"/>
        <v>4455</v>
      </c>
      <c r="J24" s="44">
        <f>I24+I32</f>
        <v>4455</v>
      </c>
    </row>
    <row r="25" spans="1:11" x14ac:dyDescent="0.3">
      <c r="A25" t="s">
        <v>29</v>
      </c>
      <c r="B25" s="2" t="s">
        <v>254</v>
      </c>
      <c r="C25" s="5"/>
      <c r="D25" s="5"/>
      <c r="E25" s="5"/>
      <c r="F25" s="5"/>
      <c r="G25" s="5"/>
      <c r="I25" s="47">
        <f t="shared" si="0"/>
        <v>0</v>
      </c>
      <c r="J25" s="45"/>
      <c r="K25" t="s">
        <v>295</v>
      </c>
    </row>
    <row r="26" spans="1:11" x14ac:dyDescent="0.3">
      <c r="A26" t="s">
        <v>17</v>
      </c>
      <c r="B26" s="2" t="s">
        <v>254</v>
      </c>
      <c r="C26" s="5"/>
      <c r="D26" s="5"/>
      <c r="E26" s="5"/>
      <c r="F26" s="5"/>
      <c r="G26" s="5"/>
      <c r="I26" s="47">
        <f t="shared" si="0"/>
        <v>0</v>
      </c>
      <c r="J26" s="45"/>
      <c r="K26" t="s">
        <v>295</v>
      </c>
    </row>
    <row r="27" spans="1:11" x14ac:dyDescent="0.3">
      <c r="A27" s="2" t="s">
        <v>29</v>
      </c>
      <c r="B27" s="2" t="s">
        <v>289</v>
      </c>
      <c r="C27" s="5"/>
      <c r="D27" s="5">
        <v>1364</v>
      </c>
      <c r="E27" s="5"/>
      <c r="F27" s="5"/>
      <c r="G27" s="5"/>
      <c r="I27" s="47">
        <f t="shared" si="0"/>
        <v>1364</v>
      </c>
      <c r="J27" s="45"/>
      <c r="K27" t="s">
        <v>295</v>
      </c>
    </row>
    <row r="28" spans="1:11" x14ac:dyDescent="0.3">
      <c r="A28" s="2" t="s">
        <v>17</v>
      </c>
      <c r="B28" s="2" t="s">
        <v>289</v>
      </c>
      <c r="C28" s="5">
        <v>398</v>
      </c>
      <c r="D28" s="5"/>
      <c r="E28" s="5"/>
      <c r="F28" s="5"/>
      <c r="G28" s="5"/>
      <c r="I28" s="47">
        <f t="shared" si="0"/>
        <v>398</v>
      </c>
      <c r="J28" s="45"/>
      <c r="K28" t="s">
        <v>295</v>
      </c>
    </row>
    <row r="29" spans="1:11" x14ac:dyDescent="0.3">
      <c r="A29" t="s">
        <v>18</v>
      </c>
      <c r="B29" s="2" t="s">
        <v>289</v>
      </c>
      <c r="C29" s="5"/>
      <c r="D29" s="5"/>
      <c r="E29" s="5"/>
      <c r="F29" s="5"/>
      <c r="G29" s="5"/>
      <c r="I29" s="47">
        <f t="shared" si="0"/>
        <v>0</v>
      </c>
      <c r="J29" s="45"/>
      <c r="K29" t="s">
        <v>295</v>
      </c>
    </row>
    <row r="30" spans="1:11" x14ac:dyDescent="0.3">
      <c r="A30" s="2" t="s">
        <v>244</v>
      </c>
      <c r="B30" s="2" t="s">
        <v>289</v>
      </c>
      <c r="C30" s="5">
        <v>1717</v>
      </c>
      <c r="D30" s="5">
        <v>1867</v>
      </c>
      <c r="E30" s="5">
        <v>1197</v>
      </c>
      <c r="F30" s="5"/>
      <c r="G30" s="5"/>
      <c r="I30" s="13">
        <f t="shared" si="0"/>
        <v>4781</v>
      </c>
      <c r="J30" s="45"/>
      <c r="K30" t="s">
        <v>295</v>
      </c>
    </row>
    <row r="31" spans="1:11" x14ac:dyDescent="0.3">
      <c r="A31" t="s">
        <v>27</v>
      </c>
      <c r="B31" s="2" t="s">
        <v>289</v>
      </c>
      <c r="C31" s="5"/>
      <c r="D31" s="5"/>
      <c r="E31" s="5"/>
      <c r="F31" s="5"/>
      <c r="G31" s="5"/>
      <c r="I31" s="13">
        <f t="shared" si="0"/>
        <v>0</v>
      </c>
      <c r="J31" s="45"/>
    </row>
    <row r="32" spans="1:11" x14ac:dyDescent="0.3">
      <c r="A32" t="s">
        <v>28</v>
      </c>
      <c r="B32" s="2" t="s">
        <v>289</v>
      </c>
      <c r="C32" s="5"/>
      <c r="D32" s="5"/>
      <c r="E32" s="5"/>
      <c r="F32" s="5"/>
      <c r="G32" s="5"/>
      <c r="I32" s="13">
        <f t="shared" si="0"/>
        <v>0</v>
      </c>
      <c r="J32" s="45"/>
    </row>
    <row r="33" spans="1:11" x14ac:dyDescent="0.3">
      <c r="A33" s="2" t="s">
        <v>29</v>
      </c>
      <c r="B33" s="2" t="s">
        <v>292</v>
      </c>
      <c r="C33" s="5">
        <v>7229</v>
      </c>
      <c r="D33" s="5">
        <v>14287</v>
      </c>
      <c r="E33" s="5"/>
      <c r="F33" s="5">
        <v>626</v>
      </c>
      <c r="G33" s="5"/>
      <c r="I33" s="13">
        <f t="shared" si="0"/>
        <v>22142</v>
      </c>
      <c r="J33" s="45"/>
      <c r="K33" t="s">
        <v>295</v>
      </c>
    </row>
    <row r="34" spans="1:11" x14ac:dyDescent="0.3">
      <c r="A34" s="2" t="s">
        <v>17</v>
      </c>
      <c r="B34" s="2" t="s">
        <v>292</v>
      </c>
      <c r="C34" s="5">
        <v>7222</v>
      </c>
      <c r="D34" s="5">
        <v>1490</v>
      </c>
      <c r="E34" s="5"/>
      <c r="F34" s="5"/>
      <c r="G34" s="5"/>
      <c r="I34" s="13">
        <f t="shared" si="0"/>
        <v>8712</v>
      </c>
      <c r="J34" s="45"/>
      <c r="K34" t="s">
        <v>295</v>
      </c>
    </row>
    <row r="35" spans="1:11" x14ac:dyDescent="0.3">
      <c r="A35" t="s">
        <v>18</v>
      </c>
      <c r="B35" s="2" t="s">
        <v>292</v>
      </c>
      <c r="C35" s="5"/>
      <c r="D35" s="5">
        <v>8007</v>
      </c>
      <c r="E35" s="5">
        <v>1622</v>
      </c>
      <c r="F35" s="5"/>
      <c r="G35" s="5"/>
      <c r="I35" s="13">
        <f t="shared" si="0"/>
        <v>9629</v>
      </c>
      <c r="J35" s="45"/>
      <c r="K35" t="s">
        <v>295</v>
      </c>
    </row>
    <row r="36" spans="1:11" x14ac:dyDescent="0.3">
      <c r="A36" s="2" t="s">
        <v>244</v>
      </c>
      <c r="B36" s="2" t="s">
        <v>292</v>
      </c>
      <c r="C36" s="5"/>
      <c r="D36" s="5">
        <v>1730</v>
      </c>
      <c r="E36" s="5"/>
      <c r="F36" s="5">
        <v>7565</v>
      </c>
      <c r="G36" s="5"/>
      <c r="I36" s="13">
        <f t="shared" si="0"/>
        <v>9295</v>
      </c>
      <c r="J36" s="45"/>
      <c r="K36" t="s">
        <v>295</v>
      </c>
    </row>
    <row r="37" spans="1:11" x14ac:dyDescent="0.3">
      <c r="A37" t="s">
        <v>33</v>
      </c>
      <c r="B37" s="2" t="s">
        <v>254</v>
      </c>
      <c r="C37" s="5">
        <v>1666</v>
      </c>
      <c r="D37" s="5">
        <v>420</v>
      </c>
      <c r="E37" s="5"/>
      <c r="F37" s="5"/>
      <c r="G37" s="5"/>
      <c r="I37" s="13">
        <f t="shared" si="0"/>
        <v>2086</v>
      </c>
      <c r="J37" s="46">
        <f>I37</f>
        <v>2086</v>
      </c>
    </row>
    <row r="38" spans="1:11" x14ac:dyDescent="0.3">
      <c r="A38" s="2" t="s">
        <v>37</v>
      </c>
      <c r="B38" s="2" t="s">
        <v>297</v>
      </c>
      <c r="C38" s="5"/>
      <c r="D38" s="5"/>
      <c r="E38" s="5"/>
      <c r="F38" s="5"/>
      <c r="G38" s="5"/>
      <c r="I38" s="13">
        <f t="shared" si="0"/>
        <v>0</v>
      </c>
      <c r="J38" s="46"/>
      <c r="K38" t="s">
        <v>295</v>
      </c>
    </row>
    <row r="39" spans="1:11" x14ac:dyDescent="0.3">
      <c r="A39" s="2" t="s">
        <v>33</v>
      </c>
      <c r="B39" s="2" t="s">
        <v>297</v>
      </c>
      <c r="C39" s="5"/>
      <c r="D39" s="5"/>
      <c r="E39" s="5"/>
      <c r="F39" s="5"/>
      <c r="G39" s="5"/>
      <c r="I39" s="13">
        <f t="shared" si="0"/>
        <v>0</v>
      </c>
      <c r="J39" s="46"/>
      <c r="K39" t="s">
        <v>295</v>
      </c>
    </row>
    <row r="40" spans="1:11" x14ac:dyDescent="0.3">
      <c r="A40" s="2" t="s">
        <v>31</v>
      </c>
      <c r="B40" s="2" t="s">
        <v>297</v>
      </c>
      <c r="C40" s="5"/>
      <c r="D40" s="5"/>
      <c r="E40" s="5"/>
      <c r="F40" s="5">
        <v>3087</v>
      </c>
      <c r="G40" s="5"/>
      <c r="I40" s="13">
        <f t="shared" si="0"/>
        <v>3087</v>
      </c>
      <c r="J40" s="46"/>
      <c r="K40" t="s">
        <v>295</v>
      </c>
    </row>
    <row r="41" spans="1:11" x14ac:dyDescent="0.3">
      <c r="A41" t="s">
        <v>35</v>
      </c>
      <c r="B41" t="s">
        <v>32</v>
      </c>
      <c r="C41" s="5"/>
      <c r="D41" s="5"/>
      <c r="E41" s="5"/>
      <c r="F41" s="6"/>
      <c r="G41" s="5"/>
      <c r="I41" s="13">
        <f t="shared" si="0"/>
        <v>0</v>
      </c>
      <c r="J41" s="45"/>
    </row>
    <row r="42" spans="1:11" x14ac:dyDescent="0.3">
      <c r="A42" t="s">
        <v>36</v>
      </c>
      <c r="B42" t="s">
        <v>32</v>
      </c>
      <c r="C42" s="5"/>
      <c r="D42" s="5"/>
      <c r="E42" s="5"/>
      <c r="F42" s="6"/>
      <c r="G42" s="5"/>
      <c r="I42" s="13">
        <f t="shared" si="0"/>
        <v>0</v>
      </c>
      <c r="J42" s="45"/>
    </row>
    <row r="43" spans="1:11" x14ac:dyDescent="0.3">
      <c r="A43" s="7" t="s">
        <v>39</v>
      </c>
      <c r="B43" t="s">
        <v>38</v>
      </c>
      <c r="C43" s="5"/>
      <c r="D43" s="5"/>
      <c r="E43" s="5"/>
      <c r="F43" s="6"/>
      <c r="G43" s="5"/>
      <c r="I43" s="13">
        <f t="shared" si="0"/>
        <v>0</v>
      </c>
      <c r="J43" s="45"/>
    </row>
    <row r="44" spans="1:11" x14ac:dyDescent="0.3">
      <c r="A44" t="s">
        <v>37</v>
      </c>
      <c r="B44" t="s">
        <v>293</v>
      </c>
      <c r="C44" s="5"/>
      <c r="D44" s="5"/>
      <c r="E44" s="5"/>
      <c r="F44" s="5">
        <v>2079</v>
      </c>
      <c r="G44" s="5"/>
      <c r="I44" s="13">
        <f t="shared" si="0"/>
        <v>2079</v>
      </c>
      <c r="J44" s="45"/>
    </row>
    <row r="45" spans="1:11" x14ac:dyDescent="0.3">
      <c r="A45" t="s">
        <v>33</v>
      </c>
      <c r="B45" t="s">
        <v>293</v>
      </c>
      <c r="C45" s="5">
        <v>2716</v>
      </c>
      <c r="D45" s="5"/>
      <c r="E45" s="5"/>
      <c r="F45" s="5"/>
      <c r="G45" s="5"/>
      <c r="I45" s="13">
        <f t="shared" si="0"/>
        <v>2716</v>
      </c>
      <c r="J45" s="45"/>
    </row>
    <row r="46" spans="1:11" x14ac:dyDescent="0.3">
      <c r="A46" t="s">
        <v>31</v>
      </c>
      <c r="B46" t="s">
        <v>293</v>
      </c>
      <c r="C46" s="5"/>
      <c r="D46" s="5"/>
      <c r="E46" s="5"/>
      <c r="F46" s="10">
        <v>347</v>
      </c>
      <c r="G46" s="5"/>
      <c r="I46" s="13">
        <f t="shared" si="0"/>
        <v>347</v>
      </c>
      <c r="J46" s="45"/>
    </row>
    <row r="47" spans="1:11" x14ac:dyDescent="0.3">
      <c r="A47" t="s">
        <v>245</v>
      </c>
      <c r="B47" t="s">
        <v>293</v>
      </c>
      <c r="C47" s="5"/>
      <c r="D47" s="5"/>
      <c r="E47" s="5"/>
      <c r="F47" s="10"/>
      <c r="G47" s="5"/>
      <c r="I47" s="13">
        <f t="shared" si="0"/>
        <v>0</v>
      </c>
      <c r="J47" s="45"/>
    </row>
    <row r="48" spans="1:11" x14ac:dyDescent="0.3">
      <c r="A48" t="s">
        <v>161</v>
      </c>
      <c r="B48" t="s">
        <v>293</v>
      </c>
      <c r="C48" s="5"/>
      <c r="D48" s="5"/>
      <c r="E48" s="5"/>
      <c r="F48" s="10"/>
      <c r="G48" s="5"/>
      <c r="I48" s="13">
        <f t="shared" si="0"/>
        <v>0</v>
      </c>
      <c r="J48" s="45"/>
    </row>
    <row r="49" spans="1:10" x14ac:dyDescent="0.3">
      <c r="A49" t="s">
        <v>37</v>
      </c>
      <c r="B49" t="s">
        <v>277</v>
      </c>
      <c r="C49" s="5">
        <v>3506.8</v>
      </c>
      <c r="D49" s="5">
        <v>2189.4</v>
      </c>
      <c r="E49" s="5"/>
      <c r="F49" s="10">
        <v>653</v>
      </c>
      <c r="G49" s="5"/>
      <c r="I49" s="47">
        <f t="shared" si="0"/>
        <v>6349.2000000000007</v>
      </c>
      <c r="J49" s="46">
        <f>I49+I44</f>
        <v>8428.2000000000007</v>
      </c>
    </row>
    <row r="50" spans="1:10" x14ac:dyDescent="0.3">
      <c r="A50" t="s">
        <v>33</v>
      </c>
      <c r="B50" t="s">
        <v>277</v>
      </c>
      <c r="C50" s="5">
        <v>2439</v>
      </c>
      <c r="D50" s="5">
        <v>1532</v>
      </c>
      <c r="E50" s="5">
        <v>1640</v>
      </c>
      <c r="F50" s="10"/>
      <c r="G50" s="5"/>
      <c r="I50" s="47">
        <f t="shared" si="0"/>
        <v>5611</v>
      </c>
      <c r="J50" s="46">
        <f t="shared" ref="J50:J52" si="1">I50+I45</f>
        <v>8327</v>
      </c>
    </row>
    <row r="51" spans="1:10" x14ac:dyDescent="0.3">
      <c r="A51" t="s">
        <v>31</v>
      </c>
      <c r="B51" t="s">
        <v>277</v>
      </c>
      <c r="C51" s="5"/>
      <c r="D51" s="5">
        <v>3277</v>
      </c>
      <c r="E51" s="5"/>
      <c r="F51" s="10"/>
      <c r="G51" s="5"/>
      <c r="I51" s="47">
        <f t="shared" si="0"/>
        <v>3277</v>
      </c>
      <c r="J51" s="46">
        <f t="shared" si="1"/>
        <v>3624</v>
      </c>
    </row>
    <row r="52" spans="1:10" x14ac:dyDescent="0.3">
      <c r="A52" t="s">
        <v>245</v>
      </c>
      <c r="B52" t="s">
        <v>277</v>
      </c>
      <c r="C52" s="5">
        <v>3667</v>
      </c>
      <c r="D52" s="5">
        <v>4817</v>
      </c>
      <c r="E52" s="5">
        <v>731.5</v>
      </c>
      <c r="F52" s="10"/>
      <c r="G52" s="5"/>
      <c r="I52" s="47">
        <f t="shared" si="0"/>
        <v>9215.5</v>
      </c>
      <c r="J52" s="46">
        <f t="shared" si="1"/>
        <v>9215.5</v>
      </c>
    </row>
    <row r="53" spans="1:10" x14ac:dyDescent="0.3">
      <c r="A53" s="2" t="s">
        <v>37</v>
      </c>
      <c r="B53" s="2" t="s">
        <v>290</v>
      </c>
      <c r="C53" s="5">
        <v>11192</v>
      </c>
      <c r="D53" s="5"/>
      <c r="E53" s="5"/>
      <c r="F53" s="10"/>
      <c r="G53" s="5"/>
      <c r="I53" s="47">
        <f t="shared" si="0"/>
        <v>11192</v>
      </c>
      <c r="J53" s="45"/>
    </row>
    <row r="54" spans="1:10" x14ac:dyDescent="0.3">
      <c r="A54" s="2" t="s">
        <v>33</v>
      </c>
      <c r="B54" s="2" t="s">
        <v>290</v>
      </c>
      <c r="C54" s="5">
        <v>2821</v>
      </c>
      <c r="D54" s="5">
        <v>1395</v>
      </c>
      <c r="E54" s="5"/>
      <c r="F54" s="10"/>
      <c r="G54" s="5"/>
      <c r="I54" s="47">
        <f t="shared" si="0"/>
        <v>4216</v>
      </c>
      <c r="J54" s="45"/>
    </row>
    <row r="55" spans="1:10" x14ac:dyDescent="0.3">
      <c r="A55" s="2" t="s">
        <v>31</v>
      </c>
      <c r="B55" s="2" t="s">
        <v>290</v>
      </c>
      <c r="C55" s="5">
        <v>1349</v>
      </c>
      <c r="D55" s="5"/>
      <c r="E55" s="5"/>
      <c r="F55" s="10"/>
      <c r="G55" s="5"/>
      <c r="I55" s="47">
        <f t="shared" si="0"/>
        <v>1349</v>
      </c>
      <c r="J55" s="45"/>
    </row>
    <row r="56" spans="1:10" x14ac:dyDescent="0.3">
      <c r="A56" s="2" t="s">
        <v>245</v>
      </c>
      <c r="B56" s="2" t="s">
        <v>290</v>
      </c>
      <c r="C56" s="5"/>
      <c r="D56" s="5">
        <v>1328</v>
      </c>
      <c r="E56" s="5"/>
      <c r="F56" s="10"/>
      <c r="G56" s="5"/>
      <c r="I56" s="47">
        <f t="shared" si="0"/>
        <v>1328</v>
      </c>
      <c r="J56" s="45"/>
    </row>
    <row r="57" spans="1:10" x14ac:dyDescent="0.3">
      <c r="A57" s="2" t="s">
        <v>42</v>
      </c>
      <c r="B57" s="2" t="s">
        <v>296</v>
      </c>
      <c r="C57" s="5"/>
      <c r="D57" s="5"/>
      <c r="E57" s="5"/>
      <c r="F57" s="10">
        <v>5584</v>
      </c>
      <c r="G57" s="5"/>
      <c r="I57" s="47">
        <f t="shared" si="0"/>
        <v>5584</v>
      </c>
      <c r="J57" s="45"/>
    </row>
    <row r="58" spans="1:10" x14ac:dyDescent="0.3">
      <c r="A58" s="2" t="s">
        <v>44</v>
      </c>
      <c r="B58" s="2" t="s">
        <v>296</v>
      </c>
      <c r="C58" s="5"/>
      <c r="D58" s="5">
        <v>3962</v>
      </c>
      <c r="E58" s="5">
        <v>9992</v>
      </c>
      <c r="F58" s="10">
        <v>9995</v>
      </c>
      <c r="G58" s="5"/>
      <c r="I58" s="47">
        <f t="shared" si="0"/>
        <v>23949</v>
      </c>
      <c r="J58" s="45"/>
    </row>
    <row r="59" spans="1:10" x14ac:dyDescent="0.3">
      <c r="A59" s="2" t="s">
        <v>71</v>
      </c>
      <c r="B59" s="2" t="s">
        <v>296</v>
      </c>
      <c r="C59" s="5"/>
      <c r="D59" s="5"/>
      <c r="E59" s="5">
        <v>3717</v>
      </c>
      <c r="F59" s="10">
        <v>3023</v>
      </c>
      <c r="G59" s="5"/>
      <c r="I59" s="47">
        <f t="shared" si="0"/>
        <v>6740</v>
      </c>
      <c r="J59" s="45"/>
    </row>
    <row r="60" spans="1:10" x14ac:dyDescent="0.3">
      <c r="A60" t="s">
        <v>25</v>
      </c>
      <c r="B60" t="s">
        <v>45</v>
      </c>
      <c r="C60" s="5">
        <v>443</v>
      </c>
      <c r="D60" s="5">
        <v>24627</v>
      </c>
      <c r="E60" s="5">
        <v>10169</v>
      </c>
      <c r="F60" s="5"/>
      <c r="G60" s="5"/>
      <c r="I60" s="47">
        <f t="shared" si="0"/>
        <v>35239</v>
      </c>
      <c r="J60" s="44">
        <f>I60+I53+I57</f>
        <v>52015</v>
      </c>
    </row>
    <row r="61" spans="1:10" x14ac:dyDescent="0.3">
      <c r="A61" t="s">
        <v>27</v>
      </c>
      <c r="B61" t="s">
        <v>45</v>
      </c>
      <c r="C61" s="5">
        <v>10263</v>
      </c>
      <c r="D61" s="5">
        <v>2315</v>
      </c>
      <c r="E61" s="5"/>
      <c r="F61" s="5"/>
      <c r="G61" s="5"/>
      <c r="I61" s="47">
        <f t="shared" si="0"/>
        <v>12578</v>
      </c>
      <c r="J61" s="44">
        <f>I61+I54+I58</f>
        <v>40743</v>
      </c>
    </row>
    <row r="62" spans="1:10" x14ac:dyDescent="0.3">
      <c r="A62" t="s">
        <v>28</v>
      </c>
      <c r="B62" t="s">
        <v>45</v>
      </c>
      <c r="C62" s="5"/>
      <c r="D62" s="5">
        <v>7572</v>
      </c>
      <c r="E62" s="5">
        <v>1902</v>
      </c>
      <c r="F62" s="5">
        <v>4066</v>
      </c>
      <c r="G62" s="5"/>
      <c r="I62" s="47">
        <f t="shared" si="0"/>
        <v>13540</v>
      </c>
      <c r="J62" s="44">
        <f>I62+I55+I59</f>
        <v>21629</v>
      </c>
    </row>
    <row r="63" spans="1:10" x14ac:dyDescent="0.3">
      <c r="A63" t="s">
        <v>246</v>
      </c>
      <c r="B63" t="s">
        <v>45</v>
      </c>
      <c r="C63" s="5"/>
      <c r="D63" s="5"/>
      <c r="E63" s="5">
        <v>657</v>
      </c>
      <c r="F63" s="5">
        <v>955</v>
      </c>
      <c r="G63" s="5"/>
      <c r="I63" s="47">
        <f t="shared" si="0"/>
        <v>1612</v>
      </c>
      <c r="J63" s="44">
        <f>I63+I56</f>
        <v>2940</v>
      </c>
    </row>
    <row r="64" spans="1:10" x14ac:dyDescent="0.3">
      <c r="A64" t="s">
        <v>160</v>
      </c>
      <c r="B64" t="s">
        <v>45</v>
      </c>
      <c r="C64" s="5">
        <v>1800</v>
      </c>
      <c r="D64" s="5">
        <v>2174</v>
      </c>
      <c r="E64" s="5"/>
      <c r="F64" s="5"/>
      <c r="G64" s="5"/>
      <c r="I64" s="13">
        <f t="shared" si="0"/>
        <v>3974</v>
      </c>
      <c r="J64" s="46">
        <f>I64</f>
        <v>3974</v>
      </c>
    </row>
    <row r="65" spans="3:10" x14ac:dyDescent="0.3"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/>
      <c r="I65" s="1" t="s">
        <v>0</v>
      </c>
    </row>
    <row r="66" spans="3:10" x14ac:dyDescent="0.3">
      <c r="C66" s="8">
        <f>SUM(C4:C64)</f>
        <v>129248.8</v>
      </c>
      <c r="D66" s="8">
        <f>SUM(D4:D64)</f>
        <v>188963.4</v>
      </c>
      <c r="E66" s="8">
        <f>SUM(E4:E64)</f>
        <v>101149.5</v>
      </c>
      <c r="F66" s="8">
        <f>SUM(F4:F64)</f>
        <v>102366</v>
      </c>
      <c r="G66" s="8">
        <f>SUM(G4:G64)</f>
        <v>0</v>
      </c>
      <c r="H66" s="9"/>
      <c r="I66" s="21">
        <f>SUM(I4:I64)</f>
        <v>521727.7</v>
      </c>
      <c r="J66" s="21">
        <f>SUM(J4:J64)</f>
        <v>521727.7</v>
      </c>
    </row>
    <row r="67" spans="3:10" x14ac:dyDescent="0.3">
      <c r="C67" s="1" t="s">
        <v>1</v>
      </c>
      <c r="D67" s="1" t="s">
        <v>1</v>
      </c>
      <c r="E67" s="1" t="s">
        <v>1</v>
      </c>
      <c r="F67" s="1" t="s">
        <v>1</v>
      </c>
      <c r="G67" s="1" t="s">
        <v>1</v>
      </c>
      <c r="H67" s="1"/>
      <c r="I67" s="1" t="s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68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J4" sqref="J4:J10"/>
    </sheetView>
  </sheetViews>
  <sheetFormatPr defaultRowHeight="14.4" x14ac:dyDescent="0.3"/>
  <cols>
    <col min="2" max="2" width="14.6640625" customWidth="1"/>
    <col min="3" max="3" width="10.88671875" customWidth="1"/>
    <col min="4" max="5" width="11.109375" customWidth="1"/>
    <col min="6" max="6" width="12.5546875" customWidth="1"/>
    <col min="7" max="7" width="12" customWidth="1"/>
  </cols>
  <sheetData>
    <row r="1" spans="1:10" x14ac:dyDescent="0.3">
      <c r="A1" t="s">
        <v>306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268</v>
      </c>
      <c r="D3" s="3" t="s">
        <v>91</v>
      </c>
      <c r="E3" s="3" t="s">
        <v>270</v>
      </c>
      <c r="F3" s="4" t="s">
        <v>271</v>
      </c>
      <c r="G3" s="3" t="s">
        <v>92</v>
      </c>
    </row>
    <row r="4" spans="1:10" x14ac:dyDescent="0.3">
      <c r="A4" t="s">
        <v>19</v>
      </c>
      <c r="B4" t="s">
        <v>13</v>
      </c>
      <c r="C4" s="5">
        <v>21081</v>
      </c>
      <c r="D4" s="5"/>
      <c r="E4" s="5">
        <v>16838</v>
      </c>
      <c r="F4" s="10">
        <v>28141</v>
      </c>
      <c r="G4" s="5">
        <v>2561</v>
      </c>
      <c r="I4" s="47">
        <f t="shared" ref="I4:I65" si="0">C4+D4+E4+F4+G4</f>
        <v>68621</v>
      </c>
      <c r="J4" s="44">
        <f>I4+I11+I15</f>
        <v>116731</v>
      </c>
    </row>
    <row r="5" spans="1:10" x14ac:dyDescent="0.3">
      <c r="A5" t="s">
        <v>20</v>
      </c>
      <c r="B5" t="s">
        <v>13</v>
      </c>
      <c r="C5" s="5">
        <v>6452</v>
      </c>
      <c r="D5" s="5"/>
      <c r="E5" s="5">
        <v>23054</v>
      </c>
      <c r="F5" s="17">
        <v>48783</v>
      </c>
      <c r="G5" s="5">
        <v>14416</v>
      </c>
      <c r="I5" s="47">
        <f t="shared" si="0"/>
        <v>92705</v>
      </c>
      <c r="J5" s="44">
        <f>I5+I12+I16</f>
        <v>136308</v>
      </c>
    </row>
    <row r="6" spans="1:10" x14ac:dyDescent="0.3">
      <c r="A6" t="s">
        <v>21</v>
      </c>
      <c r="B6" t="s">
        <v>13</v>
      </c>
      <c r="C6" s="5">
        <v>1960</v>
      </c>
      <c r="D6" s="5"/>
      <c r="E6" s="5"/>
      <c r="F6" s="17">
        <v>137</v>
      </c>
      <c r="G6" s="5">
        <v>3846</v>
      </c>
      <c r="I6" s="47">
        <f t="shared" si="0"/>
        <v>5943</v>
      </c>
      <c r="J6" s="44">
        <f>I6+I13+I17</f>
        <v>19437</v>
      </c>
    </row>
    <row r="7" spans="1:10" x14ac:dyDescent="0.3">
      <c r="A7" t="s">
        <v>243</v>
      </c>
      <c r="B7" t="s">
        <v>13</v>
      </c>
      <c r="C7" s="5">
        <v>3133</v>
      </c>
      <c r="D7" s="5">
        <v>1442</v>
      </c>
      <c r="E7" s="5"/>
      <c r="F7" s="17"/>
      <c r="G7" s="5">
        <v>2952</v>
      </c>
      <c r="I7" s="47">
        <f t="shared" si="0"/>
        <v>7527</v>
      </c>
      <c r="J7" s="44">
        <f>I7+I18+I14</f>
        <v>9960</v>
      </c>
    </row>
    <row r="8" spans="1:10" x14ac:dyDescent="0.3">
      <c r="A8" t="s">
        <v>197</v>
      </c>
      <c r="B8" t="s">
        <v>13</v>
      </c>
      <c r="C8" s="5">
        <v>2364</v>
      </c>
      <c r="D8" s="5"/>
      <c r="E8" s="5"/>
      <c r="F8" s="17"/>
      <c r="G8" s="5"/>
      <c r="I8" s="47">
        <f t="shared" si="0"/>
        <v>2364</v>
      </c>
      <c r="J8" s="46">
        <f>I8</f>
        <v>2364</v>
      </c>
    </row>
    <row r="9" spans="1:10" x14ac:dyDescent="0.3">
      <c r="A9" t="s">
        <v>22</v>
      </c>
      <c r="B9" t="s">
        <v>23</v>
      </c>
      <c r="C9" s="5">
        <v>2402</v>
      </c>
      <c r="D9" s="5">
        <v>7161</v>
      </c>
      <c r="E9" s="5">
        <v>1890</v>
      </c>
      <c r="F9" s="17"/>
      <c r="G9" s="5">
        <v>1901</v>
      </c>
      <c r="I9" s="47">
        <f t="shared" si="0"/>
        <v>13354</v>
      </c>
      <c r="J9" s="46">
        <f>I9</f>
        <v>13354</v>
      </c>
    </row>
    <row r="10" spans="1:10" x14ac:dyDescent="0.3">
      <c r="A10" t="s">
        <v>24</v>
      </c>
      <c r="B10" t="s">
        <v>23</v>
      </c>
      <c r="C10" s="5">
        <v>2323</v>
      </c>
      <c r="D10" s="5">
        <v>3208</v>
      </c>
      <c r="E10" s="5">
        <v>1407</v>
      </c>
      <c r="F10" s="17">
        <v>751</v>
      </c>
      <c r="G10" s="5">
        <v>512</v>
      </c>
      <c r="I10" s="47">
        <f t="shared" si="0"/>
        <v>8201</v>
      </c>
      <c r="J10" s="46">
        <f>I10</f>
        <v>8201</v>
      </c>
    </row>
    <row r="11" spans="1:10" x14ac:dyDescent="0.3">
      <c r="A11" s="2" t="s">
        <v>157</v>
      </c>
      <c r="B11" s="2" t="s">
        <v>287</v>
      </c>
      <c r="C11" s="5">
        <v>884</v>
      </c>
      <c r="D11" s="5">
        <v>26098</v>
      </c>
      <c r="E11" s="5">
        <v>18292</v>
      </c>
      <c r="F11" s="17">
        <v>2836</v>
      </c>
      <c r="G11" s="5"/>
      <c r="I11" s="47">
        <f t="shared" si="0"/>
        <v>48110</v>
      </c>
      <c r="J11" s="45"/>
    </row>
    <row r="12" spans="1:10" x14ac:dyDescent="0.3">
      <c r="A12" s="2" t="s">
        <v>139</v>
      </c>
      <c r="B12" s="2" t="s">
        <v>287</v>
      </c>
      <c r="C12" s="5"/>
      <c r="D12" s="5">
        <v>33169</v>
      </c>
      <c r="E12" s="5">
        <v>10434</v>
      </c>
      <c r="F12" s="17"/>
      <c r="G12" s="5"/>
      <c r="I12" s="47">
        <f t="shared" si="0"/>
        <v>43603</v>
      </c>
      <c r="J12" s="45"/>
    </row>
    <row r="13" spans="1:10" x14ac:dyDescent="0.3">
      <c r="A13" s="2" t="s">
        <v>174</v>
      </c>
      <c r="B13" s="2" t="s">
        <v>287</v>
      </c>
      <c r="C13" s="5">
        <v>334</v>
      </c>
      <c r="D13" s="5">
        <v>8140</v>
      </c>
      <c r="E13" s="5">
        <v>3896</v>
      </c>
      <c r="F13" s="17">
        <v>1124</v>
      </c>
      <c r="G13" s="5"/>
      <c r="I13" s="47">
        <f t="shared" si="0"/>
        <v>13494</v>
      </c>
      <c r="J13" s="45"/>
    </row>
    <row r="14" spans="1:10" x14ac:dyDescent="0.3">
      <c r="A14" s="2" t="s">
        <v>307</v>
      </c>
      <c r="B14" s="2" t="s">
        <v>287</v>
      </c>
      <c r="C14" s="5"/>
      <c r="D14" s="5"/>
      <c r="E14" s="5">
        <v>2433</v>
      </c>
      <c r="F14" s="17"/>
      <c r="G14" s="5"/>
      <c r="I14" s="47">
        <f t="shared" si="0"/>
        <v>2433</v>
      </c>
      <c r="J14" s="45"/>
    </row>
    <row r="15" spans="1:10" x14ac:dyDescent="0.3">
      <c r="A15" s="2" t="s">
        <v>19</v>
      </c>
      <c r="B15" s="2" t="s">
        <v>288</v>
      </c>
      <c r="C15" s="5"/>
      <c r="D15" s="5"/>
      <c r="E15" s="5"/>
      <c r="F15" s="17"/>
      <c r="G15" s="5"/>
      <c r="I15" s="47">
        <f t="shared" si="0"/>
        <v>0</v>
      </c>
      <c r="J15" s="45"/>
    </row>
    <row r="16" spans="1:10" x14ac:dyDescent="0.3">
      <c r="A16" s="2" t="s">
        <v>20</v>
      </c>
      <c r="B16" s="2" t="s">
        <v>288</v>
      </c>
      <c r="C16" s="5"/>
      <c r="D16" s="5"/>
      <c r="E16" s="5"/>
      <c r="F16" s="17"/>
      <c r="G16" s="5"/>
      <c r="I16" s="47">
        <f t="shared" si="0"/>
        <v>0</v>
      </c>
      <c r="J16" s="45"/>
    </row>
    <row r="17" spans="1:17" x14ac:dyDescent="0.3">
      <c r="A17" s="2" t="s">
        <v>21</v>
      </c>
      <c r="B17" s="2" t="s">
        <v>288</v>
      </c>
      <c r="C17" s="5"/>
      <c r="D17" s="5"/>
      <c r="E17" s="5"/>
      <c r="F17" s="17"/>
      <c r="G17" s="5"/>
      <c r="I17" s="47">
        <f t="shared" si="0"/>
        <v>0</v>
      </c>
      <c r="J17" s="45"/>
    </row>
    <row r="18" spans="1:17" x14ac:dyDescent="0.3">
      <c r="A18" s="2" t="s">
        <v>243</v>
      </c>
      <c r="B18" s="2" t="s">
        <v>288</v>
      </c>
      <c r="C18" s="5"/>
      <c r="D18" s="5"/>
      <c r="E18" s="5"/>
      <c r="F18" s="17"/>
      <c r="G18" s="5"/>
      <c r="I18" s="47">
        <f t="shared" si="0"/>
        <v>0</v>
      </c>
      <c r="J18" s="45"/>
    </row>
    <row r="19" spans="1:17" x14ac:dyDescent="0.3">
      <c r="A19" t="s">
        <v>29</v>
      </c>
      <c r="B19" t="s">
        <v>30</v>
      </c>
      <c r="C19" s="5">
        <v>13419</v>
      </c>
      <c r="D19" s="5">
        <v>16356</v>
      </c>
      <c r="E19" s="5">
        <v>30054</v>
      </c>
      <c r="F19" s="17">
        <v>16386</v>
      </c>
      <c r="G19" s="5">
        <v>8469</v>
      </c>
      <c r="I19" s="47">
        <f t="shared" si="0"/>
        <v>84684</v>
      </c>
      <c r="J19" s="44">
        <f>I19+I26+I28+I34+I39</f>
        <v>98258</v>
      </c>
      <c r="L19">
        <v>77078</v>
      </c>
      <c r="M19">
        <v>39102</v>
      </c>
      <c r="O19">
        <f>L19+M19</f>
        <v>116180</v>
      </c>
      <c r="Q19" s="25">
        <f>O19-J19</f>
        <v>17922</v>
      </c>
    </row>
    <row r="20" spans="1:17" x14ac:dyDescent="0.3">
      <c r="A20" t="s">
        <v>17</v>
      </c>
      <c r="B20" t="s">
        <v>30</v>
      </c>
      <c r="C20" s="5">
        <v>4449</v>
      </c>
      <c r="D20" s="5">
        <v>26947</v>
      </c>
      <c r="E20" s="5">
        <v>14840</v>
      </c>
      <c r="F20" s="5">
        <v>14328</v>
      </c>
      <c r="G20" s="5">
        <v>1240</v>
      </c>
      <c r="I20" s="47">
        <f t="shared" si="0"/>
        <v>61804</v>
      </c>
      <c r="J20" s="44">
        <f>I20+I27+I29+I35+I40</f>
        <v>84832</v>
      </c>
      <c r="L20">
        <v>88328</v>
      </c>
      <c r="M20">
        <v>31024</v>
      </c>
      <c r="O20">
        <f t="shared" ref="O20:O22" si="1">L20+M20</f>
        <v>119352</v>
      </c>
      <c r="Q20" s="25">
        <f t="shared" ref="Q20:Q22" si="2">O20-J20</f>
        <v>34520</v>
      </c>
    </row>
    <row r="21" spans="1:17" x14ac:dyDescent="0.3">
      <c r="A21" t="s">
        <v>18</v>
      </c>
      <c r="B21" t="s">
        <v>30</v>
      </c>
      <c r="C21" s="5">
        <v>1801</v>
      </c>
      <c r="D21" s="5">
        <v>1088</v>
      </c>
      <c r="E21" s="5"/>
      <c r="F21" s="5"/>
      <c r="G21" s="5">
        <v>3506</v>
      </c>
      <c r="I21" s="47">
        <f t="shared" si="0"/>
        <v>6395</v>
      </c>
      <c r="J21" s="44">
        <f>I21+I30+I36+I41</f>
        <v>15461</v>
      </c>
      <c r="L21">
        <v>17753</v>
      </c>
      <c r="O21">
        <f t="shared" si="1"/>
        <v>17753</v>
      </c>
      <c r="Q21" s="25">
        <f t="shared" si="2"/>
        <v>2292</v>
      </c>
    </row>
    <row r="22" spans="1:17" x14ac:dyDescent="0.3">
      <c r="A22" t="s">
        <v>244</v>
      </c>
      <c r="B22" t="s">
        <v>30</v>
      </c>
      <c r="C22" s="5">
        <v>634</v>
      </c>
      <c r="D22" s="5">
        <v>1283</v>
      </c>
      <c r="E22" s="5">
        <v>842</v>
      </c>
      <c r="F22" s="5"/>
      <c r="G22" s="5">
        <v>2653</v>
      </c>
      <c r="I22" s="47">
        <f t="shared" si="0"/>
        <v>5412</v>
      </c>
      <c r="J22" s="44">
        <f>I22+I31+I37</f>
        <v>7676</v>
      </c>
      <c r="L22">
        <v>16464</v>
      </c>
      <c r="O22">
        <f t="shared" si="1"/>
        <v>16464</v>
      </c>
      <c r="Q22" s="25">
        <f t="shared" si="2"/>
        <v>8788</v>
      </c>
    </row>
    <row r="23" spans="1:17" x14ac:dyDescent="0.3">
      <c r="A23" t="s">
        <v>162</v>
      </c>
      <c r="B23" t="s">
        <v>30</v>
      </c>
      <c r="C23" s="5">
        <v>1497</v>
      </c>
      <c r="D23" s="5"/>
      <c r="E23" s="5"/>
      <c r="F23" s="5"/>
      <c r="G23" s="5"/>
      <c r="I23" s="47">
        <f t="shared" si="0"/>
        <v>1497</v>
      </c>
      <c r="J23" s="46">
        <f>I23</f>
        <v>1497</v>
      </c>
    </row>
    <row r="24" spans="1:17" x14ac:dyDescent="0.3">
      <c r="A24" t="s">
        <v>27</v>
      </c>
      <c r="B24" t="s">
        <v>30</v>
      </c>
      <c r="C24" s="5">
        <v>1665</v>
      </c>
      <c r="D24" s="5">
        <v>1623</v>
      </c>
      <c r="E24" s="5">
        <v>1902</v>
      </c>
      <c r="F24" s="5">
        <v>2654</v>
      </c>
      <c r="G24" s="5">
        <v>1916</v>
      </c>
      <c r="I24" s="47">
        <f t="shared" si="0"/>
        <v>9760</v>
      </c>
      <c r="J24" s="44">
        <f>I24+I32</f>
        <v>9760</v>
      </c>
    </row>
    <row r="25" spans="1:17" x14ac:dyDescent="0.3">
      <c r="A25" t="s">
        <v>28</v>
      </c>
      <c r="B25" t="s">
        <v>30</v>
      </c>
      <c r="C25" s="5">
        <v>1480</v>
      </c>
      <c r="D25" s="5">
        <v>1512</v>
      </c>
      <c r="E25" s="5">
        <v>1279</v>
      </c>
      <c r="F25" s="5">
        <v>2593</v>
      </c>
      <c r="G25" s="5">
        <v>503</v>
      </c>
      <c r="I25" s="47">
        <f t="shared" si="0"/>
        <v>7367</v>
      </c>
      <c r="J25" s="44">
        <f>I25+I33</f>
        <v>7367</v>
      </c>
    </row>
    <row r="26" spans="1:17" x14ac:dyDescent="0.3">
      <c r="A26" t="s">
        <v>29</v>
      </c>
      <c r="B26" s="2" t="s">
        <v>254</v>
      </c>
      <c r="C26" s="5"/>
      <c r="D26" s="5"/>
      <c r="E26" s="5"/>
      <c r="F26" s="5"/>
      <c r="G26" s="5"/>
      <c r="I26" s="47">
        <f t="shared" si="0"/>
        <v>0</v>
      </c>
      <c r="J26" s="45"/>
    </row>
    <row r="27" spans="1:17" x14ac:dyDescent="0.3">
      <c r="A27" t="s">
        <v>17</v>
      </c>
      <c r="B27" s="2" t="s">
        <v>254</v>
      </c>
      <c r="C27" s="5">
        <v>539</v>
      </c>
      <c r="D27" s="5"/>
      <c r="E27" s="5"/>
      <c r="F27" s="5"/>
      <c r="G27" s="5"/>
      <c r="I27" s="47">
        <f t="shared" si="0"/>
        <v>539</v>
      </c>
      <c r="J27" s="45"/>
    </row>
    <row r="28" spans="1:17" x14ac:dyDescent="0.3">
      <c r="A28" s="2" t="s">
        <v>29</v>
      </c>
      <c r="B28" s="2" t="s">
        <v>289</v>
      </c>
      <c r="C28" s="5"/>
      <c r="D28" s="5"/>
      <c r="E28" s="5"/>
      <c r="F28" s="5"/>
      <c r="G28" s="5"/>
      <c r="I28" s="47">
        <f t="shared" si="0"/>
        <v>0</v>
      </c>
      <c r="J28" s="45"/>
    </row>
    <row r="29" spans="1:17" x14ac:dyDescent="0.3">
      <c r="A29" s="2" t="s">
        <v>17</v>
      </c>
      <c r="B29" s="2" t="s">
        <v>289</v>
      </c>
      <c r="C29" s="5">
        <v>630</v>
      </c>
      <c r="D29" s="5"/>
      <c r="E29" s="5"/>
      <c r="F29" s="5"/>
      <c r="G29" s="5"/>
      <c r="I29" s="47">
        <f t="shared" si="0"/>
        <v>630</v>
      </c>
      <c r="J29" s="45"/>
    </row>
    <row r="30" spans="1:17" x14ac:dyDescent="0.3">
      <c r="A30" t="s">
        <v>18</v>
      </c>
      <c r="B30" s="2" t="s">
        <v>289</v>
      </c>
      <c r="C30" s="5"/>
      <c r="D30" s="5"/>
      <c r="E30" s="5"/>
      <c r="F30" s="5"/>
      <c r="G30" s="5"/>
      <c r="I30" s="47">
        <f t="shared" si="0"/>
        <v>0</v>
      </c>
      <c r="J30" s="45"/>
    </row>
    <row r="31" spans="1:17" x14ac:dyDescent="0.3">
      <c r="A31" s="2" t="s">
        <v>244</v>
      </c>
      <c r="B31" s="2" t="s">
        <v>289</v>
      </c>
      <c r="C31" s="5">
        <v>2264</v>
      </c>
      <c r="D31" s="5"/>
      <c r="E31" s="5"/>
      <c r="F31" s="5"/>
      <c r="G31" s="5"/>
      <c r="I31" s="13">
        <f t="shared" si="0"/>
        <v>2264</v>
      </c>
      <c r="J31" s="45"/>
    </row>
    <row r="32" spans="1:17" x14ac:dyDescent="0.3">
      <c r="A32" t="s">
        <v>27</v>
      </c>
      <c r="B32" s="2" t="s">
        <v>289</v>
      </c>
      <c r="C32" s="5"/>
      <c r="D32" s="5"/>
      <c r="E32" s="5"/>
      <c r="F32" s="5"/>
      <c r="G32" s="5"/>
      <c r="I32" s="13">
        <f t="shared" si="0"/>
        <v>0</v>
      </c>
      <c r="J32" s="45"/>
    </row>
    <row r="33" spans="1:10" x14ac:dyDescent="0.3">
      <c r="A33" t="s">
        <v>28</v>
      </c>
      <c r="B33" s="2" t="s">
        <v>289</v>
      </c>
      <c r="C33" s="5"/>
      <c r="D33" s="5"/>
      <c r="E33" s="5"/>
      <c r="F33" s="5"/>
      <c r="G33" s="5"/>
      <c r="I33" s="13">
        <f t="shared" si="0"/>
        <v>0</v>
      </c>
      <c r="J33" s="45"/>
    </row>
    <row r="34" spans="1:10" x14ac:dyDescent="0.3">
      <c r="A34" s="2" t="s">
        <v>29</v>
      </c>
      <c r="B34" s="2" t="s">
        <v>292</v>
      </c>
      <c r="C34" s="5"/>
      <c r="D34" s="5"/>
      <c r="E34" s="5"/>
      <c r="F34" s="5"/>
      <c r="G34" s="5"/>
      <c r="I34" s="13">
        <f t="shared" si="0"/>
        <v>0</v>
      </c>
      <c r="J34" s="45"/>
    </row>
    <row r="35" spans="1:10" x14ac:dyDescent="0.3">
      <c r="A35" s="2" t="s">
        <v>17</v>
      </c>
      <c r="B35" s="2" t="s">
        <v>292</v>
      </c>
      <c r="C35" s="5"/>
      <c r="D35" s="5"/>
      <c r="E35" s="5"/>
      <c r="F35" s="5"/>
      <c r="G35" s="5"/>
      <c r="I35" s="13">
        <f t="shared" si="0"/>
        <v>0</v>
      </c>
      <c r="J35" s="45"/>
    </row>
    <row r="36" spans="1:10" x14ac:dyDescent="0.3">
      <c r="A36" t="s">
        <v>18</v>
      </c>
      <c r="B36" s="2" t="s">
        <v>292</v>
      </c>
      <c r="C36" s="5"/>
      <c r="D36" s="5">
        <v>1137</v>
      </c>
      <c r="E36" s="5">
        <v>1271</v>
      </c>
      <c r="F36" s="5"/>
      <c r="G36" s="5"/>
      <c r="I36" s="13">
        <f t="shared" si="0"/>
        <v>2408</v>
      </c>
      <c r="J36" s="45"/>
    </row>
    <row r="37" spans="1:10" x14ac:dyDescent="0.3">
      <c r="A37" s="2" t="s">
        <v>244</v>
      </c>
      <c r="B37" s="2" t="s">
        <v>292</v>
      </c>
      <c r="C37" s="5"/>
      <c r="D37" s="5"/>
      <c r="E37" s="5"/>
      <c r="F37" s="5"/>
      <c r="G37" s="5"/>
      <c r="I37" s="13">
        <f t="shared" si="0"/>
        <v>0</v>
      </c>
      <c r="J37" s="45"/>
    </row>
    <row r="38" spans="1:10" x14ac:dyDescent="0.3">
      <c r="A38" t="s">
        <v>33</v>
      </c>
      <c r="B38" s="2" t="s">
        <v>254</v>
      </c>
      <c r="C38" s="5"/>
      <c r="D38" s="5"/>
      <c r="E38" s="5">
        <v>680</v>
      </c>
      <c r="F38" s="5"/>
      <c r="G38" s="5"/>
      <c r="I38" s="13">
        <f t="shared" si="0"/>
        <v>680</v>
      </c>
      <c r="J38" s="46">
        <f>I38</f>
        <v>680</v>
      </c>
    </row>
    <row r="39" spans="1:10" x14ac:dyDescent="0.3">
      <c r="A39" s="2" t="s">
        <v>37</v>
      </c>
      <c r="B39" s="2" t="s">
        <v>297</v>
      </c>
      <c r="C39" s="5">
        <v>12919</v>
      </c>
      <c r="D39" s="5">
        <v>655</v>
      </c>
      <c r="E39" s="5"/>
      <c r="F39" s="5"/>
      <c r="G39" s="5"/>
      <c r="I39" s="13">
        <f t="shared" si="0"/>
        <v>13574</v>
      </c>
      <c r="J39" s="46"/>
    </row>
    <row r="40" spans="1:10" x14ac:dyDescent="0.3">
      <c r="A40" s="2" t="s">
        <v>33</v>
      </c>
      <c r="B40" s="2" t="s">
        <v>297</v>
      </c>
      <c r="C40" s="5">
        <v>6339</v>
      </c>
      <c r="D40" s="5">
        <v>4205</v>
      </c>
      <c r="E40" s="5">
        <v>920</v>
      </c>
      <c r="F40" s="5">
        <v>10395</v>
      </c>
      <c r="G40" s="5"/>
      <c r="I40" s="13">
        <f t="shared" si="0"/>
        <v>21859</v>
      </c>
      <c r="J40" s="46"/>
    </row>
    <row r="41" spans="1:10" x14ac:dyDescent="0.3">
      <c r="A41" s="2" t="s">
        <v>31</v>
      </c>
      <c r="B41" s="2" t="s">
        <v>297</v>
      </c>
      <c r="C41" s="5">
        <v>3585</v>
      </c>
      <c r="D41" s="5">
        <v>3073</v>
      </c>
      <c r="E41" s="5"/>
      <c r="F41" s="5"/>
      <c r="G41" s="5"/>
      <c r="I41" s="13">
        <f t="shared" si="0"/>
        <v>6658</v>
      </c>
      <c r="J41" s="46"/>
    </row>
    <row r="42" spans="1:10" x14ac:dyDescent="0.3">
      <c r="A42" t="s">
        <v>35</v>
      </c>
      <c r="B42" t="s">
        <v>32</v>
      </c>
      <c r="C42" s="5"/>
      <c r="D42" s="5"/>
      <c r="E42" s="5"/>
      <c r="F42" s="6"/>
      <c r="G42" s="5"/>
      <c r="I42" s="13">
        <f t="shared" si="0"/>
        <v>0</v>
      </c>
      <c r="J42" s="45"/>
    </row>
    <row r="43" spans="1:10" x14ac:dyDescent="0.3">
      <c r="A43" t="s">
        <v>36</v>
      </c>
      <c r="B43" t="s">
        <v>32</v>
      </c>
      <c r="C43" s="5"/>
      <c r="D43" s="5"/>
      <c r="E43" s="5"/>
      <c r="F43" s="6"/>
      <c r="G43" s="5"/>
      <c r="I43" s="13">
        <f t="shared" si="0"/>
        <v>0</v>
      </c>
      <c r="J43" s="45"/>
    </row>
    <row r="44" spans="1:10" x14ac:dyDescent="0.3">
      <c r="A44" s="7" t="s">
        <v>39</v>
      </c>
      <c r="B44" t="s">
        <v>38</v>
      </c>
      <c r="C44" s="5"/>
      <c r="D44" s="5"/>
      <c r="E44" s="5"/>
      <c r="F44" s="6"/>
      <c r="G44" s="5"/>
      <c r="I44" s="13">
        <f t="shared" si="0"/>
        <v>0</v>
      </c>
      <c r="J44" s="45"/>
    </row>
    <row r="45" spans="1:10" x14ac:dyDescent="0.3">
      <c r="A45" t="s">
        <v>37</v>
      </c>
      <c r="B45" t="s">
        <v>293</v>
      </c>
      <c r="C45" s="5">
        <v>5460</v>
      </c>
      <c r="D45" s="5">
        <v>653</v>
      </c>
      <c r="E45" s="5">
        <v>4338</v>
      </c>
      <c r="F45" s="5">
        <v>2039</v>
      </c>
      <c r="G45" s="5">
        <v>2595</v>
      </c>
      <c r="I45" s="13">
        <f t="shared" si="0"/>
        <v>15085</v>
      </c>
      <c r="J45" s="45"/>
    </row>
    <row r="46" spans="1:10" x14ac:dyDescent="0.3">
      <c r="A46" t="s">
        <v>33</v>
      </c>
      <c r="B46" t="s">
        <v>293</v>
      </c>
      <c r="C46" s="5">
        <v>1596</v>
      </c>
      <c r="D46" s="5">
        <v>2377</v>
      </c>
      <c r="E46" s="5">
        <v>2491</v>
      </c>
      <c r="F46" s="5">
        <v>1486</v>
      </c>
      <c r="G46" s="5">
        <v>3047</v>
      </c>
      <c r="I46" s="13">
        <f t="shared" si="0"/>
        <v>10997</v>
      </c>
      <c r="J46" s="45"/>
    </row>
    <row r="47" spans="1:10" x14ac:dyDescent="0.3">
      <c r="A47" t="s">
        <v>31</v>
      </c>
      <c r="B47" t="s">
        <v>293</v>
      </c>
      <c r="C47" s="5">
        <v>795</v>
      </c>
      <c r="D47" s="5"/>
      <c r="E47" s="5"/>
      <c r="F47" s="10"/>
      <c r="G47" s="5">
        <v>3911</v>
      </c>
      <c r="I47" s="13">
        <f t="shared" si="0"/>
        <v>4706</v>
      </c>
      <c r="J47" s="45"/>
    </row>
    <row r="48" spans="1:10" x14ac:dyDescent="0.3">
      <c r="A48" t="s">
        <v>245</v>
      </c>
      <c r="B48" t="s">
        <v>293</v>
      </c>
      <c r="C48" s="5">
        <v>3699</v>
      </c>
      <c r="D48" s="5">
        <v>1645</v>
      </c>
      <c r="E48" s="5">
        <v>918</v>
      </c>
      <c r="F48" s="10"/>
      <c r="G48" s="5">
        <v>990</v>
      </c>
      <c r="I48" s="13">
        <f t="shared" si="0"/>
        <v>7252</v>
      </c>
      <c r="J48" s="45"/>
    </row>
    <row r="49" spans="1:10" x14ac:dyDescent="0.3">
      <c r="A49" t="s">
        <v>161</v>
      </c>
      <c r="B49" t="s">
        <v>293</v>
      </c>
      <c r="C49" s="5"/>
      <c r="D49" s="5"/>
      <c r="E49" s="5"/>
      <c r="F49" s="10"/>
      <c r="G49" s="5"/>
      <c r="I49" s="13">
        <f t="shared" si="0"/>
        <v>0</v>
      </c>
      <c r="J49" s="45"/>
    </row>
    <row r="50" spans="1:10" x14ac:dyDescent="0.3">
      <c r="A50" t="s">
        <v>37</v>
      </c>
      <c r="B50" t="s">
        <v>277</v>
      </c>
      <c r="C50" s="5"/>
      <c r="D50" s="5"/>
      <c r="E50" s="5"/>
      <c r="F50" s="10"/>
      <c r="G50" s="5"/>
      <c r="I50" s="47">
        <f t="shared" si="0"/>
        <v>0</v>
      </c>
      <c r="J50" s="46">
        <f>I50+I45</f>
        <v>15085</v>
      </c>
    </row>
    <row r="51" spans="1:10" x14ac:dyDescent="0.3">
      <c r="A51" t="s">
        <v>33</v>
      </c>
      <c r="B51" t="s">
        <v>277</v>
      </c>
      <c r="C51" s="5"/>
      <c r="D51" s="5"/>
      <c r="E51" s="5"/>
      <c r="F51" s="10"/>
      <c r="G51" s="5"/>
      <c r="I51" s="47">
        <f t="shared" si="0"/>
        <v>0</v>
      </c>
      <c r="J51" s="46">
        <f t="shared" ref="J51:J53" si="3">I51+I46</f>
        <v>10997</v>
      </c>
    </row>
    <row r="52" spans="1:10" x14ac:dyDescent="0.3">
      <c r="A52" t="s">
        <v>31</v>
      </c>
      <c r="B52" t="s">
        <v>277</v>
      </c>
      <c r="C52" s="5"/>
      <c r="D52" s="5"/>
      <c r="E52" s="5"/>
      <c r="F52" s="10"/>
      <c r="G52" s="5"/>
      <c r="I52" s="47">
        <f t="shared" si="0"/>
        <v>0</v>
      </c>
      <c r="J52" s="46">
        <f t="shared" si="3"/>
        <v>4706</v>
      </c>
    </row>
    <row r="53" spans="1:10" x14ac:dyDescent="0.3">
      <c r="A53" t="s">
        <v>245</v>
      </c>
      <c r="B53" t="s">
        <v>277</v>
      </c>
      <c r="C53" s="5"/>
      <c r="D53" s="5"/>
      <c r="E53" s="5"/>
      <c r="F53" s="10"/>
      <c r="G53" s="5"/>
      <c r="I53" s="47">
        <f t="shared" si="0"/>
        <v>0</v>
      </c>
      <c r="J53" s="46">
        <f t="shared" si="3"/>
        <v>7252</v>
      </c>
    </row>
    <row r="54" spans="1:10" x14ac:dyDescent="0.3">
      <c r="A54" s="2" t="s">
        <v>37</v>
      </c>
      <c r="B54" s="2" t="s">
        <v>290</v>
      </c>
      <c r="C54" s="5"/>
      <c r="D54" s="5"/>
      <c r="E54" s="5"/>
      <c r="F54" s="10"/>
      <c r="G54" s="5"/>
      <c r="I54" s="47">
        <f t="shared" si="0"/>
        <v>0</v>
      </c>
      <c r="J54" s="45"/>
    </row>
    <row r="55" spans="1:10" x14ac:dyDescent="0.3">
      <c r="A55" s="2" t="s">
        <v>33</v>
      </c>
      <c r="B55" s="2" t="s">
        <v>290</v>
      </c>
      <c r="C55" s="5"/>
      <c r="D55" s="5"/>
      <c r="E55" s="5"/>
      <c r="F55" s="10"/>
      <c r="G55" s="5"/>
      <c r="I55" s="47">
        <f t="shared" si="0"/>
        <v>0</v>
      </c>
      <c r="J55" s="45"/>
    </row>
    <row r="56" spans="1:10" x14ac:dyDescent="0.3">
      <c r="A56" s="2" t="s">
        <v>31</v>
      </c>
      <c r="B56" s="2" t="s">
        <v>290</v>
      </c>
      <c r="C56" s="5"/>
      <c r="D56" s="5"/>
      <c r="E56" s="5"/>
      <c r="F56" s="10"/>
      <c r="G56" s="5"/>
      <c r="I56" s="47">
        <f t="shared" si="0"/>
        <v>0</v>
      </c>
      <c r="J56" s="45"/>
    </row>
    <row r="57" spans="1:10" x14ac:dyDescent="0.3">
      <c r="A57" s="2" t="s">
        <v>245</v>
      </c>
      <c r="B57" s="2" t="s">
        <v>290</v>
      </c>
      <c r="C57" s="5"/>
      <c r="D57" s="5"/>
      <c r="E57" s="5"/>
      <c r="F57" s="10"/>
      <c r="G57" s="5"/>
      <c r="I57" s="47">
        <f t="shared" si="0"/>
        <v>0</v>
      </c>
      <c r="J57" s="45"/>
    </row>
    <row r="58" spans="1:10" x14ac:dyDescent="0.3">
      <c r="A58" s="2" t="s">
        <v>42</v>
      </c>
      <c r="B58" s="2" t="s">
        <v>296</v>
      </c>
      <c r="C58" s="5">
        <v>14172</v>
      </c>
      <c r="D58" s="5">
        <v>16590</v>
      </c>
      <c r="E58" s="5">
        <v>25824</v>
      </c>
      <c r="F58" s="10">
        <v>15842</v>
      </c>
      <c r="G58" s="5"/>
      <c r="I58" s="47">
        <f t="shared" si="0"/>
        <v>72428</v>
      </c>
      <c r="J58" s="45"/>
    </row>
    <row r="59" spans="1:10" x14ac:dyDescent="0.3">
      <c r="A59" s="2" t="s">
        <v>44</v>
      </c>
      <c r="B59" s="2" t="s">
        <v>296</v>
      </c>
      <c r="C59" s="5">
        <v>5509</v>
      </c>
      <c r="D59" s="5">
        <v>24707</v>
      </c>
      <c r="E59" s="5">
        <v>15770</v>
      </c>
      <c r="F59" s="10">
        <v>24366</v>
      </c>
      <c r="G59" s="5">
        <v>6310</v>
      </c>
      <c r="I59" s="47">
        <f t="shared" si="0"/>
        <v>76662</v>
      </c>
      <c r="J59" s="45"/>
    </row>
    <row r="60" spans="1:10" x14ac:dyDescent="0.3">
      <c r="A60" s="2" t="s">
        <v>71</v>
      </c>
      <c r="B60" s="2" t="s">
        <v>296</v>
      </c>
      <c r="C60" s="5">
        <v>2847</v>
      </c>
      <c r="D60" s="5">
        <v>5118</v>
      </c>
      <c r="E60" s="5">
        <v>2744</v>
      </c>
      <c r="F60" s="10">
        <v>1205</v>
      </c>
      <c r="G60" s="5">
        <v>467</v>
      </c>
      <c r="I60" s="47">
        <f t="shared" si="0"/>
        <v>12381</v>
      </c>
      <c r="J60" s="45"/>
    </row>
    <row r="61" spans="1:10" x14ac:dyDescent="0.3">
      <c r="A61" t="s">
        <v>25</v>
      </c>
      <c r="B61" t="s">
        <v>45</v>
      </c>
      <c r="C61" s="5"/>
      <c r="D61" s="5"/>
      <c r="E61" s="5"/>
      <c r="F61" s="5"/>
      <c r="G61" s="5"/>
      <c r="I61" s="47">
        <f t="shared" si="0"/>
        <v>0</v>
      </c>
      <c r="J61" s="44">
        <f>I61+I54+I58</f>
        <v>72428</v>
      </c>
    </row>
    <row r="62" spans="1:10" x14ac:dyDescent="0.3">
      <c r="A62" t="s">
        <v>27</v>
      </c>
      <c r="B62" t="s">
        <v>45</v>
      </c>
      <c r="C62" s="5"/>
      <c r="D62" s="5"/>
      <c r="E62" s="5"/>
      <c r="F62" s="5"/>
      <c r="G62" s="5"/>
      <c r="I62" s="47">
        <f t="shared" si="0"/>
        <v>0</v>
      </c>
      <c r="J62" s="44">
        <f>I62+I55+I59</f>
        <v>76662</v>
      </c>
    </row>
    <row r="63" spans="1:10" x14ac:dyDescent="0.3">
      <c r="A63" t="s">
        <v>28</v>
      </c>
      <c r="B63" t="s">
        <v>45</v>
      </c>
      <c r="C63" s="5"/>
      <c r="D63" s="5"/>
      <c r="E63" s="5"/>
      <c r="F63" s="5"/>
      <c r="G63" s="5"/>
      <c r="I63" s="47">
        <f t="shared" si="0"/>
        <v>0</v>
      </c>
      <c r="J63" s="44">
        <f>I63+I56+I60</f>
        <v>12381</v>
      </c>
    </row>
    <row r="64" spans="1:10" x14ac:dyDescent="0.3">
      <c r="A64" t="s">
        <v>246</v>
      </c>
      <c r="B64" t="s">
        <v>45</v>
      </c>
      <c r="C64" s="5">
        <v>1038</v>
      </c>
      <c r="D64" s="5"/>
      <c r="E64" s="5"/>
      <c r="F64" s="5"/>
      <c r="G64" s="5">
        <v>2095</v>
      </c>
      <c r="I64" s="47">
        <f t="shared" si="0"/>
        <v>3133</v>
      </c>
      <c r="J64" s="44">
        <f>I64+I57</f>
        <v>3133</v>
      </c>
    </row>
    <row r="65" spans="1:10" x14ac:dyDescent="0.3">
      <c r="A65" t="s">
        <v>160</v>
      </c>
      <c r="B65" t="s">
        <v>45</v>
      </c>
      <c r="C65" s="5">
        <v>1739</v>
      </c>
      <c r="D65" s="5"/>
      <c r="E65" s="5"/>
      <c r="F65" s="5"/>
      <c r="G65" s="5"/>
      <c r="I65" s="13">
        <f t="shared" si="0"/>
        <v>1739</v>
      </c>
      <c r="J65" s="46">
        <f>I65</f>
        <v>1739</v>
      </c>
    </row>
    <row r="66" spans="1:10" x14ac:dyDescent="0.3"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/>
      <c r="I66" s="1" t="s">
        <v>0</v>
      </c>
    </row>
    <row r="67" spans="1:10" x14ac:dyDescent="0.3">
      <c r="C67" s="8">
        <f>SUM(C4:C65)</f>
        <v>129009</v>
      </c>
      <c r="D67" s="8">
        <f>SUM(D4:D65)</f>
        <v>188187</v>
      </c>
      <c r="E67" s="8">
        <f>SUM(E4:E65)</f>
        <v>182117</v>
      </c>
      <c r="F67" s="8">
        <f>SUM(F4:F65)</f>
        <v>173066</v>
      </c>
      <c r="G67" s="8">
        <f>SUM(G4:G65)</f>
        <v>63890</v>
      </c>
      <c r="H67" s="9"/>
      <c r="I67" s="21">
        <f>SUM(I4:I65)</f>
        <v>736269</v>
      </c>
      <c r="J67" s="21">
        <f>SUM(J4:J65)</f>
        <v>736269</v>
      </c>
    </row>
    <row r="68" spans="1:10" x14ac:dyDescent="0.3">
      <c r="C68" s="1" t="s">
        <v>1</v>
      </c>
      <c r="D68" s="1" t="s">
        <v>1</v>
      </c>
      <c r="E68" s="1" t="s">
        <v>1</v>
      </c>
      <c r="F68" s="1" t="s">
        <v>1</v>
      </c>
      <c r="G68" s="1" t="s">
        <v>1</v>
      </c>
      <c r="H68" s="1"/>
      <c r="I68" s="1" t="s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76"/>
  <sheetViews>
    <sheetView workbookViewId="0">
      <selection activeCell="J4" sqref="J4:J10"/>
    </sheetView>
  </sheetViews>
  <sheetFormatPr defaultRowHeight="14.4" x14ac:dyDescent="0.3"/>
  <cols>
    <col min="2" max="2" width="15.88671875" customWidth="1"/>
    <col min="3" max="4" width="11" customWidth="1"/>
    <col min="5" max="5" width="10.5546875" customWidth="1"/>
    <col min="6" max="6" width="11" customWidth="1"/>
    <col min="7" max="7" width="11.33203125" customWidth="1"/>
  </cols>
  <sheetData>
    <row r="1" spans="1:10" x14ac:dyDescent="0.3">
      <c r="A1" t="s">
        <v>308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309</v>
      </c>
      <c r="D3" s="3" t="s">
        <v>226</v>
      </c>
      <c r="E3" s="3" t="s">
        <v>227</v>
      </c>
      <c r="F3" s="4" t="s">
        <v>228</v>
      </c>
      <c r="G3" s="3" t="s">
        <v>231</v>
      </c>
    </row>
    <row r="4" spans="1:10" x14ac:dyDescent="0.3">
      <c r="A4" t="s">
        <v>19</v>
      </c>
      <c r="B4" t="s">
        <v>13</v>
      </c>
      <c r="C4" s="5">
        <v>8950</v>
      </c>
      <c r="D4" s="5">
        <v>24111</v>
      </c>
      <c r="E4" s="5">
        <v>12803</v>
      </c>
      <c r="F4" s="10">
        <v>20530</v>
      </c>
      <c r="G4" s="5">
        <v>24964</v>
      </c>
      <c r="I4" s="47">
        <f t="shared" ref="I4:I73" si="0">C4+D4+E4+F4+G4</f>
        <v>91358</v>
      </c>
      <c r="J4" s="44">
        <f>I4+I11+I15</f>
        <v>130379</v>
      </c>
    </row>
    <row r="5" spans="1:10" x14ac:dyDescent="0.3">
      <c r="A5" t="s">
        <v>20</v>
      </c>
      <c r="B5" t="s">
        <v>13</v>
      </c>
      <c r="C5" s="5">
        <v>4850</v>
      </c>
      <c r="D5" s="5">
        <v>25846</v>
      </c>
      <c r="E5" s="5">
        <v>8197</v>
      </c>
      <c r="F5" s="17">
        <v>19296</v>
      </c>
      <c r="G5" s="5">
        <v>13678</v>
      </c>
      <c r="I5" s="47">
        <f t="shared" si="0"/>
        <v>71867</v>
      </c>
      <c r="J5" s="44">
        <f>I5+I12+I16</f>
        <v>104552</v>
      </c>
    </row>
    <row r="6" spans="1:10" x14ac:dyDescent="0.3">
      <c r="A6" t="s">
        <v>21</v>
      </c>
      <c r="B6" t="s">
        <v>13</v>
      </c>
      <c r="C6" s="5"/>
      <c r="D6" s="5">
        <v>2497</v>
      </c>
      <c r="E6" s="5">
        <v>4214</v>
      </c>
      <c r="F6" s="17">
        <v>1250</v>
      </c>
      <c r="G6" s="5">
        <v>4165</v>
      </c>
      <c r="I6" s="47">
        <f t="shared" si="0"/>
        <v>12126</v>
      </c>
      <c r="J6" s="44">
        <f>I6+I13+I17</f>
        <v>12126</v>
      </c>
    </row>
    <row r="7" spans="1:10" x14ac:dyDescent="0.3">
      <c r="A7" t="s">
        <v>243</v>
      </c>
      <c r="B7" t="s">
        <v>13</v>
      </c>
      <c r="C7" s="5"/>
      <c r="D7" s="5">
        <v>6222</v>
      </c>
      <c r="E7" s="5"/>
      <c r="F7" s="17">
        <v>1202</v>
      </c>
      <c r="G7" s="5">
        <v>2433</v>
      </c>
      <c r="I7" s="47">
        <f t="shared" si="0"/>
        <v>9857</v>
      </c>
      <c r="J7" s="44">
        <f>I7+I18+I14</f>
        <v>9857</v>
      </c>
    </row>
    <row r="8" spans="1:10" x14ac:dyDescent="0.3">
      <c r="A8" t="s">
        <v>197</v>
      </c>
      <c r="B8" t="s">
        <v>13</v>
      </c>
      <c r="C8" s="5"/>
      <c r="D8" s="5"/>
      <c r="E8" s="5">
        <v>8454</v>
      </c>
      <c r="F8" s="17"/>
      <c r="G8" s="5"/>
      <c r="I8" s="47">
        <f t="shared" si="0"/>
        <v>8454</v>
      </c>
      <c r="J8" s="46">
        <f>I8</f>
        <v>8454</v>
      </c>
    </row>
    <row r="9" spans="1:10" x14ac:dyDescent="0.3">
      <c r="A9" t="s">
        <v>22</v>
      </c>
      <c r="B9" t="s">
        <v>23</v>
      </c>
      <c r="C9" s="5"/>
      <c r="D9" s="5">
        <v>1674</v>
      </c>
      <c r="E9" s="5"/>
      <c r="F9" s="17">
        <v>1637</v>
      </c>
      <c r="G9" s="5">
        <v>1863</v>
      </c>
      <c r="I9" s="47">
        <f t="shared" si="0"/>
        <v>5174</v>
      </c>
      <c r="J9" s="46">
        <f>I9</f>
        <v>5174</v>
      </c>
    </row>
    <row r="10" spans="1:10" x14ac:dyDescent="0.3">
      <c r="A10" t="s">
        <v>24</v>
      </c>
      <c r="B10" t="s">
        <v>23</v>
      </c>
      <c r="C10" s="5">
        <v>1028</v>
      </c>
      <c r="D10" s="5">
        <v>2654</v>
      </c>
      <c r="E10" s="5"/>
      <c r="F10" s="17">
        <v>772</v>
      </c>
      <c r="G10" s="5">
        <v>1477</v>
      </c>
      <c r="I10" s="47">
        <f t="shared" si="0"/>
        <v>5931</v>
      </c>
      <c r="J10" s="46">
        <f>I10</f>
        <v>5931</v>
      </c>
    </row>
    <row r="11" spans="1:10" x14ac:dyDescent="0.3">
      <c r="A11" s="2" t="s">
        <v>157</v>
      </c>
      <c r="B11" s="2" t="s">
        <v>287</v>
      </c>
      <c r="C11" s="5"/>
      <c r="D11" s="5">
        <v>10931</v>
      </c>
      <c r="E11" s="5">
        <v>6645</v>
      </c>
      <c r="F11" s="17">
        <v>8028</v>
      </c>
      <c r="G11" s="5">
        <v>13417</v>
      </c>
      <c r="I11" s="47">
        <f t="shared" si="0"/>
        <v>39021</v>
      </c>
      <c r="J11" s="45"/>
    </row>
    <row r="12" spans="1:10" x14ac:dyDescent="0.3">
      <c r="A12" s="2" t="s">
        <v>139</v>
      </c>
      <c r="B12" s="2" t="s">
        <v>287</v>
      </c>
      <c r="C12" s="5"/>
      <c r="D12" s="5">
        <v>6095</v>
      </c>
      <c r="E12" s="5">
        <v>4115</v>
      </c>
      <c r="F12" s="17">
        <v>14643</v>
      </c>
      <c r="G12" s="5">
        <v>7832</v>
      </c>
      <c r="I12" s="47">
        <f t="shared" si="0"/>
        <v>32685</v>
      </c>
      <c r="J12" s="45"/>
    </row>
    <row r="13" spans="1:10" x14ac:dyDescent="0.3">
      <c r="A13" s="2" t="s">
        <v>174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5"/>
    </row>
    <row r="14" spans="1:10" x14ac:dyDescent="0.3">
      <c r="A14" s="2" t="s">
        <v>307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5"/>
    </row>
    <row r="15" spans="1:10" x14ac:dyDescent="0.3">
      <c r="A15" s="2" t="s">
        <v>19</v>
      </c>
      <c r="B15" s="2" t="s">
        <v>288</v>
      </c>
      <c r="C15" s="5"/>
      <c r="D15" s="5"/>
      <c r="E15" s="5"/>
      <c r="F15" s="17"/>
      <c r="G15" s="5"/>
      <c r="I15" s="47">
        <f t="shared" si="0"/>
        <v>0</v>
      </c>
      <c r="J15" s="45"/>
    </row>
    <row r="16" spans="1:10" x14ac:dyDescent="0.3">
      <c r="A16" s="2" t="s">
        <v>20</v>
      </c>
      <c r="B16" s="2" t="s">
        <v>288</v>
      </c>
      <c r="C16" s="5"/>
      <c r="D16" s="5"/>
      <c r="E16" s="5"/>
      <c r="F16" s="17"/>
      <c r="G16" s="5"/>
      <c r="I16" s="47">
        <f t="shared" si="0"/>
        <v>0</v>
      </c>
      <c r="J16" s="45"/>
    </row>
    <row r="17" spans="1:10" x14ac:dyDescent="0.3">
      <c r="A17" s="2" t="s">
        <v>21</v>
      </c>
      <c r="B17" s="2" t="s">
        <v>288</v>
      </c>
      <c r="C17" s="5"/>
      <c r="D17" s="5"/>
      <c r="E17" s="5"/>
      <c r="F17" s="17"/>
      <c r="G17" s="5"/>
      <c r="I17" s="47">
        <f t="shared" si="0"/>
        <v>0</v>
      </c>
      <c r="J17" s="45"/>
    </row>
    <row r="18" spans="1:10" x14ac:dyDescent="0.3">
      <c r="A18" s="2" t="s">
        <v>243</v>
      </c>
      <c r="B18" s="2" t="s">
        <v>288</v>
      </c>
      <c r="C18" s="5"/>
      <c r="D18" s="5"/>
      <c r="E18" s="5"/>
      <c r="F18" s="17"/>
      <c r="G18" s="5"/>
      <c r="I18" s="47">
        <f t="shared" si="0"/>
        <v>0</v>
      </c>
      <c r="J18" s="45"/>
    </row>
    <row r="19" spans="1:10" x14ac:dyDescent="0.3">
      <c r="A19" t="s">
        <v>29</v>
      </c>
      <c r="B19" t="s">
        <v>30</v>
      </c>
      <c r="C19" s="5"/>
      <c r="D19" s="5">
        <v>2478</v>
      </c>
      <c r="E19" s="5"/>
      <c r="F19" s="17">
        <v>2993</v>
      </c>
      <c r="G19" s="5"/>
      <c r="I19" s="47">
        <f t="shared" si="0"/>
        <v>5471</v>
      </c>
      <c r="J19" s="44">
        <f>I19+I26+I29+I35+I40</f>
        <v>75645</v>
      </c>
    </row>
    <row r="20" spans="1:10" x14ac:dyDescent="0.3">
      <c r="A20" t="s">
        <v>17</v>
      </c>
      <c r="B20" t="s">
        <v>30</v>
      </c>
      <c r="C20" s="5"/>
      <c r="D20" s="5">
        <v>2201</v>
      </c>
      <c r="E20" s="5"/>
      <c r="F20" s="5"/>
      <c r="G20" s="5"/>
      <c r="I20" s="47">
        <f t="shared" si="0"/>
        <v>2201</v>
      </c>
      <c r="J20" s="44">
        <f>I20+I27+I30+I36+I41</f>
        <v>54184</v>
      </c>
    </row>
    <row r="21" spans="1:10" x14ac:dyDescent="0.3">
      <c r="A21" t="s">
        <v>18</v>
      </c>
      <c r="B21" t="s">
        <v>30</v>
      </c>
      <c r="C21" s="5"/>
      <c r="D21" s="5">
        <v>1340</v>
      </c>
      <c r="E21" s="5"/>
      <c r="F21" s="5"/>
      <c r="G21" s="5"/>
      <c r="I21" s="47">
        <f t="shared" si="0"/>
        <v>1340</v>
      </c>
      <c r="J21" s="44">
        <f>I21+I31+I37+I42+I28</f>
        <v>7400</v>
      </c>
    </row>
    <row r="22" spans="1:10" x14ac:dyDescent="0.3">
      <c r="A22" t="s">
        <v>244</v>
      </c>
      <c r="B22" t="s">
        <v>30</v>
      </c>
      <c r="C22" s="5"/>
      <c r="D22" s="5">
        <v>2403</v>
      </c>
      <c r="E22" s="5"/>
      <c r="F22" s="5">
        <v>1108</v>
      </c>
      <c r="G22" s="5">
        <v>2269</v>
      </c>
      <c r="I22" s="47">
        <f t="shared" si="0"/>
        <v>5780</v>
      </c>
      <c r="J22" s="44">
        <f>I22+I32+I38</f>
        <v>5780</v>
      </c>
    </row>
    <row r="23" spans="1:10" x14ac:dyDescent="0.3">
      <c r="A23" t="s">
        <v>162</v>
      </c>
      <c r="B23" t="s">
        <v>30</v>
      </c>
      <c r="C23" s="5"/>
      <c r="D23" s="5"/>
      <c r="E23" s="5"/>
      <c r="F23" s="5"/>
      <c r="G23" s="5"/>
      <c r="I23" s="47">
        <f t="shared" si="0"/>
        <v>0</v>
      </c>
      <c r="J23" s="46">
        <f>I23</f>
        <v>0</v>
      </c>
    </row>
    <row r="24" spans="1:10" x14ac:dyDescent="0.3">
      <c r="A24" t="s">
        <v>27</v>
      </c>
      <c r="B24" t="s">
        <v>30</v>
      </c>
      <c r="C24" s="5">
        <v>2400</v>
      </c>
      <c r="D24" s="5">
        <v>2695</v>
      </c>
      <c r="E24" s="5"/>
      <c r="F24" s="5">
        <v>5763</v>
      </c>
      <c r="G24" s="5">
        <v>1885</v>
      </c>
      <c r="I24" s="47">
        <f t="shared" si="0"/>
        <v>12743</v>
      </c>
      <c r="J24" s="44">
        <f>I24+I33</f>
        <v>13560</v>
      </c>
    </row>
    <row r="25" spans="1:10" x14ac:dyDescent="0.3">
      <c r="A25" t="s">
        <v>28</v>
      </c>
      <c r="B25" t="s">
        <v>30</v>
      </c>
      <c r="C25" s="5">
        <v>1038</v>
      </c>
      <c r="D25" s="5">
        <v>2658</v>
      </c>
      <c r="E25" s="5"/>
      <c r="F25" s="5">
        <v>759</v>
      </c>
      <c r="G25" s="5">
        <v>1499</v>
      </c>
      <c r="I25" s="47">
        <f t="shared" si="0"/>
        <v>5954</v>
      </c>
      <c r="J25" s="44">
        <f>I25+I34</f>
        <v>5954</v>
      </c>
    </row>
    <row r="26" spans="1:10" x14ac:dyDescent="0.3">
      <c r="A26" t="s">
        <v>29</v>
      </c>
      <c r="B26" s="2" t="s">
        <v>254</v>
      </c>
      <c r="C26" s="5">
        <v>6900</v>
      </c>
      <c r="D26" s="5">
        <v>14706</v>
      </c>
      <c r="E26" s="5">
        <v>11303</v>
      </c>
      <c r="F26" s="5">
        <v>15668</v>
      </c>
      <c r="G26" s="5">
        <v>21597</v>
      </c>
      <c r="I26" s="47">
        <f t="shared" si="0"/>
        <v>70174</v>
      </c>
      <c r="J26" s="45"/>
    </row>
    <row r="27" spans="1:10" x14ac:dyDescent="0.3">
      <c r="A27" t="s">
        <v>17</v>
      </c>
      <c r="B27" s="2" t="s">
        <v>254</v>
      </c>
      <c r="C27" s="5">
        <v>2150</v>
      </c>
      <c r="D27" s="5">
        <v>15608</v>
      </c>
      <c r="E27" s="5">
        <v>7252</v>
      </c>
      <c r="F27" s="5">
        <v>14674</v>
      </c>
      <c r="G27" s="5">
        <v>12299</v>
      </c>
      <c r="I27" s="47">
        <f t="shared" si="0"/>
        <v>51983</v>
      </c>
      <c r="J27" s="45"/>
    </row>
    <row r="28" spans="1:10" x14ac:dyDescent="0.3">
      <c r="A28" t="s">
        <v>18</v>
      </c>
      <c r="B28" s="2" t="s">
        <v>254</v>
      </c>
      <c r="C28" s="5"/>
      <c r="D28" s="5">
        <v>261</v>
      </c>
      <c r="E28" s="5">
        <v>2440</v>
      </c>
      <c r="F28" s="5">
        <v>1173</v>
      </c>
      <c r="G28" s="5">
        <v>2186</v>
      </c>
      <c r="I28" s="47">
        <f t="shared" si="0"/>
        <v>6060</v>
      </c>
      <c r="J28" s="45"/>
    </row>
    <row r="29" spans="1:10" x14ac:dyDescent="0.3">
      <c r="A29" s="2" t="s">
        <v>29</v>
      </c>
      <c r="B29" s="2" t="s">
        <v>289</v>
      </c>
      <c r="C29" s="5"/>
      <c r="D29" s="5"/>
      <c r="E29" s="5"/>
      <c r="F29" s="5"/>
      <c r="G29" s="5"/>
      <c r="I29" s="47">
        <f t="shared" si="0"/>
        <v>0</v>
      </c>
      <c r="J29" s="45"/>
    </row>
    <row r="30" spans="1:10" x14ac:dyDescent="0.3">
      <c r="A30" s="2" t="s">
        <v>17</v>
      </c>
      <c r="B30" s="2" t="s">
        <v>289</v>
      </c>
      <c r="C30" s="5"/>
      <c r="D30" s="5"/>
      <c r="E30" s="5"/>
      <c r="F30" s="5"/>
      <c r="G30" s="5"/>
      <c r="I30" s="47">
        <f t="shared" si="0"/>
        <v>0</v>
      </c>
      <c r="J30" s="45"/>
    </row>
    <row r="31" spans="1:10" x14ac:dyDescent="0.3">
      <c r="A31" t="s">
        <v>18</v>
      </c>
      <c r="B31" s="2" t="s">
        <v>289</v>
      </c>
      <c r="C31" s="5"/>
      <c r="D31" s="5"/>
      <c r="E31" s="5"/>
      <c r="F31" s="5"/>
      <c r="G31" s="5"/>
      <c r="I31" s="47">
        <f t="shared" si="0"/>
        <v>0</v>
      </c>
      <c r="J31" s="45"/>
    </row>
    <row r="32" spans="1:10" x14ac:dyDescent="0.3">
      <c r="A32" s="2" t="s">
        <v>244</v>
      </c>
      <c r="B32" s="2" t="s">
        <v>289</v>
      </c>
      <c r="C32" s="5"/>
      <c r="D32" s="5"/>
      <c r="E32" s="5"/>
      <c r="F32" s="5"/>
      <c r="G32" s="5"/>
      <c r="I32" s="13">
        <f t="shared" si="0"/>
        <v>0</v>
      </c>
      <c r="J32" s="45"/>
    </row>
    <row r="33" spans="1:10" x14ac:dyDescent="0.3">
      <c r="A33" t="s">
        <v>27</v>
      </c>
      <c r="B33" s="2" t="s">
        <v>289</v>
      </c>
      <c r="C33" s="5"/>
      <c r="D33" s="5">
        <v>817</v>
      </c>
      <c r="E33" s="5"/>
      <c r="F33" s="5"/>
      <c r="G33" s="5"/>
      <c r="I33" s="13">
        <f t="shared" si="0"/>
        <v>817</v>
      </c>
      <c r="J33" s="45"/>
    </row>
    <row r="34" spans="1:10" x14ac:dyDescent="0.3">
      <c r="A34" t="s">
        <v>28</v>
      </c>
      <c r="B34" s="2" t="s">
        <v>289</v>
      </c>
      <c r="C34" s="5"/>
      <c r="D34" s="5"/>
      <c r="E34" s="5"/>
      <c r="F34" s="5"/>
      <c r="G34" s="5"/>
      <c r="I34" s="13">
        <f t="shared" si="0"/>
        <v>0</v>
      </c>
      <c r="J34" s="45"/>
    </row>
    <row r="35" spans="1:10" x14ac:dyDescent="0.3">
      <c r="A35" s="2" t="s">
        <v>29</v>
      </c>
      <c r="B35" s="2" t="s">
        <v>292</v>
      </c>
      <c r="C35" s="5"/>
      <c r="D35" s="5"/>
      <c r="E35" s="5"/>
      <c r="F35" s="5"/>
      <c r="G35" s="5"/>
      <c r="I35" s="13">
        <f t="shared" si="0"/>
        <v>0</v>
      </c>
      <c r="J35" s="45"/>
    </row>
    <row r="36" spans="1:10" x14ac:dyDescent="0.3">
      <c r="A36" s="2" t="s">
        <v>17</v>
      </c>
      <c r="B36" s="2" t="s">
        <v>292</v>
      </c>
      <c r="C36" s="5"/>
      <c r="D36" s="5"/>
      <c r="E36" s="5"/>
      <c r="F36" s="5"/>
      <c r="G36" s="5"/>
      <c r="I36" s="13">
        <f t="shared" si="0"/>
        <v>0</v>
      </c>
      <c r="J36" s="45"/>
    </row>
    <row r="37" spans="1:10" x14ac:dyDescent="0.3">
      <c r="A37" t="s">
        <v>18</v>
      </c>
      <c r="B37" s="2" t="s">
        <v>292</v>
      </c>
      <c r="C37" s="5"/>
      <c r="D37" s="5"/>
      <c r="E37" s="5"/>
      <c r="F37" s="5"/>
      <c r="G37" s="5"/>
      <c r="I37" s="13">
        <f t="shared" si="0"/>
        <v>0</v>
      </c>
      <c r="J37" s="45"/>
    </row>
    <row r="38" spans="1:10" x14ac:dyDescent="0.3">
      <c r="A38" s="2" t="s">
        <v>244</v>
      </c>
      <c r="B38" s="2" t="s">
        <v>292</v>
      </c>
      <c r="C38" s="5"/>
      <c r="D38" s="5"/>
      <c r="E38" s="5"/>
      <c r="F38" s="5"/>
      <c r="G38" s="5"/>
      <c r="I38" s="13">
        <f t="shared" si="0"/>
        <v>0</v>
      </c>
      <c r="J38" s="45"/>
    </row>
    <row r="39" spans="1:10" x14ac:dyDescent="0.3">
      <c r="A39" t="s">
        <v>33</v>
      </c>
      <c r="B39" s="2" t="s">
        <v>254</v>
      </c>
      <c r="C39" s="5"/>
      <c r="D39" s="5"/>
      <c r="E39" s="5"/>
      <c r="F39" s="5"/>
      <c r="G39" s="5"/>
      <c r="I39" s="13">
        <f t="shared" si="0"/>
        <v>0</v>
      </c>
      <c r="J39" s="46">
        <f>I39</f>
        <v>0</v>
      </c>
    </row>
    <row r="40" spans="1:10" x14ac:dyDescent="0.3">
      <c r="A40" s="2" t="s">
        <v>37</v>
      </c>
      <c r="B40" s="2" t="s">
        <v>297</v>
      </c>
      <c r="C40" s="5"/>
      <c r="D40" s="5"/>
      <c r="E40" s="5"/>
      <c r="F40" s="5"/>
      <c r="G40" s="5"/>
      <c r="I40" s="13">
        <f t="shared" si="0"/>
        <v>0</v>
      </c>
      <c r="J40" s="46"/>
    </row>
    <row r="41" spans="1:10" x14ac:dyDescent="0.3">
      <c r="A41" s="2" t="s">
        <v>33</v>
      </c>
      <c r="B41" s="2" t="s">
        <v>297</v>
      </c>
      <c r="C41" s="5"/>
      <c r="D41" s="5"/>
      <c r="E41" s="5"/>
      <c r="F41" s="5"/>
      <c r="G41" s="5"/>
      <c r="I41" s="13">
        <f t="shared" si="0"/>
        <v>0</v>
      </c>
      <c r="J41" s="46"/>
    </row>
    <row r="42" spans="1:10" x14ac:dyDescent="0.3">
      <c r="A42" s="2" t="s">
        <v>31</v>
      </c>
      <c r="B42" s="2" t="s">
        <v>297</v>
      </c>
      <c r="C42" s="5"/>
      <c r="D42" s="5"/>
      <c r="E42" s="5"/>
      <c r="F42" s="5"/>
      <c r="G42" s="5"/>
      <c r="I42" s="13">
        <f t="shared" si="0"/>
        <v>0</v>
      </c>
      <c r="J42" s="46"/>
    </row>
    <row r="43" spans="1:10" x14ac:dyDescent="0.3">
      <c r="A43" t="s">
        <v>35</v>
      </c>
      <c r="B43" t="s">
        <v>32</v>
      </c>
      <c r="C43" s="5"/>
      <c r="D43" s="5"/>
      <c r="E43" s="5"/>
      <c r="F43" s="6"/>
      <c r="G43" s="5"/>
      <c r="I43" s="13">
        <f t="shared" si="0"/>
        <v>0</v>
      </c>
      <c r="J43" s="45"/>
    </row>
    <row r="44" spans="1:10" x14ac:dyDescent="0.3">
      <c r="A44" t="s">
        <v>36</v>
      </c>
      <c r="B44" t="s">
        <v>32</v>
      </c>
      <c r="C44" s="5"/>
      <c r="D44" s="5"/>
      <c r="E44" s="5"/>
      <c r="F44" s="6"/>
      <c r="G44" s="5"/>
      <c r="I44" s="13">
        <f t="shared" si="0"/>
        <v>0</v>
      </c>
      <c r="J44" s="45"/>
    </row>
    <row r="45" spans="1:10" x14ac:dyDescent="0.3">
      <c r="A45" s="7" t="s">
        <v>39</v>
      </c>
      <c r="B45" t="s">
        <v>38</v>
      </c>
      <c r="C45" s="5"/>
      <c r="D45" s="5"/>
      <c r="E45" s="5"/>
      <c r="F45" s="6"/>
      <c r="G45" s="5"/>
      <c r="I45" s="13">
        <f t="shared" si="0"/>
        <v>0</v>
      </c>
      <c r="J45" s="45"/>
    </row>
    <row r="46" spans="1:10" x14ac:dyDescent="0.3">
      <c r="A46" t="s">
        <v>37</v>
      </c>
      <c r="B46" t="s">
        <v>293</v>
      </c>
      <c r="C46" s="5">
        <v>675</v>
      </c>
      <c r="D46" s="5">
        <v>472</v>
      </c>
      <c r="E46" s="5"/>
      <c r="F46" s="5"/>
      <c r="G46" s="5"/>
      <c r="I46" s="13">
        <f t="shared" si="0"/>
        <v>1147</v>
      </c>
      <c r="J46" s="45"/>
    </row>
    <row r="47" spans="1:10" x14ac:dyDescent="0.3">
      <c r="A47" t="s">
        <v>33</v>
      </c>
      <c r="B47" t="s">
        <v>293</v>
      </c>
      <c r="C47" s="5">
        <v>1950</v>
      </c>
      <c r="D47" s="5"/>
      <c r="E47" s="5"/>
      <c r="F47" s="5"/>
      <c r="G47" s="5"/>
      <c r="I47" s="13">
        <f t="shared" si="0"/>
        <v>1950</v>
      </c>
      <c r="J47" s="45"/>
    </row>
    <row r="48" spans="1:10" x14ac:dyDescent="0.3">
      <c r="A48" t="s">
        <v>31</v>
      </c>
      <c r="B48" t="s">
        <v>293</v>
      </c>
      <c r="C48" s="5"/>
      <c r="D48" s="5"/>
      <c r="E48" s="5"/>
      <c r="F48" s="10"/>
      <c r="G48" s="5"/>
      <c r="I48" s="13">
        <f t="shared" si="0"/>
        <v>0</v>
      </c>
      <c r="J48" s="45"/>
    </row>
    <row r="49" spans="1:10" x14ac:dyDescent="0.3">
      <c r="A49" t="s">
        <v>245</v>
      </c>
      <c r="B49" t="s">
        <v>293</v>
      </c>
      <c r="C49" s="5"/>
      <c r="D49" s="5"/>
      <c r="E49" s="5"/>
      <c r="F49" s="10"/>
      <c r="G49" s="5"/>
      <c r="I49" s="13">
        <f t="shared" si="0"/>
        <v>0</v>
      </c>
      <c r="J49" s="45"/>
    </row>
    <row r="50" spans="1:10" x14ac:dyDescent="0.3">
      <c r="A50" t="s">
        <v>161</v>
      </c>
      <c r="B50" t="s">
        <v>293</v>
      </c>
      <c r="C50" s="5"/>
      <c r="D50" s="5"/>
      <c r="E50" s="5"/>
      <c r="F50" s="10"/>
      <c r="G50" s="5"/>
      <c r="I50" s="13">
        <f t="shared" si="0"/>
        <v>0</v>
      </c>
      <c r="J50" s="45"/>
    </row>
    <row r="51" spans="1:10" x14ac:dyDescent="0.3">
      <c r="A51" t="s">
        <v>37</v>
      </c>
      <c r="B51" t="s">
        <v>277</v>
      </c>
      <c r="C51" s="5">
        <v>3000</v>
      </c>
      <c r="D51" s="5">
        <v>1203</v>
      </c>
      <c r="E51" s="5">
        <v>3515.6</v>
      </c>
      <c r="F51" s="10"/>
      <c r="G51" s="5"/>
      <c r="I51" s="47">
        <f t="shared" si="0"/>
        <v>7718.6</v>
      </c>
      <c r="J51" s="46">
        <f>I51+I46+I55</f>
        <v>18817.599999999999</v>
      </c>
    </row>
    <row r="52" spans="1:10" x14ac:dyDescent="0.3">
      <c r="A52" t="s">
        <v>33</v>
      </c>
      <c r="B52" t="s">
        <v>277</v>
      </c>
      <c r="C52" s="5">
        <v>450</v>
      </c>
      <c r="D52" s="5">
        <v>3958.8</v>
      </c>
      <c r="E52" s="5"/>
      <c r="F52" s="10"/>
      <c r="G52" s="5"/>
      <c r="I52" s="47">
        <f t="shared" si="0"/>
        <v>4408.8</v>
      </c>
      <c r="J52" s="46">
        <f>I52+I47+I56</f>
        <v>15974.8</v>
      </c>
    </row>
    <row r="53" spans="1:10" x14ac:dyDescent="0.3">
      <c r="A53" t="s">
        <v>31</v>
      </c>
      <c r="B53" t="s">
        <v>277</v>
      </c>
      <c r="C53" s="5"/>
      <c r="D53" s="5">
        <v>1493</v>
      </c>
      <c r="E53" s="5"/>
      <c r="F53" s="10"/>
      <c r="G53" s="5"/>
      <c r="I53" s="47">
        <f t="shared" si="0"/>
        <v>1493</v>
      </c>
      <c r="J53" s="46">
        <f>I53+I48+I57</f>
        <v>6025</v>
      </c>
    </row>
    <row r="54" spans="1:10" x14ac:dyDescent="0.3">
      <c r="A54" t="s">
        <v>245</v>
      </c>
      <c r="B54" t="s">
        <v>277</v>
      </c>
      <c r="C54" s="5"/>
      <c r="D54" s="5">
        <v>2625</v>
      </c>
      <c r="E54" s="5"/>
      <c r="F54" s="10"/>
      <c r="G54" s="5"/>
      <c r="I54" s="47">
        <f t="shared" si="0"/>
        <v>2625</v>
      </c>
      <c r="J54" s="46">
        <f>I54+I49+I58</f>
        <v>13181</v>
      </c>
    </row>
    <row r="55" spans="1:10" x14ac:dyDescent="0.3">
      <c r="A55" s="2" t="s">
        <v>37</v>
      </c>
      <c r="B55" s="2" t="s">
        <v>153</v>
      </c>
      <c r="C55" s="5"/>
      <c r="D55" s="5"/>
      <c r="E55" s="5">
        <v>3136</v>
      </c>
      <c r="F55" s="10">
        <v>2206</v>
      </c>
      <c r="G55" s="5">
        <v>4610</v>
      </c>
      <c r="I55" s="47">
        <f t="shared" si="0"/>
        <v>9952</v>
      </c>
      <c r="J55" s="46"/>
    </row>
    <row r="56" spans="1:10" x14ac:dyDescent="0.3">
      <c r="A56" s="2" t="s">
        <v>33</v>
      </c>
      <c r="B56" s="2" t="s">
        <v>153</v>
      </c>
      <c r="C56" s="5"/>
      <c r="D56" s="5">
        <v>1521</v>
      </c>
      <c r="E56" s="5">
        <v>1353</v>
      </c>
      <c r="F56" s="10">
        <v>3525</v>
      </c>
      <c r="G56" s="5">
        <v>3217</v>
      </c>
      <c r="I56" s="47">
        <f t="shared" si="0"/>
        <v>9616</v>
      </c>
      <c r="J56" s="46"/>
    </row>
    <row r="57" spans="1:10" x14ac:dyDescent="0.3">
      <c r="A57" s="2" t="s">
        <v>31</v>
      </c>
      <c r="B57" s="2" t="s">
        <v>153</v>
      </c>
      <c r="C57" s="5"/>
      <c r="D57" s="5"/>
      <c r="E57" s="5">
        <v>1734</v>
      </c>
      <c r="F57" s="10">
        <v>1321</v>
      </c>
      <c r="G57" s="5">
        <v>1477</v>
      </c>
      <c r="I57" s="47">
        <f t="shared" si="0"/>
        <v>4532</v>
      </c>
      <c r="J57" s="46"/>
    </row>
    <row r="58" spans="1:10" x14ac:dyDescent="0.3">
      <c r="A58" s="2" t="s">
        <v>245</v>
      </c>
      <c r="B58" s="2" t="s">
        <v>153</v>
      </c>
      <c r="C58" s="5"/>
      <c r="D58" s="5">
        <v>3609</v>
      </c>
      <c r="E58" s="5">
        <v>3282</v>
      </c>
      <c r="F58" s="10">
        <v>1245</v>
      </c>
      <c r="G58" s="5">
        <v>2420</v>
      </c>
      <c r="I58" s="47">
        <f t="shared" si="0"/>
        <v>10556</v>
      </c>
      <c r="J58" s="46"/>
    </row>
    <row r="59" spans="1:10" x14ac:dyDescent="0.3">
      <c r="A59" s="2" t="s">
        <v>37</v>
      </c>
      <c r="B59" s="2" t="s">
        <v>290</v>
      </c>
      <c r="C59" s="5"/>
      <c r="D59" s="5"/>
      <c r="E59" s="5"/>
      <c r="F59" s="10"/>
      <c r="G59" s="5"/>
      <c r="I59" s="47">
        <f t="shared" si="0"/>
        <v>0</v>
      </c>
      <c r="J59" s="45"/>
    </row>
    <row r="60" spans="1:10" x14ac:dyDescent="0.3">
      <c r="A60" s="2" t="s">
        <v>33</v>
      </c>
      <c r="B60" s="2" t="s">
        <v>290</v>
      </c>
      <c r="C60" s="5"/>
      <c r="D60" s="5"/>
      <c r="E60" s="5"/>
      <c r="F60" s="10"/>
      <c r="G60" s="5"/>
      <c r="I60" s="47">
        <f t="shared" si="0"/>
        <v>0</v>
      </c>
      <c r="J60" s="45"/>
    </row>
    <row r="61" spans="1:10" x14ac:dyDescent="0.3">
      <c r="A61" s="2" t="s">
        <v>31</v>
      </c>
      <c r="B61" s="2" t="s">
        <v>290</v>
      </c>
      <c r="C61" s="5"/>
      <c r="D61" s="5"/>
      <c r="E61" s="5"/>
      <c r="F61" s="10"/>
      <c r="G61" s="5"/>
      <c r="I61" s="47">
        <f t="shared" si="0"/>
        <v>0</v>
      </c>
      <c r="J61" s="45"/>
    </row>
    <row r="62" spans="1:10" x14ac:dyDescent="0.3">
      <c r="A62" s="2" t="s">
        <v>245</v>
      </c>
      <c r="B62" s="2" t="s">
        <v>290</v>
      </c>
      <c r="C62" s="5"/>
      <c r="D62" s="5">
        <v>3543</v>
      </c>
      <c r="E62" s="5"/>
      <c r="F62" s="10"/>
      <c r="G62" s="5"/>
      <c r="I62" s="47">
        <f t="shared" si="0"/>
        <v>3543</v>
      </c>
      <c r="J62" s="45"/>
    </row>
    <row r="63" spans="1:10" x14ac:dyDescent="0.3">
      <c r="A63" s="2" t="s">
        <v>53</v>
      </c>
      <c r="B63" s="2" t="s">
        <v>310</v>
      </c>
      <c r="C63" s="5"/>
      <c r="D63" s="5"/>
      <c r="E63" s="5"/>
      <c r="F63" s="10">
        <v>789</v>
      </c>
      <c r="G63" s="5">
        <v>19002</v>
      </c>
      <c r="I63" s="47">
        <f t="shared" si="0"/>
        <v>19791</v>
      </c>
      <c r="J63" s="45"/>
    </row>
    <row r="64" spans="1:10" x14ac:dyDescent="0.3">
      <c r="A64" s="2" t="s">
        <v>54</v>
      </c>
      <c r="B64" s="2" t="s">
        <v>310</v>
      </c>
      <c r="C64" s="5"/>
      <c r="D64" s="5"/>
      <c r="E64" s="5"/>
      <c r="F64" s="10">
        <v>5918</v>
      </c>
      <c r="G64" s="5">
        <v>10700</v>
      </c>
      <c r="I64" s="47">
        <f t="shared" si="0"/>
        <v>16618</v>
      </c>
      <c r="J64" s="45"/>
    </row>
    <row r="65" spans="1:10" x14ac:dyDescent="0.3">
      <c r="A65" s="2" t="s">
        <v>311</v>
      </c>
      <c r="B65" s="2" t="s">
        <v>310</v>
      </c>
      <c r="C65" s="5"/>
      <c r="D65" s="5">
        <v>1759</v>
      </c>
      <c r="E65" s="5"/>
      <c r="F65" s="10">
        <v>754</v>
      </c>
      <c r="G65" s="5">
        <v>2189</v>
      </c>
      <c r="I65" s="47">
        <f t="shared" si="0"/>
        <v>4702</v>
      </c>
      <c r="J65" s="45"/>
    </row>
    <row r="66" spans="1:10" x14ac:dyDescent="0.3">
      <c r="A66" s="2" t="s">
        <v>42</v>
      </c>
      <c r="B66" s="2" t="s">
        <v>296</v>
      </c>
      <c r="C66" s="5">
        <v>3900</v>
      </c>
      <c r="D66" s="5">
        <v>15042</v>
      </c>
      <c r="E66" s="5">
        <v>5596</v>
      </c>
      <c r="F66" s="10">
        <v>15442</v>
      </c>
      <c r="G66" s="5"/>
      <c r="I66" s="47">
        <f t="shared" si="0"/>
        <v>39980</v>
      </c>
      <c r="J66" s="45"/>
    </row>
    <row r="67" spans="1:10" x14ac:dyDescent="0.3">
      <c r="A67" s="2" t="s">
        <v>44</v>
      </c>
      <c r="B67" s="2" t="s">
        <v>296</v>
      </c>
      <c r="C67" s="5">
        <v>1000</v>
      </c>
      <c r="D67" s="5">
        <v>15666</v>
      </c>
      <c r="E67" s="5">
        <v>6381</v>
      </c>
      <c r="F67" s="10">
        <v>9058</v>
      </c>
      <c r="G67" s="5"/>
      <c r="I67" s="47">
        <f t="shared" si="0"/>
        <v>32105</v>
      </c>
      <c r="J67" s="45"/>
    </row>
    <row r="68" spans="1:10" x14ac:dyDescent="0.3">
      <c r="A68" s="2" t="s">
        <v>71</v>
      </c>
      <c r="B68" s="2" t="s">
        <v>296</v>
      </c>
      <c r="C68" s="5">
        <v>898</v>
      </c>
      <c r="D68" s="5">
        <v>797</v>
      </c>
      <c r="E68" s="5">
        <v>836</v>
      </c>
      <c r="F68" s="10"/>
      <c r="G68" s="5"/>
      <c r="I68" s="47">
        <f t="shared" si="0"/>
        <v>2531</v>
      </c>
      <c r="J68" s="45"/>
    </row>
    <row r="69" spans="1:10" x14ac:dyDescent="0.3">
      <c r="A69" t="s">
        <v>25</v>
      </c>
      <c r="B69" t="s">
        <v>45</v>
      </c>
      <c r="C69" s="5"/>
      <c r="D69" s="5"/>
      <c r="E69" s="5"/>
      <c r="F69" s="5"/>
      <c r="G69" s="5"/>
      <c r="I69" s="47">
        <f t="shared" si="0"/>
        <v>0</v>
      </c>
      <c r="J69" s="44">
        <f>I69+I59+I66+I63</f>
        <v>59771</v>
      </c>
    </row>
    <row r="70" spans="1:10" x14ac:dyDescent="0.3">
      <c r="A70" t="s">
        <v>27</v>
      </c>
      <c r="B70" t="s">
        <v>45</v>
      </c>
      <c r="C70" s="5"/>
      <c r="D70" s="5"/>
      <c r="E70" s="5"/>
      <c r="F70" s="5"/>
      <c r="G70" s="5"/>
      <c r="I70" s="47">
        <f t="shared" si="0"/>
        <v>0</v>
      </c>
      <c r="J70" s="44">
        <f>I70+I60+I67+I64</f>
        <v>48723</v>
      </c>
    </row>
    <row r="71" spans="1:10" x14ac:dyDescent="0.3">
      <c r="A71" t="s">
        <v>28</v>
      </c>
      <c r="B71" t="s">
        <v>45</v>
      </c>
      <c r="C71" s="5"/>
      <c r="D71" s="5"/>
      <c r="E71" s="5"/>
      <c r="F71" s="5"/>
      <c r="G71" s="5"/>
      <c r="I71" s="47">
        <f t="shared" si="0"/>
        <v>0</v>
      </c>
      <c r="J71" s="44">
        <f>I71+I61+I68+I65</f>
        <v>7233</v>
      </c>
    </row>
    <row r="72" spans="1:10" x14ac:dyDescent="0.3">
      <c r="A72" t="s">
        <v>246</v>
      </c>
      <c r="B72" t="s">
        <v>45</v>
      </c>
      <c r="C72" s="5"/>
      <c r="D72" s="5"/>
      <c r="E72" s="5"/>
      <c r="F72" s="5"/>
      <c r="G72" s="5"/>
      <c r="I72" s="47">
        <f t="shared" si="0"/>
        <v>0</v>
      </c>
      <c r="J72" s="44">
        <f>I72+I62</f>
        <v>3543</v>
      </c>
    </row>
    <row r="73" spans="1:10" x14ac:dyDescent="0.3">
      <c r="A73" t="s">
        <v>160</v>
      </c>
      <c r="B73" t="s">
        <v>45</v>
      </c>
      <c r="C73" s="5"/>
      <c r="D73" s="5"/>
      <c r="E73" s="5">
        <v>3700</v>
      </c>
      <c r="F73" s="5"/>
      <c r="G73" s="5"/>
      <c r="I73" s="13">
        <f t="shared" si="0"/>
        <v>3700</v>
      </c>
      <c r="J73" s="46">
        <f>I73</f>
        <v>3700</v>
      </c>
    </row>
    <row r="74" spans="1:10" x14ac:dyDescent="0.3">
      <c r="C74" s="1" t="s">
        <v>0</v>
      </c>
      <c r="D74" s="1" t="s">
        <v>0</v>
      </c>
      <c r="E74" s="1" t="s">
        <v>0</v>
      </c>
      <c r="F74" s="1" t="s">
        <v>0</v>
      </c>
      <c r="G74" s="1" t="s">
        <v>0</v>
      </c>
      <c r="H74" s="1"/>
      <c r="I74" s="1" t="s">
        <v>0</v>
      </c>
    </row>
    <row r="75" spans="1:10" x14ac:dyDescent="0.3">
      <c r="C75" s="8">
        <f>SUM(C4:C73)</f>
        <v>39189</v>
      </c>
      <c r="D75" s="8">
        <f>SUM(D4:D73)</f>
        <v>176885.8</v>
      </c>
      <c r="E75" s="8">
        <f>SUM(E4:E73)</f>
        <v>94956.6</v>
      </c>
      <c r="F75" s="8">
        <f>SUM(F4:F73)</f>
        <v>149754</v>
      </c>
      <c r="G75" s="8">
        <f>SUM(G4:G73)</f>
        <v>155179</v>
      </c>
      <c r="H75" s="9"/>
      <c r="I75" s="21">
        <f>SUM(I4:I73)</f>
        <v>615964.39999999991</v>
      </c>
      <c r="J75" s="21">
        <f>SUM(J4:J73)</f>
        <v>615964.39999999991</v>
      </c>
    </row>
    <row r="76" spans="1:10" x14ac:dyDescent="0.3">
      <c r="C76" s="1" t="s">
        <v>1</v>
      </c>
      <c r="D76" s="1" t="s">
        <v>1</v>
      </c>
      <c r="E76" s="1" t="s">
        <v>1</v>
      </c>
      <c r="F76" s="1" t="s">
        <v>1</v>
      </c>
      <c r="G76" s="1" t="s">
        <v>1</v>
      </c>
      <c r="H76" s="1"/>
      <c r="I76" s="1" t="s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79"/>
  <sheetViews>
    <sheetView workbookViewId="0">
      <selection activeCell="J4" sqref="J4:J10"/>
    </sheetView>
  </sheetViews>
  <sheetFormatPr defaultRowHeight="14.4" x14ac:dyDescent="0.3"/>
  <cols>
    <col min="2" max="2" width="12.6640625" customWidth="1"/>
    <col min="3" max="3" width="11.44140625" customWidth="1"/>
    <col min="4" max="5" width="10.88671875" customWidth="1"/>
    <col min="6" max="7" width="10.6640625" customWidth="1"/>
  </cols>
  <sheetData>
    <row r="1" spans="1:10" x14ac:dyDescent="0.3">
      <c r="A1" t="s">
        <v>312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3" t="s">
        <v>150</v>
      </c>
      <c r="E3" s="3" t="s">
        <v>151</v>
      </c>
      <c r="F3" s="4" t="s">
        <v>152</v>
      </c>
      <c r="G3" s="3" t="s">
        <v>236</v>
      </c>
    </row>
    <row r="4" spans="1:10" x14ac:dyDescent="0.3">
      <c r="A4" t="s">
        <v>19</v>
      </c>
      <c r="B4" t="s">
        <v>13</v>
      </c>
      <c r="C4" s="5">
        <v>15013</v>
      </c>
      <c r="D4" s="5">
        <v>20336</v>
      </c>
      <c r="E4" s="5">
        <v>27039</v>
      </c>
      <c r="F4" s="10">
        <v>21580</v>
      </c>
      <c r="G4" s="5">
        <v>445</v>
      </c>
      <c r="I4" s="47">
        <f t="shared" ref="I4:I76" si="0">C4+D4+E4+F4+G4</f>
        <v>84413</v>
      </c>
      <c r="J4" s="44">
        <f>I4+I11+I15+I19</f>
        <v>99817</v>
      </c>
    </row>
    <row r="5" spans="1:10" x14ac:dyDescent="0.3">
      <c r="A5" t="s">
        <v>20</v>
      </c>
      <c r="B5" t="s">
        <v>13</v>
      </c>
      <c r="C5" s="5">
        <v>15739</v>
      </c>
      <c r="D5" s="5">
        <v>15714</v>
      </c>
      <c r="E5" s="5">
        <v>21111</v>
      </c>
      <c r="F5" s="17">
        <v>23034</v>
      </c>
      <c r="G5" s="5">
        <v>4262</v>
      </c>
      <c r="I5" s="47">
        <f t="shared" si="0"/>
        <v>79860</v>
      </c>
      <c r="J5" s="44">
        <f>I5+I12+I16+I20</f>
        <v>149039</v>
      </c>
    </row>
    <row r="6" spans="1:10" x14ac:dyDescent="0.3">
      <c r="A6" t="s">
        <v>21</v>
      </c>
      <c r="B6" t="s">
        <v>13</v>
      </c>
      <c r="C6" s="5">
        <v>4226</v>
      </c>
      <c r="D6" s="5">
        <v>3276</v>
      </c>
      <c r="E6" s="5">
        <v>5472</v>
      </c>
      <c r="F6" s="17">
        <v>4642</v>
      </c>
      <c r="G6" s="5">
        <v>670</v>
      </c>
      <c r="I6" s="47">
        <f t="shared" si="0"/>
        <v>18286</v>
      </c>
      <c r="J6" s="44">
        <f>I6+I13+I17</f>
        <v>20440</v>
      </c>
    </row>
    <row r="7" spans="1:10" x14ac:dyDescent="0.3">
      <c r="A7" t="s">
        <v>243</v>
      </c>
      <c r="B7" t="s">
        <v>13</v>
      </c>
      <c r="C7" s="5">
        <v>2232</v>
      </c>
      <c r="D7" s="5">
        <v>361</v>
      </c>
      <c r="E7" s="5">
        <v>2502</v>
      </c>
      <c r="F7" s="17">
        <v>5231</v>
      </c>
      <c r="G7" s="5">
        <v>873</v>
      </c>
      <c r="I7" s="47">
        <f t="shared" si="0"/>
        <v>11199</v>
      </c>
      <c r="J7" s="44">
        <f>I7+I18+I14</f>
        <v>12736</v>
      </c>
    </row>
    <row r="8" spans="1:10" x14ac:dyDescent="0.3">
      <c r="A8" t="s">
        <v>197</v>
      </c>
      <c r="B8" t="s">
        <v>13</v>
      </c>
      <c r="C8" s="5">
        <v>608</v>
      </c>
      <c r="D8" s="5"/>
      <c r="E8" s="5"/>
      <c r="F8" s="17">
        <v>1764</v>
      </c>
      <c r="G8" s="5"/>
      <c r="I8" s="47">
        <f t="shared" si="0"/>
        <v>2372</v>
      </c>
      <c r="J8" s="46">
        <f>I8</f>
        <v>2372</v>
      </c>
    </row>
    <row r="9" spans="1:10" x14ac:dyDescent="0.3">
      <c r="A9" t="s">
        <v>22</v>
      </c>
      <c r="B9" t="s">
        <v>23</v>
      </c>
      <c r="C9" s="5">
        <v>1812</v>
      </c>
      <c r="D9" s="5">
        <v>2122</v>
      </c>
      <c r="E9" s="5">
        <v>1654</v>
      </c>
      <c r="F9" s="17"/>
      <c r="G9" s="5"/>
      <c r="I9" s="47">
        <f t="shared" si="0"/>
        <v>5588</v>
      </c>
      <c r="J9" s="46">
        <f>I9</f>
        <v>5588</v>
      </c>
    </row>
    <row r="10" spans="1:10" x14ac:dyDescent="0.3">
      <c r="A10" t="s">
        <v>24</v>
      </c>
      <c r="B10" t="s">
        <v>23</v>
      </c>
      <c r="C10" s="5">
        <v>1245</v>
      </c>
      <c r="D10" s="5">
        <v>1470</v>
      </c>
      <c r="E10" s="5">
        <v>1511</v>
      </c>
      <c r="F10" s="17">
        <v>2765</v>
      </c>
      <c r="G10" s="5"/>
      <c r="I10" s="47">
        <f t="shared" si="0"/>
        <v>6991</v>
      </c>
      <c r="J10" s="46">
        <f>I10</f>
        <v>6991</v>
      </c>
    </row>
    <row r="11" spans="1:10" x14ac:dyDescent="0.3">
      <c r="A11" s="2" t="s">
        <v>157</v>
      </c>
      <c r="B11" s="2" t="s">
        <v>287</v>
      </c>
      <c r="C11" s="5"/>
      <c r="D11" s="5"/>
      <c r="E11" s="5">
        <v>11177</v>
      </c>
      <c r="F11" s="17">
        <v>3777</v>
      </c>
      <c r="G11" s="5">
        <v>450</v>
      </c>
      <c r="I11" s="47">
        <f t="shared" si="0"/>
        <v>15404</v>
      </c>
      <c r="J11" s="45"/>
    </row>
    <row r="12" spans="1:10" x14ac:dyDescent="0.3">
      <c r="A12" s="2" t="s">
        <v>139</v>
      </c>
      <c r="B12" s="2" t="s">
        <v>287</v>
      </c>
      <c r="C12" s="5">
        <v>14483</v>
      </c>
      <c r="D12" s="5">
        <v>16341</v>
      </c>
      <c r="E12" s="5">
        <v>16564</v>
      </c>
      <c r="F12" s="17">
        <v>16171</v>
      </c>
      <c r="G12" s="5">
        <v>2969</v>
      </c>
      <c r="I12" s="47">
        <f t="shared" si="0"/>
        <v>66528</v>
      </c>
      <c r="J12" s="45"/>
    </row>
    <row r="13" spans="1:10" x14ac:dyDescent="0.3">
      <c r="A13" s="2" t="s">
        <v>174</v>
      </c>
      <c r="B13" s="2" t="s">
        <v>287</v>
      </c>
      <c r="C13" s="5"/>
      <c r="D13" s="5"/>
      <c r="E13" s="5"/>
      <c r="F13" s="17">
        <v>1139</v>
      </c>
      <c r="G13" s="5">
        <v>1015</v>
      </c>
      <c r="I13" s="47">
        <f t="shared" si="0"/>
        <v>2154</v>
      </c>
      <c r="J13" s="45"/>
    </row>
    <row r="14" spans="1:10" x14ac:dyDescent="0.3">
      <c r="A14" s="2" t="s">
        <v>307</v>
      </c>
      <c r="B14" s="2" t="s">
        <v>287</v>
      </c>
      <c r="C14" s="5"/>
      <c r="D14" s="5">
        <v>128</v>
      </c>
      <c r="E14" s="5"/>
      <c r="F14" s="17"/>
      <c r="G14" s="5">
        <v>1409</v>
      </c>
      <c r="I14" s="47">
        <f t="shared" si="0"/>
        <v>1537</v>
      </c>
      <c r="J14" s="45"/>
    </row>
    <row r="15" spans="1:10" x14ac:dyDescent="0.3">
      <c r="A15" s="2" t="s">
        <v>19</v>
      </c>
      <c r="B15" s="2" t="s">
        <v>288</v>
      </c>
      <c r="C15" s="5"/>
      <c r="D15" s="5"/>
      <c r="E15" s="5"/>
      <c r="F15" s="17"/>
      <c r="G15" s="5"/>
      <c r="I15" s="47">
        <f t="shared" si="0"/>
        <v>0</v>
      </c>
      <c r="J15" s="45"/>
    </row>
    <row r="16" spans="1:10" x14ac:dyDescent="0.3">
      <c r="A16" s="2" t="s">
        <v>20</v>
      </c>
      <c r="B16" s="2" t="s">
        <v>288</v>
      </c>
      <c r="C16" s="5"/>
      <c r="D16" s="5"/>
      <c r="E16" s="5"/>
      <c r="F16" s="17"/>
      <c r="G16" s="5"/>
      <c r="I16" s="47">
        <f t="shared" si="0"/>
        <v>0</v>
      </c>
      <c r="J16" s="45"/>
    </row>
    <row r="17" spans="1:10" x14ac:dyDescent="0.3">
      <c r="A17" s="2" t="s">
        <v>21</v>
      </c>
      <c r="B17" s="2" t="s">
        <v>288</v>
      </c>
      <c r="C17" s="5"/>
      <c r="D17" s="5"/>
      <c r="E17" s="5"/>
      <c r="F17" s="17"/>
      <c r="G17" s="5"/>
      <c r="I17" s="47">
        <f t="shared" si="0"/>
        <v>0</v>
      </c>
      <c r="J17" s="45"/>
    </row>
    <row r="18" spans="1:10" x14ac:dyDescent="0.3">
      <c r="A18" s="2" t="s">
        <v>243</v>
      </c>
      <c r="B18" s="2" t="s">
        <v>288</v>
      </c>
      <c r="C18" s="5"/>
      <c r="D18" s="5"/>
      <c r="E18" s="5"/>
      <c r="F18" s="17"/>
      <c r="G18" s="5"/>
      <c r="I18" s="47">
        <f t="shared" si="0"/>
        <v>0</v>
      </c>
      <c r="J18" s="45"/>
    </row>
    <row r="19" spans="1:10" x14ac:dyDescent="0.3">
      <c r="A19" s="2" t="s">
        <v>157</v>
      </c>
      <c r="B19" s="2" t="s">
        <v>315</v>
      </c>
      <c r="C19" s="5"/>
      <c r="D19" s="5"/>
      <c r="E19" s="5"/>
      <c r="F19" s="17"/>
      <c r="G19" s="5"/>
      <c r="I19" s="47">
        <f t="shared" si="0"/>
        <v>0</v>
      </c>
      <c r="J19" s="45"/>
    </row>
    <row r="20" spans="1:10" x14ac:dyDescent="0.3">
      <c r="A20" s="2" t="s">
        <v>139</v>
      </c>
      <c r="B20" s="2" t="s">
        <v>315</v>
      </c>
      <c r="C20" s="5"/>
      <c r="D20" s="5"/>
      <c r="E20" s="5">
        <v>2651</v>
      </c>
      <c r="F20" s="17"/>
      <c r="G20" s="5"/>
      <c r="I20" s="47">
        <f t="shared" si="0"/>
        <v>2651</v>
      </c>
      <c r="J20" s="45"/>
    </row>
    <row r="21" spans="1:10" x14ac:dyDescent="0.3">
      <c r="A21" t="s">
        <v>29</v>
      </c>
      <c r="B21" t="s">
        <v>30</v>
      </c>
      <c r="C21" s="5"/>
      <c r="D21" s="5"/>
      <c r="E21" s="5"/>
      <c r="F21" s="17"/>
      <c r="G21" s="5"/>
      <c r="I21" s="47">
        <f t="shared" si="0"/>
        <v>0</v>
      </c>
      <c r="J21" s="44">
        <f>I21+I28+I32+I38+I43</f>
        <v>79741</v>
      </c>
    </row>
    <row r="22" spans="1:10" x14ac:dyDescent="0.3">
      <c r="A22" t="s">
        <v>17</v>
      </c>
      <c r="B22" t="s">
        <v>30</v>
      </c>
      <c r="C22" s="5"/>
      <c r="D22" s="5"/>
      <c r="E22" s="5"/>
      <c r="F22" s="5"/>
      <c r="G22" s="5"/>
      <c r="I22" s="47">
        <f t="shared" si="0"/>
        <v>0</v>
      </c>
      <c r="J22" s="44">
        <f>I22+I29+I33+I39+I44</f>
        <v>77632</v>
      </c>
    </row>
    <row r="23" spans="1:10" x14ac:dyDescent="0.3">
      <c r="A23" t="s">
        <v>18</v>
      </c>
      <c r="B23" t="s">
        <v>30</v>
      </c>
      <c r="C23" s="5"/>
      <c r="D23" s="5"/>
      <c r="E23" s="5"/>
      <c r="F23" s="5"/>
      <c r="G23" s="5"/>
      <c r="I23" s="47">
        <f t="shared" si="0"/>
        <v>0</v>
      </c>
      <c r="J23" s="44">
        <f>I23+I34+I40+I45+I30</f>
        <v>13603</v>
      </c>
    </row>
    <row r="24" spans="1:10" x14ac:dyDescent="0.3">
      <c r="A24" t="s">
        <v>244</v>
      </c>
      <c r="B24" t="s">
        <v>30</v>
      </c>
      <c r="C24" s="5"/>
      <c r="D24" s="5"/>
      <c r="E24" s="5"/>
      <c r="F24" s="5"/>
      <c r="G24" s="5"/>
      <c r="I24" s="47">
        <f t="shared" si="0"/>
        <v>0</v>
      </c>
      <c r="J24" s="44">
        <f>I24+I35+I41+I31</f>
        <v>1765</v>
      </c>
    </row>
    <row r="25" spans="1:10" x14ac:dyDescent="0.3">
      <c r="A25" t="s">
        <v>162</v>
      </c>
      <c r="B25" t="s">
        <v>30</v>
      </c>
      <c r="C25" s="5">
        <v>496</v>
      </c>
      <c r="D25" s="5"/>
      <c r="E25" s="5"/>
      <c r="F25" s="5"/>
      <c r="G25" s="5"/>
      <c r="I25" s="47">
        <f t="shared" si="0"/>
        <v>496</v>
      </c>
      <c r="J25" s="46">
        <f>I25</f>
        <v>496</v>
      </c>
    </row>
    <row r="26" spans="1:10" x14ac:dyDescent="0.3">
      <c r="A26" t="s">
        <v>27</v>
      </c>
      <c r="B26" t="s">
        <v>30</v>
      </c>
      <c r="C26" s="5">
        <v>1831</v>
      </c>
      <c r="D26" s="5"/>
      <c r="E26" s="5"/>
      <c r="F26" s="5">
        <v>1743</v>
      </c>
      <c r="G26" s="5"/>
      <c r="I26" s="47">
        <f t="shared" si="0"/>
        <v>3574</v>
      </c>
      <c r="J26" s="44">
        <f>I26+I36</f>
        <v>3574</v>
      </c>
    </row>
    <row r="27" spans="1:10" x14ac:dyDescent="0.3">
      <c r="A27" t="s">
        <v>28</v>
      </c>
      <c r="B27" t="s">
        <v>30</v>
      </c>
      <c r="C27" s="5">
        <v>1282</v>
      </c>
      <c r="D27" s="5">
        <v>1503</v>
      </c>
      <c r="E27" s="5">
        <v>1524</v>
      </c>
      <c r="F27" s="5">
        <v>2852</v>
      </c>
      <c r="G27" s="5"/>
      <c r="I27" s="47">
        <f t="shared" si="0"/>
        <v>7161</v>
      </c>
      <c r="J27" s="44">
        <f>I27+I37</f>
        <v>7161</v>
      </c>
    </row>
    <row r="28" spans="1:10" x14ac:dyDescent="0.3">
      <c r="A28" t="s">
        <v>29</v>
      </c>
      <c r="B28" s="2" t="s">
        <v>254</v>
      </c>
      <c r="C28" s="5">
        <v>9010</v>
      </c>
      <c r="D28" s="5"/>
      <c r="E28" s="5"/>
      <c r="F28" s="5"/>
      <c r="G28" s="5">
        <v>416</v>
      </c>
      <c r="I28" s="47">
        <f t="shared" si="0"/>
        <v>9426</v>
      </c>
      <c r="J28" s="45"/>
    </row>
    <row r="29" spans="1:10" x14ac:dyDescent="0.3">
      <c r="A29" t="s">
        <v>17</v>
      </c>
      <c r="B29" s="2" t="s">
        <v>254</v>
      </c>
      <c r="C29" s="5">
        <v>5509</v>
      </c>
      <c r="D29" s="5"/>
      <c r="E29" s="5">
        <v>1184</v>
      </c>
      <c r="F29" s="5">
        <v>2542</v>
      </c>
      <c r="G29" s="5">
        <v>1488</v>
      </c>
      <c r="I29" s="47">
        <f t="shared" si="0"/>
        <v>10723</v>
      </c>
      <c r="J29" s="45"/>
    </row>
    <row r="30" spans="1:10" x14ac:dyDescent="0.3">
      <c r="A30" t="s">
        <v>18</v>
      </c>
      <c r="B30" s="2" t="s">
        <v>254</v>
      </c>
      <c r="C30" s="5">
        <v>1634</v>
      </c>
      <c r="D30" s="5"/>
      <c r="E30" s="5"/>
      <c r="F30" s="5"/>
      <c r="G30" s="5">
        <v>596</v>
      </c>
      <c r="I30" s="47">
        <f t="shared" si="0"/>
        <v>2230</v>
      </c>
      <c r="J30" s="45"/>
    </row>
    <row r="31" spans="1:10" x14ac:dyDescent="0.3">
      <c r="A31" t="s">
        <v>244</v>
      </c>
      <c r="B31" s="2" t="s">
        <v>254</v>
      </c>
      <c r="C31" s="5"/>
      <c r="D31" s="5"/>
      <c r="E31" s="5"/>
      <c r="F31" s="5">
        <v>1765</v>
      </c>
      <c r="G31" s="5"/>
      <c r="I31" s="47">
        <f t="shared" si="0"/>
        <v>1765</v>
      </c>
      <c r="J31" s="45"/>
    </row>
    <row r="32" spans="1:10" x14ac:dyDescent="0.3">
      <c r="A32" s="2" t="s">
        <v>29</v>
      </c>
      <c r="B32" s="2" t="s">
        <v>289</v>
      </c>
      <c r="C32" s="5"/>
      <c r="D32" s="5"/>
      <c r="E32" s="5"/>
      <c r="F32" s="5"/>
      <c r="G32" s="5"/>
      <c r="I32" s="47">
        <f t="shared" si="0"/>
        <v>0</v>
      </c>
      <c r="J32" s="45"/>
    </row>
    <row r="33" spans="1:10" x14ac:dyDescent="0.3">
      <c r="A33" s="2" t="s">
        <v>17</v>
      </c>
      <c r="B33" s="2" t="s">
        <v>289</v>
      </c>
      <c r="C33" s="5"/>
      <c r="D33" s="5"/>
      <c r="E33" s="5"/>
      <c r="F33" s="5"/>
      <c r="G33" s="5"/>
      <c r="I33" s="47">
        <f t="shared" si="0"/>
        <v>0</v>
      </c>
      <c r="J33" s="45"/>
    </row>
    <row r="34" spans="1:10" x14ac:dyDescent="0.3">
      <c r="A34" t="s">
        <v>18</v>
      </c>
      <c r="B34" s="2" t="s">
        <v>289</v>
      </c>
      <c r="C34" s="5"/>
      <c r="D34" s="5"/>
      <c r="E34" s="5"/>
      <c r="F34" s="5"/>
      <c r="G34" s="5"/>
      <c r="I34" s="47">
        <f t="shared" si="0"/>
        <v>0</v>
      </c>
      <c r="J34" s="45"/>
    </row>
    <row r="35" spans="1:10" x14ac:dyDescent="0.3">
      <c r="A35" s="2" t="s">
        <v>244</v>
      </c>
      <c r="B35" s="2" t="s">
        <v>289</v>
      </c>
      <c r="C35" s="5"/>
      <c r="D35" s="5"/>
      <c r="E35" s="5"/>
      <c r="F35" s="5"/>
      <c r="G35" s="5"/>
      <c r="I35" s="13">
        <f t="shared" si="0"/>
        <v>0</v>
      </c>
      <c r="J35" s="45"/>
    </row>
    <row r="36" spans="1:10" x14ac:dyDescent="0.3">
      <c r="A36" t="s">
        <v>27</v>
      </c>
      <c r="B36" s="2" t="s">
        <v>289</v>
      </c>
      <c r="C36" s="5"/>
      <c r="D36" s="5"/>
      <c r="E36" s="5"/>
      <c r="F36" s="5"/>
      <c r="G36" s="5"/>
      <c r="I36" s="13">
        <f t="shared" si="0"/>
        <v>0</v>
      </c>
      <c r="J36" s="45"/>
    </row>
    <row r="37" spans="1:10" x14ac:dyDescent="0.3">
      <c r="A37" t="s">
        <v>28</v>
      </c>
      <c r="B37" s="2" t="s">
        <v>289</v>
      </c>
      <c r="C37" s="5"/>
      <c r="D37" s="5"/>
      <c r="E37" s="5"/>
      <c r="F37" s="5"/>
      <c r="G37" s="5"/>
      <c r="I37" s="13">
        <f t="shared" si="0"/>
        <v>0</v>
      </c>
      <c r="J37" s="45"/>
    </row>
    <row r="38" spans="1:10" x14ac:dyDescent="0.3">
      <c r="A38" s="2" t="s">
        <v>29</v>
      </c>
      <c r="B38" s="2" t="s">
        <v>292</v>
      </c>
      <c r="C38" s="5"/>
      <c r="D38" s="5"/>
      <c r="E38" s="5"/>
      <c r="F38" s="5"/>
      <c r="G38" s="5"/>
      <c r="I38" s="13">
        <f t="shared" si="0"/>
        <v>0</v>
      </c>
      <c r="J38" s="45"/>
    </row>
    <row r="39" spans="1:10" x14ac:dyDescent="0.3">
      <c r="A39" s="2" t="s">
        <v>17</v>
      </c>
      <c r="B39" s="2" t="s">
        <v>292</v>
      </c>
      <c r="C39" s="5"/>
      <c r="D39" s="5"/>
      <c r="E39" s="5"/>
      <c r="F39" s="5"/>
      <c r="G39" s="5"/>
      <c r="I39" s="13">
        <f t="shared" si="0"/>
        <v>0</v>
      </c>
      <c r="J39" s="45"/>
    </row>
    <row r="40" spans="1:10" x14ac:dyDescent="0.3">
      <c r="A40" t="s">
        <v>18</v>
      </c>
      <c r="B40" s="2" t="s">
        <v>292</v>
      </c>
      <c r="C40" s="5"/>
      <c r="D40" s="5"/>
      <c r="E40" s="5"/>
      <c r="F40" s="5"/>
      <c r="G40" s="5"/>
      <c r="I40" s="13">
        <f t="shared" si="0"/>
        <v>0</v>
      </c>
      <c r="J40" s="45"/>
    </row>
    <row r="41" spans="1:10" x14ac:dyDescent="0.3">
      <c r="A41" s="2" t="s">
        <v>244</v>
      </c>
      <c r="B41" s="2" t="s">
        <v>292</v>
      </c>
      <c r="C41" s="5"/>
      <c r="D41" s="5"/>
      <c r="E41" s="5"/>
      <c r="F41" s="5"/>
      <c r="G41" s="5"/>
      <c r="I41" s="13">
        <f t="shared" si="0"/>
        <v>0</v>
      </c>
      <c r="J41" s="45"/>
    </row>
    <row r="42" spans="1:10" x14ac:dyDescent="0.3">
      <c r="A42" t="s">
        <v>33</v>
      </c>
      <c r="B42" s="2" t="s">
        <v>254</v>
      </c>
      <c r="C42" s="5"/>
      <c r="D42" s="5"/>
      <c r="E42" s="5"/>
      <c r="F42" s="5"/>
      <c r="G42" s="5"/>
      <c r="I42" s="13">
        <f t="shared" si="0"/>
        <v>0</v>
      </c>
      <c r="J42" s="46">
        <f>I42</f>
        <v>0</v>
      </c>
    </row>
    <row r="43" spans="1:10" x14ac:dyDescent="0.3">
      <c r="A43" s="2" t="s">
        <v>37</v>
      </c>
      <c r="B43" s="2" t="s">
        <v>297</v>
      </c>
      <c r="C43" s="5">
        <v>5110</v>
      </c>
      <c r="D43" s="5">
        <v>21181</v>
      </c>
      <c r="E43" s="5">
        <v>22965</v>
      </c>
      <c r="F43" s="5">
        <v>21059</v>
      </c>
      <c r="G43" s="5"/>
      <c r="I43" s="13">
        <f t="shared" si="0"/>
        <v>70315</v>
      </c>
      <c r="J43" s="46"/>
    </row>
    <row r="44" spans="1:10" x14ac:dyDescent="0.3">
      <c r="A44" s="2" t="s">
        <v>33</v>
      </c>
      <c r="B44" s="2" t="s">
        <v>297</v>
      </c>
      <c r="C44" s="5">
        <v>9248</v>
      </c>
      <c r="D44" s="5">
        <v>15492</v>
      </c>
      <c r="E44" s="5">
        <v>19465</v>
      </c>
      <c r="F44" s="5">
        <v>20641</v>
      </c>
      <c r="G44" s="5">
        <v>2063</v>
      </c>
      <c r="I44" s="13">
        <f t="shared" si="0"/>
        <v>66909</v>
      </c>
      <c r="J44" s="46"/>
    </row>
    <row r="45" spans="1:10" x14ac:dyDescent="0.3">
      <c r="A45" s="2" t="s">
        <v>31</v>
      </c>
      <c r="B45" s="2" t="s">
        <v>297</v>
      </c>
      <c r="C45" s="5">
        <v>952</v>
      </c>
      <c r="D45" s="5">
        <v>3355</v>
      </c>
      <c r="E45" s="5">
        <v>1869</v>
      </c>
      <c r="F45" s="5">
        <v>5197</v>
      </c>
      <c r="G45" s="5"/>
      <c r="I45" s="13">
        <f t="shared" si="0"/>
        <v>11373</v>
      </c>
      <c r="J45" s="46"/>
    </row>
    <row r="46" spans="1:10" x14ac:dyDescent="0.3">
      <c r="A46" t="s">
        <v>35</v>
      </c>
      <c r="B46" t="s">
        <v>32</v>
      </c>
      <c r="C46" s="5"/>
      <c r="D46" s="5"/>
      <c r="E46" s="5">
        <v>3886</v>
      </c>
      <c r="F46" s="10">
        <v>2753</v>
      </c>
      <c r="G46" s="5"/>
      <c r="I46" s="13">
        <f t="shared" si="0"/>
        <v>6639</v>
      </c>
      <c r="J46" s="46">
        <f>I46</f>
        <v>6639</v>
      </c>
    </row>
    <row r="47" spans="1:10" x14ac:dyDescent="0.3">
      <c r="A47" t="s">
        <v>36</v>
      </c>
      <c r="B47" t="s">
        <v>32</v>
      </c>
      <c r="C47" s="5"/>
      <c r="D47" s="5"/>
      <c r="E47" s="5"/>
      <c r="F47" s="6"/>
      <c r="G47" s="5"/>
      <c r="I47" s="13">
        <f t="shared" si="0"/>
        <v>0</v>
      </c>
      <c r="J47" s="45"/>
    </row>
    <row r="48" spans="1:10" x14ac:dyDescent="0.3">
      <c r="A48" s="7" t="s">
        <v>39</v>
      </c>
      <c r="B48" t="s">
        <v>38</v>
      </c>
      <c r="C48" s="5"/>
      <c r="D48" s="5"/>
      <c r="E48" s="5"/>
      <c r="F48" s="6"/>
      <c r="G48" s="5"/>
      <c r="I48" s="13">
        <f t="shared" si="0"/>
        <v>0</v>
      </c>
      <c r="J48" s="45"/>
    </row>
    <row r="49" spans="1:10" x14ac:dyDescent="0.3">
      <c r="A49" s="53" t="s">
        <v>37</v>
      </c>
      <c r="B49" s="54" t="s">
        <v>316</v>
      </c>
      <c r="C49" s="5"/>
      <c r="D49" s="5"/>
      <c r="E49" s="5">
        <v>2892</v>
      </c>
      <c r="F49" s="10">
        <v>2052</v>
      </c>
      <c r="G49" s="5"/>
      <c r="I49" s="13">
        <f t="shared" si="0"/>
        <v>4944</v>
      </c>
      <c r="J49" s="46">
        <f>I49</f>
        <v>4944</v>
      </c>
    </row>
    <row r="50" spans="1:10" x14ac:dyDescent="0.3">
      <c r="A50" t="s">
        <v>37</v>
      </c>
      <c r="B50" t="s">
        <v>293</v>
      </c>
      <c r="C50" s="5"/>
      <c r="D50" s="5"/>
      <c r="E50" s="5"/>
      <c r="F50" s="5">
        <v>3494</v>
      </c>
      <c r="G50" s="5">
        <v>948</v>
      </c>
      <c r="I50" s="13">
        <f t="shared" si="0"/>
        <v>4442</v>
      </c>
      <c r="J50" s="45"/>
    </row>
    <row r="51" spans="1:10" x14ac:dyDescent="0.3">
      <c r="A51" t="s">
        <v>33</v>
      </c>
      <c r="B51" t="s">
        <v>293</v>
      </c>
      <c r="C51" s="5"/>
      <c r="D51" s="5"/>
      <c r="E51" s="5"/>
      <c r="F51" s="5">
        <v>2706</v>
      </c>
      <c r="G51" s="5">
        <v>1498</v>
      </c>
      <c r="I51" s="13">
        <f t="shared" si="0"/>
        <v>4204</v>
      </c>
      <c r="J51" s="45"/>
    </row>
    <row r="52" spans="1:10" x14ac:dyDescent="0.3">
      <c r="A52" t="s">
        <v>31</v>
      </c>
      <c r="B52" t="s">
        <v>293</v>
      </c>
      <c r="C52" s="5"/>
      <c r="D52" s="5"/>
      <c r="E52" s="5"/>
      <c r="F52" s="10">
        <v>2698</v>
      </c>
      <c r="G52" s="5">
        <v>667</v>
      </c>
      <c r="I52" s="13">
        <f t="shared" si="0"/>
        <v>3365</v>
      </c>
      <c r="J52" s="45"/>
    </row>
    <row r="53" spans="1:10" x14ac:dyDescent="0.3">
      <c r="A53" t="s">
        <v>245</v>
      </c>
      <c r="B53" t="s">
        <v>293</v>
      </c>
      <c r="C53" s="5"/>
      <c r="D53" s="5">
        <v>246</v>
      </c>
      <c r="E53" s="5">
        <v>2492</v>
      </c>
      <c r="F53" s="10">
        <v>3301</v>
      </c>
      <c r="G53" s="5">
        <v>895</v>
      </c>
      <c r="I53" s="13">
        <f t="shared" si="0"/>
        <v>6934</v>
      </c>
      <c r="J53" s="45"/>
    </row>
    <row r="54" spans="1:10" x14ac:dyDescent="0.3">
      <c r="A54" t="s">
        <v>37</v>
      </c>
      <c r="B54" t="s">
        <v>277</v>
      </c>
      <c r="C54" s="5"/>
      <c r="D54" s="5"/>
      <c r="E54" s="5"/>
      <c r="F54" s="10">
        <v>918</v>
      </c>
      <c r="G54" s="5"/>
      <c r="I54" s="47">
        <f t="shared" si="0"/>
        <v>918</v>
      </c>
      <c r="J54" s="46">
        <f>I54+I50+I58</f>
        <v>14003</v>
      </c>
    </row>
    <row r="55" spans="1:10" x14ac:dyDescent="0.3">
      <c r="A55" t="s">
        <v>33</v>
      </c>
      <c r="B55" t="s">
        <v>277</v>
      </c>
      <c r="C55" s="5"/>
      <c r="D55" s="5"/>
      <c r="E55" s="5"/>
      <c r="F55" s="10"/>
      <c r="G55" s="5"/>
      <c r="I55" s="47">
        <f t="shared" si="0"/>
        <v>0</v>
      </c>
      <c r="J55" s="46">
        <f>I55+I51+I59</f>
        <v>13096</v>
      </c>
    </row>
    <row r="56" spans="1:10" x14ac:dyDescent="0.3">
      <c r="A56" t="s">
        <v>31</v>
      </c>
      <c r="B56" t="s">
        <v>277</v>
      </c>
      <c r="C56" s="5"/>
      <c r="D56" s="5"/>
      <c r="E56" s="5"/>
      <c r="F56" s="10"/>
      <c r="G56" s="5"/>
      <c r="I56" s="47">
        <f t="shared" si="0"/>
        <v>0</v>
      </c>
      <c r="J56" s="46">
        <f>I56+I52+I60</f>
        <v>11172</v>
      </c>
    </row>
    <row r="57" spans="1:10" x14ac:dyDescent="0.3">
      <c r="A57" t="s">
        <v>245</v>
      </c>
      <c r="B57" t="s">
        <v>277</v>
      </c>
      <c r="C57" s="5"/>
      <c r="D57" s="5"/>
      <c r="E57" s="5"/>
      <c r="F57" s="10"/>
      <c r="G57" s="5"/>
      <c r="I57" s="47">
        <f t="shared" si="0"/>
        <v>0</v>
      </c>
      <c r="J57" s="46">
        <f>I57+I53+I61</f>
        <v>8728</v>
      </c>
    </row>
    <row r="58" spans="1:10" x14ac:dyDescent="0.3">
      <c r="A58" s="2" t="s">
        <v>37</v>
      </c>
      <c r="B58" s="2" t="s">
        <v>153</v>
      </c>
      <c r="C58" s="5">
        <v>2237</v>
      </c>
      <c r="D58" s="5">
        <v>2297</v>
      </c>
      <c r="E58" s="5">
        <v>3209</v>
      </c>
      <c r="F58" s="10">
        <v>900</v>
      </c>
      <c r="G58" s="5"/>
      <c r="I58" s="47">
        <f t="shared" si="0"/>
        <v>8643</v>
      </c>
      <c r="J58" s="46"/>
    </row>
    <row r="59" spans="1:10" x14ac:dyDescent="0.3">
      <c r="A59" s="2" t="s">
        <v>33</v>
      </c>
      <c r="B59" s="2" t="s">
        <v>153</v>
      </c>
      <c r="C59" s="5">
        <v>1884</v>
      </c>
      <c r="D59" s="5">
        <v>4160</v>
      </c>
      <c r="E59" s="5">
        <v>1593</v>
      </c>
      <c r="F59" s="10">
        <v>1255</v>
      </c>
      <c r="G59" s="5"/>
      <c r="I59" s="47">
        <f t="shared" si="0"/>
        <v>8892</v>
      </c>
      <c r="J59" s="46"/>
    </row>
    <row r="60" spans="1:10" x14ac:dyDescent="0.3">
      <c r="A60" s="2" t="s">
        <v>31</v>
      </c>
      <c r="B60" s="2" t="s">
        <v>153</v>
      </c>
      <c r="C60" s="5">
        <v>3267</v>
      </c>
      <c r="D60" s="5">
        <v>3304</v>
      </c>
      <c r="E60" s="5">
        <v>1236</v>
      </c>
      <c r="F60" s="10"/>
      <c r="G60" s="5"/>
      <c r="I60" s="47">
        <f t="shared" si="0"/>
        <v>7807</v>
      </c>
      <c r="J60" s="46"/>
    </row>
    <row r="61" spans="1:10" x14ac:dyDescent="0.3">
      <c r="A61" s="2" t="s">
        <v>245</v>
      </c>
      <c r="B61" s="2" t="s">
        <v>153</v>
      </c>
      <c r="C61" s="5">
        <v>1794</v>
      </c>
      <c r="D61" s="5"/>
      <c r="E61" s="5"/>
      <c r="F61" s="10"/>
      <c r="G61" s="5"/>
      <c r="I61" s="47">
        <f t="shared" si="0"/>
        <v>1794</v>
      </c>
      <c r="J61" s="46"/>
    </row>
    <row r="62" spans="1:10" x14ac:dyDescent="0.3">
      <c r="A62" s="2" t="s">
        <v>37</v>
      </c>
      <c r="B62" s="2" t="s">
        <v>290</v>
      </c>
      <c r="C62" s="5"/>
      <c r="D62" s="5"/>
      <c r="E62" s="5"/>
      <c r="F62" s="10"/>
      <c r="G62" s="5"/>
      <c r="I62" s="47">
        <f t="shared" si="0"/>
        <v>0</v>
      </c>
      <c r="J62" s="45"/>
    </row>
    <row r="63" spans="1:10" x14ac:dyDescent="0.3">
      <c r="A63" s="2" t="s">
        <v>33</v>
      </c>
      <c r="B63" s="2" t="s">
        <v>290</v>
      </c>
      <c r="C63" s="5"/>
      <c r="D63" s="5"/>
      <c r="E63" s="5"/>
      <c r="F63" s="10"/>
      <c r="G63" s="5"/>
      <c r="I63" s="47">
        <f t="shared" si="0"/>
        <v>0</v>
      </c>
      <c r="J63" s="45"/>
    </row>
    <row r="64" spans="1:10" x14ac:dyDescent="0.3">
      <c r="A64" s="2" t="s">
        <v>31</v>
      </c>
      <c r="B64" s="2" t="s">
        <v>290</v>
      </c>
      <c r="C64" s="5"/>
      <c r="D64" s="5"/>
      <c r="E64" s="5"/>
      <c r="F64" s="10"/>
      <c r="G64" s="5"/>
      <c r="I64" s="47">
        <f t="shared" si="0"/>
        <v>0</v>
      </c>
      <c r="J64" s="45"/>
    </row>
    <row r="65" spans="1:10" x14ac:dyDescent="0.3">
      <c r="A65" s="2" t="s">
        <v>245</v>
      </c>
      <c r="B65" s="2" t="s">
        <v>290</v>
      </c>
      <c r="C65" s="5">
        <v>2187</v>
      </c>
      <c r="D65" s="5">
        <v>170</v>
      </c>
      <c r="E65" s="5">
        <v>2461</v>
      </c>
      <c r="F65" s="10">
        <v>1739</v>
      </c>
      <c r="G65" s="5">
        <v>806</v>
      </c>
      <c r="I65" s="47">
        <f t="shared" si="0"/>
        <v>7363</v>
      </c>
      <c r="J65" s="45"/>
    </row>
    <row r="66" spans="1:10" x14ac:dyDescent="0.3">
      <c r="A66" s="2" t="s">
        <v>53</v>
      </c>
      <c r="B66" s="2" t="s">
        <v>310</v>
      </c>
      <c r="C66" s="5">
        <v>12197</v>
      </c>
      <c r="D66" s="5">
        <v>15446</v>
      </c>
      <c r="E66" s="5">
        <v>20297</v>
      </c>
      <c r="F66" s="10">
        <v>15932</v>
      </c>
      <c r="G66" s="5"/>
      <c r="I66" s="47">
        <f t="shared" si="0"/>
        <v>63872</v>
      </c>
      <c r="J66" s="45"/>
    </row>
    <row r="67" spans="1:10" x14ac:dyDescent="0.3">
      <c r="A67" s="2" t="s">
        <v>54</v>
      </c>
      <c r="B67" s="2" t="s">
        <v>310</v>
      </c>
      <c r="C67" s="5">
        <v>12782</v>
      </c>
      <c r="D67" s="5">
        <v>12244</v>
      </c>
      <c r="E67" s="5">
        <v>18261</v>
      </c>
      <c r="F67" s="10">
        <v>17272</v>
      </c>
      <c r="G67" s="5">
        <v>3481</v>
      </c>
      <c r="I67" s="47">
        <f t="shared" si="0"/>
        <v>64040</v>
      </c>
      <c r="J67" s="45"/>
    </row>
    <row r="68" spans="1:10" x14ac:dyDescent="0.3">
      <c r="A68" s="2" t="s">
        <v>311</v>
      </c>
      <c r="B68" s="2" t="s">
        <v>310</v>
      </c>
      <c r="C68" s="5">
        <v>1860</v>
      </c>
      <c r="D68" s="5">
        <v>1198</v>
      </c>
      <c r="E68" s="5">
        <v>1893</v>
      </c>
      <c r="F68" s="10">
        <v>3687</v>
      </c>
      <c r="G68" s="5"/>
      <c r="I68" s="47">
        <f t="shared" si="0"/>
        <v>8638</v>
      </c>
      <c r="J68" s="45"/>
    </row>
    <row r="69" spans="1:10" x14ac:dyDescent="0.3">
      <c r="A69" s="2" t="s">
        <v>42</v>
      </c>
      <c r="B69" s="2" t="s">
        <v>296</v>
      </c>
      <c r="C69" s="5"/>
      <c r="D69" s="5"/>
      <c r="E69" s="5"/>
      <c r="F69" s="10"/>
      <c r="G69" s="5"/>
      <c r="I69" s="47">
        <f t="shared" si="0"/>
        <v>0</v>
      </c>
      <c r="J69" s="45"/>
    </row>
    <row r="70" spans="1:10" x14ac:dyDescent="0.3">
      <c r="A70" s="2" t="s">
        <v>44</v>
      </c>
      <c r="B70" s="2" t="s">
        <v>296</v>
      </c>
      <c r="C70" s="5"/>
      <c r="D70" s="5">
        <v>1893</v>
      </c>
      <c r="E70" s="5">
        <v>1496</v>
      </c>
      <c r="F70" s="10"/>
      <c r="G70" s="5"/>
      <c r="I70" s="47">
        <f t="shared" si="0"/>
        <v>3389</v>
      </c>
      <c r="J70" s="45"/>
    </row>
    <row r="71" spans="1:10" x14ac:dyDescent="0.3">
      <c r="A71" s="2" t="s">
        <v>71</v>
      </c>
      <c r="B71" s="2" t="s">
        <v>296</v>
      </c>
      <c r="C71" s="5"/>
      <c r="D71" s="5"/>
      <c r="E71" s="5"/>
      <c r="F71" s="10"/>
      <c r="G71" s="5"/>
      <c r="I71" s="47">
        <f t="shared" si="0"/>
        <v>0</v>
      </c>
      <c r="J71" s="45"/>
    </row>
    <row r="72" spans="1:10" x14ac:dyDescent="0.3">
      <c r="A72" t="s">
        <v>25</v>
      </c>
      <c r="B72" t="s">
        <v>45</v>
      </c>
      <c r="C72" s="5"/>
      <c r="D72" s="5"/>
      <c r="E72" s="5"/>
      <c r="F72" s="5"/>
      <c r="G72" s="5"/>
      <c r="I72" s="47">
        <f t="shared" si="0"/>
        <v>0</v>
      </c>
      <c r="J72" s="44">
        <f>I72+I62+I69+I66</f>
        <v>63872</v>
      </c>
    </row>
    <row r="73" spans="1:10" x14ac:dyDescent="0.3">
      <c r="A73" t="s">
        <v>27</v>
      </c>
      <c r="B73" t="s">
        <v>45</v>
      </c>
      <c r="C73" s="5"/>
      <c r="D73" s="5"/>
      <c r="E73" s="5"/>
      <c r="F73" s="5"/>
      <c r="G73" s="5"/>
      <c r="I73" s="47">
        <f t="shared" si="0"/>
        <v>0</v>
      </c>
      <c r="J73" s="44">
        <f>I73+I63+I70+I67</f>
        <v>67429</v>
      </c>
    </row>
    <row r="74" spans="1:10" x14ac:dyDescent="0.3">
      <c r="A74" t="s">
        <v>28</v>
      </c>
      <c r="B74" t="s">
        <v>45</v>
      </c>
      <c r="C74" s="5"/>
      <c r="D74" s="5"/>
      <c r="E74" s="5"/>
      <c r="F74" s="5"/>
      <c r="G74" s="5"/>
      <c r="I74" s="47">
        <f t="shared" si="0"/>
        <v>0</v>
      </c>
      <c r="J74" s="44">
        <f>I74+I64+I71+I68</f>
        <v>8638</v>
      </c>
    </row>
    <row r="75" spans="1:10" x14ac:dyDescent="0.3">
      <c r="A75" t="s">
        <v>246</v>
      </c>
      <c r="B75" t="s">
        <v>45</v>
      </c>
      <c r="C75" s="5"/>
      <c r="D75" s="5"/>
      <c r="E75" s="5"/>
      <c r="F75" s="5"/>
      <c r="G75" s="5"/>
      <c r="I75" s="47">
        <f t="shared" si="0"/>
        <v>0</v>
      </c>
      <c r="J75" s="44">
        <f>I75+I65</f>
        <v>7363</v>
      </c>
    </row>
    <row r="76" spans="1:10" x14ac:dyDescent="0.3">
      <c r="A76" t="s">
        <v>160</v>
      </c>
      <c r="B76" t="s">
        <v>45</v>
      </c>
      <c r="C76" s="5">
        <v>597</v>
      </c>
      <c r="D76" s="5"/>
      <c r="E76" s="5"/>
      <c r="F76" s="5"/>
      <c r="G76" s="5"/>
      <c r="I76" s="13">
        <f t="shared" si="0"/>
        <v>597</v>
      </c>
      <c r="J76" s="46">
        <f>I76</f>
        <v>597</v>
      </c>
    </row>
    <row r="77" spans="1:10" x14ac:dyDescent="0.3"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/>
      <c r="I77" s="1" t="s">
        <v>0</v>
      </c>
    </row>
    <row r="78" spans="1:10" x14ac:dyDescent="0.3">
      <c r="C78" s="8">
        <f>SUM(C4:C76)</f>
        <v>129235</v>
      </c>
      <c r="D78" s="8">
        <f>SUM(D4:D76)</f>
        <v>142237</v>
      </c>
      <c r="E78" s="8">
        <f>SUM(E4:E76)</f>
        <v>196404</v>
      </c>
      <c r="F78" s="8">
        <f>SUM(F4:F76)</f>
        <v>194609</v>
      </c>
      <c r="G78" s="8">
        <f>SUM(G4:G76)</f>
        <v>24951</v>
      </c>
      <c r="H78" s="9"/>
      <c r="I78" s="21">
        <f>SUM(I4:I76)</f>
        <v>687436</v>
      </c>
      <c r="J78" s="21">
        <f>SUM(J4:J76)</f>
        <v>687436</v>
      </c>
    </row>
    <row r="79" spans="1:10" x14ac:dyDescent="0.3">
      <c r="C79" s="1" t="s">
        <v>1</v>
      </c>
      <c r="D79" s="1" t="s">
        <v>1</v>
      </c>
      <c r="E79" s="1" t="s">
        <v>1</v>
      </c>
      <c r="F79" s="1" t="s">
        <v>1</v>
      </c>
      <c r="G79" s="1" t="s">
        <v>1</v>
      </c>
      <c r="H79" s="1"/>
      <c r="I79" s="1" t="s">
        <v>1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82"/>
  <sheetViews>
    <sheetView workbookViewId="0">
      <selection activeCell="J4" sqref="J4:J10"/>
    </sheetView>
  </sheetViews>
  <sheetFormatPr defaultRowHeight="14.4" x14ac:dyDescent="0.3"/>
  <cols>
    <col min="1" max="1" width="10.109375" customWidth="1"/>
    <col min="2" max="2" width="17.33203125" customWidth="1"/>
    <col min="3" max="3" width="11.5546875" customWidth="1"/>
    <col min="4" max="4" width="11.109375" customWidth="1"/>
    <col min="5" max="5" width="10.6640625" customWidth="1"/>
    <col min="6" max="6" width="11.44140625" customWidth="1"/>
    <col min="7" max="7" width="11.109375" customWidth="1"/>
    <col min="9" max="9" width="10.44140625" customWidth="1"/>
  </cols>
  <sheetData>
    <row r="1" spans="1:10" x14ac:dyDescent="0.3">
      <c r="A1" t="s">
        <v>317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3" t="s">
        <v>134</v>
      </c>
      <c r="E3" s="3" t="s">
        <v>64</v>
      </c>
      <c r="F3" s="4" t="s">
        <v>136</v>
      </c>
      <c r="G3" s="3" t="s">
        <v>66</v>
      </c>
    </row>
    <row r="4" spans="1:10" x14ac:dyDescent="0.3">
      <c r="A4" t="s">
        <v>19</v>
      </c>
      <c r="B4" t="s">
        <v>13</v>
      </c>
      <c r="C4" s="5">
        <v>12280</v>
      </c>
      <c r="D4" s="5">
        <v>1294</v>
      </c>
      <c r="E4" s="5"/>
      <c r="F4" s="10"/>
      <c r="G4" s="5"/>
      <c r="I4" s="47">
        <f t="shared" ref="I4:I79" si="0">C4+D4+E4+F4+G4</f>
        <v>13574</v>
      </c>
      <c r="J4" s="44">
        <f>I4+I11+I15+I19</f>
        <v>163089</v>
      </c>
    </row>
    <row r="5" spans="1:10" x14ac:dyDescent="0.3">
      <c r="A5" t="s">
        <v>20</v>
      </c>
      <c r="B5" t="s">
        <v>13</v>
      </c>
      <c r="C5" s="5">
        <v>0</v>
      </c>
      <c r="D5" s="5"/>
      <c r="E5" s="5"/>
      <c r="F5" s="17"/>
      <c r="G5" s="5"/>
      <c r="I5" s="47">
        <f t="shared" si="0"/>
        <v>0</v>
      </c>
      <c r="J5" s="44">
        <f>I5+I12+I16+I20</f>
        <v>142877</v>
      </c>
    </row>
    <row r="6" spans="1:10" x14ac:dyDescent="0.3">
      <c r="A6" t="s">
        <v>21</v>
      </c>
      <c r="B6" t="s">
        <v>13</v>
      </c>
      <c r="C6" s="5">
        <v>349</v>
      </c>
      <c r="D6" s="5"/>
      <c r="E6" s="5"/>
      <c r="F6" s="17"/>
      <c r="G6" s="5"/>
      <c r="I6" s="47">
        <f t="shared" si="0"/>
        <v>349</v>
      </c>
      <c r="J6" s="44">
        <f>I6+I13+I17</f>
        <v>20076</v>
      </c>
    </row>
    <row r="7" spans="1:10" x14ac:dyDescent="0.3">
      <c r="A7" t="s">
        <v>243</v>
      </c>
      <c r="B7" t="s">
        <v>13</v>
      </c>
      <c r="C7" s="5">
        <v>3864</v>
      </c>
      <c r="D7" s="5"/>
      <c r="E7" s="5"/>
      <c r="F7" s="17"/>
      <c r="G7" s="5"/>
      <c r="I7" s="47">
        <f t="shared" si="0"/>
        <v>3864</v>
      </c>
      <c r="J7" s="44">
        <f>I7+I18+I14</f>
        <v>23364</v>
      </c>
    </row>
    <row r="8" spans="1:10" x14ac:dyDescent="0.3">
      <c r="A8" t="s">
        <v>197</v>
      </c>
      <c r="B8" t="s">
        <v>13</v>
      </c>
      <c r="C8" s="5">
        <v>0</v>
      </c>
      <c r="D8" s="5"/>
      <c r="E8" s="5"/>
      <c r="F8" s="17"/>
      <c r="G8" s="5">
        <v>1759</v>
      </c>
      <c r="I8" s="47">
        <f t="shared" si="0"/>
        <v>1759</v>
      </c>
      <c r="J8" s="46">
        <f>I8</f>
        <v>1759</v>
      </c>
    </row>
    <row r="9" spans="1:10" x14ac:dyDescent="0.3">
      <c r="A9" t="s">
        <v>22</v>
      </c>
      <c r="B9" t="s">
        <v>23</v>
      </c>
      <c r="C9" s="5">
        <v>1862</v>
      </c>
      <c r="D9" s="5">
        <v>1611</v>
      </c>
      <c r="E9" s="5">
        <v>2722</v>
      </c>
      <c r="F9" s="17">
        <v>1864</v>
      </c>
      <c r="G9" s="5">
        <v>1907</v>
      </c>
      <c r="I9" s="47">
        <f t="shared" si="0"/>
        <v>9966</v>
      </c>
      <c r="J9" s="46">
        <f>I9</f>
        <v>9966</v>
      </c>
    </row>
    <row r="10" spans="1:10" x14ac:dyDescent="0.3">
      <c r="A10" t="s">
        <v>24</v>
      </c>
      <c r="B10" t="s">
        <v>23</v>
      </c>
      <c r="C10" s="5">
        <v>1494</v>
      </c>
      <c r="D10" s="5">
        <v>1244</v>
      </c>
      <c r="E10" s="5">
        <v>1949</v>
      </c>
      <c r="F10" s="17"/>
      <c r="G10" s="5">
        <v>1241</v>
      </c>
      <c r="I10" s="47">
        <f t="shared" si="0"/>
        <v>5928</v>
      </c>
      <c r="J10" s="46">
        <f>I10</f>
        <v>5928</v>
      </c>
    </row>
    <row r="11" spans="1:10" x14ac:dyDescent="0.3">
      <c r="A11" s="2" t="s">
        <v>157</v>
      </c>
      <c r="B11" s="2" t="s">
        <v>287</v>
      </c>
      <c r="C11" s="5">
        <v>13076</v>
      </c>
      <c r="D11" s="5">
        <v>34207</v>
      </c>
      <c r="E11" s="5">
        <v>35669</v>
      </c>
      <c r="F11" s="17">
        <v>32374</v>
      </c>
      <c r="G11" s="5">
        <v>34189</v>
      </c>
      <c r="I11" s="47">
        <f t="shared" si="0"/>
        <v>149515</v>
      </c>
      <c r="J11" s="45"/>
    </row>
    <row r="12" spans="1:10" x14ac:dyDescent="0.3">
      <c r="A12" s="2" t="s">
        <v>139</v>
      </c>
      <c r="B12" s="2" t="s">
        <v>287</v>
      </c>
      <c r="C12" s="5">
        <v>29917</v>
      </c>
      <c r="D12" s="5">
        <v>26604</v>
      </c>
      <c r="E12" s="5">
        <v>27618</v>
      </c>
      <c r="F12" s="17">
        <v>26339</v>
      </c>
      <c r="G12" s="5">
        <v>32399</v>
      </c>
      <c r="I12" s="47">
        <f t="shared" si="0"/>
        <v>142877</v>
      </c>
      <c r="J12" s="45"/>
    </row>
    <row r="13" spans="1:10" x14ac:dyDescent="0.3">
      <c r="A13" s="2" t="s">
        <v>174</v>
      </c>
      <c r="B13" s="2" t="s">
        <v>287</v>
      </c>
      <c r="C13" s="5">
        <v>2394</v>
      </c>
      <c r="D13" s="5">
        <v>4529</v>
      </c>
      <c r="E13" s="5">
        <v>8595</v>
      </c>
      <c r="F13" s="17">
        <v>2565</v>
      </c>
      <c r="G13" s="5">
        <v>1644</v>
      </c>
      <c r="I13" s="47">
        <f t="shared" si="0"/>
        <v>19727</v>
      </c>
      <c r="J13" s="45"/>
    </row>
    <row r="14" spans="1:10" x14ac:dyDescent="0.3">
      <c r="A14" s="2" t="s">
        <v>307</v>
      </c>
      <c r="B14" s="2" t="s">
        <v>287</v>
      </c>
      <c r="C14" s="5">
        <v>2938</v>
      </c>
      <c r="D14" s="5"/>
      <c r="E14" s="5">
        <v>8558</v>
      </c>
      <c r="F14" s="17">
        <v>1980</v>
      </c>
      <c r="G14" s="5">
        <v>6024</v>
      </c>
      <c r="I14" s="47">
        <f t="shared" si="0"/>
        <v>19500</v>
      </c>
      <c r="J14" s="45"/>
    </row>
    <row r="15" spans="1:10" x14ac:dyDescent="0.3">
      <c r="A15" s="2" t="s">
        <v>19</v>
      </c>
      <c r="B15" s="2" t="s">
        <v>288</v>
      </c>
      <c r="C15" s="5"/>
      <c r="D15" s="5"/>
      <c r="E15" s="5"/>
      <c r="F15" s="17"/>
      <c r="G15" s="5"/>
      <c r="I15" s="47">
        <f t="shared" si="0"/>
        <v>0</v>
      </c>
      <c r="J15" s="45"/>
    </row>
    <row r="16" spans="1:10" x14ac:dyDescent="0.3">
      <c r="A16" s="2" t="s">
        <v>20</v>
      </c>
      <c r="B16" s="2" t="s">
        <v>288</v>
      </c>
      <c r="C16" s="5"/>
      <c r="D16" s="5"/>
      <c r="E16" s="5"/>
      <c r="F16" s="17"/>
      <c r="G16" s="5"/>
      <c r="I16" s="47">
        <f t="shared" si="0"/>
        <v>0</v>
      </c>
      <c r="J16" s="45"/>
    </row>
    <row r="17" spans="1:10" x14ac:dyDescent="0.3">
      <c r="A17" s="2" t="s">
        <v>21</v>
      </c>
      <c r="B17" s="2" t="s">
        <v>288</v>
      </c>
      <c r="C17" s="5"/>
      <c r="D17" s="5"/>
      <c r="E17" s="5"/>
      <c r="F17" s="17"/>
      <c r="G17" s="5"/>
      <c r="I17" s="47">
        <f t="shared" si="0"/>
        <v>0</v>
      </c>
      <c r="J17" s="45"/>
    </row>
    <row r="18" spans="1:10" x14ac:dyDescent="0.3">
      <c r="A18" s="2" t="s">
        <v>243</v>
      </c>
      <c r="B18" s="2" t="s">
        <v>288</v>
      </c>
      <c r="C18" s="5"/>
      <c r="D18" s="5"/>
      <c r="E18" s="5"/>
      <c r="F18" s="17"/>
      <c r="G18" s="5"/>
      <c r="I18" s="47">
        <f t="shared" si="0"/>
        <v>0</v>
      </c>
      <c r="J18" s="45"/>
    </row>
    <row r="19" spans="1:10" x14ac:dyDescent="0.3">
      <c r="A19" s="2" t="s">
        <v>157</v>
      </c>
      <c r="B19" s="2" t="s">
        <v>315</v>
      </c>
      <c r="C19" s="5"/>
      <c r="D19" s="5"/>
      <c r="E19" s="5"/>
      <c r="F19" s="17"/>
      <c r="G19" s="5"/>
      <c r="I19" s="47">
        <f t="shared" si="0"/>
        <v>0</v>
      </c>
      <c r="J19" s="45"/>
    </row>
    <row r="20" spans="1:10" x14ac:dyDescent="0.3">
      <c r="A20" s="2" t="s">
        <v>139</v>
      </c>
      <c r="B20" s="2" t="s">
        <v>315</v>
      </c>
      <c r="C20" s="5"/>
      <c r="D20" s="5"/>
      <c r="E20" s="5"/>
      <c r="F20" s="17"/>
      <c r="G20" s="5"/>
      <c r="I20" s="47">
        <f t="shared" si="0"/>
        <v>0</v>
      </c>
      <c r="J20" s="45"/>
    </row>
    <row r="21" spans="1:10" x14ac:dyDescent="0.3">
      <c r="A21" t="s">
        <v>29</v>
      </c>
      <c r="B21" t="s">
        <v>30</v>
      </c>
      <c r="C21" s="5"/>
      <c r="D21" s="5"/>
      <c r="E21" s="5"/>
      <c r="F21" s="17"/>
      <c r="G21" s="5"/>
      <c r="I21" s="47">
        <f t="shared" si="0"/>
        <v>0</v>
      </c>
      <c r="J21" s="44">
        <f>I21+I29+I33+I39+I44</f>
        <v>102957</v>
      </c>
    </row>
    <row r="22" spans="1:10" x14ac:dyDescent="0.3">
      <c r="A22" t="s">
        <v>17</v>
      </c>
      <c r="B22" t="s">
        <v>30</v>
      </c>
      <c r="C22" s="5"/>
      <c r="D22" s="5"/>
      <c r="E22" s="5"/>
      <c r="F22" s="5"/>
      <c r="G22" s="5"/>
      <c r="I22" s="47">
        <f t="shared" si="0"/>
        <v>0</v>
      </c>
      <c r="J22" s="44">
        <f>I22+I30+I34+I40+I45</f>
        <v>79192</v>
      </c>
    </row>
    <row r="23" spans="1:10" x14ac:dyDescent="0.3">
      <c r="A23" t="s">
        <v>18</v>
      </c>
      <c r="B23" t="s">
        <v>30</v>
      </c>
      <c r="C23" s="5"/>
      <c r="D23" s="5"/>
      <c r="E23" s="5"/>
      <c r="F23" s="5"/>
      <c r="G23" s="5"/>
      <c r="I23" s="47">
        <f t="shared" si="0"/>
        <v>0</v>
      </c>
      <c r="J23" s="44">
        <f>I23+I35+I41+I46+I31</f>
        <v>14241</v>
      </c>
    </row>
    <row r="24" spans="1:10" x14ac:dyDescent="0.3">
      <c r="A24" t="s">
        <v>244</v>
      </c>
      <c r="B24" t="s">
        <v>30</v>
      </c>
      <c r="C24" s="5"/>
      <c r="D24" s="5"/>
      <c r="E24" s="5"/>
      <c r="F24" s="5"/>
      <c r="G24" s="5"/>
      <c r="I24" s="47">
        <f t="shared" si="0"/>
        <v>0</v>
      </c>
      <c r="J24" s="44">
        <f>I24+I36+I42+I32</f>
        <v>7529</v>
      </c>
    </row>
    <row r="25" spans="1:10" x14ac:dyDescent="0.3">
      <c r="A25" t="s">
        <v>162</v>
      </c>
      <c r="B25" t="s">
        <v>30</v>
      </c>
      <c r="C25" s="5"/>
      <c r="D25" s="5"/>
      <c r="E25" s="5"/>
      <c r="F25" s="5"/>
      <c r="G25" s="5"/>
      <c r="I25" s="47">
        <f t="shared" si="0"/>
        <v>0</v>
      </c>
      <c r="J25" s="46">
        <f>I25</f>
        <v>0</v>
      </c>
    </row>
    <row r="26" spans="1:10" x14ac:dyDescent="0.3">
      <c r="A26" t="s">
        <v>25</v>
      </c>
      <c r="B26" t="s">
        <v>30</v>
      </c>
      <c r="C26" s="5"/>
      <c r="D26" s="5"/>
      <c r="E26" s="5"/>
      <c r="F26" s="5">
        <v>4698</v>
      </c>
      <c r="G26" s="5">
        <v>1758</v>
      </c>
      <c r="I26" s="47">
        <f t="shared" si="0"/>
        <v>6456</v>
      </c>
      <c r="J26" s="46">
        <f>I26</f>
        <v>6456</v>
      </c>
    </row>
    <row r="27" spans="1:10" x14ac:dyDescent="0.3">
      <c r="A27" t="s">
        <v>27</v>
      </c>
      <c r="B27" t="s">
        <v>30</v>
      </c>
      <c r="C27" s="5">
        <v>1844</v>
      </c>
      <c r="D27" s="5">
        <v>1592</v>
      </c>
      <c r="E27" s="5">
        <v>2697</v>
      </c>
      <c r="F27" s="5">
        <v>2499</v>
      </c>
      <c r="G27" s="5">
        <v>3857</v>
      </c>
      <c r="I27" s="47">
        <f t="shared" si="0"/>
        <v>12489</v>
      </c>
      <c r="J27" s="44">
        <f>I27+I37</f>
        <v>12489</v>
      </c>
    </row>
    <row r="28" spans="1:10" x14ac:dyDescent="0.3">
      <c r="A28" t="s">
        <v>28</v>
      </c>
      <c r="B28" t="s">
        <v>30</v>
      </c>
      <c r="C28" s="5">
        <v>1514</v>
      </c>
      <c r="D28" s="5">
        <v>1205</v>
      </c>
      <c r="E28" s="5">
        <v>1991</v>
      </c>
      <c r="F28" s="5"/>
      <c r="G28" s="5">
        <v>1279</v>
      </c>
      <c r="I28" s="47">
        <f t="shared" si="0"/>
        <v>5989</v>
      </c>
      <c r="J28" s="44">
        <f>I28+I38</f>
        <v>5989</v>
      </c>
    </row>
    <row r="29" spans="1:10" x14ac:dyDescent="0.3">
      <c r="A29" t="s">
        <v>29</v>
      </c>
      <c r="B29" s="2" t="s">
        <v>254</v>
      </c>
      <c r="C29" s="5">
        <v>19627</v>
      </c>
      <c r="D29" s="5">
        <v>27130</v>
      </c>
      <c r="E29" s="5">
        <v>20507</v>
      </c>
      <c r="F29" s="5">
        <v>18774</v>
      </c>
      <c r="G29" s="5">
        <v>16919</v>
      </c>
      <c r="I29" s="47">
        <f t="shared" si="0"/>
        <v>102957</v>
      </c>
      <c r="J29" s="45"/>
    </row>
    <row r="30" spans="1:10" x14ac:dyDescent="0.3">
      <c r="A30" t="s">
        <v>17</v>
      </c>
      <c r="B30" s="2" t="s">
        <v>254</v>
      </c>
      <c r="C30" s="5">
        <v>14288</v>
      </c>
      <c r="D30" s="5">
        <v>14541</v>
      </c>
      <c r="E30" s="5">
        <v>16789</v>
      </c>
      <c r="F30" s="5">
        <v>13599</v>
      </c>
      <c r="G30" s="5">
        <v>17611</v>
      </c>
      <c r="I30" s="47">
        <f t="shared" si="0"/>
        <v>76828</v>
      </c>
      <c r="J30" s="45"/>
    </row>
    <row r="31" spans="1:10" x14ac:dyDescent="0.3">
      <c r="A31" t="s">
        <v>18</v>
      </c>
      <c r="B31" s="2" t="s">
        <v>254</v>
      </c>
      <c r="C31" s="5">
        <v>1164</v>
      </c>
      <c r="D31" s="5">
        <v>2403</v>
      </c>
      <c r="E31" s="5">
        <v>6472</v>
      </c>
      <c r="F31" s="5">
        <v>2610</v>
      </c>
      <c r="G31" s="5">
        <v>1592</v>
      </c>
      <c r="I31" s="47">
        <f t="shared" si="0"/>
        <v>14241</v>
      </c>
      <c r="J31" s="45"/>
    </row>
    <row r="32" spans="1:10" x14ac:dyDescent="0.3">
      <c r="A32" t="s">
        <v>244</v>
      </c>
      <c r="B32" s="2" t="s">
        <v>254</v>
      </c>
      <c r="C32" s="5">
        <v>1829</v>
      </c>
      <c r="D32" s="5"/>
      <c r="E32" s="5">
        <v>1544</v>
      </c>
      <c r="F32" s="5">
        <v>1965</v>
      </c>
      <c r="G32" s="5">
        <v>2191</v>
      </c>
      <c r="I32" s="47">
        <f t="shared" si="0"/>
        <v>7529</v>
      </c>
      <c r="J32" s="45"/>
    </row>
    <row r="33" spans="1:10" x14ac:dyDescent="0.3">
      <c r="A33" s="2" t="s">
        <v>29</v>
      </c>
      <c r="B33" s="2" t="s">
        <v>289</v>
      </c>
      <c r="C33" s="5"/>
      <c r="D33" s="5"/>
      <c r="E33" s="5"/>
      <c r="F33" s="5"/>
      <c r="G33" s="5"/>
      <c r="I33" s="47">
        <f t="shared" si="0"/>
        <v>0</v>
      </c>
      <c r="J33" s="45"/>
    </row>
    <row r="34" spans="1:10" x14ac:dyDescent="0.3">
      <c r="A34" s="2" t="s">
        <v>17</v>
      </c>
      <c r="B34" s="2" t="s">
        <v>289</v>
      </c>
      <c r="C34" s="5"/>
      <c r="D34" s="5"/>
      <c r="E34" s="5"/>
      <c r="F34" s="5"/>
      <c r="G34" s="5"/>
      <c r="I34" s="47">
        <f t="shared" si="0"/>
        <v>0</v>
      </c>
      <c r="J34" s="45"/>
    </row>
    <row r="35" spans="1:10" x14ac:dyDescent="0.3">
      <c r="A35" t="s">
        <v>18</v>
      </c>
      <c r="B35" s="2" t="s">
        <v>289</v>
      </c>
      <c r="C35" s="5"/>
      <c r="D35" s="5"/>
      <c r="E35" s="5"/>
      <c r="F35" s="5"/>
      <c r="G35" s="5"/>
      <c r="I35" s="47">
        <f t="shared" si="0"/>
        <v>0</v>
      </c>
      <c r="J35" s="45"/>
    </row>
    <row r="36" spans="1:10" x14ac:dyDescent="0.3">
      <c r="A36" s="2" t="s">
        <v>244</v>
      </c>
      <c r="B36" s="2" t="s">
        <v>289</v>
      </c>
      <c r="C36" s="5"/>
      <c r="D36" s="5"/>
      <c r="E36" s="5"/>
      <c r="F36" s="5"/>
      <c r="G36" s="5"/>
      <c r="I36" s="13">
        <f t="shared" si="0"/>
        <v>0</v>
      </c>
      <c r="J36" s="45"/>
    </row>
    <row r="37" spans="1:10" x14ac:dyDescent="0.3">
      <c r="A37" t="s">
        <v>27</v>
      </c>
      <c r="B37" s="2" t="s">
        <v>289</v>
      </c>
      <c r="C37" s="5"/>
      <c r="D37" s="5"/>
      <c r="E37" s="5"/>
      <c r="F37" s="5"/>
      <c r="G37" s="5"/>
      <c r="I37" s="13">
        <f t="shared" si="0"/>
        <v>0</v>
      </c>
      <c r="J37" s="45"/>
    </row>
    <row r="38" spans="1:10" x14ac:dyDescent="0.3">
      <c r="A38" t="s">
        <v>28</v>
      </c>
      <c r="B38" s="2" t="s">
        <v>289</v>
      </c>
      <c r="C38" s="5"/>
      <c r="D38" s="5"/>
      <c r="E38" s="5"/>
      <c r="F38" s="5"/>
      <c r="G38" s="5"/>
      <c r="I38" s="13">
        <f t="shared" si="0"/>
        <v>0</v>
      </c>
      <c r="J38" s="45"/>
    </row>
    <row r="39" spans="1:10" x14ac:dyDescent="0.3">
      <c r="A39" s="2" t="s">
        <v>29</v>
      </c>
      <c r="B39" s="2" t="s">
        <v>292</v>
      </c>
      <c r="C39" s="5"/>
      <c r="D39" s="5"/>
      <c r="E39" s="5"/>
      <c r="F39" s="5"/>
      <c r="G39" s="5"/>
      <c r="I39" s="13">
        <f t="shared" si="0"/>
        <v>0</v>
      </c>
      <c r="J39" s="45"/>
    </row>
    <row r="40" spans="1:10" x14ac:dyDescent="0.3">
      <c r="A40" s="2" t="s">
        <v>17</v>
      </c>
      <c r="B40" s="2" t="s">
        <v>292</v>
      </c>
      <c r="C40" s="5"/>
      <c r="D40" s="5"/>
      <c r="E40" s="5"/>
      <c r="F40" s="5"/>
      <c r="G40" s="5"/>
      <c r="I40" s="13">
        <f t="shared" si="0"/>
        <v>0</v>
      </c>
      <c r="J40" s="45"/>
    </row>
    <row r="41" spans="1:10" x14ac:dyDescent="0.3">
      <c r="A41" t="s">
        <v>18</v>
      </c>
      <c r="B41" s="2" t="s">
        <v>292</v>
      </c>
      <c r="C41" s="5"/>
      <c r="D41" s="5"/>
      <c r="E41" s="5"/>
      <c r="F41" s="5"/>
      <c r="G41" s="5"/>
      <c r="I41" s="13">
        <f t="shared" si="0"/>
        <v>0</v>
      </c>
      <c r="J41" s="45"/>
    </row>
    <row r="42" spans="1:10" x14ac:dyDescent="0.3">
      <c r="A42" s="2" t="s">
        <v>244</v>
      </c>
      <c r="B42" s="2" t="s">
        <v>292</v>
      </c>
      <c r="C42" s="5"/>
      <c r="D42" s="5"/>
      <c r="E42" s="5"/>
      <c r="F42" s="5"/>
      <c r="G42" s="5"/>
      <c r="I42" s="13">
        <f t="shared" si="0"/>
        <v>0</v>
      </c>
      <c r="J42" s="45"/>
    </row>
    <row r="43" spans="1:10" x14ac:dyDescent="0.3">
      <c r="A43" t="s">
        <v>33</v>
      </c>
      <c r="B43" s="2" t="s">
        <v>254</v>
      </c>
      <c r="C43" s="5"/>
      <c r="D43" s="5"/>
      <c r="E43" s="5"/>
      <c r="F43" s="5"/>
      <c r="G43" s="5"/>
      <c r="I43" s="13">
        <f t="shared" si="0"/>
        <v>0</v>
      </c>
      <c r="J43" s="46">
        <f>I43</f>
        <v>0</v>
      </c>
    </row>
    <row r="44" spans="1:10" x14ac:dyDescent="0.3">
      <c r="A44" s="2" t="s">
        <v>37</v>
      </c>
      <c r="B44" s="2" t="s">
        <v>297</v>
      </c>
      <c r="C44" s="5"/>
      <c r="D44" s="5"/>
      <c r="E44" s="5"/>
      <c r="F44" s="5"/>
      <c r="G44" s="5"/>
      <c r="I44" s="13">
        <f t="shared" si="0"/>
        <v>0</v>
      </c>
      <c r="J44" s="46"/>
    </row>
    <row r="45" spans="1:10" x14ac:dyDescent="0.3">
      <c r="A45" s="2" t="s">
        <v>33</v>
      </c>
      <c r="B45" s="2" t="s">
        <v>297</v>
      </c>
      <c r="C45" s="5">
        <v>2364</v>
      </c>
      <c r="D45" s="5"/>
      <c r="E45" s="5"/>
      <c r="F45" s="5"/>
      <c r="G45" s="5"/>
      <c r="I45" s="13">
        <f t="shared" si="0"/>
        <v>2364</v>
      </c>
      <c r="J45" s="46"/>
    </row>
    <row r="46" spans="1:10" x14ac:dyDescent="0.3">
      <c r="A46" s="2" t="s">
        <v>31</v>
      </c>
      <c r="B46" s="2" t="s">
        <v>297</v>
      </c>
      <c r="C46" s="5"/>
      <c r="D46" s="5"/>
      <c r="E46" s="5"/>
      <c r="F46" s="5"/>
      <c r="G46" s="5"/>
      <c r="I46" s="13">
        <f t="shared" si="0"/>
        <v>0</v>
      </c>
      <c r="J46" s="46"/>
    </row>
    <row r="47" spans="1:10" x14ac:dyDescent="0.3">
      <c r="A47" t="s">
        <v>35</v>
      </c>
      <c r="B47" t="s">
        <v>32</v>
      </c>
      <c r="C47" s="5"/>
      <c r="D47" s="5"/>
      <c r="E47" s="5"/>
      <c r="F47" s="10"/>
      <c r="G47" s="5"/>
      <c r="I47" s="13">
        <f t="shared" si="0"/>
        <v>0</v>
      </c>
      <c r="J47" s="46">
        <f>I47</f>
        <v>0</v>
      </c>
    </row>
    <row r="48" spans="1:10" x14ac:dyDescent="0.3">
      <c r="A48" t="s">
        <v>36</v>
      </c>
      <c r="B48" t="s">
        <v>32</v>
      </c>
      <c r="C48" s="5"/>
      <c r="D48" s="5"/>
      <c r="E48" s="5"/>
      <c r="F48" s="6"/>
      <c r="G48" s="5"/>
      <c r="I48" s="13">
        <f t="shared" si="0"/>
        <v>0</v>
      </c>
      <c r="J48" s="45"/>
    </row>
    <row r="49" spans="1:10" x14ac:dyDescent="0.3">
      <c r="A49" s="7" t="s">
        <v>39</v>
      </c>
      <c r="B49" t="s">
        <v>38</v>
      </c>
      <c r="C49" s="5"/>
      <c r="D49" s="5"/>
      <c r="E49" s="5"/>
      <c r="F49" s="6"/>
      <c r="G49" s="5"/>
      <c r="I49" s="13">
        <f t="shared" si="0"/>
        <v>0</v>
      </c>
      <c r="J49" s="45"/>
    </row>
    <row r="50" spans="1:10" x14ac:dyDescent="0.3">
      <c r="A50" s="53" t="s">
        <v>37</v>
      </c>
      <c r="B50" s="54" t="s">
        <v>316</v>
      </c>
      <c r="C50" s="5"/>
      <c r="D50" s="5"/>
      <c r="E50" s="5"/>
      <c r="F50" s="10"/>
      <c r="G50" s="5"/>
      <c r="I50" s="13">
        <f t="shared" si="0"/>
        <v>0</v>
      </c>
      <c r="J50" s="46">
        <f>I50</f>
        <v>0</v>
      </c>
    </row>
    <row r="51" spans="1:10" x14ac:dyDescent="0.3">
      <c r="A51" t="s">
        <v>37</v>
      </c>
      <c r="B51" t="s">
        <v>293</v>
      </c>
      <c r="C51" s="5">
        <v>1045</v>
      </c>
      <c r="D51" s="5"/>
      <c r="E51" s="5"/>
      <c r="F51" s="5"/>
      <c r="G51" s="5"/>
      <c r="I51" s="13">
        <f t="shared" si="0"/>
        <v>1045</v>
      </c>
      <c r="J51" s="45"/>
    </row>
    <row r="52" spans="1:10" x14ac:dyDescent="0.3">
      <c r="A52" t="s">
        <v>33</v>
      </c>
      <c r="B52" t="s">
        <v>293</v>
      </c>
      <c r="C52" s="5">
        <v>483</v>
      </c>
      <c r="D52" s="5"/>
      <c r="E52" s="5"/>
      <c r="F52" s="5"/>
      <c r="G52" s="5">
        <v>3319</v>
      </c>
      <c r="I52" s="13">
        <f t="shared" si="0"/>
        <v>3802</v>
      </c>
      <c r="J52" s="45"/>
    </row>
    <row r="53" spans="1:10" x14ac:dyDescent="0.3">
      <c r="A53" t="s">
        <v>31</v>
      </c>
      <c r="B53" t="s">
        <v>293</v>
      </c>
      <c r="C53" s="5">
        <v>264</v>
      </c>
      <c r="D53" s="5">
        <v>1546</v>
      </c>
      <c r="E53" s="5"/>
      <c r="F53" s="10"/>
      <c r="G53" s="5"/>
      <c r="I53" s="13">
        <f t="shared" si="0"/>
        <v>1810</v>
      </c>
      <c r="J53" s="45"/>
    </row>
    <row r="54" spans="1:10" x14ac:dyDescent="0.3">
      <c r="A54" t="s">
        <v>245</v>
      </c>
      <c r="B54" t="s">
        <v>293</v>
      </c>
      <c r="C54" s="5">
        <v>3931</v>
      </c>
      <c r="D54" s="5"/>
      <c r="E54" s="5"/>
      <c r="F54" s="10"/>
      <c r="G54" s="5"/>
      <c r="I54" s="13">
        <f t="shared" si="0"/>
        <v>3931</v>
      </c>
      <c r="J54" s="45"/>
    </row>
    <row r="55" spans="1:10" x14ac:dyDescent="0.3">
      <c r="A55" t="s">
        <v>37</v>
      </c>
      <c r="B55" t="s">
        <v>277</v>
      </c>
      <c r="C55" s="5"/>
      <c r="D55" s="5"/>
      <c r="E55" s="5"/>
      <c r="F55" s="10"/>
      <c r="G55" s="5"/>
      <c r="I55" s="47">
        <f t="shared" si="0"/>
        <v>0</v>
      </c>
      <c r="J55" s="46">
        <f>I55+I51+I59</f>
        <v>8033</v>
      </c>
    </row>
    <row r="56" spans="1:10" x14ac:dyDescent="0.3">
      <c r="A56" t="s">
        <v>33</v>
      </c>
      <c r="B56" t="s">
        <v>277</v>
      </c>
      <c r="C56" s="5"/>
      <c r="D56" s="5"/>
      <c r="E56" s="5">
        <v>1790</v>
      </c>
      <c r="F56" s="10"/>
      <c r="G56" s="5"/>
      <c r="I56" s="47">
        <f t="shared" si="0"/>
        <v>1790</v>
      </c>
      <c r="J56" s="46">
        <f>I56+I52+I60</f>
        <v>19346</v>
      </c>
    </row>
    <row r="57" spans="1:10" x14ac:dyDescent="0.3">
      <c r="A57" t="s">
        <v>31</v>
      </c>
      <c r="B57" t="s">
        <v>277</v>
      </c>
      <c r="C57" s="5"/>
      <c r="D57" s="5"/>
      <c r="E57" s="5"/>
      <c r="F57" s="10"/>
      <c r="G57" s="5"/>
      <c r="I57" s="47">
        <f t="shared" si="0"/>
        <v>0</v>
      </c>
      <c r="J57" s="46">
        <f>I57+I53+I61</f>
        <v>11549</v>
      </c>
    </row>
    <row r="58" spans="1:10" x14ac:dyDescent="0.3">
      <c r="A58" t="s">
        <v>245</v>
      </c>
      <c r="B58" t="s">
        <v>277</v>
      </c>
      <c r="C58" s="5"/>
      <c r="D58" s="5"/>
      <c r="E58" s="5">
        <v>4269</v>
      </c>
      <c r="F58" s="10"/>
      <c r="G58" s="5"/>
      <c r="I58" s="47">
        <f t="shared" si="0"/>
        <v>4269</v>
      </c>
      <c r="J58" s="46">
        <f>I58+I54+I62</f>
        <v>15255</v>
      </c>
    </row>
    <row r="59" spans="1:10" x14ac:dyDescent="0.3">
      <c r="A59" s="2" t="s">
        <v>37</v>
      </c>
      <c r="B59" s="2" t="s">
        <v>153</v>
      </c>
      <c r="C59" s="5">
        <v>895</v>
      </c>
      <c r="D59" s="5">
        <v>968</v>
      </c>
      <c r="E59" s="5">
        <v>1226</v>
      </c>
      <c r="F59" s="10">
        <v>3397</v>
      </c>
      <c r="G59" s="5">
        <v>502</v>
      </c>
      <c r="I59" s="47">
        <f t="shared" si="0"/>
        <v>6988</v>
      </c>
      <c r="J59" s="46"/>
    </row>
    <row r="60" spans="1:10" x14ac:dyDescent="0.3">
      <c r="A60" s="2" t="s">
        <v>33</v>
      </c>
      <c r="B60" s="2" t="s">
        <v>153</v>
      </c>
      <c r="C60" s="5">
        <v>3942</v>
      </c>
      <c r="D60" s="5">
        <v>1497</v>
      </c>
      <c r="E60" s="5">
        <v>3844</v>
      </c>
      <c r="F60" s="10">
        <v>2696</v>
      </c>
      <c r="G60" s="5">
        <v>1775</v>
      </c>
      <c r="I60" s="47">
        <f t="shared" si="0"/>
        <v>13754</v>
      </c>
      <c r="J60" s="46"/>
    </row>
    <row r="61" spans="1:10" x14ac:dyDescent="0.3">
      <c r="A61" s="2" t="s">
        <v>31</v>
      </c>
      <c r="B61" s="2" t="s">
        <v>153</v>
      </c>
      <c r="C61" s="5"/>
      <c r="D61" s="5"/>
      <c r="E61" s="5">
        <v>4988</v>
      </c>
      <c r="F61" s="10">
        <v>2887</v>
      </c>
      <c r="G61" s="5">
        <v>1864</v>
      </c>
      <c r="I61" s="47">
        <f t="shared" si="0"/>
        <v>9739</v>
      </c>
      <c r="J61" s="46"/>
    </row>
    <row r="62" spans="1:10" x14ac:dyDescent="0.3">
      <c r="A62" s="2" t="s">
        <v>245</v>
      </c>
      <c r="B62" s="2" t="s">
        <v>153</v>
      </c>
      <c r="C62" s="5"/>
      <c r="D62" s="5"/>
      <c r="E62" s="5"/>
      <c r="F62" s="10">
        <v>2316</v>
      </c>
      <c r="G62" s="5">
        <v>4739</v>
      </c>
      <c r="I62" s="47">
        <f t="shared" si="0"/>
        <v>7055</v>
      </c>
      <c r="J62" s="46"/>
    </row>
    <row r="63" spans="1:10" x14ac:dyDescent="0.3">
      <c r="A63" s="2" t="s">
        <v>29</v>
      </c>
      <c r="B63" s="2" t="s">
        <v>318</v>
      </c>
      <c r="C63" s="5"/>
      <c r="D63" s="5"/>
      <c r="E63" s="5"/>
      <c r="F63" s="10"/>
      <c r="G63" s="5">
        <v>677</v>
      </c>
      <c r="I63" s="47">
        <f t="shared" si="0"/>
        <v>677</v>
      </c>
      <c r="J63" s="46">
        <f>I63</f>
        <v>677</v>
      </c>
    </row>
    <row r="64" spans="1:10" x14ac:dyDescent="0.3">
      <c r="A64" s="2" t="s">
        <v>17</v>
      </c>
      <c r="B64" s="2" t="s">
        <v>318</v>
      </c>
      <c r="C64" s="5"/>
      <c r="D64" s="5"/>
      <c r="E64" s="5"/>
      <c r="F64" s="10"/>
      <c r="G64" s="5"/>
      <c r="I64" s="47">
        <f t="shared" si="0"/>
        <v>0</v>
      </c>
      <c r="J64" s="46">
        <f>I64</f>
        <v>0</v>
      </c>
    </row>
    <row r="65" spans="1:10" x14ac:dyDescent="0.3">
      <c r="A65" s="2" t="s">
        <v>37</v>
      </c>
      <c r="B65" s="2" t="s">
        <v>290</v>
      </c>
      <c r="C65" s="5"/>
      <c r="D65" s="5"/>
      <c r="E65" s="5"/>
      <c r="F65" s="10"/>
      <c r="G65" s="5"/>
      <c r="I65" s="47">
        <f t="shared" si="0"/>
        <v>0</v>
      </c>
      <c r="J65" s="45"/>
    </row>
    <row r="66" spans="1:10" x14ac:dyDescent="0.3">
      <c r="A66" s="2" t="s">
        <v>33</v>
      </c>
      <c r="B66" s="2" t="s">
        <v>290</v>
      </c>
      <c r="C66" s="5"/>
      <c r="D66" s="5"/>
      <c r="E66" s="5"/>
      <c r="F66" s="10"/>
      <c r="G66" s="5"/>
      <c r="I66" s="47">
        <f t="shared" si="0"/>
        <v>0</v>
      </c>
      <c r="J66" s="45"/>
    </row>
    <row r="67" spans="1:10" x14ac:dyDescent="0.3">
      <c r="A67" s="2" t="s">
        <v>31</v>
      </c>
      <c r="B67" s="2" t="s">
        <v>290</v>
      </c>
      <c r="C67" s="5"/>
      <c r="D67" s="5"/>
      <c r="E67" s="5"/>
      <c r="F67" s="10"/>
      <c r="G67" s="5"/>
      <c r="I67" s="47">
        <f t="shared" si="0"/>
        <v>0</v>
      </c>
      <c r="J67" s="45"/>
    </row>
    <row r="68" spans="1:10" x14ac:dyDescent="0.3">
      <c r="A68" s="2" t="s">
        <v>245</v>
      </c>
      <c r="B68" s="2" t="s">
        <v>290</v>
      </c>
      <c r="C68" s="5">
        <v>1813</v>
      </c>
      <c r="D68" s="5"/>
      <c r="E68" s="5">
        <v>2567</v>
      </c>
      <c r="F68" s="10"/>
      <c r="G68" s="5"/>
      <c r="I68" s="47">
        <f t="shared" si="0"/>
        <v>4380</v>
      </c>
      <c r="J68" s="45"/>
    </row>
    <row r="69" spans="1:10" x14ac:dyDescent="0.3">
      <c r="A69" s="2" t="s">
        <v>53</v>
      </c>
      <c r="B69" s="2" t="s">
        <v>310</v>
      </c>
      <c r="C69" s="5">
        <v>18225</v>
      </c>
      <c r="D69" s="5">
        <v>21960</v>
      </c>
      <c r="E69" s="5">
        <v>20420</v>
      </c>
      <c r="F69" s="10">
        <v>17887</v>
      </c>
      <c r="G69" s="5">
        <v>15717</v>
      </c>
      <c r="I69" s="47">
        <f t="shared" si="0"/>
        <v>94209</v>
      </c>
      <c r="J69" s="45"/>
    </row>
    <row r="70" spans="1:10" x14ac:dyDescent="0.3">
      <c r="A70" s="2" t="s">
        <v>54</v>
      </c>
      <c r="B70" s="2" t="s">
        <v>310</v>
      </c>
      <c r="C70" s="5">
        <v>12853</v>
      </c>
      <c r="D70" s="5">
        <v>14074</v>
      </c>
      <c r="E70" s="5">
        <v>13116</v>
      </c>
      <c r="F70" s="10">
        <v>13279</v>
      </c>
      <c r="G70" s="5">
        <v>15510</v>
      </c>
      <c r="I70" s="47">
        <f t="shared" si="0"/>
        <v>68832</v>
      </c>
      <c r="J70" s="45"/>
    </row>
    <row r="71" spans="1:10" x14ac:dyDescent="0.3">
      <c r="A71" s="2" t="s">
        <v>311</v>
      </c>
      <c r="B71" s="2" t="s">
        <v>310</v>
      </c>
      <c r="C71" s="5">
        <v>2100</v>
      </c>
      <c r="D71" s="5">
        <v>2075</v>
      </c>
      <c r="E71" s="5">
        <v>2603</v>
      </c>
      <c r="F71" s="10"/>
      <c r="G71" s="5">
        <v>1050</v>
      </c>
      <c r="I71" s="47">
        <f t="shared" si="0"/>
        <v>7828</v>
      </c>
      <c r="J71" s="45"/>
    </row>
    <row r="72" spans="1:10" x14ac:dyDescent="0.3">
      <c r="A72" s="2" t="s">
        <v>42</v>
      </c>
      <c r="B72" s="2" t="s">
        <v>296</v>
      </c>
      <c r="C72" s="5"/>
      <c r="D72" s="5"/>
      <c r="E72" s="5"/>
      <c r="F72" s="10">
        <v>1018</v>
      </c>
      <c r="G72" s="5">
        <v>1278</v>
      </c>
      <c r="I72" s="47">
        <f t="shared" si="0"/>
        <v>2296</v>
      </c>
      <c r="J72" s="45"/>
    </row>
    <row r="73" spans="1:10" x14ac:dyDescent="0.3">
      <c r="A73" s="2" t="s">
        <v>44</v>
      </c>
      <c r="B73" s="2" t="s">
        <v>296</v>
      </c>
      <c r="C73" s="5"/>
      <c r="D73" s="5"/>
      <c r="E73" s="5"/>
      <c r="F73" s="10"/>
      <c r="G73" s="5"/>
      <c r="I73" s="47">
        <f t="shared" si="0"/>
        <v>0</v>
      </c>
      <c r="J73" s="45"/>
    </row>
    <row r="74" spans="1:10" x14ac:dyDescent="0.3">
      <c r="A74" s="2" t="s">
        <v>71</v>
      </c>
      <c r="B74" s="2" t="s">
        <v>296</v>
      </c>
      <c r="C74" s="5"/>
      <c r="D74" s="5"/>
      <c r="E74" s="5"/>
      <c r="F74" s="10"/>
      <c r="G74" s="5"/>
      <c r="I74" s="47">
        <f t="shared" si="0"/>
        <v>0</v>
      </c>
      <c r="J74" s="45"/>
    </row>
    <row r="75" spans="1:10" x14ac:dyDescent="0.3">
      <c r="A75" t="s">
        <v>25</v>
      </c>
      <c r="B75" t="s">
        <v>45</v>
      </c>
      <c r="C75" s="5"/>
      <c r="D75" s="5">
        <v>749</v>
      </c>
      <c r="E75" s="5"/>
      <c r="F75" s="5"/>
      <c r="G75" s="5"/>
      <c r="I75" s="47">
        <f t="shared" si="0"/>
        <v>749</v>
      </c>
      <c r="J75" s="44">
        <f>I75+I65+I72+I69</f>
        <v>97254</v>
      </c>
    </row>
    <row r="76" spans="1:10" x14ac:dyDescent="0.3">
      <c r="A76" t="s">
        <v>27</v>
      </c>
      <c r="B76" t="s">
        <v>45</v>
      </c>
      <c r="C76" s="5"/>
      <c r="D76" s="5"/>
      <c r="E76" s="5"/>
      <c r="F76" s="5"/>
      <c r="G76" s="5"/>
      <c r="I76" s="47">
        <f t="shared" si="0"/>
        <v>0</v>
      </c>
      <c r="J76" s="44">
        <f>I76+I66+I73+I70</f>
        <v>68832</v>
      </c>
    </row>
    <row r="77" spans="1:10" x14ac:dyDescent="0.3">
      <c r="A77" t="s">
        <v>28</v>
      </c>
      <c r="B77" t="s">
        <v>45</v>
      </c>
      <c r="C77" s="5"/>
      <c r="D77" s="5"/>
      <c r="E77" s="5"/>
      <c r="F77" s="5"/>
      <c r="G77" s="5"/>
      <c r="I77" s="47">
        <f t="shared" si="0"/>
        <v>0</v>
      </c>
      <c r="J77" s="44">
        <f>I77+I67+I74+I71</f>
        <v>7828</v>
      </c>
    </row>
    <row r="78" spans="1:10" x14ac:dyDescent="0.3">
      <c r="A78" t="s">
        <v>246</v>
      </c>
      <c r="B78" t="s">
        <v>45</v>
      </c>
      <c r="C78" s="5"/>
      <c r="D78" s="5"/>
      <c r="E78" s="5"/>
      <c r="F78" s="5"/>
      <c r="G78" s="5">
        <v>2344</v>
      </c>
      <c r="I78" s="47">
        <f t="shared" si="0"/>
        <v>2344</v>
      </c>
      <c r="J78" s="44">
        <f>I78+I68</f>
        <v>6724</v>
      </c>
    </row>
    <row r="79" spans="1:10" x14ac:dyDescent="0.3">
      <c r="A79" t="s">
        <v>160</v>
      </c>
      <c r="B79" t="s">
        <v>45</v>
      </c>
      <c r="C79" s="5"/>
      <c r="D79" s="5"/>
      <c r="E79" s="5"/>
      <c r="F79" s="5"/>
      <c r="G79" s="5">
        <v>649</v>
      </c>
      <c r="I79" s="13">
        <f t="shared" si="0"/>
        <v>649</v>
      </c>
      <c r="J79" s="46">
        <f>I79</f>
        <v>649</v>
      </c>
    </row>
    <row r="80" spans="1:10" x14ac:dyDescent="0.3"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/>
      <c r="I80" s="1" t="s">
        <v>0</v>
      </c>
    </row>
    <row r="81" spans="3:10" x14ac:dyDescent="0.3">
      <c r="C81" s="8">
        <f>SUM(C4:C79)</f>
        <v>156355</v>
      </c>
      <c r="D81" s="8">
        <f>SUM(D4:D79)</f>
        <v>159229</v>
      </c>
      <c r="E81" s="8">
        <f>SUM(E4:E79)</f>
        <v>189934</v>
      </c>
      <c r="F81" s="8">
        <f>SUM(F4:F79)</f>
        <v>152747</v>
      </c>
      <c r="G81" s="8">
        <f>SUM(G4:G79)</f>
        <v>173794</v>
      </c>
      <c r="H81" s="9"/>
      <c r="I81" s="21">
        <f>SUM(I4:I79)</f>
        <v>832059</v>
      </c>
      <c r="J81" s="21">
        <f>SUM(J4:J79)</f>
        <v>832059</v>
      </c>
    </row>
    <row r="82" spans="3:10" x14ac:dyDescent="0.3">
      <c r="C82" s="1" t="s">
        <v>1</v>
      </c>
      <c r="D82" s="1" t="s">
        <v>1</v>
      </c>
      <c r="E82" s="1" t="s">
        <v>1</v>
      </c>
      <c r="F82" s="1" t="s">
        <v>1</v>
      </c>
      <c r="G82" s="1" t="s">
        <v>1</v>
      </c>
      <c r="H82" s="1"/>
      <c r="I82" s="1" t="s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84"/>
  <sheetViews>
    <sheetView workbookViewId="0">
      <selection activeCell="M10" sqref="M10"/>
    </sheetView>
  </sheetViews>
  <sheetFormatPr defaultRowHeight="14.4" x14ac:dyDescent="0.3"/>
  <cols>
    <col min="2" max="2" width="13.33203125" customWidth="1"/>
    <col min="3" max="3" width="10.5546875" customWidth="1"/>
    <col min="4" max="4" width="10.88671875" customWidth="1"/>
    <col min="5" max="5" width="10.5546875" customWidth="1"/>
    <col min="6" max="6" width="10.44140625" customWidth="1"/>
    <col min="7" max="7" width="10.6640625" customWidth="1"/>
    <col min="9" max="9" width="11.109375" customWidth="1"/>
  </cols>
  <sheetData>
    <row r="1" spans="1:10" x14ac:dyDescent="0.3">
      <c r="A1" t="s">
        <v>319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3" t="s">
        <v>48</v>
      </c>
      <c r="E3" s="3" t="s">
        <v>69</v>
      </c>
      <c r="F3" s="4" t="s">
        <v>50</v>
      </c>
      <c r="G3" s="3" t="s">
        <v>51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81" si="0">C4+D4+E4+F4+G4</f>
        <v>0</v>
      </c>
      <c r="J4" s="44">
        <f>I4+I11+I15+I19</f>
        <v>115033</v>
      </c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>
        <f>I5+I12+I16+I20</f>
        <v>139113</v>
      </c>
    </row>
    <row r="6" spans="1:10" x14ac:dyDescent="0.3">
      <c r="A6" t="s">
        <v>21</v>
      </c>
      <c r="B6" t="s">
        <v>13</v>
      </c>
      <c r="C6" s="5"/>
      <c r="D6" s="5"/>
      <c r="E6" s="5">
        <v>300</v>
      </c>
      <c r="F6" s="17"/>
      <c r="G6" s="5"/>
      <c r="I6" s="47">
        <f t="shared" si="0"/>
        <v>300</v>
      </c>
      <c r="J6" s="44">
        <f>I6+I13+I17</f>
        <v>20364</v>
      </c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I7+I18+I14</f>
        <v>21852</v>
      </c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>
        <v>2128</v>
      </c>
      <c r="I8" s="47">
        <f t="shared" si="0"/>
        <v>2128</v>
      </c>
      <c r="J8" s="46">
        <f>I8</f>
        <v>2128</v>
      </c>
    </row>
    <row r="9" spans="1:10" x14ac:dyDescent="0.3">
      <c r="A9" t="s">
        <v>22</v>
      </c>
      <c r="B9" t="s">
        <v>23</v>
      </c>
      <c r="C9" s="5"/>
      <c r="D9" s="5">
        <v>1897</v>
      </c>
      <c r="E9" s="5">
        <v>2118</v>
      </c>
      <c r="F9" s="17">
        <v>1813</v>
      </c>
      <c r="G9" s="5">
        <v>1855</v>
      </c>
      <c r="I9" s="47">
        <f t="shared" si="0"/>
        <v>7683</v>
      </c>
      <c r="J9" s="46">
        <f>I9</f>
        <v>7683</v>
      </c>
    </row>
    <row r="10" spans="1:10" x14ac:dyDescent="0.3">
      <c r="A10" t="s">
        <v>24</v>
      </c>
      <c r="B10" t="s">
        <v>23</v>
      </c>
      <c r="C10" s="5"/>
      <c r="D10" s="5">
        <v>2877</v>
      </c>
      <c r="E10" s="5">
        <v>1550</v>
      </c>
      <c r="F10" s="17">
        <v>1352</v>
      </c>
      <c r="G10" s="5">
        <v>2239</v>
      </c>
      <c r="I10" s="47">
        <f t="shared" si="0"/>
        <v>8018</v>
      </c>
      <c r="J10" s="46">
        <f>I10</f>
        <v>8018</v>
      </c>
    </row>
    <row r="11" spans="1:10" x14ac:dyDescent="0.3">
      <c r="A11" s="2" t="s">
        <v>157</v>
      </c>
      <c r="B11" s="2" t="s">
        <v>287</v>
      </c>
      <c r="C11" s="5"/>
      <c r="D11" s="5">
        <v>27931</v>
      </c>
      <c r="E11" s="5">
        <v>23871</v>
      </c>
      <c r="F11" s="17">
        <v>34309</v>
      </c>
      <c r="G11" s="5">
        <v>22409</v>
      </c>
      <c r="I11" s="47">
        <f t="shared" si="0"/>
        <v>108520</v>
      </c>
      <c r="J11" s="45"/>
    </row>
    <row r="12" spans="1:10" x14ac:dyDescent="0.3">
      <c r="A12" s="2" t="s">
        <v>139</v>
      </c>
      <c r="B12" s="2" t="s">
        <v>287</v>
      </c>
      <c r="C12" s="5"/>
      <c r="D12" s="5">
        <v>16880</v>
      </c>
      <c r="E12" s="5">
        <v>33781</v>
      </c>
      <c r="F12" s="17">
        <v>32233</v>
      </c>
      <c r="G12" s="5">
        <v>41080</v>
      </c>
      <c r="I12" s="47">
        <f t="shared" si="0"/>
        <v>123974</v>
      </c>
      <c r="J12" s="45"/>
    </row>
    <row r="13" spans="1:10" x14ac:dyDescent="0.3">
      <c r="A13" s="2" t="s">
        <v>174</v>
      </c>
      <c r="B13" s="2" t="s">
        <v>287</v>
      </c>
      <c r="C13" s="5"/>
      <c r="D13" s="5">
        <v>2037</v>
      </c>
      <c r="E13" s="5">
        <v>1749</v>
      </c>
      <c r="F13" s="17">
        <v>6193</v>
      </c>
      <c r="G13" s="5">
        <v>10085</v>
      </c>
      <c r="I13" s="47">
        <f t="shared" si="0"/>
        <v>20064</v>
      </c>
      <c r="J13" s="45"/>
    </row>
    <row r="14" spans="1:10" x14ac:dyDescent="0.3">
      <c r="A14" s="2" t="s">
        <v>307</v>
      </c>
      <c r="B14" s="2" t="s">
        <v>287</v>
      </c>
      <c r="C14" s="5"/>
      <c r="D14" s="5">
        <v>6605</v>
      </c>
      <c r="E14" s="5">
        <v>2665</v>
      </c>
      <c r="F14" s="17">
        <v>4344</v>
      </c>
      <c r="G14" s="5">
        <v>8238</v>
      </c>
      <c r="I14" s="47">
        <f t="shared" si="0"/>
        <v>21852</v>
      </c>
      <c r="J14" s="45"/>
    </row>
    <row r="15" spans="1:10" x14ac:dyDescent="0.3">
      <c r="A15" s="2" t="s">
        <v>19</v>
      </c>
      <c r="B15" s="2" t="s">
        <v>288</v>
      </c>
      <c r="C15" s="5"/>
      <c r="D15" s="5"/>
      <c r="E15" s="5"/>
      <c r="F15" s="17"/>
      <c r="G15" s="5"/>
      <c r="I15" s="47">
        <f t="shared" si="0"/>
        <v>0</v>
      </c>
      <c r="J15" s="45"/>
    </row>
    <row r="16" spans="1:10" x14ac:dyDescent="0.3">
      <c r="A16" s="2" t="s">
        <v>20</v>
      </c>
      <c r="B16" s="2" t="s">
        <v>288</v>
      </c>
      <c r="C16" s="5"/>
      <c r="D16" s="5"/>
      <c r="E16" s="5"/>
      <c r="F16" s="17"/>
      <c r="G16" s="5"/>
      <c r="I16" s="47">
        <f t="shared" si="0"/>
        <v>0</v>
      </c>
      <c r="J16" s="45"/>
    </row>
    <row r="17" spans="1:10" x14ac:dyDescent="0.3">
      <c r="A17" s="2" t="s">
        <v>21</v>
      </c>
      <c r="B17" s="2" t="s">
        <v>288</v>
      </c>
      <c r="C17" s="5"/>
      <c r="D17" s="5"/>
      <c r="E17" s="5"/>
      <c r="F17" s="17"/>
      <c r="G17" s="5"/>
      <c r="I17" s="47">
        <f t="shared" si="0"/>
        <v>0</v>
      </c>
      <c r="J17" s="45"/>
    </row>
    <row r="18" spans="1:10" x14ac:dyDescent="0.3">
      <c r="A18" s="2" t="s">
        <v>243</v>
      </c>
      <c r="B18" s="2" t="s">
        <v>288</v>
      </c>
      <c r="C18" s="5"/>
      <c r="D18" s="5"/>
      <c r="E18" s="5"/>
      <c r="F18" s="17"/>
      <c r="G18" s="5"/>
      <c r="I18" s="47">
        <f t="shared" si="0"/>
        <v>0</v>
      </c>
      <c r="J18" s="45"/>
    </row>
    <row r="19" spans="1:10" x14ac:dyDescent="0.3">
      <c r="A19" s="2" t="s">
        <v>157</v>
      </c>
      <c r="B19" s="2" t="s">
        <v>315</v>
      </c>
      <c r="C19" s="5"/>
      <c r="D19" s="5"/>
      <c r="E19" s="5"/>
      <c r="F19" s="17">
        <v>3833</v>
      </c>
      <c r="G19" s="5">
        <v>2680</v>
      </c>
      <c r="I19" s="47">
        <f t="shared" si="0"/>
        <v>6513</v>
      </c>
      <c r="J19" s="45"/>
    </row>
    <row r="20" spans="1:10" x14ac:dyDescent="0.3">
      <c r="A20" s="2" t="s">
        <v>139</v>
      </c>
      <c r="B20" s="2" t="s">
        <v>315</v>
      </c>
      <c r="C20" s="5"/>
      <c r="D20" s="5"/>
      <c r="E20" s="5"/>
      <c r="F20" s="17">
        <v>8656</v>
      </c>
      <c r="G20" s="5">
        <v>6483</v>
      </c>
      <c r="I20" s="47">
        <f t="shared" si="0"/>
        <v>15139</v>
      </c>
      <c r="J20" s="45"/>
    </row>
    <row r="21" spans="1:10" x14ac:dyDescent="0.3">
      <c r="A21" t="s">
        <v>29</v>
      </c>
      <c r="B21" t="s">
        <v>30</v>
      </c>
      <c r="C21" s="5"/>
      <c r="D21" s="5"/>
      <c r="E21" s="5">
        <v>5456</v>
      </c>
      <c r="F21" s="17"/>
      <c r="G21" s="5"/>
      <c r="I21" s="47">
        <f t="shared" si="0"/>
        <v>5456</v>
      </c>
      <c r="J21" s="44">
        <f>I21+I29+I34+I40+I45</f>
        <v>74452</v>
      </c>
    </row>
    <row r="22" spans="1:10" x14ac:dyDescent="0.3">
      <c r="A22" t="s">
        <v>17</v>
      </c>
      <c r="B22" t="s">
        <v>30</v>
      </c>
      <c r="C22" s="5"/>
      <c r="D22" s="5"/>
      <c r="E22" s="5"/>
      <c r="F22" s="5"/>
      <c r="G22" s="5"/>
      <c r="I22" s="47">
        <f t="shared" si="0"/>
        <v>0</v>
      </c>
      <c r="J22" s="44">
        <f>I22+I30+I35+I41+I46</f>
        <v>73512</v>
      </c>
    </row>
    <row r="23" spans="1:10" x14ac:dyDescent="0.3">
      <c r="A23" t="s">
        <v>18</v>
      </c>
      <c r="B23" t="s">
        <v>30</v>
      </c>
      <c r="C23" s="5"/>
      <c r="D23" s="5"/>
      <c r="E23" s="5"/>
      <c r="F23" s="5"/>
      <c r="G23" s="5"/>
      <c r="I23" s="47">
        <f t="shared" si="0"/>
        <v>0</v>
      </c>
      <c r="J23" s="44">
        <f>I23+I36+I42+I47+I31</f>
        <v>10947</v>
      </c>
    </row>
    <row r="24" spans="1:10" x14ac:dyDescent="0.3">
      <c r="A24" t="s">
        <v>244</v>
      </c>
      <c r="B24" t="s">
        <v>30</v>
      </c>
      <c r="C24" s="5"/>
      <c r="D24" s="5"/>
      <c r="E24" s="5"/>
      <c r="F24" s="5"/>
      <c r="G24" s="5"/>
      <c r="I24" s="47">
        <f t="shared" si="0"/>
        <v>0</v>
      </c>
      <c r="J24" s="44">
        <f>I24+I37+I43+I32</f>
        <v>7453</v>
      </c>
    </row>
    <row r="25" spans="1:10" x14ac:dyDescent="0.3">
      <c r="A25" t="s">
        <v>162</v>
      </c>
      <c r="B25" t="s">
        <v>30</v>
      </c>
      <c r="C25" s="5"/>
      <c r="D25" s="5"/>
      <c r="E25" s="5"/>
      <c r="F25" s="5"/>
      <c r="G25" s="5"/>
      <c r="I25" s="47">
        <f t="shared" si="0"/>
        <v>0</v>
      </c>
      <c r="J25" s="46">
        <f>I25+I33</f>
        <v>709</v>
      </c>
    </row>
    <row r="26" spans="1:10" x14ac:dyDescent="0.3">
      <c r="A26" t="s">
        <v>25</v>
      </c>
      <c r="B26" t="s">
        <v>30</v>
      </c>
      <c r="C26" s="5"/>
      <c r="D26" s="5">
        <v>975</v>
      </c>
      <c r="E26" s="5"/>
      <c r="F26" s="5">
        <v>2516</v>
      </c>
      <c r="G26" s="5">
        <v>3604</v>
      </c>
      <c r="I26" s="47">
        <f t="shared" si="0"/>
        <v>7095</v>
      </c>
      <c r="J26" s="46">
        <f>I26</f>
        <v>7095</v>
      </c>
    </row>
    <row r="27" spans="1:10" x14ac:dyDescent="0.3">
      <c r="A27" t="s">
        <v>27</v>
      </c>
      <c r="B27" t="s">
        <v>30</v>
      </c>
      <c r="C27" s="5"/>
      <c r="D27" s="5">
        <v>2670</v>
      </c>
      <c r="E27" s="5">
        <v>2170</v>
      </c>
      <c r="F27" s="5">
        <v>1874</v>
      </c>
      <c r="G27" s="5">
        <v>6650</v>
      </c>
      <c r="I27" s="47">
        <f t="shared" si="0"/>
        <v>13364</v>
      </c>
      <c r="J27" s="44">
        <f>I27+I38</f>
        <v>13364</v>
      </c>
    </row>
    <row r="28" spans="1:10" x14ac:dyDescent="0.3">
      <c r="A28" t="s">
        <v>28</v>
      </c>
      <c r="B28" t="s">
        <v>30</v>
      </c>
      <c r="C28" s="5"/>
      <c r="D28" s="5">
        <v>2833</v>
      </c>
      <c r="E28" s="5">
        <v>1591</v>
      </c>
      <c r="F28" s="5">
        <v>1443</v>
      </c>
      <c r="G28" s="5">
        <v>2256</v>
      </c>
      <c r="I28" s="47">
        <f t="shared" si="0"/>
        <v>8123</v>
      </c>
      <c r="J28" s="44">
        <f>I28+I39</f>
        <v>8123</v>
      </c>
    </row>
    <row r="29" spans="1:10" x14ac:dyDescent="0.3">
      <c r="A29" t="s">
        <v>29</v>
      </c>
      <c r="B29" s="2" t="s">
        <v>254</v>
      </c>
      <c r="C29" s="5"/>
      <c r="D29" s="5">
        <v>14980</v>
      </c>
      <c r="E29" s="5">
        <v>13811</v>
      </c>
      <c r="F29" s="5">
        <v>25412</v>
      </c>
      <c r="G29" s="5">
        <v>14793</v>
      </c>
      <c r="I29" s="47">
        <f t="shared" si="0"/>
        <v>68996</v>
      </c>
      <c r="J29" s="45"/>
    </row>
    <row r="30" spans="1:10" x14ac:dyDescent="0.3">
      <c r="A30" t="s">
        <v>17</v>
      </c>
      <c r="B30" s="2" t="s">
        <v>254</v>
      </c>
      <c r="C30" s="5"/>
      <c r="D30" s="5">
        <v>9467</v>
      </c>
      <c r="E30" s="5">
        <v>17878</v>
      </c>
      <c r="F30" s="5">
        <v>21386</v>
      </c>
      <c r="G30" s="5">
        <v>24781</v>
      </c>
      <c r="I30" s="47">
        <f t="shared" si="0"/>
        <v>73512</v>
      </c>
      <c r="J30" s="45"/>
    </row>
    <row r="31" spans="1:10" x14ac:dyDescent="0.3">
      <c r="A31" t="s">
        <v>18</v>
      </c>
      <c r="B31" s="2" t="s">
        <v>254</v>
      </c>
      <c r="C31" s="5"/>
      <c r="D31" s="5">
        <v>1328</v>
      </c>
      <c r="E31" s="5">
        <v>1758</v>
      </c>
      <c r="F31" s="5">
        <v>3424</v>
      </c>
      <c r="G31" s="5">
        <v>4437</v>
      </c>
      <c r="I31" s="47">
        <f t="shared" si="0"/>
        <v>10947</v>
      </c>
      <c r="J31" s="45"/>
    </row>
    <row r="32" spans="1:10" x14ac:dyDescent="0.3">
      <c r="A32" t="s">
        <v>244</v>
      </c>
      <c r="B32" s="2" t="s">
        <v>254</v>
      </c>
      <c r="C32" s="5"/>
      <c r="D32" s="5"/>
      <c r="E32" s="5">
        <v>2656</v>
      </c>
      <c r="F32" s="5">
        <v>4209</v>
      </c>
      <c r="G32" s="5">
        <v>588</v>
      </c>
      <c r="I32" s="47">
        <f t="shared" si="0"/>
        <v>7453</v>
      </c>
      <c r="J32" s="45"/>
    </row>
    <row r="33" spans="1:10" x14ac:dyDescent="0.3">
      <c r="A33" t="s">
        <v>162</v>
      </c>
      <c r="B33" s="2" t="s">
        <v>254</v>
      </c>
      <c r="C33" s="5"/>
      <c r="D33" s="5"/>
      <c r="E33" s="5"/>
      <c r="F33" s="5"/>
      <c r="G33" s="5">
        <v>709</v>
      </c>
      <c r="I33" s="47">
        <f t="shared" si="0"/>
        <v>709</v>
      </c>
      <c r="J33" s="45"/>
    </row>
    <row r="34" spans="1:10" x14ac:dyDescent="0.3">
      <c r="A34" s="2" t="s">
        <v>29</v>
      </c>
      <c r="B34" s="2" t="s">
        <v>289</v>
      </c>
      <c r="C34" s="5"/>
      <c r="D34" s="5"/>
      <c r="E34" s="5"/>
      <c r="F34" s="5"/>
      <c r="G34" s="5"/>
      <c r="I34" s="47">
        <f t="shared" si="0"/>
        <v>0</v>
      </c>
      <c r="J34" s="45"/>
    </row>
    <row r="35" spans="1:10" x14ac:dyDescent="0.3">
      <c r="A35" s="2" t="s">
        <v>17</v>
      </c>
      <c r="B35" s="2" t="s">
        <v>289</v>
      </c>
      <c r="C35" s="5"/>
      <c r="D35" s="5"/>
      <c r="E35" s="5"/>
      <c r="F35" s="5"/>
      <c r="G35" s="5"/>
      <c r="I35" s="47">
        <f t="shared" si="0"/>
        <v>0</v>
      </c>
      <c r="J35" s="45"/>
    </row>
    <row r="36" spans="1:10" x14ac:dyDescent="0.3">
      <c r="A36" t="s">
        <v>18</v>
      </c>
      <c r="B36" s="2" t="s">
        <v>289</v>
      </c>
      <c r="C36" s="5"/>
      <c r="D36" s="5"/>
      <c r="E36" s="5"/>
      <c r="F36" s="5"/>
      <c r="G36" s="5"/>
      <c r="I36" s="47">
        <f t="shared" si="0"/>
        <v>0</v>
      </c>
      <c r="J36" s="45"/>
    </row>
    <row r="37" spans="1:10" x14ac:dyDescent="0.3">
      <c r="A37" s="2" t="s">
        <v>244</v>
      </c>
      <c r="B37" s="2" t="s">
        <v>289</v>
      </c>
      <c r="C37" s="5"/>
      <c r="D37" s="5"/>
      <c r="E37" s="5"/>
      <c r="F37" s="5"/>
      <c r="G37" s="5"/>
      <c r="I37" s="13">
        <f t="shared" si="0"/>
        <v>0</v>
      </c>
      <c r="J37" s="45"/>
    </row>
    <row r="38" spans="1:10" x14ac:dyDescent="0.3">
      <c r="A38" t="s">
        <v>27</v>
      </c>
      <c r="B38" s="2" t="s">
        <v>289</v>
      </c>
      <c r="C38" s="5"/>
      <c r="D38" s="5"/>
      <c r="E38" s="5"/>
      <c r="F38" s="5"/>
      <c r="G38" s="5"/>
      <c r="I38" s="13">
        <f t="shared" si="0"/>
        <v>0</v>
      </c>
      <c r="J38" s="45"/>
    </row>
    <row r="39" spans="1:10" x14ac:dyDescent="0.3">
      <c r="A39" t="s">
        <v>28</v>
      </c>
      <c r="B39" s="2" t="s">
        <v>289</v>
      </c>
      <c r="C39" s="5"/>
      <c r="D39" s="5"/>
      <c r="E39" s="5"/>
      <c r="F39" s="5"/>
      <c r="G39" s="5"/>
      <c r="I39" s="13">
        <f t="shared" si="0"/>
        <v>0</v>
      </c>
      <c r="J39" s="45"/>
    </row>
    <row r="40" spans="1:10" x14ac:dyDescent="0.3">
      <c r="A40" s="2" t="s">
        <v>29</v>
      </c>
      <c r="B40" s="2" t="s">
        <v>292</v>
      </c>
      <c r="C40" s="5"/>
      <c r="D40" s="5"/>
      <c r="E40" s="5"/>
      <c r="F40" s="5"/>
      <c r="G40" s="5"/>
      <c r="I40" s="13">
        <f t="shared" si="0"/>
        <v>0</v>
      </c>
      <c r="J40" s="45"/>
    </row>
    <row r="41" spans="1:10" x14ac:dyDescent="0.3">
      <c r="A41" s="2" t="s">
        <v>17</v>
      </c>
      <c r="B41" s="2" t="s">
        <v>292</v>
      </c>
      <c r="C41" s="5"/>
      <c r="D41" s="5"/>
      <c r="E41" s="5"/>
      <c r="F41" s="5"/>
      <c r="G41" s="5"/>
      <c r="I41" s="13">
        <f t="shared" si="0"/>
        <v>0</v>
      </c>
      <c r="J41" s="45"/>
    </row>
    <row r="42" spans="1:10" x14ac:dyDescent="0.3">
      <c r="A42" t="s">
        <v>18</v>
      </c>
      <c r="B42" s="2" t="s">
        <v>292</v>
      </c>
      <c r="C42" s="5"/>
      <c r="D42" s="5"/>
      <c r="E42" s="5"/>
      <c r="F42" s="5"/>
      <c r="G42" s="5"/>
      <c r="I42" s="13">
        <f t="shared" si="0"/>
        <v>0</v>
      </c>
      <c r="J42" s="45"/>
    </row>
    <row r="43" spans="1:10" x14ac:dyDescent="0.3">
      <c r="A43" s="2" t="s">
        <v>244</v>
      </c>
      <c r="B43" s="2" t="s">
        <v>292</v>
      </c>
      <c r="C43" s="5"/>
      <c r="D43" s="5"/>
      <c r="E43" s="5"/>
      <c r="F43" s="5"/>
      <c r="G43" s="5"/>
      <c r="I43" s="13">
        <f t="shared" si="0"/>
        <v>0</v>
      </c>
      <c r="J43" s="45"/>
    </row>
    <row r="44" spans="1:10" x14ac:dyDescent="0.3">
      <c r="A44" t="s">
        <v>33</v>
      </c>
      <c r="B44" s="2" t="s">
        <v>254</v>
      </c>
      <c r="C44" s="5"/>
      <c r="D44" s="5"/>
      <c r="E44" s="5"/>
      <c r="F44" s="5"/>
      <c r="G44" s="5"/>
      <c r="I44" s="13">
        <f t="shared" si="0"/>
        <v>0</v>
      </c>
      <c r="J44" s="46">
        <f>I44</f>
        <v>0</v>
      </c>
    </row>
    <row r="45" spans="1:10" x14ac:dyDescent="0.3">
      <c r="A45" s="2" t="s">
        <v>37</v>
      </c>
      <c r="B45" s="2" t="s">
        <v>297</v>
      </c>
      <c r="C45" s="5"/>
      <c r="D45" s="5"/>
      <c r="E45" s="5"/>
      <c r="F45" s="5"/>
      <c r="G45" s="5"/>
      <c r="I45" s="13">
        <f t="shared" si="0"/>
        <v>0</v>
      </c>
      <c r="J45" s="46"/>
    </row>
    <row r="46" spans="1:10" x14ac:dyDescent="0.3">
      <c r="A46" s="2" t="s">
        <v>33</v>
      </c>
      <c r="B46" s="2" t="s">
        <v>297</v>
      </c>
      <c r="C46" s="5"/>
      <c r="D46" s="5"/>
      <c r="E46" s="5"/>
      <c r="F46" s="5"/>
      <c r="G46" s="5"/>
      <c r="I46" s="13">
        <f t="shared" si="0"/>
        <v>0</v>
      </c>
      <c r="J46" s="46"/>
    </row>
    <row r="47" spans="1:10" x14ac:dyDescent="0.3">
      <c r="A47" s="2" t="s">
        <v>31</v>
      </c>
      <c r="B47" s="2" t="s">
        <v>297</v>
      </c>
      <c r="C47" s="5"/>
      <c r="D47" s="5"/>
      <c r="E47" s="5"/>
      <c r="F47" s="5"/>
      <c r="G47" s="5"/>
      <c r="I47" s="13">
        <f t="shared" si="0"/>
        <v>0</v>
      </c>
      <c r="J47" s="46"/>
    </row>
    <row r="48" spans="1:10" x14ac:dyDescent="0.3">
      <c r="A48" t="s">
        <v>35</v>
      </c>
      <c r="B48" t="s">
        <v>32</v>
      </c>
      <c r="C48" s="5"/>
      <c r="D48" s="5"/>
      <c r="E48" s="5"/>
      <c r="F48" s="10"/>
      <c r="G48" s="5"/>
      <c r="I48" s="13">
        <f t="shared" si="0"/>
        <v>0</v>
      </c>
      <c r="J48" s="46">
        <f>I48</f>
        <v>0</v>
      </c>
    </row>
    <row r="49" spans="1:10" x14ac:dyDescent="0.3">
      <c r="A49" t="s">
        <v>36</v>
      </c>
      <c r="B49" t="s">
        <v>32</v>
      </c>
      <c r="C49" s="5"/>
      <c r="D49" s="5"/>
      <c r="E49" s="5"/>
      <c r="F49" s="6"/>
      <c r="G49" s="5"/>
      <c r="I49" s="13">
        <f t="shared" si="0"/>
        <v>0</v>
      </c>
      <c r="J49" s="45"/>
    </row>
    <row r="50" spans="1:10" x14ac:dyDescent="0.3">
      <c r="A50" s="7" t="s">
        <v>39</v>
      </c>
      <c r="B50" t="s">
        <v>38</v>
      </c>
      <c r="C50" s="5"/>
      <c r="D50" s="5"/>
      <c r="E50" s="5"/>
      <c r="F50" s="6"/>
      <c r="G50" s="5"/>
      <c r="I50" s="13">
        <f t="shared" si="0"/>
        <v>0</v>
      </c>
      <c r="J50" s="45"/>
    </row>
    <row r="51" spans="1:10" x14ac:dyDescent="0.3">
      <c r="A51" s="53" t="s">
        <v>37</v>
      </c>
      <c r="B51" s="54" t="s">
        <v>316</v>
      </c>
      <c r="C51" s="5"/>
      <c r="D51" s="5"/>
      <c r="E51" s="5"/>
      <c r="F51" s="10"/>
      <c r="G51" s="5"/>
      <c r="I51" s="13">
        <f t="shared" si="0"/>
        <v>0</v>
      </c>
      <c r="J51" s="46">
        <f>I51</f>
        <v>0</v>
      </c>
    </row>
    <row r="52" spans="1:10" x14ac:dyDescent="0.3">
      <c r="A52" t="s">
        <v>37</v>
      </c>
      <c r="B52" t="s">
        <v>293</v>
      </c>
      <c r="C52" s="5"/>
      <c r="D52" s="5">
        <v>4812</v>
      </c>
      <c r="E52" s="5">
        <v>3818</v>
      </c>
      <c r="F52" s="5">
        <v>2337</v>
      </c>
      <c r="G52" s="5">
        <v>569</v>
      </c>
      <c r="I52" s="13">
        <f t="shared" si="0"/>
        <v>11536</v>
      </c>
      <c r="J52" s="45"/>
    </row>
    <row r="53" spans="1:10" x14ac:dyDescent="0.3">
      <c r="A53" t="s">
        <v>33</v>
      </c>
      <c r="B53" t="s">
        <v>293</v>
      </c>
      <c r="C53" s="5"/>
      <c r="D53" s="5">
        <v>3397</v>
      </c>
      <c r="E53" s="5">
        <v>1956</v>
      </c>
      <c r="F53" s="5">
        <v>2170</v>
      </c>
      <c r="G53" s="5">
        <v>1714</v>
      </c>
      <c r="I53" s="13">
        <f t="shared" si="0"/>
        <v>9237</v>
      </c>
      <c r="J53" s="45"/>
    </row>
    <row r="54" spans="1:10" x14ac:dyDescent="0.3">
      <c r="A54" t="s">
        <v>31</v>
      </c>
      <c r="B54" t="s">
        <v>293</v>
      </c>
      <c r="C54" s="5"/>
      <c r="D54" s="5">
        <v>1418</v>
      </c>
      <c r="E54" s="5">
        <v>2534</v>
      </c>
      <c r="F54" s="10">
        <v>2218</v>
      </c>
      <c r="G54" s="5">
        <v>571</v>
      </c>
      <c r="I54" s="13">
        <f t="shared" si="0"/>
        <v>6741</v>
      </c>
      <c r="J54" s="45"/>
    </row>
    <row r="55" spans="1:10" x14ac:dyDescent="0.3">
      <c r="A55" t="s">
        <v>245</v>
      </c>
      <c r="B55" t="s">
        <v>293</v>
      </c>
      <c r="C55" s="5"/>
      <c r="D55" s="5">
        <v>2804</v>
      </c>
      <c r="E55" s="5">
        <v>2930</v>
      </c>
      <c r="F55" s="10">
        <v>4640</v>
      </c>
      <c r="G55" s="5">
        <v>4481</v>
      </c>
      <c r="I55" s="13">
        <f t="shared" si="0"/>
        <v>14855</v>
      </c>
      <c r="J55" s="45"/>
    </row>
    <row r="56" spans="1:10" x14ac:dyDescent="0.3">
      <c r="A56" t="s">
        <v>37</v>
      </c>
      <c r="B56" t="s">
        <v>277</v>
      </c>
      <c r="C56" s="5"/>
      <c r="D56" s="5"/>
      <c r="E56" s="5"/>
      <c r="F56" s="10"/>
      <c r="G56" s="5"/>
      <c r="I56" s="47">
        <f t="shared" si="0"/>
        <v>0</v>
      </c>
      <c r="J56" s="46">
        <f>I56+I52+I60</f>
        <v>19392</v>
      </c>
    </row>
    <row r="57" spans="1:10" x14ac:dyDescent="0.3">
      <c r="A57" t="s">
        <v>33</v>
      </c>
      <c r="B57" t="s">
        <v>277</v>
      </c>
      <c r="C57" s="5"/>
      <c r="D57" s="5"/>
      <c r="E57" s="5"/>
      <c r="F57" s="10">
        <v>2380.6</v>
      </c>
      <c r="G57" s="5">
        <v>3887.4</v>
      </c>
      <c r="I57" s="47">
        <f t="shared" si="0"/>
        <v>6268</v>
      </c>
      <c r="J57" s="46">
        <f>I57+I53+I61</f>
        <v>15505</v>
      </c>
    </row>
    <row r="58" spans="1:10" x14ac:dyDescent="0.3">
      <c r="A58" t="s">
        <v>31</v>
      </c>
      <c r="B58" t="s">
        <v>277</v>
      </c>
      <c r="C58" s="5"/>
      <c r="D58" s="5"/>
      <c r="E58" s="5"/>
      <c r="F58" s="10"/>
      <c r="G58" s="5"/>
      <c r="I58" s="47">
        <f t="shared" si="0"/>
        <v>0</v>
      </c>
      <c r="J58" s="46">
        <f>I58+I54+I62</f>
        <v>6741</v>
      </c>
    </row>
    <row r="59" spans="1:10" x14ac:dyDescent="0.3">
      <c r="A59" t="s">
        <v>245</v>
      </c>
      <c r="B59" t="s">
        <v>277</v>
      </c>
      <c r="C59" s="5"/>
      <c r="D59" s="5"/>
      <c r="E59" s="5"/>
      <c r="F59" s="10"/>
      <c r="G59" s="5"/>
      <c r="I59" s="47">
        <f t="shared" si="0"/>
        <v>0</v>
      </c>
      <c r="J59" s="46">
        <f>I59+I55+I63</f>
        <v>14855</v>
      </c>
    </row>
    <row r="60" spans="1:10" x14ac:dyDescent="0.3">
      <c r="A60" s="2" t="s">
        <v>37</v>
      </c>
      <c r="B60" s="2" t="s">
        <v>153</v>
      </c>
      <c r="C60" s="5"/>
      <c r="D60" s="5"/>
      <c r="E60" s="5"/>
      <c r="F60" s="10">
        <v>6662</v>
      </c>
      <c r="G60" s="5">
        <v>1194</v>
      </c>
      <c r="I60" s="47">
        <f t="shared" si="0"/>
        <v>7856</v>
      </c>
      <c r="J60" s="46"/>
    </row>
    <row r="61" spans="1:10" x14ac:dyDescent="0.3">
      <c r="A61" s="2" t="s">
        <v>33</v>
      </c>
      <c r="B61" s="2" t="s">
        <v>153</v>
      </c>
      <c r="C61" s="5"/>
      <c r="D61" s="5"/>
      <c r="E61" s="5"/>
      <c r="F61" s="10"/>
      <c r="G61" s="5"/>
      <c r="I61" s="47">
        <f t="shared" si="0"/>
        <v>0</v>
      </c>
      <c r="J61" s="46"/>
    </row>
    <row r="62" spans="1:10" x14ac:dyDescent="0.3">
      <c r="A62" s="2" t="s">
        <v>31</v>
      </c>
      <c r="B62" s="2" t="s">
        <v>153</v>
      </c>
      <c r="C62" s="5"/>
      <c r="D62" s="5"/>
      <c r="E62" s="5"/>
      <c r="F62" s="10"/>
      <c r="G62" s="5"/>
      <c r="I62" s="47">
        <f t="shared" si="0"/>
        <v>0</v>
      </c>
      <c r="J62" s="46"/>
    </row>
    <row r="63" spans="1:10" x14ac:dyDescent="0.3">
      <c r="A63" s="2" t="s">
        <v>245</v>
      </c>
      <c r="B63" s="2" t="s">
        <v>153</v>
      </c>
      <c r="C63" s="5"/>
      <c r="D63" s="5"/>
      <c r="E63" s="5"/>
      <c r="F63" s="10"/>
      <c r="G63" s="5"/>
      <c r="I63" s="47">
        <f t="shared" si="0"/>
        <v>0</v>
      </c>
      <c r="J63" s="46"/>
    </row>
    <row r="64" spans="1:10" x14ac:dyDescent="0.3">
      <c r="A64" s="2" t="s">
        <v>29</v>
      </c>
      <c r="B64" s="2" t="s">
        <v>318</v>
      </c>
      <c r="C64" s="5"/>
      <c r="D64" s="5"/>
      <c r="E64" s="5"/>
      <c r="F64" s="10"/>
      <c r="G64" s="5"/>
      <c r="I64" s="47">
        <f t="shared" si="0"/>
        <v>0</v>
      </c>
      <c r="J64" s="46">
        <f>I64</f>
        <v>0</v>
      </c>
    </row>
    <row r="65" spans="1:10" x14ac:dyDescent="0.3">
      <c r="A65" s="2" t="s">
        <v>17</v>
      </c>
      <c r="B65" s="2" t="s">
        <v>318</v>
      </c>
      <c r="C65" s="5"/>
      <c r="D65" s="5"/>
      <c r="E65" s="5"/>
      <c r="F65" s="10"/>
      <c r="G65" s="5"/>
      <c r="I65" s="47">
        <f t="shared" si="0"/>
        <v>0</v>
      </c>
      <c r="J65" s="46">
        <f>I65</f>
        <v>0</v>
      </c>
    </row>
    <row r="66" spans="1:10" x14ac:dyDescent="0.3">
      <c r="A66" s="2" t="s">
        <v>37</v>
      </c>
      <c r="B66" s="2" t="s">
        <v>290</v>
      </c>
      <c r="C66" s="5"/>
      <c r="D66" s="5"/>
      <c r="E66" s="5"/>
      <c r="F66" s="10"/>
      <c r="G66" s="5"/>
      <c r="I66" s="47">
        <f t="shared" si="0"/>
        <v>0</v>
      </c>
      <c r="J66" s="45"/>
    </row>
    <row r="67" spans="1:10" x14ac:dyDescent="0.3">
      <c r="A67" s="2" t="s">
        <v>33</v>
      </c>
      <c r="B67" s="2" t="s">
        <v>290</v>
      </c>
      <c r="C67" s="5"/>
      <c r="D67" s="5"/>
      <c r="E67" s="5"/>
      <c r="F67" s="10"/>
      <c r="G67" s="5"/>
      <c r="I67" s="47">
        <f t="shared" si="0"/>
        <v>0</v>
      </c>
      <c r="J67" s="45"/>
    </row>
    <row r="68" spans="1:10" x14ac:dyDescent="0.3">
      <c r="A68" s="2" t="s">
        <v>31</v>
      </c>
      <c r="B68" s="2" t="s">
        <v>290</v>
      </c>
      <c r="C68" s="5"/>
      <c r="D68" s="5"/>
      <c r="E68" s="5"/>
      <c r="F68" s="10"/>
      <c r="G68" s="5"/>
      <c r="I68" s="47">
        <f t="shared" si="0"/>
        <v>0</v>
      </c>
      <c r="J68" s="45"/>
    </row>
    <row r="69" spans="1:10" x14ac:dyDescent="0.3">
      <c r="A69" s="2" t="s">
        <v>245</v>
      </c>
      <c r="B69" s="2" t="s">
        <v>290</v>
      </c>
      <c r="C69" s="5"/>
      <c r="D69" s="5"/>
      <c r="E69" s="5"/>
      <c r="F69" s="10"/>
      <c r="G69" s="5"/>
      <c r="I69" s="47">
        <f t="shared" si="0"/>
        <v>0</v>
      </c>
      <c r="J69" s="45"/>
    </row>
    <row r="70" spans="1:10" x14ac:dyDescent="0.3">
      <c r="A70" s="2" t="s">
        <v>53</v>
      </c>
      <c r="B70" s="2" t="s">
        <v>310</v>
      </c>
      <c r="C70" s="5"/>
      <c r="D70" s="5">
        <v>11938</v>
      </c>
      <c r="E70" s="5">
        <v>13148</v>
      </c>
      <c r="F70" s="10">
        <v>17578</v>
      </c>
      <c r="G70" s="5">
        <v>13752</v>
      </c>
      <c r="I70" s="47">
        <f t="shared" si="0"/>
        <v>56416</v>
      </c>
      <c r="J70" s="45"/>
    </row>
    <row r="71" spans="1:10" x14ac:dyDescent="0.3">
      <c r="A71" s="2" t="s">
        <v>54</v>
      </c>
      <c r="B71" s="2" t="s">
        <v>310</v>
      </c>
      <c r="C71" s="5"/>
      <c r="D71" s="5">
        <v>8451</v>
      </c>
      <c r="E71" s="5">
        <v>18463</v>
      </c>
      <c r="F71" s="10">
        <v>19481</v>
      </c>
      <c r="G71" s="5">
        <v>23970</v>
      </c>
      <c r="I71" s="47">
        <f t="shared" si="0"/>
        <v>70365</v>
      </c>
      <c r="J71" s="45"/>
    </row>
    <row r="72" spans="1:10" x14ac:dyDescent="0.3">
      <c r="A72" s="2" t="s">
        <v>311</v>
      </c>
      <c r="B72" s="2" t="s">
        <v>310</v>
      </c>
      <c r="C72" s="5"/>
      <c r="D72" s="5">
        <v>2477</v>
      </c>
      <c r="E72" s="5">
        <v>1163</v>
      </c>
      <c r="F72" s="10">
        <v>2751</v>
      </c>
      <c r="G72" s="5">
        <v>5824</v>
      </c>
      <c r="I72" s="47">
        <f t="shared" si="0"/>
        <v>12215</v>
      </c>
      <c r="J72" s="45"/>
    </row>
    <row r="73" spans="1:10" x14ac:dyDescent="0.3">
      <c r="A73" s="2" t="s">
        <v>320</v>
      </c>
      <c r="B73" s="2" t="s">
        <v>310</v>
      </c>
      <c r="C73" s="5"/>
      <c r="D73" s="5"/>
      <c r="E73" s="5"/>
      <c r="F73" s="10"/>
      <c r="G73" s="5"/>
      <c r="I73" s="47">
        <f t="shared" si="0"/>
        <v>0</v>
      </c>
      <c r="J73" s="45"/>
    </row>
    <row r="74" spans="1:10" x14ac:dyDescent="0.3">
      <c r="A74" s="2" t="s">
        <v>42</v>
      </c>
      <c r="B74" s="2" t="s">
        <v>296</v>
      </c>
      <c r="C74" s="5"/>
      <c r="D74" s="5"/>
      <c r="E74" s="5"/>
      <c r="F74" s="10">
        <v>1651</v>
      </c>
      <c r="G74" s="5">
        <v>2140</v>
      </c>
      <c r="I74" s="47">
        <f t="shared" si="0"/>
        <v>3791</v>
      </c>
      <c r="J74" s="45"/>
    </row>
    <row r="75" spans="1:10" x14ac:dyDescent="0.3">
      <c r="A75" s="2" t="s">
        <v>44</v>
      </c>
      <c r="B75" s="2" t="s">
        <v>296</v>
      </c>
      <c r="C75" s="5"/>
      <c r="D75" s="5"/>
      <c r="E75" s="5"/>
      <c r="F75" s="10"/>
      <c r="G75" s="5"/>
      <c r="I75" s="47">
        <f t="shared" si="0"/>
        <v>0</v>
      </c>
      <c r="J75" s="45"/>
    </row>
    <row r="76" spans="1:10" x14ac:dyDescent="0.3">
      <c r="A76" s="2" t="s">
        <v>71</v>
      </c>
      <c r="B76" s="2" t="s">
        <v>296</v>
      </c>
      <c r="C76" s="5"/>
      <c r="D76" s="5"/>
      <c r="E76" s="5"/>
      <c r="F76" s="10"/>
      <c r="G76" s="5"/>
      <c r="I76" s="47">
        <f t="shared" si="0"/>
        <v>0</v>
      </c>
      <c r="J76" s="45"/>
    </row>
    <row r="77" spans="1:10" x14ac:dyDescent="0.3">
      <c r="A77" t="s">
        <v>25</v>
      </c>
      <c r="B77" t="s">
        <v>45</v>
      </c>
      <c r="C77" s="5"/>
      <c r="D77" s="5"/>
      <c r="E77" s="5"/>
      <c r="F77" s="5"/>
      <c r="G77" s="5"/>
      <c r="I77" s="47">
        <f t="shared" si="0"/>
        <v>0</v>
      </c>
      <c r="J77" s="44">
        <f>I77+I66+I74+I70</f>
        <v>60207</v>
      </c>
    </row>
    <row r="78" spans="1:10" x14ac:dyDescent="0.3">
      <c r="A78" t="s">
        <v>27</v>
      </c>
      <c r="B78" t="s">
        <v>45</v>
      </c>
      <c r="C78" s="5"/>
      <c r="D78" s="5"/>
      <c r="E78" s="5"/>
      <c r="F78" s="5"/>
      <c r="G78" s="5"/>
      <c r="I78" s="47">
        <f t="shared" si="0"/>
        <v>0</v>
      </c>
      <c r="J78" s="44">
        <f>I78+I67+I75+I71</f>
        <v>70365</v>
      </c>
    </row>
    <row r="79" spans="1:10" x14ac:dyDescent="0.3">
      <c r="A79" t="s">
        <v>28</v>
      </c>
      <c r="B79" t="s">
        <v>45</v>
      </c>
      <c r="C79" s="5"/>
      <c r="D79" s="5"/>
      <c r="E79" s="5"/>
      <c r="F79" s="5"/>
      <c r="G79" s="5"/>
      <c r="I79" s="47">
        <f t="shared" si="0"/>
        <v>0</v>
      </c>
      <c r="J79" s="44">
        <f>I79+I68+I76+I72</f>
        <v>12215</v>
      </c>
    </row>
    <row r="80" spans="1:10" x14ac:dyDescent="0.3">
      <c r="A80" t="s">
        <v>246</v>
      </c>
      <c r="B80" t="s">
        <v>45</v>
      </c>
      <c r="C80" s="5"/>
      <c r="D80" s="5">
        <v>3991</v>
      </c>
      <c r="E80" s="5"/>
      <c r="F80" s="5"/>
      <c r="G80" s="5">
        <v>3245</v>
      </c>
      <c r="I80" s="47">
        <f t="shared" si="0"/>
        <v>7236</v>
      </c>
      <c r="J80" s="44">
        <f>I80+I69</f>
        <v>7236</v>
      </c>
    </row>
    <row r="81" spans="1:10" x14ac:dyDescent="0.3">
      <c r="A81" t="s">
        <v>160</v>
      </c>
      <c r="B81" t="s">
        <v>45</v>
      </c>
      <c r="C81" s="5"/>
      <c r="D81" s="5"/>
      <c r="E81" s="5"/>
      <c r="F81" s="5"/>
      <c r="G81" s="5"/>
      <c r="I81" s="13">
        <f t="shared" si="0"/>
        <v>0</v>
      </c>
      <c r="J81" s="46">
        <f>I81+I73</f>
        <v>0</v>
      </c>
    </row>
    <row r="82" spans="1:10" x14ac:dyDescent="0.3">
      <c r="C82" s="1" t="s">
        <v>0</v>
      </c>
      <c r="D82" s="1" t="s">
        <v>0</v>
      </c>
      <c r="E82" s="1" t="s">
        <v>0</v>
      </c>
      <c r="F82" s="1" t="s">
        <v>0</v>
      </c>
      <c r="G82" s="1" t="s">
        <v>0</v>
      </c>
      <c r="H82" s="1"/>
      <c r="I82" s="1" t="s">
        <v>0</v>
      </c>
    </row>
    <row r="83" spans="1:10" x14ac:dyDescent="0.3">
      <c r="C83" s="8">
        <f>SUM(C4:C81)</f>
        <v>0</v>
      </c>
      <c r="D83" s="8">
        <f>SUM(D4:D81)</f>
        <v>129768</v>
      </c>
      <c r="E83" s="8">
        <f>SUM(E4:E81)</f>
        <v>155366</v>
      </c>
      <c r="F83" s="8">
        <f>SUM(F4:F81)</f>
        <v>214865.6</v>
      </c>
      <c r="G83" s="8">
        <f>SUM(G4:G81)</f>
        <v>216362.4</v>
      </c>
      <c r="H83" s="9"/>
      <c r="I83" s="21">
        <f>SUM(I4:I81)</f>
        <v>716362</v>
      </c>
      <c r="J83" s="21">
        <f>SUM(J4:J81)</f>
        <v>716362</v>
      </c>
    </row>
    <row r="84" spans="1:10" x14ac:dyDescent="0.3">
      <c r="C84" s="1" t="s">
        <v>1</v>
      </c>
      <c r="D84" s="1" t="s">
        <v>1</v>
      </c>
      <c r="E84" s="1" t="s">
        <v>1</v>
      </c>
      <c r="F84" s="1" t="s">
        <v>1</v>
      </c>
      <c r="G84" s="1" t="s">
        <v>1</v>
      </c>
      <c r="H84" s="1"/>
      <c r="I84" s="1" t="s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88"/>
  <sheetViews>
    <sheetView workbookViewId="0">
      <selection activeCell="E9" sqref="E9"/>
    </sheetView>
  </sheetViews>
  <sheetFormatPr defaultRowHeight="14.4" x14ac:dyDescent="0.3"/>
  <cols>
    <col min="2" max="2" width="18" customWidth="1"/>
    <col min="3" max="3" width="10.33203125" customWidth="1"/>
    <col min="4" max="4" width="11.33203125" customWidth="1"/>
    <col min="5" max="5" width="11.109375" customWidth="1"/>
    <col min="6" max="6" width="11" customWidth="1"/>
    <col min="7" max="7" width="11.5546875" customWidth="1"/>
    <col min="9" max="9" width="11.6640625" customWidth="1"/>
  </cols>
  <sheetData>
    <row r="1" spans="1:10" x14ac:dyDescent="0.3">
      <c r="A1" t="s">
        <v>321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3" t="s">
        <v>150</v>
      </c>
      <c r="E3" s="3" t="s">
        <v>151</v>
      </c>
      <c r="F3" s="4" t="s">
        <v>152</v>
      </c>
      <c r="G3" s="3" t="s">
        <v>76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85" si="0">C4+D4+E4+F4+G4</f>
        <v>0</v>
      </c>
      <c r="J4" s="44">
        <f>I4+I11+I15+I19</f>
        <v>120622</v>
      </c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>
        <f>I5+I12+I16+I20</f>
        <v>78714</v>
      </c>
    </row>
    <row r="6" spans="1:10" x14ac:dyDescent="0.3">
      <c r="A6" t="s">
        <v>21</v>
      </c>
      <c r="B6" t="s">
        <v>13</v>
      </c>
      <c r="C6" s="5"/>
      <c r="D6" s="5">
        <v>3845</v>
      </c>
      <c r="E6" s="5">
        <v>3859</v>
      </c>
      <c r="F6" s="17"/>
      <c r="G6" s="5"/>
      <c r="I6" s="47">
        <f t="shared" si="0"/>
        <v>7704</v>
      </c>
      <c r="J6" s="44">
        <f>I6+I13+I17</f>
        <v>19613</v>
      </c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I7+I18+I14</f>
        <v>24012</v>
      </c>
    </row>
    <row r="8" spans="1:10" x14ac:dyDescent="0.3">
      <c r="A8" t="s">
        <v>197</v>
      </c>
      <c r="B8" t="s">
        <v>13</v>
      </c>
      <c r="C8" s="5"/>
      <c r="D8" s="5">
        <v>6338</v>
      </c>
      <c r="E8" s="5"/>
      <c r="F8" s="17"/>
      <c r="G8" s="5"/>
      <c r="I8" s="47">
        <f t="shared" si="0"/>
        <v>6338</v>
      </c>
      <c r="J8" s="46">
        <f>I8</f>
        <v>6338</v>
      </c>
    </row>
    <row r="9" spans="1:10" x14ac:dyDescent="0.3">
      <c r="A9" t="s">
        <v>22</v>
      </c>
      <c r="B9" t="s">
        <v>23</v>
      </c>
      <c r="C9" s="5">
        <v>2840</v>
      </c>
      <c r="D9" s="5">
        <v>1889</v>
      </c>
      <c r="E9" s="5">
        <v>3664</v>
      </c>
      <c r="F9" s="17"/>
      <c r="G9" s="5"/>
      <c r="I9" s="47">
        <f t="shared" si="0"/>
        <v>8393</v>
      </c>
      <c r="J9" s="46">
        <f>I9</f>
        <v>8393</v>
      </c>
    </row>
    <row r="10" spans="1:10" x14ac:dyDescent="0.3">
      <c r="A10" t="s">
        <v>24</v>
      </c>
      <c r="B10" t="s">
        <v>23</v>
      </c>
      <c r="C10" s="5">
        <v>2212</v>
      </c>
      <c r="D10" s="5">
        <v>2248</v>
      </c>
      <c r="E10" s="5">
        <v>3309</v>
      </c>
      <c r="F10" s="17"/>
      <c r="G10" s="5"/>
      <c r="I10" s="47">
        <f t="shared" si="0"/>
        <v>7769</v>
      </c>
      <c r="J10" s="46">
        <f>I10</f>
        <v>7769</v>
      </c>
    </row>
    <row r="11" spans="1:10" x14ac:dyDescent="0.3">
      <c r="A11" s="2" t="s">
        <v>157</v>
      </c>
      <c r="B11" s="2" t="s">
        <v>287</v>
      </c>
      <c r="C11" s="5">
        <v>38071</v>
      </c>
      <c r="D11" s="5">
        <v>48781</v>
      </c>
      <c r="E11" s="5">
        <v>22317</v>
      </c>
      <c r="F11" s="17"/>
      <c r="G11" s="5"/>
      <c r="I11" s="47">
        <f t="shared" si="0"/>
        <v>109169</v>
      </c>
      <c r="J11" s="45"/>
    </row>
    <row r="12" spans="1:10" x14ac:dyDescent="0.3">
      <c r="A12" s="2" t="s">
        <v>139</v>
      </c>
      <c r="B12" s="2" t="s">
        <v>287</v>
      </c>
      <c r="C12" s="5">
        <v>29917</v>
      </c>
      <c r="D12" s="5">
        <v>26908</v>
      </c>
      <c r="E12" s="5">
        <v>15215</v>
      </c>
      <c r="F12" s="17"/>
      <c r="G12" s="5"/>
      <c r="I12" s="47">
        <f t="shared" si="0"/>
        <v>72040</v>
      </c>
      <c r="J12" s="45"/>
    </row>
    <row r="13" spans="1:10" x14ac:dyDescent="0.3">
      <c r="A13" s="2" t="s">
        <v>174</v>
      </c>
      <c r="B13" s="2" t="s">
        <v>287</v>
      </c>
      <c r="C13" s="5">
        <v>7665</v>
      </c>
      <c r="D13" s="5">
        <v>4244</v>
      </c>
      <c r="E13" s="5"/>
      <c r="F13" s="17"/>
      <c r="G13" s="5"/>
      <c r="I13" s="47">
        <f t="shared" si="0"/>
        <v>11909</v>
      </c>
      <c r="J13" s="45"/>
    </row>
    <row r="14" spans="1:10" x14ac:dyDescent="0.3">
      <c r="A14" s="2" t="s">
        <v>307</v>
      </c>
      <c r="B14" s="2" t="s">
        <v>287</v>
      </c>
      <c r="C14" s="5"/>
      <c r="D14" s="5">
        <v>7492</v>
      </c>
      <c r="E14" s="5">
        <v>16520</v>
      </c>
      <c r="F14" s="17"/>
      <c r="G14" s="5"/>
      <c r="I14" s="47">
        <f t="shared" si="0"/>
        <v>24012</v>
      </c>
      <c r="J14" s="45"/>
    </row>
    <row r="15" spans="1:10" x14ac:dyDescent="0.3">
      <c r="A15" s="2" t="s">
        <v>19</v>
      </c>
      <c r="B15" s="2" t="s">
        <v>288</v>
      </c>
      <c r="C15" s="5"/>
      <c r="D15" s="5"/>
      <c r="E15" s="5"/>
      <c r="F15" s="17"/>
      <c r="G15" s="5"/>
      <c r="I15" s="47">
        <f t="shared" si="0"/>
        <v>0</v>
      </c>
      <c r="J15" s="45"/>
    </row>
    <row r="16" spans="1:10" x14ac:dyDescent="0.3">
      <c r="A16" s="2" t="s">
        <v>20</v>
      </c>
      <c r="B16" s="2" t="s">
        <v>288</v>
      </c>
      <c r="C16" s="5"/>
      <c r="D16" s="5"/>
      <c r="E16" s="5"/>
      <c r="F16" s="17"/>
      <c r="G16" s="5"/>
      <c r="I16" s="47">
        <f t="shared" si="0"/>
        <v>0</v>
      </c>
      <c r="J16" s="45"/>
    </row>
    <row r="17" spans="1:10" x14ac:dyDescent="0.3">
      <c r="A17" s="2" t="s">
        <v>21</v>
      </c>
      <c r="B17" s="2" t="s">
        <v>288</v>
      </c>
      <c r="C17" s="5"/>
      <c r="D17" s="5"/>
      <c r="E17" s="5"/>
      <c r="F17" s="17"/>
      <c r="G17" s="5"/>
      <c r="I17" s="47">
        <f t="shared" si="0"/>
        <v>0</v>
      </c>
      <c r="J17" s="45"/>
    </row>
    <row r="18" spans="1:10" x14ac:dyDescent="0.3">
      <c r="A18" s="2" t="s">
        <v>243</v>
      </c>
      <c r="B18" s="2" t="s">
        <v>288</v>
      </c>
      <c r="C18" s="5"/>
      <c r="D18" s="5"/>
      <c r="E18" s="5"/>
      <c r="F18" s="17"/>
      <c r="G18" s="5"/>
      <c r="I18" s="47">
        <f t="shared" si="0"/>
        <v>0</v>
      </c>
      <c r="J18" s="45"/>
    </row>
    <row r="19" spans="1:10" x14ac:dyDescent="0.3">
      <c r="A19" s="2" t="s">
        <v>157</v>
      </c>
      <c r="B19" s="2" t="s">
        <v>315</v>
      </c>
      <c r="C19" s="5">
        <v>7643</v>
      </c>
      <c r="D19" s="5">
        <v>3810</v>
      </c>
      <c r="E19" s="5"/>
      <c r="F19" s="17"/>
      <c r="G19" s="5"/>
      <c r="I19" s="47">
        <f t="shared" si="0"/>
        <v>11453</v>
      </c>
      <c r="J19" s="45"/>
    </row>
    <row r="20" spans="1:10" x14ac:dyDescent="0.3">
      <c r="A20" s="2" t="s">
        <v>139</v>
      </c>
      <c r="B20" s="2" t="s">
        <v>315</v>
      </c>
      <c r="C20" s="5">
        <v>2124</v>
      </c>
      <c r="D20" s="5">
        <v>4550</v>
      </c>
      <c r="E20" s="5"/>
      <c r="F20" s="17"/>
      <c r="G20" s="5"/>
      <c r="I20" s="47">
        <f t="shared" si="0"/>
        <v>6674</v>
      </c>
      <c r="J20" s="45"/>
    </row>
    <row r="21" spans="1:10" x14ac:dyDescent="0.3">
      <c r="A21" t="s">
        <v>29</v>
      </c>
      <c r="B21" t="s">
        <v>30</v>
      </c>
      <c r="C21" s="5"/>
      <c r="D21" s="5"/>
      <c r="E21" s="5"/>
      <c r="F21" s="17"/>
      <c r="G21" s="5"/>
      <c r="I21" s="47">
        <f t="shared" si="0"/>
        <v>0</v>
      </c>
      <c r="J21" s="44">
        <f>I21+I29+I34+I40+I45</f>
        <v>55965</v>
      </c>
    </row>
    <row r="22" spans="1:10" x14ac:dyDescent="0.3">
      <c r="A22" t="s">
        <v>17</v>
      </c>
      <c r="B22" t="s">
        <v>30</v>
      </c>
      <c r="C22" s="5"/>
      <c r="D22" s="5"/>
      <c r="E22" s="5"/>
      <c r="F22" s="5"/>
      <c r="G22" s="5"/>
      <c r="I22" s="47">
        <f t="shared" si="0"/>
        <v>0</v>
      </c>
      <c r="J22" s="44">
        <f>I22+I30+I35+I41+I46</f>
        <v>53020</v>
      </c>
    </row>
    <row r="23" spans="1:10" x14ac:dyDescent="0.3">
      <c r="A23" t="s">
        <v>18</v>
      </c>
      <c r="B23" t="s">
        <v>30</v>
      </c>
      <c r="C23" s="5"/>
      <c r="D23" s="5"/>
      <c r="E23" s="5"/>
      <c r="F23" s="5"/>
      <c r="G23" s="5"/>
      <c r="I23" s="47">
        <f t="shared" si="0"/>
        <v>0</v>
      </c>
      <c r="J23" s="44">
        <f>I23+I36+I42+I47+I31</f>
        <v>10402</v>
      </c>
    </row>
    <row r="24" spans="1:10" x14ac:dyDescent="0.3">
      <c r="A24" t="s">
        <v>244</v>
      </c>
      <c r="B24" t="s">
        <v>30</v>
      </c>
      <c r="C24" s="5"/>
      <c r="D24" s="5"/>
      <c r="E24" s="5">
        <v>925</v>
      </c>
      <c r="F24" s="5"/>
      <c r="G24" s="5"/>
      <c r="I24" s="47">
        <f t="shared" si="0"/>
        <v>925</v>
      </c>
      <c r="J24" s="44">
        <f>I24+I37+I43+I32</f>
        <v>12325</v>
      </c>
    </row>
    <row r="25" spans="1:10" x14ac:dyDescent="0.3">
      <c r="A25" t="s">
        <v>162</v>
      </c>
      <c r="B25" t="s">
        <v>30</v>
      </c>
      <c r="C25" s="5"/>
      <c r="D25" s="5"/>
      <c r="E25" s="5"/>
      <c r="F25" s="5"/>
      <c r="G25" s="5"/>
      <c r="I25" s="47">
        <f t="shared" si="0"/>
        <v>0</v>
      </c>
      <c r="J25" s="46">
        <f>I25+I33</f>
        <v>0</v>
      </c>
    </row>
    <row r="26" spans="1:10" x14ac:dyDescent="0.3">
      <c r="A26" t="s">
        <v>25</v>
      </c>
      <c r="B26" t="s">
        <v>30</v>
      </c>
      <c r="C26" s="5">
        <v>3012</v>
      </c>
      <c r="D26" s="5">
        <v>9925</v>
      </c>
      <c r="E26" s="5">
        <v>2180</v>
      </c>
      <c r="F26" s="5"/>
      <c r="G26" s="5"/>
      <c r="I26" s="47">
        <f t="shared" si="0"/>
        <v>15117</v>
      </c>
      <c r="J26" s="46">
        <f>I26</f>
        <v>15117</v>
      </c>
    </row>
    <row r="27" spans="1:10" x14ac:dyDescent="0.3">
      <c r="A27" t="s">
        <v>27</v>
      </c>
      <c r="B27" t="s">
        <v>30</v>
      </c>
      <c r="C27" s="5">
        <v>2861</v>
      </c>
      <c r="D27" s="5">
        <v>1907</v>
      </c>
      <c r="E27" s="5">
        <v>3731</v>
      </c>
      <c r="F27" s="5"/>
      <c r="G27" s="5"/>
      <c r="I27" s="47">
        <f t="shared" si="0"/>
        <v>8499</v>
      </c>
      <c r="J27" s="44">
        <f>I27+I38</f>
        <v>8499</v>
      </c>
    </row>
    <row r="28" spans="1:10" x14ac:dyDescent="0.3">
      <c r="A28" t="s">
        <v>28</v>
      </c>
      <c r="B28" t="s">
        <v>30</v>
      </c>
      <c r="C28" s="5">
        <v>6852</v>
      </c>
      <c r="D28" s="5">
        <v>2257</v>
      </c>
      <c r="E28" s="5">
        <v>3574</v>
      </c>
      <c r="F28" s="5"/>
      <c r="G28" s="5"/>
      <c r="I28" s="47">
        <f t="shared" si="0"/>
        <v>12683</v>
      </c>
      <c r="J28" s="44">
        <f>I28+I39</f>
        <v>12683</v>
      </c>
    </row>
    <row r="29" spans="1:10" x14ac:dyDescent="0.3">
      <c r="A29" t="s">
        <v>29</v>
      </c>
      <c r="B29" s="2" t="s">
        <v>254</v>
      </c>
      <c r="C29" s="5">
        <v>24344</v>
      </c>
      <c r="D29" s="5">
        <v>29242</v>
      </c>
      <c r="E29" s="5">
        <v>1745</v>
      </c>
      <c r="F29" s="5"/>
      <c r="G29" s="5"/>
      <c r="I29" s="47">
        <f t="shared" si="0"/>
        <v>55331</v>
      </c>
      <c r="J29" s="45"/>
    </row>
    <row r="30" spans="1:10" x14ac:dyDescent="0.3">
      <c r="A30" t="s">
        <v>17</v>
      </c>
      <c r="B30" s="2" t="s">
        <v>254</v>
      </c>
      <c r="C30" s="5">
        <v>25241</v>
      </c>
      <c r="D30" s="5">
        <v>13538</v>
      </c>
      <c r="E30" s="5">
        <v>12311</v>
      </c>
      <c r="F30" s="5"/>
      <c r="G30" s="5"/>
      <c r="I30" s="47">
        <f t="shared" si="0"/>
        <v>51090</v>
      </c>
      <c r="J30" s="45"/>
    </row>
    <row r="31" spans="1:10" x14ac:dyDescent="0.3">
      <c r="A31" t="s">
        <v>18</v>
      </c>
      <c r="B31" s="2" t="s">
        <v>254</v>
      </c>
      <c r="C31" s="5">
        <v>2994</v>
      </c>
      <c r="D31" s="5">
        <v>4103</v>
      </c>
      <c r="E31" s="5">
        <v>3305</v>
      </c>
      <c r="F31" s="5"/>
      <c r="G31" s="5"/>
      <c r="I31" s="47">
        <f t="shared" si="0"/>
        <v>10402</v>
      </c>
      <c r="J31" s="45"/>
    </row>
    <row r="32" spans="1:10" x14ac:dyDescent="0.3">
      <c r="A32" t="s">
        <v>244</v>
      </c>
      <c r="B32" s="2" t="s">
        <v>254</v>
      </c>
      <c r="C32" s="5"/>
      <c r="D32" s="5">
        <v>5110</v>
      </c>
      <c r="E32" s="5">
        <v>6290</v>
      </c>
      <c r="F32" s="5"/>
      <c r="G32" s="5"/>
      <c r="I32" s="47">
        <f t="shared" si="0"/>
        <v>11400</v>
      </c>
      <c r="J32" s="45"/>
    </row>
    <row r="33" spans="1:10" x14ac:dyDescent="0.3">
      <c r="A33" t="s">
        <v>162</v>
      </c>
      <c r="B33" s="2" t="s">
        <v>254</v>
      </c>
      <c r="C33" s="5"/>
      <c r="D33" s="5"/>
      <c r="E33" s="5"/>
      <c r="F33" s="5"/>
      <c r="G33" s="5"/>
      <c r="I33" s="47">
        <f t="shared" si="0"/>
        <v>0</v>
      </c>
      <c r="J33" s="45"/>
    </row>
    <row r="34" spans="1:10" x14ac:dyDescent="0.3">
      <c r="A34" s="2" t="s">
        <v>29</v>
      </c>
      <c r="B34" s="2" t="s">
        <v>289</v>
      </c>
      <c r="C34" s="5"/>
      <c r="D34" s="5"/>
      <c r="E34" s="5"/>
      <c r="F34" s="5"/>
      <c r="G34" s="5"/>
      <c r="I34" s="47">
        <f t="shared" si="0"/>
        <v>0</v>
      </c>
      <c r="J34" s="45"/>
    </row>
    <row r="35" spans="1:10" x14ac:dyDescent="0.3">
      <c r="A35" s="2" t="s">
        <v>17</v>
      </c>
      <c r="B35" s="2" t="s">
        <v>289</v>
      </c>
      <c r="C35" s="5"/>
      <c r="D35" s="5"/>
      <c r="E35" s="5"/>
      <c r="F35" s="5"/>
      <c r="G35" s="5"/>
      <c r="I35" s="47">
        <f t="shared" si="0"/>
        <v>0</v>
      </c>
      <c r="J35" s="45"/>
    </row>
    <row r="36" spans="1:10" x14ac:dyDescent="0.3">
      <c r="A36" t="s">
        <v>18</v>
      </c>
      <c r="B36" s="2" t="s">
        <v>289</v>
      </c>
      <c r="C36" s="5"/>
      <c r="D36" s="5"/>
      <c r="E36" s="5"/>
      <c r="F36" s="5"/>
      <c r="G36" s="5"/>
      <c r="I36" s="47">
        <f t="shared" si="0"/>
        <v>0</v>
      </c>
      <c r="J36" s="45"/>
    </row>
    <row r="37" spans="1:10" x14ac:dyDescent="0.3">
      <c r="A37" s="2" t="s">
        <v>244</v>
      </c>
      <c r="B37" s="2" t="s">
        <v>289</v>
      </c>
      <c r="C37" s="5"/>
      <c r="D37" s="5"/>
      <c r="E37" s="5"/>
      <c r="F37" s="5"/>
      <c r="G37" s="5"/>
      <c r="I37" s="13">
        <f t="shared" si="0"/>
        <v>0</v>
      </c>
      <c r="J37" s="45"/>
    </row>
    <row r="38" spans="1:10" x14ac:dyDescent="0.3">
      <c r="A38" t="s">
        <v>27</v>
      </c>
      <c r="B38" s="2" t="s">
        <v>289</v>
      </c>
      <c r="C38" s="5"/>
      <c r="D38" s="5"/>
      <c r="E38" s="5"/>
      <c r="F38" s="5"/>
      <c r="G38" s="5"/>
      <c r="I38" s="13">
        <f t="shared" si="0"/>
        <v>0</v>
      </c>
      <c r="J38" s="45"/>
    </row>
    <row r="39" spans="1:10" x14ac:dyDescent="0.3">
      <c r="A39" t="s">
        <v>28</v>
      </c>
      <c r="B39" s="2" t="s">
        <v>289</v>
      </c>
      <c r="C39" s="5"/>
      <c r="D39" s="5"/>
      <c r="E39" s="5"/>
      <c r="F39" s="5"/>
      <c r="G39" s="5"/>
      <c r="I39" s="13">
        <f t="shared" si="0"/>
        <v>0</v>
      </c>
      <c r="J39" s="45"/>
    </row>
    <row r="40" spans="1:10" x14ac:dyDescent="0.3">
      <c r="A40" s="2" t="s">
        <v>29</v>
      </c>
      <c r="B40" s="2" t="s">
        <v>292</v>
      </c>
      <c r="C40" s="5"/>
      <c r="D40" s="5"/>
      <c r="E40" s="5"/>
      <c r="F40" s="5"/>
      <c r="G40" s="5"/>
      <c r="I40" s="13">
        <f t="shared" si="0"/>
        <v>0</v>
      </c>
      <c r="J40" s="45"/>
    </row>
    <row r="41" spans="1:10" x14ac:dyDescent="0.3">
      <c r="A41" s="2" t="s">
        <v>17</v>
      </c>
      <c r="B41" s="2" t="s">
        <v>292</v>
      </c>
      <c r="C41" s="5"/>
      <c r="D41" s="5"/>
      <c r="E41" s="5"/>
      <c r="F41" s="5"/>
      <c r="G41" s="5"/>
      <c r="I41" s="13">
        <f t="shared" si="0"/>
        <v>0</v>
      </c>
      <c r="J41" s="45"/>
    </row>
    <row r="42" spans="1:10" x14ac:dyDescent="0.3">
      <c r="A42" t="s">
        <v>18</v>
      </c>
      <c r="B42" s="2" t="s">
        <v>292</v>
      </c>
      <c r="C42" s="5"/>
      <c r="D42" s="5"/>
      <c r="E42" s="5"/>
      <c r="F42" s="5"/>
      <c r="G42" s="5"/>
      <c r="I42" s="13">
        <f t="shared" si="0"/>
        <v>0</v>
      </c>
      <c r="J42" s="45"/>
    </row>
    <row r="43" spans="1:10" x14ac:dyDescent="0.3">
      <c r="A43" s="2" t="s">
        <v>244</v>
      </c>
      <c r="B43" s="2" t="s">
        <v>292</v>
      </c>
      <c r="C43" s="5"/>
      <c r="D43" s="5"/>
      <c r="E43" s="5"/>
      <c r="F43" s="5"/>
      <c r="G43" s="5"/>
      <c r="I43" s="13">
        <f t="shared" si="0"/>
        <v>0</v>
      </c>
      <c r="J43" s="45"/>
    </row>
    <row r="44" spans="1:10" x14ac:dyDescent="0.3">
      <c r="A44" t="s">
        <v>33</v>
      </c>
      <c r="B44" s="2" t="s">
        <v>254</v>
      </c>
      <c r="C44" s="5"/>
      <c r="D44" s="5"/>
      <c r="E44" s="5"/>
      <c r="F44" s="5"/>
      <c r="G44" s="5"/>
      <c r="I44" s="13">
        <f t="shared" si="0"/>
        <v>0</v>
      </c>
      <c r="J44" s="46">
        <f>I44</f>
        <v>0</v>
      </c>
    </row>
    <row r="45" spans="1:10" x14ac:dyDescent="0.3">
      <c r="A45" s="2" t="s">
        <v>37</v>
      </c>
      <c r="B45" s="2" t="s">
        <v>297</v>
      </c>
      <c r="C45" s="5"/>
      <c r="D45" s="5"/>
      <c r="E45" s="5">
        <v>634</v>
      </c>
      <c r="F45" s="5"/>
      <c r="G45" s="5"/>
      <c r="I45" s="13">
        <f t="shared" si="0"/>
        <v>634</v>
      </c>
      <c r="J45" s="46"/>
    </row>
    <row r="46" spans="1:10" x14ac:dyDescent="0.3">
      <c r="A46" s="2" t="s">
        <v>33</v>
      </c>
      <c r="B46" s="2" t="s">
        <v>297</v>
      </c>
      <c r="C46" s="5"/>
      <c r="D46" s="5"/>
      <c r="E46" s="5">
        <v>1930</v>
      </c>
      <c r="F46" s="5"/>
      <c r="G46" s="5"/>
      <c r="I46" s="13">
        <f t="shared" si="0"/>
        <v>1930</v>
      </c>
      <c r="J46" s="46"/>
    </row>
    <row r="47" spans="1:10" x14ac:dyDescent="0.3">
      <c r="A47" s="2" t="s">
        <v>31</v>
      </c>
      <c r="B47" s="2" t="s">
        <v>297</v>
      </c>
      <c r="C47" s="5"/>
      <c r="D47" s="5"/>
      <c r="E47" s="5"/>
      <c r="F47" s="5"/>
      <c r="G47" s="5"/>
      <c r="I47" s="13">
        <f t="shared" si="0"/>
        <v>0</v>
      </c>
      <c r="J47" s="46"/>
    </row>
    <row r="48" spans="1:10" x14ac:dyDescent="0.3">
      <c r="A48" t="s">
        <v>35</v>
      </c>
      <c r="B48" t="s">
        <v>32</v>
      </c>
      <c r="C48" s="5"/>
      <c r="D48" s="5">
        <v>6573</v>
      </c>
      <c r="E48" s="5"/>
      <c r="F48" s="10"/>
      <c r="G48" s="5"/>
      <c r="I48" s="13">
        <f t="shared" si="0"/>
        <v>6573</v>
      </c>
      <c r="J48" s="46">
        <f>I48</f>
        <v>6573</v>
      </c>
    </row>
    <row r="49" spans="1:10" x14ac:dyDescent="0.3">
      <c r="A49" t="s">
        <v>36</v>
      </c>
      <c r="B49" t="s">
        <v>32</v>
      </c>
      <c r="C49" s="5"/>
      <c r="D49" s="5"/>
      <c r="E49" s="5"/>
      <c r="F49" s="6"/>
      <c r="G49" s="5"/>
      <c r="I49" s="13">
        <f t="shared" si="0"/>
        <v>0</v>
      </c>
      <c r="J49" s="45"/>
    </row>
    <row r="50" spans="1:10" x14ac:dyDescent="0.3">
      <c r="A50" s="7" t="s">
        <v>39</v>
      </c>
      <c r="B50" t="s">
        <v>38</v>
      </c>
      <c r="C50" s="5"/>
      <c r="D50" s="5"/>
      <c r="E50" s="5"/>
      <c r="F50" s="6"/>
      <c r="G50" s="5"/>
      <c r="I50" s="13">
        <f t="shared" si="0"/>
        <v>0</v>
      </c>
      <c r="J50" s="45"/>
    </row>
    <row r="51" spans="1:10" x14ac:dyDescent="0.3">
      <c r="A51" s="53" t="s">
        <v>37</v>
      </c>
      <c r="B51" s="54" t="s">
        <v>316</v>
      </c>
      <c r="C51" s="5"/>
      <c r="D51" s="5">
        <v>7431</v>
      </c>
      <c r="E51" s="5"/>
      <c r="F51" s="10"/>
      <c r="G51" s="5"/>
      <c r="I51" s="13">
        <f t="shared" si="0"/>
        <v>7431</v>
      </c>
      <c r="J51" s="46">
        <f>I51</f>
        <v>7431</v>
      </c>
    </row>
    <row r="52" spans="1:10" x14ac:dyDescent="0.3">
      <c r="A52" t="s">
        <v>37</v>
      </c>
      <c r="B52" t="s">
        <v>293</v>
      </c>
      <c r="C52" s="5"/>
      <c r="D52" s="5">
        <v>1577</v>
      </c>
      <c r="E52" s="5"/>
      <c r="F52" s="5"/>
      <c r="G52" s="5"/>
      <c r="I52" s="13">
        <f t="shared" si="0"/>
        <v>1577</v>
      </c>
      <c r="J52" s="45"/>
    </row>
    <row r="53" spans="1:10" x14ac:dyDescent="0.3">
      <c r="A53" t="s">
        <v>33</v>
      </c>
      <c r="B53" t="s">
        <v>293</v>
      </c>
      <c r="C53" s="5"/>
      <c r="D53" s="5">
        <v>558</v>
      </c>
      <c r="E53" s="5"/>
      <c r="F53" s="5"/>
      <c r="G53" s="5"/>
      <c r="I53" s="13">
        <f t="shared" si="0"/>
        <v>558</v>
      </c>
      <c r="J53" s="45"/>
    </row>
    <row r="54" spans="1:10" x14ac:dyDescent="0.3">
      <c r="A54" t="s">
        <v>31</v>
      </c>
      <c r="B54" t="s">
        <v>293</v>
      </c>
      <c r="C54" s="5"/>
      <c r="D54" s="5">
        <v>912</v>
      </c>
      <c r="E54" s="5"/>
      <c r="F54" s="10"/>
      <c r="G54" s="5"/>
      <c r="I54" s="13">
        <f t="shared" si="0"/>
        <v>912</v>
      </c>
      <c r="J54" s="45"/>
    </row>
    <row r="55" spans="1:10" x14ac:dyDescent="0.3">
      <c r="A55" t="s">
        <v>245</v>
      </c>
      <c r="B55" t="s">
        <v>293</v>
      </c>
      <c r="C55" s="5"/>
      <c r="D55" s="5">
        <v>8832</v>
      </c>
      <c r="E55" s="5">
        <v>1030</v>
      </c>
      <c r="F55" s="10"/>
      <c r="G55" s="5"/>
      <c r="I55" s="13">
        <f t="shared" si="0"/>
        <v>9862</v>
      </c>
      <c r="J55" s="45"/>
    </row>
    <row r="56" spans="1:10" x14ac:dyDescent="0.3">
      <c r="A56" t="s">
        <v>161</v>
      </c>
      <c r="B56" t="s">
        <v>293</v>
      </c>
      <c r="C56" s="5"/>
      <c r="D56" s="5"/>
      <c r="E56" s="5"/>
      <c r="F56" s="10"/>
      <c r="G56" s="5"/>
      <c r="I56" s="13">
        <f t="shared" si="0"/>
        <v>0</v>
      </c>
      <c r="J56" s="46">
        <f>I56</f>
        <v>0</v>
      </c>
    </row>
    <row r="57" spans="1:10" x14ac:dyDescent="0.3">
      <c r="A57" t="s">
        <v>37</v>
      </c>
      <c r="B57" t="s">
        <v>277</v>
      </c>
      <c r="C57" s="5"/>
      <c r="D57" s="5"/>
      <c r="E57" s="5">
        <v>1375.8</v>
      </c>
      <c r="F57" s="10"/>
      <c r="G57" s="5"/>
      <c r="I57" s="47">
        <f t="shared" si="0"/>
        <v>1375.8</v>
      </c>
      <c r="J57" s="46">
        <f>I57+I52+I61</f>
        <v>12928.8</v>
      </c>
    </row>
    <row r="58" spans="1:10" x14ac:dyDescent="0.3">
      <c r="A58" t="s">
        <v>33</v>
      </c>
      <c r="B58" t="s">
        <v>277</v>
      </c>
      <c r="C58" s="5">
        <v>2665.8</v>
      </c>
      <c r="D58" s="5">
        <v>1669</v>
      </c>
      <c r="E58" s="5">
        <v>4474</v>
      </c>
      <c r="F58" s="10"/>
      <c r="G58" s="5"/>
      <c r="I58" s="47">
        <f t="shared" si="0"/>
        <v>8808.7999999999993</v>
      </c>
      <c r="J58" s="46">
        <f>I58+I53+I62</f>
        <v>9734.7999999999993</v>
      </c>
    </row>
    <row r="59" spans="1:10" x14ac:dyDescent="0.3">
      <c r="A59" t="s">
        <v>31</v>
      </c>
      <c r="B59" t="s">
        <v>277</v>
      </c>
      <c r="C59" s="5">
        <v>2483</v>
      </c>
      <c r="D59" s="5"/>
      <c r="E59" s="5">
        <v>3731</v>
      </c>
      <c r="F59" s="10"/>
      <c r="G59" s="5"/>
      <c r="I59" s="47">
        <f t="shared" si="0"/>
        <v>6214</v>
      </c>
      <c r="J59" s="46">
        <f>I59+I54+I63</f>
        <v>7126</v>
      </c>
    </row>
    <row r="60" spans="1:10" x14ac:dyDescent="0.3">
      <c r="A60" t="s">
        <v>245</v>
      </c>
      <c r="B60" t="s">
        <v>277</v>
      </c>
      <c r="C60" s="5"/>
      <c r="D60" s="5"/>
      <c r="E60" s="5">
        <v>8697.5</v>
      </c>
      <c r="F60" s="10"/>
      <c r="G60" s="5"/>
      <c r="I60" s="47">
        <f t="shared" si="0"/>
        <v>8697.5</v>
      </c>
      <c r="J60" s="46">
        <f>I60+I55+I64</f>
        <v>20319.5</v>
      </c>
    </row>
    <row r="61" spans="1:10" x14ac:dyDescent="0.3">
      <c r="A61" s="2" t="s">
        <v>37</v>
      </c>
      <c r="B61" s="2" t="s">
        <v>153</v>
      </c>
      <c r="C61" s="5">
        <v>5815</v>
      </c>
      <c r="D61" s="5">
        <v>4161</v>
      </c>
      <c r="E61" s="5"/>
      <c r="F61" s="10"/>
      <c r="G61" s="5"/>
      <c r="I61" s="47">
        <f t="shared" si="0"/>
        <v>9976</v>
      </c>
      <c r="J61" s="46"/>
    </row>
    <row r="62" spans="1:10" x14ac:dyDescent="0.3">
      <c r="A62" s="2" t="s">
        <v>33</v>
      </c>
      <c r="B62" s="2" t="s">
        <v>153</v>
      </c>
      <c r="C62" s="5"/>
      <c r="D62" s="5"/>
      <c r="E62" s="5">
        <v>368</v>
      </c>
      <c r="F62" s="10"/>
      <c r="G62" s="5"/>
      <c r="I62" s="47">
        <f t="shared" si="0"/>
        <v>368</v>
      </c>
      <c r="J62" s="46"/>
    </row>
    <row r="63" spans="1:10" x14ac:dyDescent="0.3">
      <c r="A63" s="2" t="s">
        <v>31</v>
      </c>
      <c r="B63" s="2" t="s">
        <v>153</v>
      </c>
      <c r="C63" s="5"/>
      <c r="D63" s="5"/>
      <c r="E63" s="5"/>
      <c r="F63" s="10"/>
      <c r="G63" s="5"/>
      <c r="I63" s="47">
        <f t="shared" si="0"/>
        <v>0</v>
      </c>
      <c r="J63" s="46"/>
    </row>
    <row r="64" spans="1:10" x14ac:dyDescent="0.3">
      <c r="A64" s="2" t="s">
        <v>245</v>
      </c>
      <c r="B64" s="2" t="s">
        <v>153</v>
      </c>
      <c r="C64" s="5"/>
      <c r="D64" s="5"/>
      <c r="E64" s="5">
        <v>1760</v>
      </c>
      <c r="F64" s="10"/>
      <c r="G64" s="5"/>
      <c r="I64" s="47">
        <f t="shared" si="0"/>
        <v>1760</v>
      </c>
      <c r="J64" s="46"/>
    </row>
    <row r="65" spans="1:10" x14ac:dyDescent="0.3">
      <c r="A65" s="2" t="s">
        <v>29</v>
      </c>
      <c r="B65" s="2" t="s">
        <v>318</v>
      </c>
      <c r="C65" s="5"/>
      <c r="D65" s="5"/>
      <c r="E65" s="5"/>
      <c r="F65" s="10"/>
      <c r="G65" s="5"/>
      <c r="I65" s="47">
        <f t="shared" si="0"/>
        <v>0</v>
      </c>
      <c r="J65" s="46">
        <f>I65</f>
        <v>0</v>
      </c>
    </row>
    <row r="66" spans="1:10" x14ac:dyDescent="0.3">
      <c r="A66" s="2" t="s">
        <v>17</v>
      </c>
      <c r="B66" s="2" t="s">
        <v>318</v>
      </c>
      <c r="C66" s="5"/>
      <c r="D66" s="5"/>
      <c r="E66" s="5"/>
      <c r="F66" s="10"/>
      <c r="G66" s="5"/>
      <c r="I66" s="47">
        <f t="shared" si="0"/>
        <v>0</v>
      </c>
      <c r="J66" s="46">
        <f>I66</f>
        <v>0</v>
      </c>
    </row>
    <row r="67" spans="1:10" x14ac:dyDescent="0.3">
      <c r="A67" s="2" t="s">
        <v>37</v>
      </c>
      <c r="B67" s="2" t="s">
        <v>290</v>
      </c>
      <c r="C67" s="5"/>
      <c r="D67" s="5"/>
      <c r="E67" s="5"/>
      <c r="F67" s="10"/>
      <c r="G67" s="5"/>
      <c r="I67" s="47">
        <f t="shared" si="0"/>
        <v>0</v>
      </c>
      <c r="J67" s="45"/>
    </row>
    <row r="68" spans="1:10" x14ac:dyDescent="0.3">
      <c r="A68" s="2" t="s">
        <v>33</v>
      </c>
      <c r="B68" s="2" t="s">
        <v>290</v>
      </c>
      <c r="C68" s="5"/>
      <c r="D68" s="5"/>
      <c r="E68" s="5"/>
      <c r="F68" s="10"/>
      <c r="G68" s="5"/>
      <c r="I68" s="47">
        <f t="shared" si="0"/>
        <v>0</v>
      </c>
      <c r="J68" s="45"/>
    </row>
    <row r="69" spans="1:10" x14ac:dyDescent="0.3">
      <c r="A69" s="2" t="s">
        <v>31</v>
      </c>
      <c r="B69" s="2" t="s">
        <v>290</v>
      </c>
      <c r="C69" s="5"/>
      <c r="D69" s="5"/>
      <c r="E69" s="5"/>
      <c r="F69" s="10"/>
      <c r="G69" s="5"/>
      <c r="I69" s="47">
        <f t="shared" si="0"/>
        <v>0</v>
      </c>
      <c r="J69" s="45"/>
    </row>
    <row r="70" spans="1:10" x14ac:dyDescent="0.3">
      <c r="A70" s="2" t="s">
        <v>245</v>
      </c>
      <c r="B70" s="2" t="s">
        <v>290</v>
      </c>
      <c r="C70" s="5"/>
      <c r="D70" s="5"/>
      <c r="E70" s="5"/>
      <c r="F70" s="10"/>
      <c r="G70" s="5"/>
      <c r="I70" s="47">
        <f t="shared" si="0"/>
        <v>0</v>
      </c>
      <c r="J70" s="45"/>
    </row>
    <row r="71" spans="1:10" x14ac:dyDescent="0.3">
      <c r="A71" s="2" t="s">
        <v>29</v>
      </c>
      <c r="B71" s="2" t="s">
        <v>32</v>
      </c>
      <c r="C71" s="5"/>
      <c r="D71" s="5">
        <v>5763</v>
      </c>
      <c r="E71" s="5">
        <v>17164</v>
      </c>
      <c r="F71" s="10"/>
      <c r="G71" s="5"/>
      <c r="I71" s="47">
        <f t="shared" si="0"/>
        <v>22927</v>
      </c>
      <c r="J71" s="45"/>
    </row>
    <row r="72" spans="1:10" x14ac:dyDescent="0.3">
      <c r="A72" s="2" t="s">
        <v>17</v>
      </c>
      <c r="B72" s="2" t="s">
        <v>32</v>
      </c>
      <c r="C72" s="5"/>
      <c r="D72" s="5"/>
      <c r="E72" s="5"/>
      <c r="F72" s="10"/>
      <c r="G72" s="5"/>
      <c r="I72" s="47">
        <f t="shared" si="0"/>
        <v>0</v>
      </c>
      <c r="J72" s="45"/>
    </row>
    <row r="73" spans="1:10" x14ac:dyDescent="0.3">
      <c r="A73" t="s">
        <v>18</v>
      </c>
      <c r="B73" s="2" t="s">
        <v>32</v>
      </c>
      <c r="C73" s="5"/>
      <c r="D73" s="5"/>
      <c r="E73" s="5"/>
      <c r="F73" s="10"/>
      <c r="G73" s="5"/>
      <c r="I73" s="47">
        <f t="shared" si="0"/>
        <v>0</v>
      </c>
      <c r="J73" s="45"/>
    </row>
    <row r="74" spans="1:10" x14ac:dyDescent="0.3">
      <c r="A74" s="2" t="s">
        <v>53</v>
      </c>
      <c r="B74" s="2" t="s">
        <v>310</v>
      </c>
      <c r="C74" s="5">
        <v>19012</v>
      </c>
      <c r="D74" s="5">
        <v>36361</v>
      </c>
      <c r="E74" s="5">
        <v>19008</v>
      </c>
      <c r="F74" s="10"/>
      <c r="G74" s="5"/>
      <c r="I74" s="47">
        <f t="shared" si="0"/>
        <v>74381</v>
      </c>
      <c r="J74" s="45"/>
    </row>
    <row r="75" spans="1:10" x14ac:dyDescent="0.3">
      <c r="A75" s="2" t="s">
        <v>54</v>
      </c>
      <c r="B75" s="2" t="s">
        <v>310</v>
      </c>
      <c r="C75" s="5">
        <v>25911</v>
      </c>
      <c r="D75" s="5">
        <v>13121</v>
      </c>
      <c r="E75" s="5">
        <v>11586</v>
      </c>
      <c r="F75" s="10"/>
      <c r="G75" s="5"/>
      <c r="I75" s="47">
        <f t="shared" si="0"/>
        <v>50618</v>
      </c>
      <c r="J75" s="45"/>
    </row>
    <row r="76" spans="1:10" x14ac:dyDescent="0.3">
      <c r="A76" s="2" t="s">
        <v>311</v>
      </c>
      <c r="B76" s="2" t="s">
        <v>310</v>
      </c>
      <c r="C76" s="5">
        <v>4311</v>
      </c>
      <c r="D76" s="5">
        <v>5359</v>
      </c>
      <c r="E76" s="5">
        <v>2835</v>
      </c>
      <c r="F76" s="10"/>
      <c r="G76" s="5"/>
      <c r="I76" s="47">
        <f t="shared" si="0"/>
        <v>12505</v>
      </c>
      <c r="J76" s="45"/>
    </row>
    <row r="77" spans="1:10" x14ac:dyDescent="0.3">
      <c r="A77" s="2" t="s">
        <v>320</v>
      </c>
      <c r="B77" s="2" t="s">
        <v>310</v>
      </c>
      <c r="C77" s="5"/>
      <c r="D77" s="5"/>
      <c r="E77" s="5">
        <v>3957</v>
      </c>
      <c r="F77" s="10"/>
      <c r="G77" s="5"/>
      <c r="I77" s="47">
        <f t="shared" si="0"/>
        <v>3957</v>
      </c>
      <c r="J77" s="45"/>
    </row>
    <row r="78" spans="1:10" x14ac:dyDescent="0.3">
      <c r="A78" s="2" t="s">
        <v>42</v>
      </c>
      <c r="B78" s="2" t="s">
        <v>296</v>
      </c>
      <c r="C78" s="5">
        <v>1973</v>
      </c>
      <c r="D78" s="5">
        <v>2635</v>
      </c>
      <c r="E78" s="5"/>
      <c r="F78" s="10"/>
      <c r="G78" s="5"/>
      <c r="I78" s="47">
        <f t="shared" si="0"/>
        <v>4608</v>
      </c>
      <c r="J78" s="45"/>
    </row>
    <row r="79" spans="1:10" x14ac:dyDescent="0.3">
      <c r="A79" s="2" t="s">
        <v>44</v>
      </c>
      <c r="B79" s="2" t="s">
        <v>296</v>
      </c>
      <c r="C79" s="5"/>
      <c r="D79" s="5"/>
      <c r="E79" s="5"/>
      <c r="F79" s="10"/>
      <c r="G79" s="5"/>
      <c r="I79" s="47">
        <f t="shared" si="0"/>
        <v>0</v>
      </c>
      <c r="J79" s="45"/>
    </row>
    <row r="80" spans="1:10" x14ac:dyDescent="0.3">
      <c r="A80" s="2" t="s">
        <v>71</v>
      </c>
      <c r="B80" s="2" t="s">
        <v>296</v>
      </c>
      <c r="C80" s="5"/>
      <c r="D80" s="5"/>
      <c r="E80" s="5"/>
      <c r="F80" s="10"/>
      <c r="G80" s="5"/>
      <c r="I80" s="47">
        <f t="shared" si="0"/>
        <v>0</v>
      </c>
      <c r="J80" s="45"/>
    </row>
    <row r="81" spans="1:10" x14ac:dyDescent="0.3">
      <c r="A81" t="s">
        <v>25</v>
      </c>
      <c r="B81" t="s">
        <v>45</v>
      </c>
      <c r="C81" s="5"/>
      <c r="D81" s="5"/>
      <c r="E81" s="5"/>
      <c r="F81" s="5"/>
      <c r="G81" s="5"/>
      <c r="I81" s="47">
        <f t="shared" si="0"/>
        <v>0</v>
      </c>
      <c r="J81" s="44">
        <f>I81+I67+I78+I74+I71</f>
        <v>101916</v>
      </c>
    </row>
    <row r="82" spans="1:10" x14ac:dyDescent="0.3">
      <c r="A82" t="s">
        <v>27</v>
      </c>
      <c r="B82" t="s">
        <v>45</v>
      </c>
      <c r="C82" s="5"/>
      <c r="D82" s="5"/>
      <c r="E82" s="5"/>
      <c r="F82" s="5"/>
      <c r="G82" s="5"/>
      <c r="I82" s="47">
        <f t="shared" si="0"/>
        <v>0</v>
      </c>
      <c r="J82" s="44">
        <f>I82+I68+I79+I75+I72</f>
        <v>50618</v>
      </c>
    </row>
    <row r="83" spans="1:10" x14ac:dyDescent="0.3">
      <c r="A83" t="s">
        <v>28</v>
      </c>
      <c r="B83" t="s">
        <v>45</v>
      </c>
      <c r="C83" s="5"/>
      <c r="D83" s="5"/>
      <c r="E83" s="5"/>
      <c r="F83" s="5"/>
      <c r="G83" s="5"/>
      <c r="I83" s="47">
        <f t="shared" si="0"/>
        <v>0</v>
      </c>
      <c r="J83" s="44">
        <f>I83+I69+I80+I76+I73</f>
        <v>12505</v>
      </c>
    </row>
    <row r="84" spans="1:10" x14ac:dyDescent="0.3">
      <c r="A84" t="s">
        <v>246</v>
      </c>
      <c r="B84" t="s">
        <v>45</v>
      </c>
      <c r="C84" s="5"/>
      <c r="D84" s="5"/>
      <c r="E84" s="5"/>
      <c r="F84" s="5"/>
      <c r="G84" s="5"/>
      <c r="I84" s="47">
        <f t="shared" si="0"/>
        <v>0</v>
      </c>
      <c r="J84" s="44">
        <f>I84+I70</f>
        <v>0</v>
      </c>
    </row>
    <row r="85" spans="1:10" x14ac:dyDescent="0.3">
      <c r="A85" t="s">
        <v>160</v>
      </c>
      <c r="B85" t="s">
        <v>45</v>
      </c>
      <c r="C85" s="5"/>
      <c r="D85" s="5">
        <v>2485</v>
      </c>
      <c r="E85" s="5"/>
      <c r="F85" s="5"/>
      <c r="G85" s="5"/>
      <c r="I85" s="13">
        <f t="shared" si="0"/>
        <v>2485</v>
      </c>
      <c r="J85" s="46">
        <f>I85+I77</f>
        <v>6442</v>
      </c>
    </row>
    <row r="86" spans="1:10" x14ac:dyDescent="0.3">
      <c r="C86" s="1" t="s">
        <v>0</v>
      </c>
      <c r="D86" s="1" t="s">
        <v>0</v>
      </c>
      <c r="E86" s="1" t="s">
        <v>0</v>
      </c>
      <c r="F86" s="1" t="s">
        <v>0</v>
      </c>
      <c r="G86" s="1" t="s">
        <v>0</v>
      </c>
      <c r="H86" s="1"/>
      <c r="I86" s="1" t="s">
        <v>0</v>
      </c>
    </row>
    <row r="87" spans="1:10" x14ac:dyDescent="0.3">
      <c r="C87" s="8">
        <f>SUM(C4:C85)</f>
        <v>217946.8</v>
      </c>
      <c r="D87" s="8">
        <f>SUM(D4:D85)</f>
        <v>273624</v>
      </c>
      <c r="E87" s="8">
        <f>SUM(E4:E85)</f>
        <v>177495.3</v>
      </c>
      <c r="F87" s="8">
        <f>SUM(F4:F85)</f>
        <v>0</v>
      </c>
      <c r="G87" s="8">
        <f>SUM(G4:G85)</f>
        <v>0</v>
      </c>
      <c r="H87" s="9"/>
      <c r="I87" s="21">
        <f>SUM(I4:I85)</f>
        <v>669066.1</v>
      </c>
      <c r="J87" s="21">
        <f>SUM(J4:J85)</f>
        <v>669066.1</v>
      </c>
    </row>
    <row r="88" spans="1:10" x14ac:dyDescent="0.3">
      <c r="C88" s="1" t="s">
        <v>1</v>
      </c>
      <c r="D88" s="1" t="s">
        <v>1</v>
      </c>
      <c r="E88" s="1" t="s">
        <v>1</v>
      </c>
      <c r="F88" s="1" t="s">
        <v>1</v>
      </c>
      <c r="G88" s="1" t="s">
        <v>1</v>
      </c>
      <c r="H88" s="1"/>
      <c r="I88" s="1" t="s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126"/>
  <sheetViews>
    <sheetView workbookViewId="0">
      <selection activeCell="R9" sqref="R9"/>
    </sheetView>
  </sheetViews>
  <sheetFormatPr defaultRowHeight="14.4" x14ac:dyDescent="0.3"/>
  <cols>
    <col min="3" max="3" width="13.44140625" customWidth="1"/>
    <col min="4" max="4" width="11.109375" customWidth="1"/>
    <col min="5" max="5" width="10.88671875" customWidth="1"/>
    <col min="6" max="6" width="10.6640625" customWidth="1"/>
    <col min="7" max="7" width="11.6640625" customWidth="1"/>
    <col min="8" max="8" width="10.44140625" customWidth="1"/>
    <col min="9" max="13" width="11.44140625" customWidth="1"/>
    <col min="14" max="14" width="10.5546875" customWidth="1"/>
    <col min="15" max="15" width="14" customWidth="1"/>
    <col min="17" max="17" width="14" customWidth="1"/>
  </cols>
  <sheetData>
    <row r="1" spans="1:17" x14ac:dyDescent="0.3">
      <c r="A1" t="s">
        <v>314</v>
      </c>
    </row>
    <row r="2" spans="1:17" x14ac:dyDescent="0.3">
      <c r="O2" s="49" t="s">
        <v>304</v>
      </c>
      <c r="Q2" t="s">
        <v>313</v>
      </c>
    </row>
    <row r="3" spans="1:17" x14ac:dyDescent="0.3">
      <c r="D3" t="s">
        <v>298</v>
      </c>
      <c r="E3" t="s">
        <v>299</v>
      </c>
      <c r="F3" t="s">
        <v>300</v>
      </c>
      <c r="G3" t="s">
        <v>301</v>
      </c>
      <c r="H3" t="s">
        <v>302</v>
      </c>
      <c r="I3" t="s">
        <v>303</v>
      </c>
      <c r="J3" t="s">
        <v>205</v>
      </c>
      <c r="K3" t="s">
        <v>204</v>
      </c>
      <c r="L3" t="s">
        <v>272</v>
      </c>
      <c r="M3" t="s">
        <v>202</v>
      </c>
      <c r="N3" t="s">
        <v>209</v>
      </c>
      <c r="O3" s="49" t="s">
        <v>305</v>
      </c>
    </row>
    <row r="4" spans="1:17" x14ac:dyDescent="0.3">
      <c r="A4" t="s">
        <v>19</v>
      </c>
      <c r="B4" t="s">
        <v>13</v>
      </c>
      <c r="D4" s="50">
        <v>131180</v>
      </c>
      <c r="E4" s="50">
        <v>99770</v>
      </c>
      <c r="F4" s="50">
        <v>101934</v>
      </c>
      <c r="G4" s="50">
        <v>106258</v>
      </c>
      <c r="H4" s="50">
        <v>122801</v>
      </c>
      <c r="I4" s="50">
        <v>78458</v>
      </c>
      <c r="J4" s="50">
        <v>116731</v>
      </c>
      <c r="K4" s="50">
        <v>130379</v>
      </c>
      <c r="L4" s="50">
        <v>99817</v>
      </c>
      <c r="M4" s="50">
        <v>155764</v>
      </c>
      <c r="N4" s="26">
        <f>D4+E4+F4+G4+H4+I4+J4+K4+L4+M4</f>
        <v>1143092</v>
      </c>
      <c r="O4" s="51">
        <f>N4/10</f>
        <v>114309.2</v>
      </c>
      <c r="Q4" s="52">
        <f>(G4+H4+J4+K4+L4+M4)/6</f>
        <v>121958.33333333333</v>
      </c>
    </row>
    <row r="5" spans="1:17" x14ac:dyDescent="0.3">
      <c r="A5" t="s">
        <v>20</v>
      </c>
      <c r="B5" t="s">
        <v>13</v>
      </c>
      <c r="D5" s="50">
        <v>110757</v>
      </c>
      <c r="E5" s="50">
        <v>78592</v>
      </c>
      <c r="F5" s="50">
        <v>96040</v>
      </c>
      <c r="G5" s="50">
        <v>139926</v>
      </c>
      <c r="H5" s="50">
        <v>122599</v>
      </c>
      <c r="I5" s="50">
        <v>84019</v>
      </c>
      <c r="J5" s="50">
        <v>136308</v>
      </c>
      <c r="K5" s="50">
        <v>104552</v>
      </c>
      <c r="L5" s="50">
        <v>149039</v>
      </c>
      <c r="M5" s="50">
        <v>138875</v>
      </c>
      <c r="N5" s="26">
        <f t="shared" ref="N5:N27" si="0">D5+E5+F5+G5+H5+I5+J5+K5+L5+M5</f>
        <v>1160707</v>
      </c>
      <c r="O5" s="51">
        <f t="shared" ref="O5:O27" si="1">N5/10</f>
        <v>116070.7</v>
      </c>
      <c r="Q5" s="52">
        <f>(G5+H5+J5+K5+L5+M5)/6</f>
        <v>131883.16666666666</v>
      </c>
    </row>
    <row r="6" spans="1:17" x14ac:dyDescent="0.3">
      <c r="A6" t="s">
        <v>21</v>
      </c>
      <c r="B6" t="s">
        <v>13</v>
      </c>
      <c r="D6" s="50">
        <v>20118</v>
      </c>
      <c r="E6" s="50">
        <v>24701</v>
      </c>
      <c r="F6" s="50">
        <v>26814</v>
      </c>
      <c r="G6" s="50">
        <v>27616</v>
      </c>
      <c r="H6" s="50">
        <v>25456</v>
      </c>
      <c r="I6" s="50">
        <v>24687</v>
      </c>
      <c r="J6" s="50">
        <v>19437</v>
      </c>
      <c r="K6" s="50">
        <v>12126</v>
      </c>
      <c r="L6" s="50">
        <v>20440</v>
      </c>
      <c r="M6" s="50">
        <v>20076</v>
      </c>
      <c r="N6" s="26">
        <f t="shared" si="0"/>
        <v>221471</v>
      </c>
      <c r="O6" s="51">
        <f t="shared" si="1"/>
        <v>22147.1</v>
      </c>
      <c r="Q6" s="52">
        <f t="shared" ref="Q6:Q16" si="2">(G6+H6+J6+K6+L6+M6)/6</f>
        <v>20858.5</v>
      </c>
    </row>
    <row r="7" spans="1:17" x14ac:dyDescent="0.3">
      <c r="A7" t="s">
        <v>243</v>
      </c>
      <c r="B7" t="s">
        <v>13</v>
      </c>
      <c r="D7" s="50">
        <v>20178</v>
      </c>
      <c r="E7" s="50">
        <v>9289</v>
      </c>
      <c r="F7" s="50">
        <v>13010</v>
      </c>
      <c r="G7" s="50">
        <v>9611</v>
      </c>
      <c r="H7" s="50">
        <v>12790</v>
      </c>
      <c r="I7" s="50">
        <v>18087</v>
      </c>
      <c r="J7" s="50">
        <v>9960</v>
      </c>
      <c r="K7" s="50">
        <v>9857</v>
      </c>
      <c r="L7" s="50">
        <v>12736</v>
      </c>
      <c r="M7" s="50">
        <v>23364</v>
      </c>
      <c r="N7" s="26">
        <f t="shared" si="0"/>
        <v>138882</v>
      </c>
      <c r="O7" s="51">
        <f t="shared" si="1"/>
        <v>13888.2</v>
      </c>
      <c r="Q7" s="52">
        <f t="shared" si="2"/>
        <v>13053</v>
      </c>
    </row>
    <row r="8" spans="1:17" x14ac:dyDescent="0.3">
      <c r="A8" t="s">
        <v>197</v>
      </c>
      <c r="B8" t="s">
        <v>13</v>
      </c>
      <c r="D8" s="50">
        <v>0</v>
      </c>
      <c r="E8" s="50">
        <v>13870</v>
      </c>
      <c r="F8" s="50">
        <v>1035</v>
      </c>
      <c r="G8" s="50"/>
      <c r="H8" s="50"/>
      <c r="I8" s="50">
        <v>12503</v>
      </c>
      <c r="J8" s="50">
        <v>2364</v>
      </c>
      <c r="K8" s="50">
        <v>8454</v>
      </c>
      <c r="L8" s="50">
        <v>2372</v>
      </c>
      <c r="M8" s="50">
        <v>1759</v>
      </c>
      <c r="N8" s="26">
        <f t="shared" si="0"/>
        <v>42357</v>
      </c>
      <c r="O8" s="51">
        <f t="shared" si="1"/>
        <v>4235.7</v>
      </c>
      <c r="Q8" s="52">
        <f t="shared" si="2"/>
        <v>2491.5</v>
      </c>
    </row>
    <row r="9" spans="1:17" x14ac:dyDescent="0.3">
      <c r="A9" t="s">
        <v>22</v>
      </c>
      <c r="B9" t="s">
        <v>23</v>
      </c>
      <c r="D9" s="50">
        <v>2395</v>
      </c>
      <c r="E9" s="50">
        <v>4294</v>
      </c>
      <c r="F9" s="50">
        <v>3989</v>
      </c>
      <c r="G9" s="50">
        <v>5321</v>
      </c>
      <c r="H9" s="50">
        <v>7733</v>
      </c>
      <c r="I9" s="50">
        <v>4908</v>
      </c>
      <c r="J9" s="50">
        <v>13354</v>
      </c>
      <c r="K9" s="50">
        <v>5174</v>
      </c>
      <c r="L9" s="50">
        <v>5588</v>
      </c>
      <c r="M9" s="50">
        <v>9966</v>
      </c>
      <c r="N9" s="26">
        <f t="shared" si="0"/>
        <v>62722</v>
      </c>
      <c r="O9" s="51">
        <f t="shared" si="1"/>
        <v>6272.2</v>
      </c>
      <c r="Q9" s="52">
        <f t="shared" si="2"/>
        <v>7856</v>
      </c>
    </row>
    <row r="10" spans="1:17" x14ac:dyDescent="0.3">
      <c r="A10" t="s">
        <v>24</v>
      </c>
      <c r="B10" t="s">
        <v>23</v>
      </c>
      <c r="D10" s="50">
        <v>1514</v>
      </c>
      <c r="E10" s="50">
        <v>3972</v>
      </c>
      <c r="F10" s="50">
        <v>5373</v>
      </c>
      <c r="G10" s="50">
        <v>4528</v>
      </c>
      <c r="H10" s="50">
        <v>8604</v>
      </c>
      <c r="I10" s="50">
        <v>4407</v>
      </c>
      <c r="J10" s="50">
        <v>8201</v>
      </c>
      <c r="K10" s="50">
        <v>5931</v>
      </c>
      <c r="L10" s="50">
        <v>6991</v>
      </c>
      <c r="M10" s="50">
        <v>5928</v>
      </c>
      <c r="N10" s="26">
        <f t="shared" si="0"/>
        <v>55449</v>
      </c>
      <c r="O10" s="51">
        <f t="shared" si="1"/>
        <v>5544.9</v>
      </c>
      <c r="Q10" s="52">
        <f t="shared" si="2"/>
        <v>6697.166666666667</v>
      </c>
    </row>
    <row r="11" spans="1:17" x14ac:dyDescent="0.3">
      <c r="A11" t="s">
        <v>29</v>
      </c>
      <c r="B11" t="s">
        <v>30</v>
      </c>
      <c r="D11" s="50">
        <f>15282+66130</f>
        <v>81412</v>
      </c>
      <c r="E11" s="50">
        <f>4174+55017</f>
        <v>59191</v>
      </c>
      <c r="F11" s="50">
        <f>2750+55873</f>
        <v>58623</v>
      </c>
      <c r="G11" s="50">
        <v>72312</v>
      </c>
      <c r="H11" s="50">
        <v>72820</v>
      </c>
      <c r="I11" s="50">
        <v>52510</v>
      </c>
      <c r="J11" s="50">
        <v>98258</v>
      </c>
      <c r="K11" s="50">
        <v>75645</v>
      </c>
      <c r="L11" s="50">
        <v>79741</v>
      </c>
      <c r="M11" s="50">
        <v>102957</v>
      </c>
      <c r="N11" s="26">
        <f t="shared" si="0"/>
        <v>753469</v>
      </c>
      <c r="O11" s="51">
        <f t="shared" si="1"/>
        <v>75346.899999999994</v>
      </c>
      <c r="Q11" s="52">
        <f t="shared" si="2"/>
        <v>83622.166666666672</v>
      </c>
    </row>
    <row r="12" spans="1:17" x14ac:dyDescent="0.3">
      <c r="A12" t="s">
        <v>17</v>
      </c>
      <c r="B12" t="s">
        <v>30</v>
      </c>
      <c r="D12" s="50">
        <f>13840+51254</f>
        <v>65094</v>
      </c>
      <c r="E12" s="50">
        <f>7236+31843</f>
        <v>39079</v>
      </c>
      <c r="F12" s="50">
        <f>628+45245</f>
        <v>45873</v>
      </c>
      <c r="G12" s="50">
        <v>57644</v>
      </c>
      <c r="H12" s="50">
        <v>66143</v>
      </c>
      <c r="I12" s="50">
        <v>41192</v>
      </c>
      <c r="J12" s="50">
        <v>85512</v>
      </c>
      <c r="K12" s="50">
        <v>54184</v>
      </c>
      <c r="L12" s="50">
        <v>77632</v>
      </c>
      <c r="M12" s="50">
        <v>79192</v>
      </c>
      <c r="N12" s="26">
        <f t="shared" si="0"/>
        <v>611545</v>
      </c>
      <c r="O12" s="51">
        <f t="shared" si="1"/>
        <v>61154.5</v>
      </c>
      <c r="Q12" s="52">
        <f t="shared" si="2"/>
        <v>70051.166666666672</v>
      </c>
    </row>
    <row r="13" spans="1:17" x14ac:dyDescent="0.3">
      <c r="A13" t="s">
        <v>18</v>
      </c>
      <c r="B13" t="s">
        <v>30</v>
      </c>
      <c r="D13" s="50">
        <v>14167</v>
      </c>
      <c r="E13" s="50">
        <v>13469</v>
      </c>
      <c r="F13" s="50">
        <v>10451</v>
      </c>
      <c r="G13" s="50">
        <v>14822</v>
      </c>
      <c r="H13" s="50">
        <v>11578</v>
      </c>
      <c r="I13" s="50">
        <v>19120</v>
      </c>
      <c r="J13" s="50">
        <v>15461</v>
      </c>
      <c r="K13" s="50">
        <v>7400</v>
      </c>
      <c r="L13" s="50">
        <v>13603</v>
      </c>
      <c r="M13" s="50">
        <v>14241</v>
      </c>
      <c r="N13" s="26">
        <f t="shared" si="0"/>
        <v>134312</v>
      </c>
      <c r="O13" s="51">
        <f t="shared" si="1"/>
        <v>13431.2</v>
      </c>
      <c r="Q13" s="52">
        <f t="shared" si="2"/>
        <v>12850.833333333334</v>
      </c>
    </row>
    <row r="14" spans="1:17" x14ac:dyDescent="0.3">
      <c r="A14" t="s">
        <v>244</v>
      </c>
      <c r="B14" t="s">
        <v>30</v>
      </c>
      <c r="D14" s="50">
        <v>11303</v>
      </c>
      <c r="E14" s="50">
        <v>8338</v>
      </c>
      <c r="F14" s="50">
        <v>4772</v>
      </c>
      <c r="G14" s="50">
        <v>3578</v>
      </c>
      <c r="H14" s="50">
        <v>1449</v>
      </c>
      <c r="I14" s="50">
        <v>14076</v>
      </c>
      <c r="J14" s="50">
        <v>7676</v>
      </c>
      <c r="K14" s="50">
        <v>5780</v>
      </c>
      <c r="L14" s="50">
        <v>1765</v>
      </c>
      <c r="M14" s="50">
        <v>7529</v>
      </c>
      <c r="N14" s="26">
        <f t="shared" si="0"/>
        <v>66266</v>
      </c>
      <c r="O14" s="51">
        <f t="shared" si="1"/>
        <v>6626.6</v>
      </c>
      <c r="Q14" s="52">
        <f t="shared" si="2"/>
        <v>4629.5</v>
      </c>
    </row>
    <row r="15" spans="1:17" x14ac:dyDescent="0.3">
      <c r="A15" t="s">
        <v>162</v>
      </c>
      <c r="B15" t="s">
        <v>30</v>
      </c>
      <c r="D15" s="50">
        <v>0</v>
      </c>
      <c r="E15" s="50">
        <v>1353</v>
      </c>
      <c r="F15" s="50">
        <v>1268</v>
      </c>
      <c r="G15" s="50"/>
      <c r="H15" s="50"/>
      <c r="I15" s="50">
        <v>784</v>
      </c>
      <c r="J15" s="50">
        <v>1497</v>
      </c>
      <c r="K15" s="50"/>
      <c r="L15" s="50">
        <v>496</v>
      </c>
      <c r="M15" s="50"/>
      <c r="N15" s="26">
        <f t="shared" si="0"/>
        <v>5398</v>
      </c>
      <c r="O15" s="51">
        <f t="shared" si="1"/>
        <v>539.79999999999995</v>
      </c>
      <c r="Q15" s="52">
        <f t="shared" si="2"/>
        <v>332.16666666666669</v>
      </c>
    </row>
    <row r="16" spans="1:17" x14ac:dyDescent="0.3">
      <c r="A16" t="s">
        <v>25</v>
      </c>
      <c r="B16" t="s">
        <v>30</v>
      </c>
      <c r="D16" s="50"/>
      <c r="E16" s="50"/>
      <c r="F16" s="50"/>
      <c r="G16" s="50"/>
      <c r="H16" s="50"/>
      <c r="I16" s="50"/>
      <c r="J16" s="50"/>
      <c r="K16" s="50"/>
      <c r="L16" s="50"/>
      <c r="M16" s="50">
        <v>6456</v>
      </c>
      <c r="N16" s="26">
        <f t="shared" si="0"/>
        <v>6456</v>
      </c>
      <c r="O16" s="51">
        <f t="shared" si="1"/>
        <v>645.6</v>
      </c>
      <c r="Q16" s="52">
        <f t="shared" si="2"/>
        <v>1076</v>
      </c>
    </row>
    <row r="17" spans="1:17" x14ac:dyDescent="0.3">
      <c r="A17" t="s">
        <v>27</v>
      </c>
      <c r="B17" t="s">
        <v>30</v>
      </c>
      <c r="D17" s="50">
        <v>8131</v>
      </c>
      <c r="E17" s="50">
        <f>7445+670</f>
        <v>8115</v>
      </c>
      <c r="F17" s="50">
        <v>5139</v>
      </c>
      <c r="G17" s="50">
        <v>9125</v>
      </c>
      <c r="H17" s="50">
        <v>11605</v>
      </c>
      <c r="I17" s="50">
        <f>9540+2086</f>
        <v>11626</v>
      </c>
      <c r="J17" s="50">
        <v>9760</v>
      </c>
      <c r="K17" s="50">
        <v>13560</v>
      </c>
      <c r="L17" s="50">
        <v>3574</v>
      </c>
      <c r="M17" s="50">
        <v>12489</v>
      </c>
      <c r="N17" s="26">
        <f t="shared" si="0"/>
        <v>93124</v>
      </c>
      <c r="O17" s="51">
        <f t="shared" si="1"/>
        <v>9312.4</v>
      </c>
      <c r="Q17" s="52">
        <f>(G17+H17+J17+K17+L17+M17)/6</f>
        <v>10018.833333333334</v>
      </c>
    </row>
    <row r="18" spans="1:17" x14ac:dyDescent="0.3">
      <c r="A18" t="s">
        <v>28</v>
      </c>
      <c r="B18" t="s">
        <v>30</v>
      </c>
      <c r="D18" s="50">
        <v>4118</v>
      </c>
      <c r="E18" s="50">
        <v>5997</v>
      </c>
      <c r="F18" s="50">
        <v>7199</v>
      </c>
      <c r="G18" s="50">
        <v>4520</v>
      </c>
      <c r="H18" s="50">
        <v>8424</v>
      </c>
      <c r="I18" s="50">
        <v>4455</v>
      </c>
      <c r="J18" s="50">
        <v>7367</v>
      </c>
      <c r="K18" s="50">
        <v>5954</v>
      </c>
      <c r="L18" s="50">
        <v>7161</v>
      </c>
      <c r="M18" s="50">
        <v>5989</v>
      </c>
      <c r="N18" s="26">
        <f t="shared" si="0"/>
        <v>61184</v>
      </c>
      <c r="O18" s="51">
        <f t="shared" si="1"/>
        <v>6118.4</v>
      </c>
      <c r="Q18" s="52">
        <f>(G18+H18+J18+K18+L18+M18)/6</f>
        <v>6569.166666666667</v>
      </c>
    </row>
    <row r="19" spans="1:17" x14ac:dyDescent="0.3">
      <c r="A19" t="s">
        <v>37</v>
      </c>
      <c r="B19" t="s">
        <v>277</v>
      </c>
      <c r="D19" s="50">
        <v>15783</v>
      </c>
      <c r="E19" s="50">
        <v>9149</v>
      </c>
      <c r="F19" s="50">
        <v>7680</v>
      </c>
      <c r="G19" s="50">
        <v>17574</v>
      </c>
      <c r="H19" s="50">
        <v>20584</v>
      </c>
      <c r="I19" s="50">
        <v>8428</v>
      </c>
      <c r="J19" s="50">
        <v>15085</v>
      </c>
      <c r="K19" s="50">
        <v>18817.599999999999</v>
      </c>
      <c r="L19" s="50">
        <v>14003</v>
      </c>
      <c r="M19" s="50">
        <f>8033+677</f>
        <v>8710</v>
      </c>
      <c r="N19" s="26">
        <f t="shared" si="0"/>
        <v>135813.6</v>
      </c>
      <c r="O19" s="51">
        <f t="shared" si="1"/>
        <v>13581.36</v>
      </c>
      <c r="Q19" s="52">
        <f t="shared" ref="Q19:Q27" si="3">(G19+H19+J19+K19+L19+M19)/6</f>
        <v>15795.6</v>
      </c>
    </row>
    <row r="20" spans="1:17" x14ac:dyDescent="0.3">
      <c r="A20" t="s">
        <v>33</v>
      </c>
      <c r="B20" t="s">
        <v>277</v>
      </c>
      <c r="D20" s="50">
        <v>9752</v>
      </c>
      <c r="E20" s="50">
        <v>7270</v>
      </c>
      <c r="F20" s="50">
        <v>5856</v>
      </c>
      <c r="G20" s="50">
        <v>8707</v>
      </c>
      <c r="H20" s="50">
        <v>14189</v>
      </c>
      <c r="I20" s="50">
        <v>8327</v>
      </c>
      <c r="J20" s="50">
        <v>10997</v>
      </c>
      <c r="K20" s="50">
        <v>15974.8</v>
      </c>
      <c r="L20" s="50">
        <v>13096</v>
      </c>
      <c r="M20" s="50">
        <v>19346</v>
      </c>
      <c r="N20" s="26">
        <f t="shared" si="0"/>
        <v>113514.8</v>
      </c>
      <c r="O20" s="51">
        <f t="shared" si="1"/>
        <v>11351.48</v>
      </c>
      <c r="Q20" s="52">
        <f t="shared" si="3"/>
        <v>13718.300000000001</v>
      </c>
    </row>
    <row r="21" spans="1:17" x14ac:dyDescent="0.3">
      <c r="A21" t="s">
        <v>31</v>
      </c>
      <c r="B21" t="s">
        <v>277</v>
      </c>
      <c r="D21" s="50">
        <v>9598</v>
      </c>
      <c r="E21" s="50">
        <v>9013</v>
      </c>
      <c r="F21" s="50">
        <v>5185</v>
      </c>
      <c r="G21" s="50">
        <v>11714</v>
      </c>
      <c r="H21" s="50">
        <v>9083</v>
      </c>
      <c r="I21" s="50">
        <v>3624</v>
      </c>
      <c r="J21" s="50">
        <v>4706</v>
      </c>
      <c r="K21" s="50">
        <v>6025</v>
      </c>
      <c r="L21" s="50">
        <v>11172</v>
      </c>
      <c r="M21" s="50">
        <v>11549</v>
      </c>
      <c r="N21" s="26">
        <f t="shared" si="0"/>
        <v>81669</v>
      </c>
      <c r="O21" s="51">
        <f t="shared" si="1"/>
        <v>8166.9</v>
      </c>
      <c r="Q21" s="52">
        <f t="shared" si="3"/>
        <v>9041.5</v>
      </c>
    </row>
    <row r="22" spans="1:17" x14ac:dyDescent="0.3">
      <c r="A22" t="s">
        <v>245</v>
      </c>
      <c r="B22" t="s">
        <v>277</v>
      </c>
      <c r="D22" s="50">
        <v>5558</v>
      </c>
      <c r="E22" s="50">
        <v>14990</v>
      </c>
      <c r="F22" s="50">
        <v>7797</v>
      </c>
      <c r="G22" s="50">
        <v>6388</v>
      </c>
      <c r="H22" s="50">
        <v>8513</v>
      </c>
      <c r="I22" s="50">
        <v>9216</v>
      </c>
      <c r="J22" s="50">
        <v>7252</v>
      </c>
      <c r="K22" s="50">
        <v>13181</v>
      </c>
      <c r="L22" s="50">
        <v>8728</v>
      </c>
      <c r="M22" s="50">
        <v>15255</v>
      </c>
      <c r="N22" s="26">
        <f t="shared" si="0"/>
        <v>96878</v>
      </c>
      <c r="O22" s="51">
        <f t="shared" si="1"/>
        <v>9687.7999999999993</v>
      </c>
      <c r="Q22" s="52">
        <f t="shared" si="3"/>
        <v>9886.1666666666661</v>
      </c>
    </row>
    <row r="23" spans="1:17" x14ac:dyDescent="0.3">
      <c r="A23" t="s">
        <v>25</v>
      </c>
      <c r="B23" t="s">
        <v>45</v>
      </c>
      <c r="D23" s="50">
        <v>55610</v>
      </c>
      <c r="E23" s="50">
        <v>61487</v>
      </c>
      <c r="F23" s="50">
        <v>62331</v>
      </c>
      <c r="G23" s="50">
        <v>66596</v>
      </c>
      <c r="H23" s="50">
        <v>61835</v>
      </c>
      <c r="I23" s="50">
        <v>52015</v>
      </c>
      <c r="J23" s="50">
        <v>72428</v>
      </c>
      <c r="K23" s="50">
        <v>59771</v>
      </c>
      <c r="L23" s="50">
        <v>63872</v>
      </c>
      <c r="M23" s="50">
        <v>97254</v>
      </c>
      <c r="N23" s="26">
        <f t="shared" si="0"/>
        <v>653199</v>
      </c>
      <c r="O23" s="51">
        <f t="shared" si="1"/>
        <v>65319.9</v>
      </c>
      <c r="Q23" s="52">
        <f t="shared" si="3"/>
        <v>70292.666666666672</v>
      </c>
    </row>
    <row r="24" spans="1:17" x14ac:dyDescent="0.3">
      <c r="A24" t="s">
        <v>27</v>
      </c>
      <c r="B24" t="s">
        <v>45</v>
      </c>
      <c r="D24" s="50">
        <v>49307</v>
      </c>
      <c r="E24" s="50">
        <v>45049</v>
      </c>
      <c r="F24" s="50">
        <v>52963</v>
      </c>
      <c r="G24" s="50">
        <v>66579</v>
      </c>
      <c r="H24" s="50">
        <v>67563</v>
      </c>
      <c r="I24" s="50">
        <v>40743</v>
      </c>
      <c r="J24" s="50">
        <v>76662</v>
      </c>
      <c r="K24" s="50">
        <v>48723</v>
      </c>
      <c r="L24" s="50">
        <v>67429</v>
      </c>
      <c r="M24" s="50">
        <v>68832</v>
      </c>
      <c r="N24" s="26">
        <f t="shared" si="0"/>
        <v>583850</v>
      </c>
      <c r="O24" s="51">
        <f t="shared" si="1"/>
        <v>58385</v>
      </c>
      <c r="Q24" s="52">
        <f t="shared" si="3"/>
        <v>65964.666666666672</v>
      </c>
    </row>
    <row r="25" spans="1:17" x14ac:dyDescent="0.3">
      <c r="A25" t="s">
        <v>28</v>
      </c>
      <c r="B25" t="s">
        <v>45</v>
      </c>
      <c r="D25" s="50">
        <v>7753</v>
      </c>
      <c r="E25" s="50">
        <v>12524</v>
      </c>
      <c r="F25" s="50">
        <v>14390</v>
      </c>
      <c r="G25" s="50">
        <v>12977</v>
      </c>
      <c r="H25" s="50">
        <v>15954</v>
      </c>
      <c r="I25" s="50">
        <v>21629</v>
      </c>
      <c r="J25" s="50">
        <v>12381</v>
      </c>
      <c r="K25" s="50">
        <v>7233</v>
      </c>
      <c r="L25" s="50">
        <v>8638</v>
      </c>
      <c r="M25" s="50">
        <v>7828</v>
      </c>
      <c r="N25" s="26">
        <f t="shared" si="0"/>
        <v>121307</v>
      </c>
      <c r="O25" s="51">
        <f t="shared" si="1"/>
        <v>12130.7</v>
      </c>
      <c r="Q25" s="52">
        <f t="shared" si="3"/>
        <v>10835.166666666666</v>
      </c>
    </row>
    <row r="26" spans="1:17" x14ac:dyDescent="0.3">
      <c r="A26" t="s">
        <v>246</v>
      </c>
      <c r="B26" t="s">
        <v>45</v>
      </c>
      <c r="D26" s="50">
        <v>8257</v>
      </c>
      <c r="E26" s="50"/>
      <c r="F26" s="50">
        <v>2897</v>
      </c>
      <c r="G26" s="50">
        <v>2328</v>
      </c>
      <c r="H26" s="50">
        <v>3750</v>
      </c>
      <c r="I26" s="50">
        <v>2940</v>
      </c>
      <c r="J26" s="50">
        <v>3133</v>
      </c>
      <c r="K26" s="50">
        <v>3543</v>
      </c>
      <c r="L26" s="50">
        <v>7363</v>
      </c>
      <c r="M26" s="50">
        <v>6724</v>
      </c>
      <c r="N26" s="26">
        <f t="shared" si="0"/>
        <v>40935</v>
      </c>
      <c r="O26" s="51">
        <f t="shared" si="1"/>
        <v>4093.5</v>
      </c>
      <c r="Q26" s="52">
        <f t="shared" si="3"/>
        <v>4473.5</v>
      </c>
    </row>
    <row r="27" spans="1:17" x14ac:dyDescent="0.3">
      <c r="A27" t="s">
        <v>160</v>
      </c>
      <c r="B27" t="s">
        <v>45</v>
      </c>
      <c r="D27" s="50"/>
      <c r="E27" s="50">
        <v>5134</v>
      </c>
      <c r="F27" s="50">
        <v>617</v>
      </c>
      <c r="G27" s="50"/>
      <c r="H27" s="50"/>
      <c r="I27" s="50">
        <v>3974</v>
      </c>
      <c r="J27" s="50">
        <v>1739</v>
      </c>
      <c r="K27" s="50">
        <v>3700</v>
      </c>
      <c r="L27" s="50">
        <v>597</v>
      </c>
      <c r="M27" s="50">
        <v>649</v>
      </c>
      <c r="N27" s="26">
        <f t="shared" si="0"/>
        <v>16410</v>
      </c>
      <c r="O27" s="51">
        <f t="shared" si="1"/>
        <v>1641</v>
      </c>
      <c r="Q27" s="52">
        <f t="shared" si="3"/>
        <v>1114.1666666666667</v>
      </c>
    </row>
    <row r="28" spans="1:17" x14ac:dyDescent="0.3">
      <c r="D28" s="50"/>
      <c r="E28" s="50"/>
      <c r="F28" s="50"/>
      <c r="G28" s="50"/>
      <c r="H28" s="50"/>
      <c r="I28" s="50"/>
      <c r="J28" s="50"/>
      <c r="K28" s="50"/>
      <c r="L28" s="50"/>
      <c r="M28" s="50"/>
    </row>
    <row r="29" spans="1:17" x14ac:dyDescent="0.3">
      <c r="D29" s="48">
        <f t="shared" ref="D29:M29" si="4">SUM(D4:D27)</f>
        <v>631985</v>
      </c>
      <c r="E29" s="48">
        <f t="shared" si="4"/>
        <v>534646</v>
      </c>
      <c r="F29" s="48">
        <f t="shared" si="4"/>
        <v>541236</v>
      </c>
      <c r="G29" s="48">
        <f t="shared" si="4"/>
        <v>648124</v>
      </c>
      <c r="H29" s="48">
        <f t="shared" si="4"/>
        <v>673473</v>
      </c>
      <c r="I29" s="48">
        <f t="shared" si="4"/>
        <v>521728</v>
      </c>
      <c r="J29" s="48">
        <f t="shared" si="4"/>
        <v>736269</v>
      </c>
      <c r="K29" s="48">
        <f t="shared" si="4"/>
        <v>615964.39999999991</v>
      </c>
      <c r="L29" s="48">
        <f t="shared" si="4"/>
        <v>675853</v>
      </c>
      <c r="M29" s="48">
        <f t="shared" si="4"/>
        <v>820732</v>
      </c>
      <c r="N29" s="48"/>
      <c r="O29" s="48">
        <f>SUM(O4:O27)</f>
        <v>640001.03999999992</v>
      </c>
      <c r="Q29" s="48">
        <f>SUM(Q4:Q27)</f>
        <v>695069.23333333316</v>
      </c>
    </row>
    <row r="30" spans="1:17" x14ac:dyDescent="0.3">
      <c r="D30" s="50"/>
      <c r="E30" s="50"/>
      <c r="F30" s="50"/>
      <c r="G30" s="50"/>
      <c r="H30" s="50"/>
      <c r="I30" s="50"/>
      <c r="J30" s="50"/>
      <c r="K30" s="50"/>
      <c r="L30" s="50"/>
      <c r="M30" s="50"/>
    </row>
    <row r="31" spans="1:17" x14ac:dyDescent="0.3">
      <c r="D31" s="50"/>
      <c r="E31" s="50"/>
      <c r="F31" s="50"/>
      <c r="G31" s="50"/>
      <c r="H31" s="50"/>
      <c r="I31" s="50"/>
      <c r="J31" s="50"/>
      <c r="K31" s="50"/>
      <c r="L31" s="50"/>
      <c r="M31" s="50"/>
    </row>
    <row r="32" spans="1:17" x14ac:dyDescent="0.3">
      <c r="D32" s="50"/>
      <c r="E32" s="50"/>
      <c r="F32" s="50"/>
      <c r="G32" s="50"/>
      <c r="H32" s="50"/>
      <c r="I32" s="50"/>
      <c r="J32" s="50"/>
      <c r="K32" s="50"/>
      <c r="L32" s="50"/>
      <c r="M32" s="50"/>
    </row>
    <row r="33" spans="4:13" x14ac:dyDescent="0.3">
      <c r="D33" s="50"/>
      <c r="E33" s="50"/>
      <c r="F33" s="50"/>
      <c r="G33" s="50"/>
      <c r="H33" s="50"/>
      <c r="I33" s="50"/>
      <c r="J33" s="50"/>
      <c r="K33" s="50"/>
      <c r="L33" s="50"/>
      <c r="M33" s="50"/>
    </row>
    <row r="34" spans="4:13" x14ac:dyDescent="0.3">
      <c r="D34" s="50"/>
      <c r="E34" s="50"/>
      <c r="F34" s="50"/>
      <c r="G34" s="50"/>
      <c r="H34" s="50"/>
      <c r="I34" s="50"/>
      <c r="J34" s="50"/>
      <c r="K34" s="50"/>
      <c r="L34" s="50"/>
      <c r="M34" s="50"/>
    </row>
    <row r="35" spans="4:13" x14ac:dyDescent="0.3">
      <c r="D35" s="50"/>
      <c r="E35" s="50"/>
      <c r="F35" s="50"/>
      <c r="G35" s="50"/>
      <c r="H35" s="50"/>
      <c r="I35" s="50"/>
      <c r="J35" s="50"/>
      <c r="K35" s="50"/>
      <c r="L35" s="50"/>
      <c r="M35" s="50"/>
    </row>
    <row r="36" spans="4:13" x14ac:dyDescent="0.3">
      <c r="D36" s="50"/>
      <c r="E36" s="50"/>
      <c r="F36" s="50"/>
      <c r="G36" s="50"/>
      <c r="H36" s="50"/>
      <c r="I36" s="50"/>
      <c r="J36" s="50"/>
      <c r="K36" s="50"/>
      <c r="L36" s="50"/>
      <c r="M36" s="50"/>
    </row>
    <row r="37" spans="4:13" x14ac:dyDescent="0.3">
      <c r="D37" s="50"/>
      <c r="E37" s="50"/>
      <c r="F37" s="50"/>
      <c r="G37" s="50"/>
      <c r="H37" s="50"/>
      <c r="I37" s="50"/>
      <c r="J37" s="50"/>
      <c r="K37" s="50"/>
      <c r="L37" s="50"/>
      <c r="M37" s="50"/>
    </row>
    <row r="38" spans="4:13" x14ac:dyDescent="0.3">
      <c r="D38" s="50"/>
      <c r="E38" s="50"/>
      <c r="F38" s="50"/>
      <c r="G38" s="50"/>
      <c r="H38" s="50"/>
      <c r="I38" s="50"/>
      <c r="J38" s="50"/>
      <c r="K38" s="50"/>
      <c r="L38" s="50"/>
      <c r="M38" s="50"/>
    </row>
    <row r="39" spans="4:13" x14ac:dyDescent="0.3">
      <c r="D39" s="50"/>
      <c r="E39" s="50"/>
      <c r="F39" s="50"/>
      <c r="G39" s="50"/>
      <c r="H39" s="50"/>
      <c r="I39" s="50"/>
      <c r="J39" s="50"/>
      <c r="K39" s="50"/>
      <c r="L39" s="50"/>
      <c r="M39" s="50"/>
    </row>
    <row r="40" spans="4:13" x14ac:dyDescent="0.3">
      <c r="D40" s="50"/>
      <c r="E40" s="50"/>
      <c r="F40" s="50"/>
      <c r="G40" s="50"/>
      <c r="H40" s="50"/>
      <c r="I40" s="50"/>
      <c r="J40" s="50"/>
      <c r="K40" s="50"/>
      <c r="L40" s="50"/>
      <c r="M40" s="50"/>
    </row>
    <row r="41" spans="4:13" x14ac:dyDescent="0.3">
      <c r="D41" s="50"/>
      <c r="E41" s="50"/>
      <c r="F41" s="50"/>
      <c r="G41" s="50"/>
      <c r="H41" s="50"/>
      <c r="I41" s="50"/>
      <c r="J41" s="50"/>
      <c r="K41" s="50"/>
      <c r="L41" s="50"/>
      <c r="M41" s="50"/>
    </row>
    <row r="42" spans="4:13" x14ac:dyDescent="0.3">
      <c r="D42" s="50"/>
      <c r="E42" s="50"/>
      <c r="F42" s="50"/>
      <c r="G42" s="50"/>
      <c r="H42" s="50"/>
      <c r="I42" s="50"/>
      <c r="J42" s="50"/>
      <c r="K42" s="50"/>
      <c r="L42" s="50"/>
      <c r="M42" s="50"/>
    </row>
    <row r="43" spans="4:13" x14ac:dyDescent="0.3">
      <c r="D43" s="50"/>
      <c r="E43" s="50"/>
      <c r="F43" s="50"/>
      <c r="G43" s="50"/>
      <c r="H43" s="50"/>
      <c r="I43" s="50"/>
      <c r="J43" s="50"/>
      <c r="K43" s="50"/>
      <c r="L43" s="50"/>
      <c r="M43" s="50"/>
    </row>
    <row r="44" spans="4:13" x14ac:dyDescent="0.3">
      <c r="D44" s="50"/>
      <c r="E44" s="50"/>
      <c r="F44" s="50"/>
      <c r="G44" s="50"/>
      <c r="H44" s="50"/>
      <c r="I44" s="50"/>
      <c r="J44" s="50"/>
      <c r="K44" s="50"/>
      <c r="L44" s="50"/>
      <c r="M44" s="50"/>
    </row>
    <row r="45" spans="4:13" x14ac:dyDescent="0.3">
      <c r="D45" s="50"/>
      <c r="E45" s="50"/>
      <c r="F45" s="50"/>
      <c r="G45" s="50"/>
      <c r="H45" s="50"/>
      <c r="I45" s="50"/>
      <c r="J45" s="50"/>
      <c r="K45" s="50"/>
      <c r="L45" s="50"/>
      <c r="M45" s="50"/>
    </row>
    <row r="46" spans="4:13" x14ac:dyDescent="0.3">
      <c r="D46" s="50"/>
      <c r="E46" s="50"/>
      <c r="F46" s="50"/>
      <c r="G46" s="50"/>
      <c r="H46" s="50"/>
      <c r="I46" s="50"/>
      <c r="J46" s="50"/>
      <c r="K46" s="50"/>
      <c r="L46" s="50"/>
      <c r="M46" s="50"/>
    </row>
    <row r="47" spans="4:13" x14ac:dyDescent="0.3">
      <c r="D47" s="50"/>
      <c r="E47" s="50"/>
      <c r="F47" s="50"/>
      <c r="G47" s="50"/>
      <c r="H47" s="50"/>
      <c r="I47" s="50"/>
      <c r="J47" s="50"/>
      <c r="K47" s="50"/>
      <c r="L47" s="50"/>
      <c r="M47" s="50"/>
    </row>
    <row r="48" spans="4:13" x14ac:dyDescent="0.3">
      <c r="D48" s="50"/>
      <c r="E48" s="50"/>
      <c r="F48" s="50"/>
      <c r="G48" s="50"/>
      <c r="H48" s="50"/>
      <c r="I48" s="50"/>
      <c r="J48" s="50"/>
      <c r="K48" s="50"/>
      <c r="L48" s="50"/>
      <c r="M48" s="50"/>
    </row>
    <row r="49" spans="1:13" x14ac:dyDescent="0.3">
      <c r="D49" s="50"/>
      <c r="E49" s="50"/>
      <c r="F49" s="50"/>
      <c r="G49" s="50"/>
      <c r="H49" s="50"/>
      <c r="I49" s="50"/>
      <c r="J49" s="50"/>
      <c r="K49" s="50"/>
      <c r="L49" s="50"/>
      <c r="M49" s="50"/>
    </row>
    <row r="50" spans="1:13" x14ac:dyDescent="0.3">
      <c r="D50" s="50"/>
      <c r="E50" s="50"/>
      <c r="F50" s="50"/>
      <c r="G50" s="50"/>
      <c r="H50" s="50"/>
      <c r="I50" s="50"/>
      <c r="J50" s="50"/>
      <c r="K50" s="50"/>
      <c r="L50" s="50"/>
      <c r="M50" s="50"/>
    </row>
    <row r="51" spans="1:13" x14ac:dyDescent="0.3">
      <c r="D51" s="50"/>
      <c r="E51" s="50"/>
      <c r="F51" s="50"/>
      <c r="G51" s="50"/>
      <c r="H51" s="50"/>
      <c r="I51" s="50"/>
      <c r="J51" s="50"/>
      <c r="K51" s="50"/>
      <c r="L51" s="50"/>
      <c r="M51" s="50"/>
    </row>
    <row r="52" spans="1:13" x14ac:dyDescent="0.3">
      <c r="D52" s="50"/>
      <c r="E52" s="50"/>
      <c r="F52" s="50"/>
      <c r="G52" s="50"/>
      <c r="H52" s="50"/>
      <c r="I52" s="50"/>
      <c r="J52" s="50"/>
      <c r="K52" s="50"/>
      <c r="L52" s="50"/>
      <c r="M52" s="50"/>
    </row>
    <row r="53" spans="1:13" x14ac:dyDescent="0.3">
      <c r="D53" s="50"/>
      <c r="E53" s="50"/>
      <c r="F53" s="50"/>
      <c r="G53" s="50"/>
      <c r="H53" s="50"/>
      <c r="I53" s="50"/>
      <c r="J53" s="50"/>
      <c r="K53" s="50"/>
      <c r="L53" s="50"/>
      <c r="M53" s="50"/>
    </row>
    <row r="54" spans="1:13" x14ac:dyDescent="0.3">
      <c r="D54" s="50"/>
      <c r="E54" s="50"/>
      <c r="F54" s="50"/>
      <c r="G54" s="50"/>
      <c r="H54" s="50"/>
      <c r="I54" s="50"/>
      <c r="J54" s="50"/>
      <c r="K54" s="50"/>
      <c r="L54" s="50"/>
      <c r="M54" s="50"/>
    </row>
    <row r="55" spans="1:13" x14ac:dyDescent="0.3">
      <c r="D55" s="50"/>
      <c r="E55" s="50"/>
      <c r="F55" s="50"/>
      <c r="G55" s="50"/>
      <c r="H55" s="50"/>
      <c r="I55" s="50"/>
      <c r="J55" s="50"/>
      <c r="K55" s="50"/>
      <c r="L55" s="50"/>
      <c r="M55" s="50"/>
    </row>
    <row r="56" spans="1:13" x14ac:dyDescent="0.3">
      <c r="D56" s="50"/>
      <c r="E56" s="50"/>
      <c r="F56" s="50"/>
      <c r="G56" s="50"/>
      <c r="H56" s="50"/>
      <c r="I56" s="50"/>
      <c r="J56" s="50"/>
      <c r="K56" s="50"/>
      <c r="L56" s="50"/>
      <c r="M56" s="50"/>
    </row>
    <row r="57" spans="1:13" x14ac:dyDescent="0.3">
      <c r="D57" s="50"/>
      <c r="E57" s="50"/>
      <c r="F57" s="50"/>
      <c r="G57" s="50"/>
      <c r="H57" s="50"/>
      <c r="I57" s="50"/>
      <c r="J57" s="50"/>
      <c r="K57" s="50"/>
      <c r="L57" s="50"/>
      <c r="M57" s="50"/>
    </row>
    <row r="58" spans="1:13" x14ac:dyDescent="0.3">
      <c r="D58" s="50"/>
      <c r="E58" s="50"/>
      <c r="F58" s="50"/>
      <c r="G58" s="50"/>
      <c r="H58" s="50"/>
      <c r="I58" s="50"/>
      <c r="J58" s="50"/>
      <c r="K58" s="50"/>
      <c r="L58" s="50"/>
      <c r="M58" s="50"/>
    </row>
    <row r="59" spans="1:13" x14ac:dyDescent="0.3">
      <c r="D59" s="50"/>
      <c r="E59" s="50"/>
      <c r="F59" s="50"/>
      <c r="G59" s="50"/>
      <c r="H59" s="50"/>
      <c r="I59" s="50"/>
      <c r="J59" s="50"/>
      <c r="K59" s="50"/>
      <c r="L59" s="50"/>
      <c r="M59" s="50"/>
    </row>
    <row r="60" spans="1:13" x14ac:dyDescent="0.3">
      <c r="D60" s="50"/>
      <c r="E60" s="50"/>
      <c r="F60" s="50"/>
      <c r="G60" s="50"/>
      <c r="H60" s="50"/>
      <c r="I60" s="50"/>
      <c r="J60" s="50"/>
      <c r="K60" s="50"/>
      <c r="L60" s="50"/>
      <c r="M60" s="50"/>
    </row>
    <row r="61" spans="1:13" x14ac:dyDescent="0.3">
      <c r="A61" t="s">
        <v>25</v>
      </c>
      <c r="B61" t="s">
        <v>45</v>
      </c>
      <c r="D61" s="23">
        <v>55610</v>
      </c>
      <c r="E61" s="23"/>
      <c r="F61" s="23"/>
      <c r="G61" s="23"/>
      <c r="H61" s="23"/>
      <c r="I61" s="23"/>
      <c r="J61" s="23"/>
      <c r="K61" s="23"/>
      <c r="L61" s="23"/>
      <c r="M61" s="23"/>
    </row>
    <row r="62" spans="1:13" x14ac:dyDescent="0.3">
      <c r="A62" t="s">
        <v>27</v>
      </c>
      <c r="B62" t="s">
        <v>45</v>
      </c>
      <c r="D62" s="23">
        <v>49307</v>
      </c>
      <c r="E62" s="23"/>
      <c r="F62" s="23"/>
      <c r="G62" s="23"/>
      <c r="H62" s="23"/>
      <c r="I62" s="23"/>
      <c r="J62" s="23"/>
      <c r="K62" s="23"/>
      <c r="L62" s="23"/>
      <c r="M62" s="23"/>
    </row>
    <row r="63" spans="1:13" x14ac:dyDescent="0.3">
      <c r="A63" t="s">
        <v>28</v>
      </c>
      <c r="B63" t="s">
        <v>45</v>
      </c>
      <c r="D63" s="23">
        <v>7753</v>
      </c>
      <c r="E63" s="23"/>
      <c r="F63" s="23"/>
      <c r="G63" s="23"/>
      <c r="H63" s="23"/>
      <c r="I63" s="23"/>
      <c r="J63" s="23"/>
      <c r="K63" s="23"/>
      <c r="L63" s="23"/>
      <c r="M63" s="23"/>
    </row>
    <row r="64" spans="1:13" x14ac:dyDescent="0.3">
      <c r="A64" t="s">
        <v>246</v>
      </c>
      <c r="B64" t="s">
        <v>45</v>
      </c>
      <c r="D64" s="23">
        <v>8257</v>
      </c>
      <c r="E64" s="23"/>
      <c r="F64" s="23"/>
      <c r="G64" s="23"/>
      <c r="H64" s="23"/>
      <c r="I64" s="23"/>
      <c r="J64" s="23"/>
      <c r="K64" s="23"/>
      <c r="L64" s="23"/>
      <c r="M64" s="23"/>
    </row>
    <row r="65" spans="1:13" x14ac:dyDescent="0.3">
      <c r="A65" t="s">
        <v>160</v>
      </c>
      <c r="B65" t="s">
        <v>45</v>
      </c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 x14ac:dyDescent="0.3"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 x14ac:dyDescent="0.3">
      <c r="D67" s="48">
        <f>SUM(D4:D65)</f>
        <v>1384897</v>
      </c>
      <c r="E67" s="23"/>
      <c r="F67" s="23"/>
      <c r="G67" s="23"/>
      <c r="H67" s="23"/>
      <c r="I67" s="23"/>
      <c r="J67" s="23"/>
      <c r="K67" s="23"/>
      <c r="L67" s="23"/>
      <c r="M67" s="23"/>
    </row>
    <row r="68" spans="1:13" x14ac:dyDescent="0.3"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 x14ac:dyDescent="0.3"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 x14ac:dyDescent="0.3"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 x14ac:dyDescent="0.3"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 x14ac:dyDescent="0.3"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 x14ac:dyDescent="0.3"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 x14ac:dyDescent="0.3"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 x14ac:dyDescent="0.3"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 x14ac:dyDescent="0.3"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 x14ac:dyDescent="0.3"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 x14ac:dyDescent="0.3"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 x14ac:dyDescent="0.3"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 x14ac:dyDescent="0.3"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4:13" x14ac:dyDescent="0.3"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4:13" x14ac:dyDescent="0.3"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4:13" x14ac:dyDescent="0.3"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4:13" x14ac:dyDescent="0.3"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4:13" x14ac:dyDescent="0.3"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4:13" x14ac:dyDescent="0.3"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4:13" x14ac:dyDescent="0.3"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4:13" x14ac:dyDescent="0.3"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4:13" x14ac:dyDescent="0.3"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4:13" x14ac:dyDescent="0.3"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4:13" x14ac:dyDescent="0.3"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4:13" x14ac:dyDescent="0.3"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4:13" x14ac:dyDescent="0.3"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4:13" x14ac:dyDescent="0.3"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4:13" x14ac:dyDescent="0.3"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4:13" x14ac:dyDescent="0.3"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4:13" x14ac:dyDescent="0.3"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4:13" x14ac:dyDescent="0.3"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4:13" x14ac:dyDescent="0.3"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4:13" x14ac:dyDescent="0.3"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4:13" x14ac:dyDescent="0.3"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4:13" x14ac:dyDescent="0.3"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4:13" x14ac:dyDescent="0.3"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4:13" x14ac:dyDescent="0.3"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4:13" x14ac:dyDescent="0.3"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4:13" x14ac:dyDescent="0.3"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4:13" x14ac:dyDescent="0.3"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4:13" x14ac:dyDescent="0.3"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4:13" x14ac:dyDescent="0.3"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4:13" x14ac:dyDescent="0.3"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4:13" x14ac:dyDescent="0.3"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4:13" x14ac:dyDescent="0.3"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4:13" x14ac:dyDescent="0.3"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4:13" x14ac:dyDescent="0.3"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4:13" x14ac:dyDescent="0.3"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4:13" x14ac:dyDescent="0.3"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4:13" x14ac:dyDescent="0.3"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4:13" x14ac:dyDescent="0.3"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4:13" x14ac:dyDescent="0.3"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4:13" x14ac:dyDescent="0.3"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4:13" x14ac:dyDescent="0.3"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4:13" x14ac:dyDescent="0.3"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4:13" x14ac:dyDescent="0.3"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4:13" x14ac:dyDescent="0.3"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4:13" x14ac:dyDescent="0.3"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4:13" x14ac:dyDescent="0.3"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</sheetData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99"/>
  <sheetViews>
    <sheetView topLeftCell="A82" workbookViewId="0">
      <selection activeCell="L22" sqref="L22"/>
    </sheetView>
  </sheetViews>
  <sheetFormatPr defaultRowHeight="14.4" x14ac:dyDescent="0.3"/>
  <cols>
    <col min="2" max="2" width="18" customWidth="1"/>
    <col min="3" max="3" width="10.33203125" customWidth="1"/>
    <col min="4" max="4" width="11.33203125" customWidth="1"/>
    <col min="5" max="5" width="11.109375" customWidth="1"/>
    <col min="6" max="6" width="11" customWidth="1"/>
    <col min="7" max="7" width="11.5546875" customWidth="1"/>
    <col min="9" max="9" width="11.6640625" customWidth="1"/>
  </cols>
  <sheetData>
    <row r="1" spans="1:10" x14ac:dyDescent="0.3">
      <c r="A1" t="s">
        <v>322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3" t="s">
        <v>194</v>
      </c>
      <c r="E3" s="3" t="s">
        <v>195</v>
      </c>
      <c r="F3" s="4" t="s">
        <v>249</v>
      </c>
      <c r="G3" s="3" t="s">
        <v>163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96" si="0">C4+D4+E4+F4+G4</f>
        <v>0</v>
      </c>
      <c r="J4" s="44">
        <f>I4+I12+I19+I23</f>
        <v>72166</v>
      </c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>
        <f>I5+I14+I20+I24</f>
        <v>75972</v>
      </c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>
        <v>357</v>
      </c>
      <c r="I6" s="47">
        <f t="shared" si="0"/>
        <v>357</v>
      </c>
      <c r="J6" s="44">
        <f>I6+I16+I21</f>
        <v>4468</v>
      </c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I7+I22+I17</f>
        <v>5609</v>
      </c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>
        <f>I8+I18</f>
        <v>3000</v>
      </c>
    </row>
    <row r="9" spans="1:10" x14ac:dyDescent="0.3">
      <c r="A9" t="s">
        <v>22</v>
      </c>
      <c r="B9" t="s">
        <v>23</v>
      </c>
      <c r="C9" s="5"/>
      <c r="D9" s="5"/>
      <c r="E9" s="5">
        <v>1527</v>
      </c>
      <c r="F9" s="17"/>
      <c r="G9" s="5"/>
      <c r="I9" s="47">
        <f t="shared" si="0"/>
        <v>1527</v>
      </c>
      <c r="J9" s="46">
        <f>I9</f>
        <v>1527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>
        <v>2095</v>
      </c>
      <c r="G10" s="5"/>
      <c r="I10" s="47">
        <f t="shared" si="0"/>
        <v>2095</v>
      </c>
      <c r="J10" s="46">
        <f>I10</f>
        <v>2095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>
        <v>1487</v>
      </c>
      <c r="I11" s="47">
        <f t="shared" si="0"/>
        <v>1487</v>
      </c>
      <c r="J11" s="46">
        <f>I11</f>
        <v>1487</v>
      </c>
    </row>
    <row r="12" spans="1:10" x14ac:dyDescent="0.3">
      <c r="A12" s="2" t="s">
        <v>157</v>
      </c>
      <c r="B12" s="2" t="s">
        <v>287</v>
      </c>
      <c r="C12" s="5"/>
      <c r="D12" s="5"/>
      <c r="E12" s="5">
        <v>29432</v>
      </c>
      <c r="F12" s="17">
        <v>17690</v>
      </c>
      <c r="G12" s="5">
        <v>17977</v>
      </c>
      <c r="I12" s="47">
        <f t="shared" si="0"/>
        <v>65099</v>
      </c>
      <c r="J12" s="45"/>
    </row>
    <row r="13" spans="1:10" x14ac:dyDescent="0.3">
      <c r="A13" s="2" t="s">
        <v>328</v>
      </c>
      <c r="B13" s="2" t="s">
        <v>287</v>
      </c>
      <c r="C13" s="5"/>
      <c r="D13" s="5"/>
      <c r="E13" s="5"/>
      <c r="F13" s="17"/>
      <c r="G13" s="5">
        <v>4142</v>
      </c>
      <c r="I13" s="47">
        <f t="shared" si="0"/>
        <v>4142</v>
      </c>
      <c r="J13" s="46">
        <f>I13</f>
        <v>4142</v>
      </c>
    </row>
    <row r="14" spans="1:10" x14ac:dyDescent="0.3">
      <c r="A14" s="2" t="s">
        <v>139</v>
      </c>
      <c r="B14" s="2" t="s">
        <v>287</v>
      </c>
      <c r="C14" s="5"/>
      <c r="D14" s="5">
        <v>5090</v>
      </c>
      <c r="E14" s="5">
        <v>35567</v>
      </c>
      <c r="F14" s="17">
        <v>24470</v>
      </c>
      <c r="G14" s="5">
        <v>10845</v>
      </c>
      <c r="I14" s="47">
        <f t="shared" si="0"/>
        <v>75972</v>
      </c>
      <c r="J14" s="45"/>
    </row>
    <row r="15" spans="1:10" x14ac:dyDescent="0.3">
      <c r="A15" s="2" t="s">
        <v>329</v>
      </c>
      <c r="B15" s="2" t="s">
        <v>287</v>
      </c>
      <c r="C15" s="5"/>
      <c r="D15" s="5"/>
      <c r="E15" s="5"/>
      <c r="F15" s="17"/>
      <c r="G15" s="5">
        <v>3514</v>
      </c>
      <c r="I15" s="47">
        <f t="shared" si="0"/>
        <v>3514</v>
      </c>
      <c r="J15" s="46">
        <f>I15</f>
        <v>3514</v>
      </c>
    </row>
    <row r="16" spans="1:10" x14ac:dyDescent="0.3">
      <c r="A16" s="2" t="s">
        <v>174</v>
      </c>
      <c r="B16" s="2" t="s">
        <v>287</v>
      </c>
      <c r="C16" s="5"/>
      <c r="D16" s="5"/>
      <c r="E16" s="5"/>
      <c r="F16" s="17">
        <v>3210</v>
      </c>
      <c r="G16" s="5">
        <v>901</v>
      </c>
      <c r="I16" s="47">
        <f t="shared" si="0"/>
        <v>4111</v>
      </c>
      <c r="J16" s="45"/>
    </row>
    <row r="17" spans="1:10" x14ac:dyDescent="0.3">
      <c r="A17" s="2" t="s">
        <v>307</v>
      </c>
      <c r="B17" s="2" t="s">
        <v>287</v>
      </c>
      <c r="C17" s="5"/>
      <c r="D17" s="5"/>
      <c r="E17" s="5"/>
      <c r="F17" s="17">
        <v>2924</v>
      </c>
      <c r="G17" s="5">
        <v>2685</v>
      </c>
      <c r="I17" s="47">
        <f t="shared" si="0"/>
        <v>5609</v>
      </c>
      <c r="J17" s="45"/>
    </row>
    <row r="18" spans="1:10" x14ac:dyDescent="0.3">
      <c r="A18" s="2" t="s">
        <v>324</v>
      </c>
      <c r="B18" s="2" t="s">
        <v>287</v>
      </c>
      <c r="C18" s="5"/>
      <c r="D18" s="5"/>
      <c r="E18" s="5"/>
      <c r="F18" s="17">
        <v>2165</v>
      </c>
      <c r="G18" s="5">
        <v>835</v>
      </c>
      <c r="I18" s="47">
        <f t="shared" si="0"/>
        <v>3000</v>
      </c>
      <c r="J18" s="45"/>
    </row>
    <row r="19" spans="1:10" x14ac:dyDescent="0.3">
      <c r="A19" s="2" t="s">
        <v>19</v>
      </c>
      <c r="B19" s="2" t="s">
        <v>288</v>
      </c>
      <c r="C19" s="5"/>
      <c r="D19" s="5"/>
      <c r="E19" s="5"/>
      <c r="F19" s="17"/>
      <c r="G19" s="5"/>
      <c r="I19" s="47">
        <f t="shared" si="0"/>
        <v>0</v>
      </c>
      <c r="J19" s="45"/>
    </row>
    <row r="20" spans="1:10" x14ac:dyDescent="0.3">
      <c r="A20" s="2" t="s">
        <v>20</v>
      </c>
      <c r="B20" s="2" t="s">
        <v>288</v>
      </c>
      <c r="C20" s="5"/>
      <c r="D20" s="5"/>
      <c r="E20" s="5"/>
      <c r="F20" s="17"/>
      <c r="G20" s="5"/>
      <c r="I20" s="47">
        <f t="shared" si="0"/>
        <v>0</v>
      </c>
      <c r="J20" s="45"/>
    </row>
    <row r="21" spans="1:10" x14ac:dyDescent="0.3">
      <c r="A21" s="2" t="s">
        <v>21</v>
      </c>
      <c r="B21" s="2" t="s">
        <v>288</v>
      </c>
      <c r="C21" s="5"/>
      <c r="D21" s="5"/>
      <c r="E21" s="5"/>
      <c r="F21" s="17"/>
      <c r="G21" s="5"/>
      <c r="I21" s="47">
        <f t="shared" si="0"/>
        <v>0</v>
      </c>
      <c r="J21" s="45"/>
    </row>
    <row r="22" spans="1:10" x14ac:dyDescent="0.3">
      <c r="A22" s="2" t="s">
        <v>243</v>
      </c>
      <c r="B22" s="2" t="s">
        <v>288</v>
      </c>
      <c r="C22" s="5"/>
      <c r="D22" s="5"/>
      <c r="E22" s="5"/>
      <c r="F22" s="17"/>
      <c r="G22" s="5"/>
      <c r="I22" s="47">
        <f t="shared" si="0"/>
        <v>0</v>
      </c>
      <c r="J22" s="45"/>
    </row>
    <row r="23" spans="1:10" x14ac:dyDescent="0.3">
      <c r="A23" s="2" t="s">
        <v>157</v>
      </c>
      <c r="B23" s="2" t="s">
        <v>315</v>
      </c>
      <c r="C23" s="5"/>
      <c r="D23" s="5"/>
      <c r="E23" s="5">
        <v>5786</v>
      </c>
      <c r="F23" s="17">
        <v>430</v>
      </c>
      <c r="G23" s="5">
        <v>851</v>
      </c>
      <c r="I23" s="47">
        <f t="shared" si="0"/>
        <v>7067</v>
      </c>
      <c r="J23" s="45"/>
    </row>
    <row r="24" spans="1:10" x14ac:dyDescent="0.3">
      <c r="A24" s="2" t="s">
        <v>139</v>
      </c>
      <c r="B24" s="2" t="s">
        <v>315</v>
      </c>
      <c r="C24" s="5"/>
      <c r="D24" s="5"/>
      <c r="E24" s="5"/>
      <c r="F24" s="17"/>
      <c r="G24" s="5"/>
      <c r="I24" s="47">
        <f t="shared" si="0"/>
        <v>0</v>
      </c>
      <c r="J24" s="45"/>
    </row>
    <row r="25" spans="1:10" x14ac:dyDescent="0.3">
      <c r="A25" t="s">
        <v>29</v>
      </c>
      <c r="B25" t="s">
        <v>30</v>
      </c>
      <c r="C25" s="5"/>
      <c r="D25" s="5"/>
      <c r="E25" s="5">
        <v>7095</v>
      </c>
      <c r="F25" s="17"/>
      <c r="G25" s="5"/>
      <c r="I25" s="47">
        <f t="shared" si="0"/>
        <v>7095</v>
      </c>
      <c r="J25" s="44">
        <f>I25+I34+I41+I47+I52</f>
        <v>42562</v>
      </c>
    </row>
    <row r="26" spans="1:10" x14ac:dyDescent="0.3">
      <c r="A26" t="s">
        <v>17</v>
      </c>
      <c r="B26" t="s">
        <v>30</v>
      </c>
      <c r="C26" s="5"/>
      <c r="D26" s="5"/>
      <c r="E26" s="5"/>
      <c r="F26" s="5"/>
      <c r="G26" s="5"/>
      <c r="I26" s="47">
        <f t="shared" si="0"/>
        <v>0</v>
      </c>
      <c r="J26" s="44">
        <f>I26+I36+I42+I48+I53</f>
        <v>35674</v>
      </c>
    </row>
    <row r="27" spans="1:10" x14ac:dyDescent="0.3">
      <c r="A27" t="s">
        <v>18</v>
      </c>
      <c r="B27" t="s">
        <v>30</v>
      </c>
      <c r="C27" s="5"/>
      <c r="D27" s="5"/>
      <c r="E27" s="5"/>
      <c r="F27" s="5"/>
      <c r="G27" s="5"/>
      <c r="I27" s="47">
        <f t="shared" si="0"/>
        <v>0</v>
      </c>
      <c r="J27" s="44">
        <f>I27+I43+I49+I54+I38</f>
        <v>3042</v>
      </c>
    </row>
    <row r="28" spans="1:10" x14ac:dyDescent="0.3">
      <c r="A28" t="s">
        <v>244</v>
      </c>
      <c r="B28" t="s">
        <v>30</v>
      </c>
      <c r="C28" s="5"/>
      <c r="D28" s="5"/>
      <c r="E28" s="5"/>
      <c r="F28" s="5">
        <v>1035</v>
      </c>
      <c r="G28" s="5">
        <v>622</v>
      </c>
      <c r="I28" s="47">
        <f t="shared" si="0"/>
        <v>1657</v>
      </c>
      <c r="J28" s="44">
        <f>I28+I44+I50+I39</f>
        <v>1657</v>
      </c>
    </row>
    <row r="29" spans="1:10" x14ac:dyDescent="0.3">
      <c r="A29" t="s">
        <v>162</v>
      </c>
      <c r="B29" t="s">
        <v>30</v>
      </c>
      <c r="C29" s="5"/>
      <c r="D29" s="5"/>
      <c r="E29" s="5"/>
      <c r="F29" s="5"/>
      <c r="G29" s="5"/>
      <c r="I29" s="47">
        <f t="shared" si="0"/>
        <v>0</v>
      </c>
      <c r="J29" s="46">
        <f>I29+I40</f>
        <v>1771</v>
      </c>
    </row>
    <row r="30" spans="1:10" x14ac:dyDescent="0.3">
      <c r="A30" t="s">
        <v>25</v>
      </c>
      <c r="B30" t="s">
        <v>30</v>
      </c>
      <c r="C30" s="5"/>
      <c r="D30" s="5"/>
      <c r="E30" s="5"/>
      <c r="F30" s="5"/>
      <c r="G30" s="5">
        <v>2697</v>
      </c>
      <c r="I30" s="47">
        <f t="shared" si="0"/>
        <v>2697</v>
      </c>
      <c r="J30" s="46">
        <f>I30</f>
        <v>2697</v>
      </c>
    </row>
    <row r="31" spans="1:10" x14ac:dyDescent="0.3">
      <c r="A31" t="s">
        <v>27</v>
      </c>
      <c r="B31" t="s">
        <v>30</v>
      </c>
      <c r="C31" s="5"/>
      <c r="D31" s="5"/>
      <c r="E31" s="5">
        <v>3575</v>
      </c>
      <c r="F31" s="5"/>
      <c r="G31" s="5">
        <v>7668</v>
      </c>
      <c r="I31" s="47">
        <f t="shared" si="0"/>
        <v>11243</v>
      </c>
      <c r="J31" s="44">
        <f>I31+I45</f>
        <v>11243</v>
      </c>
    </row>
    <row r="32" spans="1:10" x14ac:dyDescent="0.3">
      <c r="A32" s="2" t="s">
        <v>325</v>
      </c>
      <c r="B32" s="2" t="s">
        <v>30</v>
      </c>
      <c r="C32" s="5"/>
      <c r="D32" s="5"/>
      <c r="E32" s="5"/>
      <c r="F32" s="5">
        <v>2125</v>
      </c>
      <c r="G32" s="5"/>
      <c r="I32" s="47">
        <f t="shared" si="0"/>
        <v>2125</v>
      </c>
      <c r="J32" s="44">
        <f>I32</f>
        <v>2125</v>
      </c>
    </row>
    <row r="33" spans="1:10" x14ac:dyDescent="0.3">
      <c r="A33" t="s">
        <v>28</v>
      </c>
      <c r="B33" t="s">
        <v>30</v>
      </c>
      <c r="C33" s="5"/>
      <c r="D33" s="5"/>
      <c r="E33" s="5"/>
      <c r="F33" s="5"/>
      <c r="G33" s="5">
        <v>1512</v>
      </c>
      <c r="I33" s="47">
        <f t="shared" si="0"/>
        <v>1512</v>
      </c>
      <c r="J33" s="44">
        <f>I33+I46</f>
        <v>1512</v>
      </c>
    </row>
    <row r="34" spans="1:10" x14ac:dyDescent="0.3">
      <c r="A34" t="s">
        <v>29</v>
      </c>
      <c r="B34" s="2" t="s">
        <v>254</v>
      </c>
      <c r="C34" s="5"/>
      <c r="D34" s="5"/>
      <c r="E34" s="5">
        <v>11063</v>
      </c>
      <c r="F34" s="5">
        <v>11892</v>
      </c>
      <c r="G34" s="5">
        <v>12512</v>
      </c>
      <c r="I34" s="47">
        <f t="shared" si="0"/>
        <v>35467</v>
      </c>
      <c r="J34" s="45"/>
    </row>
    <row r="35" spans="1:10" x14ac:dyDescent="0.3">
      <c r="A35" t="s">
        <v>330</v>
      </c>
      <c r="B35" s="2" t="s">
        <v>254</v>
      </c>
      <c r="C35" s="5"/>
      <c r="D35" s="5"/>
      <c r="E35" s="5"/>
      <c r="F35" s="5"/>
      <c r="G35" s="5">
        <v>3794</v>
      </c>
      <c r="I35" s="47">
        <f t="shared" si="0"/>
        <v>3794</v>
      </c>
      <c r="J35" s="46">
        <f>I35</f>
        <v>3794</v>
      </c>
    </row>
    <row r="36" spans="1:10" x14ac:dyDescent="0.3">
      <c r="A36" t="s">
        <v>17</v>
      </c>
      <c r="B36" s="2" t="s">
        <v>254</v>
      </c>
      <c r="C36" s="5"/>
      <c r="D36" s="5">
        <v>4721</v>
      </c>
      <c r="E36" s="5">
        <v>14410</v>
      </c>
      <c r="F36" s="5">
        <v>11558</v>
      </c>
      <c r="G36" s="5">
        <v>4985</v>
      </c>
      <c r="I36" s="47">
        <f t="shared" si="0"/>
        <v>35674</v>
      </c>
      <c r="J36" s="45"/>
    </row>
    <row r="37" spans="1:10" x14ac:dyDescent="0.3">
      <c r="A37" t="s">
        <v>331</v>
      </c>
      <c r="B37" s="2" t="s">
        <v>254</v>
      </c>
      <c r="C37" s="5"/>
      <c r="D37" s="5"/>
      <c r="E37" s="5"/>
      <c r="F37" s="5"/>
      <c r="G37" s="5">
        <v>1174</v>
      </c>
      <c r="I37" s="47">
        <f t="shared" si="0"/>
        <v>1174</v>
      </c>
      <c r="J37" s="46">
        <f>I37</f>
        <v>1174</v>
      </c>
    </row>
    <row r="38" spans="1:10" x14ac:dyDescent="0.3">
      <c r="A38" t="s">
        <v>18</v>
      </c>
      <c r="B38" s="2" t="s">
        <v>254</v>
      </c>
      <c r="C38" s="5"/>
      <c r="D38" s="5"/>
      <c r="E38" s="5"/>
      <c r="F38" s="5">
        <v>2176</v>
      </c>
      <c r="G38" s="5">
        <v>866</v>
      </c>
      <c r="I38" s="47">
        <f t="shared" si="0"/>
        <v>3042</v>
      </c>
      <c r="J38" s="45"/>
    </row>
    <row r="39" spans="1:10" x14ac:dyDescent="0.3">
      <c r="A39" t="s">
        <v>244</v>
      </c>
      <c r="B39" s="2" t="s">
        <v>254</v>
      </c>
      <c r="C39" s="5"/>
      <c r="D39" s="5"/>
      <c r="E39" s="5"/>
      <c r="F39" s="5"/>
      <c r="G39" s="5"/>
      <c r="I39" s="47">
        <f t="shared" si="0"/>
        <v>0</v>
      </c>
      <c r="J39" s="45"/>
    </row>
    <row r="40" spans="1:10" x14ac:dyDescent="0.3">
      <c r="A40" t="s">
        <v>162</v>
      </c>
      <c r="B40" s="2" t="s">
        <v>254</v>
      </c>
      <c r="C40" s="5"/>
      <c r="D40" s="5"/>
      <c r="E40" s="5"/>
      <c r="F40" s="5">
        <v>961</v>
      </c>
      <c r="G40" s="5">
        <v>810</v>
      </c>
      <c r="I40" s="47">
        <f t="shared" si="0"/>
        <v>1771</v>
      </c>
      <c r="J40" s="45"/>
    </row>
    <row r="41" spans="1:10" x14ac:dyDescent="0.3">
      <c r="A41" s="2" t="s">
        <v>29</v>
      </c>
      <c r="B41" s="2" t="s">
        <v>289</v>
      </c>
      <c r="C41" s="5"/>
      <c r="D41" s="5"/>
      <c r="E41" s="5"/>
      <c r="F41" s="5"/>
      <c r="G41" s="5"/>
      <c r="I41" s="47">
        <f t="shared" si="0"/>
        <v>0</v>
      </c>
      <c r="J41" s="45"/>
    </row>
    <row r="42" spans="1:10" x14ac:dyDescent="0.3">
      <c r="A42" s="2" t="s">
        <v>17</v>
      </c>
      <c r="B42" s="2" t="s">
        <v>289</v>
      </c>
      <c r="C42" s="5"/>
      <c r="D42" s="5"/>
      <c r="E42" s="5"/>
      <c r="F42" s="5"/>
      <c r="G42" s="5"/>
      <c r="I42" s="47">
        <f t="shared" si="0"/>
        <v>0</v>
      </c>
      <c r="J42" s="45"/>
    </row>
    <row r="43" spans="1:10" x14ac:dyDescent="0.3">
      <c r="A43" t="s">
        <v>18</v>
      </c>
      <c r="B43" s="2" t="s">
        <v>289</v>
      </c>
      <c r="C43" s="5"/>
      <c r="D43" s="5"/>
      <c r="E43" s="5"/>
      <c r="F43" s="5"/>
      <c r="G43" s="5"/>
      <c r="I43" s="47">
        <f t="shared" si="0"/>
        <v>0</v>
      </c>
      <c r="J43" s="45"/>
    </row>
    <row r="44" spans="1:10" x14ac:dyDescent="0.3">
      <c r="A44" s="2" t="s">
        <v>244</v>
      </c>
      <c r="B44" s="2" t="s">
        <v>289</v>
      </c>
      <c r="C44" s="5"/>
      <c r="D44" s="5"/>
      <c r="E44" s="5"/>
      <c r="F44" s="5"/>
      <c r="G44" s="5"/>
      <c r="I44" s="13">
        <f t="shared" si="0"/>
        <v>0</v>
      </c>
      <c r="J44" s="45"/>
    </row>
    <row r="45" spans="1:10" x14ac:dyDescent="0.3">
      <c r="A45" t="s">
        <v>27</v>
      </c>
      <c r="B45" s="2" t="s">
        <v>289</v>
      </c>
      <c r="C45" s="5"/>
      <c r="D45" s="5"/>
      <c r="E45" s="5"/>
      <c r="F45" s="5"/>
      <c r="G45" s="5"/>
      <c r="I45" s="13">
        <f t="shared" si="0"/>
        <v>0</v>
      </c>
      <c r="J45" s="45"/>
    </row>
    <row r="46" spans="1:10" x14ac:dyDescent="0.3">
      <c r="A46" t="s">
        <v>28</v>
      </c>
      <c r="B46" s="2" t="s">
        <v>289</v>
      </c>
      <c r="C46" s="5"/>
      <c r="D46" s="5"/>
      <c r="E46" s="5"/>
      <c r="F46" s="5"/>
      <c r="G46" s="5"/>
      <c r="I46" s="13">
        <f t="shared" si="0"/>
        <v>0</v>
      </c>
      <c r="J46" s="45"/>
    </row>
    <row r="47" spans="1:10" x14ac:dyDescent="0.3">
      <c r="A47" s="2" t="s">
        <v>29</v>
      </c>
      <c r="B47" s="2" t="s">
        <v>292</v>
      </c>
      <c r="C47" s="5"/>
      <c r="D47" s="5"/>
      <c r="E47" s="5"/>
      <c r="F47" s="5"/>
      <c r="G47" s="5"/>
      <c r="I47" s="13">
        <f t="shared" si="0"/>
        <v>0</v>
      </c>
      <c r="J47" s="45"/>
    </row>
    <row r="48" spans="1:10" x14ac:dyDescent="0.3">
      <c r="A48" s="2" t="s">
        <v>17</v>
      </c>
      <c r="B48" s="2" t="s">
        <v>292</v>
      </c>
      <c r="C48" s="5"/>
      <c r="D48" s="5"/>
      <c r="E48" s="5"/>
      <c r="F48" s="5"/>
      <c r="G48" s="5"/>
      <c r="I48" s="13">
        <f t="shared" si="0"/>
        <v>0</v>
      </c>
      <c r="J48" s="45"/>
    </row>
    <row r="49" spans="1:10" x14ac:dyDescent="0.3">
      <c r="A49" t="s">
        <v>18</v>
      </c>
      <c r="B49" s="2" t="s">
        <v>292</v>
      </c>
      <c r="C49" s="5"/>
      <c r="D49" s="5"/>
      <c r="E49" s="5"/>
      <c r="F49" s="5"/>
      <c r="G49" s="5"/>
      <c r="I49" s="13">
        <f t="shared" si="0"/>
        <v>0</v>
      </c>
      <c r="J49" s="45"/>
    </row>
    <row r="50" spans="1:10" x14ac:dyDescent="0.3">
      <c r="A50" s="2" t="s">
        <v>244</v>
      </c>
      <c r="B50" s="2" t="s">
        <v>292</v>
      </c>
      <c r="C50" s="5"/>
      <c r="D50" s="5"/>
      <c r="E50" s="5"/>
      <c r="F50" s="5"/>
      <c r="G50" s="5"/>
      <c r="I50" s="13">
        <f t="shared" si="0"/>
        <v>0</v>
      </c>
      <c r="J50" s="45"/>
    </row>
    <row r="51" spans="1:10" x14ac:dyDescent="0.3">
      <c r="A51" t="s">
        <v>33</v>
      </c>
      <c r="B51" s="2" t="s">
        <v>254</v>
      </c>
      <c r="C51" s="5"/>
      <c r="D51" s="5"/>
      <c r="E51" s="5"/>
      <c r="F51" s="5"/>
      <c r="G51" s="5"/>
      <c r="I51" s="13">
        <f t="shared" si="0"/>
        <v>0</v>
      </c>
      <c r="J51" s="46">
        <f>I51</f>
        <v>0</v>
      </c>
    </row>
    <row r="52" spans="1:10" x14ac:dyDescent="0.3">
      <c r="A52" s="2" t="s">
        <v>37</v>
      </c>
      <c r="B52" s="2" t="s">
        <v>297</v>
      </c>
      <c r="C52" s="5"/>
      <c r="D52" s="5"/>
      <c r="E52" s="5"/>
      <c r="F52" s="5"/>
      <c r="G52" s="5"/>
      <c r="I52" s="13">
        <f t="shared" si="0"/>
        <v>0</v>
      </c>
      <c r="J52" s="46"/>
    </row>
    <row r="53" spans="1:10" x14ac:dyDescent="0.3">
      <c r="A53" s="2" t="s">
        <v>33</v>
      </c>
      <c r="B53" s="2" t="s">
        <v>297</v>
      </c>
      <c r="C53" s="5"/>
      <c r="D53" s="5"/>
      <c r="E53" s="5"/>
      <c r="F53" s="5"/>
      <c r="G53" s="5"/>
      <c r="I53" s="13">
        <f t="shared" si="0"/>
        <v>0</v>
      </c>
      <c r="J53" s="46"/>
    </row>
    <row r="54" spans="1:10" x14ac:dyDescent="0.3">
      <c r="A54" s="2" t="s">
        <v>31</v>
      </c>
      <c r="B54" s="2" t="s">
        <v>297</v>
      </c>
      <c r="C54" s="5"/>
      <c r="D54" s="5"/>
      <c r="E54" s="5"/>
      <c r="F54" s="5"/>
      <c r="G54" s="5"/>
      <c r="I54" s="13">
        <f t="shared" si="0"/>
        <v>0</v>
      </c>
      <c r="J54" s="46"/>
    </row>
    <row r="55" spans="1:10" x14ac:dyDescent="0.3">
      <c r="A55" t="s">
        <v>35</v>
      </c>
      <c r="B55" t="s">
        <v>32</v>
      </c>
      <c r="C55" s="5"/>
      <c r="D55" s="5"/>
      <c r="E55" s="5"/>
      <c r="F55" s="10"/>
      <c r="G55" s="5"/>
      <c r="I55" s="13">
        <f t="shared" si="0"/>
        <v>0</v>
      </c>
      <c r="J55" s="46">
        <f>I55</f>
        <v>0</v>
      </c>
    </row>
    <row r="56" spans="1:10" x14ac:dyDescent="0.3">
      <c r="A56" t="s">
        <v>36</v>
      </c>
      <c r="B56" t="s">
        <v>32</v>
      </c>
      <c r="C56" s="5"/>
      <c r="D56" s="5"/>
      <c r="E56" s="5"/>
      <c r="F56" s="6"/>
      <c r="G56" s="5"/>
      <c r="I56" s="13">
        <f t="shared" si="0"/>
        <v>0</v>
      </c>
      <c r="J56" s="45"/>
    </row>
    <row r="57" spans="1:10" x14ac:dyDescent="0.3">
      <c r="A57" s="7" t="s">
        <v>39</v>
      </c>
      <c r="B57" t="s">
        <v>38</v>
      </c>
      <c r="C57" s="5"/>
      <c r="D57" s="5"/>
      <c r="E57" s="5"/>
      <c r="F57" s="6"/>
      <c r="G57" s="5"/>
      <c r="I57" s="13">
        <f t="shared" si="0"/>
        <v>0</v>
      </c>
      <c r="J57" s="45"/>
    </row>
    <row r="58" spans="1:10" x14ac:dyDescent="0.3">
      <c r="A58" s="53" t="s">
        <v>37</v>
      </c>
      <c r="B58" s="54" t="s">
        <v>316</v>
      </c>
      <c r="C58" s="5"/>
      <c r="D58" s="5"/>
      <c r="E58" s="5"/>
      <c r="F58" s="10"/>
      <c r="G58" s="5"/>
      <c r="I58" s="13">
        <f t="shared" si="0"/>
        <v>0</v>
      </c>
      <c r="J58" s="46">
        <f>I58</f>
        <v>0</v>
      </c>
    </row>
    <row r="59" spans="1:10" x14ac:dyDescent="0.3">
      <c r="A59" t="s">
        <v>37</v>
      </c>
      <c r="B59" t="s">
        <v>293</v>
      </c>
      <c r="C59" s="5"/>
      <c r="D59" s="5"/>
      <c r="E59" s="5"/>
      <c r="F59" s="5"/>
      <c r="G59" s="5">
        <v>3407</v>
      </c>
      <c r="I59" s="13">
        <f t="shared" si="0"/>
        <v>3407</v>
      </c>
      <c r="J59" s="45"/>
    </row>
    <row r="60" spans="1:10" x14ac:dyDescent="0.3">
      <c r="A60" s="2" t="s">
        <v>332</v>
      </c>
      <c r="B60" s="2" t="s">
        <v>327</v>
      </c>
      <c r="C60" s="5"/>
      <c r="D60" s="5"/>
      <c r="E60" s="5"/>
      <c r="F60" s="5"/>
      <c r="G60" s="5">
        <v>417</v>
      </c>
      <c r="I60" s="13">
        <f t="shared" si="0"/>
        <v>417</v>
      </c>
      <c r="J60" s="46">
        <f>I60</f>
        <v>417</v>
      </c>
    </row>
    <row r="61" spans="1:10" x14ac:dyDescent="0.3">
      <c r="A61" t="s">
        <v>33</v>
      </c>
      <c r="B61" t="s">
        <v>293</v>
      </c>
      <c r="C61" s="5"/>
      <c r="D61" s="5"/>
      <c r="E61" s="5"/>
      <c r="F61" s="5">
        <v>2112</v>
      </c>
      <c r="G61" s="5"/>
      <c r="I61" s="13">
        <f t="shared" si="0"/>
        <v>2112</v>
      </c>
      <c r="J61" s="45"/>
    </row>
    <row r="62" spans="1:10" x14ac:dyDescent="0.3">
      <c r="A62" s="2" t="s">
        <v>326</v>
      </c>
      <c r="B62" s="2" t="s">
        <v>327</v>
      </c>
      <c r="C62" s="5"/>
      <c r="D62" s="5"/>
      <c r="E62" s="5"/>
      <c r="F62" s="5">
        <v>1894</v>
      </c>
      <c r="G62" s="5"/>
      <c r="I62" s="13">
        <f t="shared" si="0"/>
        <v>1894</v>
      </c>
      <c r="J62" s="46">
        <f>I62</f>
        <v>1894</v>
      </c>
    </row>
    <row r="63" spans="1:10" x14ac:dyDescent="0.3">
      <c r="A63" t="s">
        <v>31</v>
      </c>
      <c r="B63" t="s">
        <v>293</v>
      </c>
      <c r="C63" s="5"/>
      <c r="D63" s="5"/>
      <c r="E63" s="5"/>
      <c r="F63" s="10"/>
      <c r="G63" s="5">
        <v>1602</v>
      </c>
      <c r="I63" s="13">
        <f t="shared" si="0"/>
        <v>1602</v>
      </c>
      <c r="J63" s="45"/>
    </row>
    <row r="64" spans="1:10" x14ac:dyDescent="0.3">
      <c r="A64" t="s">
        <v>245</v>
      </c>
      <c r="B64" t="s">
        <v>293</v>
      </c>
      <c r="C64" s="5"/>
      <c r="D64" s="5"/>
      <c r="E64" s="5"/>
      <c r="F64" s="10">
        <v>1133</v>
      </c>
      <c r="G64" s="5">
        <v>1760</v>
      </c>
      <c r="I64" s="13">
        <f t="shared" si="0"/>
        <v>2893</v>
      </c>
      <c r="J64" s="45"/>
    </row>
    <row r="65" spans="1:10" x14ac:dyDescent="0.3">
      <c r="A65" t="s">
        <v>161</v>
      </c>
      <c r="B65" t="s">
        <v>293</v>
      </c>
      <c r="C65" s="5"/>
      <c r="D65" s="5"/>
      <c r="E65" s="5"/>
      <c r="F65" s="10">
        <v>1712</v>
      </c>
      <c r="G65" s="5">
        <v>933</v>
      </c>
      <c r="I65" s="13">
        <f t="shared" si="0"/>
        <v>2645</v>
      </c>
      <c r="J65" s="46">
        <f>I65</f>
        <v>2645</v>
      </c>
    </row>
    <row r="66" spans="1:10" x14ac:dyDescent="0.3">
      <c r="A66" t="s">
        <v>37</v>
      </c>
      <c r="B66" t="s">
        <v>277</v>
      </c>
      <c r="C66" s="5"/>
      <c r="D66" s="5"/>
      <c r="E66" s="5">
        <v>4361.8</v>
      </c>
      <c r="F66" s="10">
        <v>619</v>
      </c>
      <c r="G66" s="5"/>
      <c r="I66" s="47">
        <f t="shared" si="0"/>
        <v>4980.8</v>
      </c>
      <c r="J66" s="46">
        <f>I66+I59+I70</f>
        <v>8387.7999999999993</v>
      </c>
    </row>
    <row r="67" spans="1:10" x14ac:dyDescent="0.3">
      <c r="A67" t="s">
        <v>33</v>
      </c>
      <c r="B67" t="s">
        <v>277</v>
      </c>
      <c r="C67" s="5"/>
      <c r="D67" s="5">
        <v>771</v>
      </c>
      <c r="E67" s="5">
        <v>2968.8</v>
      </c>
      <c r="F67" s="10">
        <v>737</v>
      </c>
      <c r="G67" s="5"/>
      <c r="I67" s="47">
        <f t="shared" si="0"/>
        <v>4476.8</v>
      </c>
      <c r="J67" s="46">
        <f>I67+I61+I71</f>
        <v>6588.8</v>
      </c>
    </row>
    <row r="68" spans="1:10" x14ac:dyDescent="0.3">
      <c r="A68" t="s">
        <v>31</v>
      </c>
      <c r="B68" t="s">
        <v>277</v>
      </c>
      <c r="C68" s="5"/>
      <c r="D68" s="5"/>
      <c r="E68" s="5"/>
      <c r="F68" s="10">
        <v>1660</v>
      </c>
      <c r="G68" s="5"/>
      <c r="I68" s="47">
        <f t="shared" si="0"/>
        <v>1660</v>
      </c>
      <c r="J68" s="46">
        <f>I68+I63+I72</f>
        <v>3262</v>
      </c>
    </row>
    <row r="69" spans="1:10" x14ac:dyDescent="0.3">
      <c r="A69" t="s">
        <v>245</v>
      </c>
      <c r="B69" t="s">
        <v>277</v>
      </c>
      <c r="C69" s="5"/>
      <c r="D69" s="5"/>
      <c r="E69" s="5"/>
      <c r="F69" s="10"/>
      <c r="G69" s="5"/>
      <c r="I69" s="47">
        <f t="shared" si="0"/>
        <v>0</v>
      </c>
      <c r="J69" s="46">
        <f>I69+I64+I73</f>
        <v>2893</v>
      </c>
    </row>
    <row r="70" spans="1:10" x14ac:dyDescent="0.3">
      <c r="A70" s="2" t="s">
        <v>37</v>
      </c>
      <c r="B70" s="2" t="s">
        <v>153</v>
      </c>
      <c r="C70" s="5"/>
      <c r="D70" s="5"/>
      <c r="E70" s="5"/>
      <c r="F70" s="10"/>
      <c r="G70" s="5"/>
      <c r="I70" s="47">
        <f t="shared" si="0"/>
        <v>0</v>
      </c>
      <c r="J70" s="46"/>
    </row>
    <row r="71" spans="1:10" x14ac:dyDescent="0.3">
      <c r="A71" s="2" t="s">
        <v>33</v>
      </c>
      <c r="B71" s="2" t="s">
        <v>153</v>
      </c>
      <c r="C71" s="5"/>
      <c r="D71" s="5"/>
      <c r="E71" s="5"/>
      <c r="F71" s="10"/>
      <c r="G71" s="5"/>
      <c r="I71" s="47">
        <f t="shared" si="0"/>
        <v>0</v>
      </c>
      <c r="J71" s="46"/>
    </row>
    <row r="72" spans="1:10" x14ac:dyDescent="0.3">
      <c r="A72" s="2" t="s">
        <v>31</v>
      </c>
      <c r="B72" s="2" t="s">
        <v>153</v>
      </c>
      <c r="C72" s="5"/>
      <c r="D72" s="5"/>
      <c r="E72" s="5"/>
      <c r="F72" s="10"/>
      <c r="G72" s="5"/>
      <c r="I72" s="47">
        <f t="shared" si="0"/>
        <v>0</v>
      </c>
      <c r="J72" s="46"/>
    </row>
    <row r="73" spans="1:10" x14ac:dyDescent="0.3">
      <c r="A73" s="2" t="s">
        <v>245</v>
      </c>
      <c r="B73" s="2" t="s">
        <v>153</v>
      </c>
      <c r="C73" s="5"/>
      <c r="D73" s="5"/>
      <c r="E73" s="5"/>
      <c r="F73" s="10"/>
      <c r="G73" s="5"/>
      <c r="I73" s="47">
        <f t="shared" si="0"/>
        <v>0</v>
      </c>
      <c r="J73" s="46"/>
    </row>
    <row r="74" spans="1:10" x14ac:dyDescent="0.3">
      <c r="A74" s="2" t="s">
        <v>29</v>
      </c>
      <c r="B74" s="2" t="s">
        <v>318</v>
      </c>
      <c r="C74" s="5"/>
      <c r="D74" s="5"/>
      <c r="E74" s="5"/>
      <c r="F74" s="10"/>
      <c r="G74" s="5"/>
      <c r="I74" s="47">
        <f t="shared" si="0"/>
        <v>0</v>
      </c>
      <c r="J74" s="46">
        <f>I74</f>
        <v>0</v>
      </c>
    </row>
    <row r="75" spans="1:10" x14ac:dyDescent="0.3">
      <c r="A75" s="2" t="s">
        <v>17</v>
      </c>
      <c r="B75" s="2" t="s">
        <v>318</v>
      </c>
      <c r="C75" s="5"/>
      <c r="D75" s="5"/>
      <c r="E75" s="5"/>
      <c r="F75" s="10"/>
      <c r="G75" s="5"/>
      <c r="I75" s="47">
        <f t="shared" si="0"/>
        <v>0</v>
      </c>
      <c r="J75" s="46">
        <f>I75</f>
        <v>0</v>
      </c>
    </row>
    <row r="76" spans="1:10" x14ac:dyDescent="0.3">
      <c r="A76" s="2" t="s">
        <v>37</v>
      </c>
      <c r="B76" s="2" t="s">
        <v>290</v>
      </c>
      <c r="C76" s="5"/>
      <c r="D76" s="5"/>
      <c r="E76" s="5"/>
      <c r="F76" s="10"/>
      <c r="G76" s="5"/>
      <c r="I76" s="47">
        <f t="shared" si="0"/>
        <v>0</v>
      </c>
      <c r="J76" s="45"/>
    </row>
    <row r="77" spans="1:10" x14ac:dyDescent="0.3">
      <c r="A77" s="2" t="s">
        <v>33</v>
      </c>
      <c r="B77" s="2" t="s">
        <v>290</v>
      </c>
      <c r="C77" s="5"/>
      <c r="D77" s="5"/>
      <c r="E77" s="5"/>
      <c r="F77" s="10"/>
      <c r="G77" s="5"/>
      <c r="I77" s="47">
        <f t="shared" si="0"/>
        <v>0</v>
      </c>
      <c r="J77" s="45"/>
    </row>
    <row r="78" spans="1:10" x14ac:dyDescent="0.3">
      <c r="A78" s="2" t="s">
        <v>31</v>
      </c>
      <c r="B78" s="2" t="s">
        <v>290</v>
      </c>
      <c r="C78" s="5"/>
      <c r="D78" s="5"/>
      <c r="E78" s="5"/>
      <c r="F78" s="10"/>
      <c r="G78" s="5"/>
      <c r="I78" s="47">
        <f t="shared" si="0"/>
        <v>0</v>
      </c>
      <c r="J78" s="45"/>
    </row>
    <row r="79" spans="1:10" x14ac:dyDescent="0.3">
      <c r="A79" s="2" t="s">
        <v>245</v>
      </c>
      <c r="B79" s="2" t="s">
        <v>290</v>
      </c>
      <c r="C79" s="5"/>
      <c r="D79" s="5"/>
      <c r="E79" s="5"/>
      <c r="F79" s="10"/>
      <c r="G79" s="5"/>
      <c r="I79" s="47">
        <f t="shared" si="0"/>
        <v>0</v>
      </c>
      <c r="J79" s="45"/>
    </row>
    <row r="80" spans="1:10" x14ac:dyDescent="0.3">
      <c r="A80" s="2" t="s">
        <v>29</v>
      </c>
      <c r="B80" s="2" t="s">
        <v>32</v>
      </c>
      <c r="C80" s="5"/>
      <c r="D80" s="5"/>
      <c r="E80" s="5"/>
      <c r="F80" s="10"/>
      <c r="G80" s="5"/>
      <c r="I80" s="47">
        <f t="shared" si="0"/>
        <v>0</v>
      </c>
      <c r="J80" s="45"/>
    </row>
    <row r="81" spans="1:10" x14ac:dyDescent="0.3">
      <c r="A81" s="2" t="s">
        <v>17</v>
      </c>
      <c r="B81" s="2" t="s">
        <v>32</v>
      </c>
      <c r="C81" s="5"/>
      <c r="D81" s="5"/>
      <c r="E81" s="5"/>
      <c r="F81" s="10"/>
      <c r="G81" s="5"/>
      <c r="I81" s="47">
        <f t="shared" si="0"/>
        <v>0</v>
      </c>
      <c r="J81" s="45"/>
    </row>
    <row r="82" spans="1:10" x14ac:dyDescent="0.3">
      <c r="A82" t="s">
        <v>18</v>
      </c>
      <c r="B82" s="2" t="s">
        <v>32</v>
      </c>
      <c r="C82" s="5"/>
      <c r="D82" s="5"/>
      <c r="E82" s="5"/>
      <c r="F82" s="10"/>
      <c r="G82" s="5"/>
      <c r="I82" s="47">
        <f t="shared" si="0"/>
        <v>0</v>
      </c>
      <c r="J82" s="45"/>
    </row>
    <row r="83" spans="1:10" x14ac:dyDescent="0.3">
      <c r="A83" s="2" t="s">
        <v>53</v>
      </c>
      <c r="B83" s="2" t="s">
        <v>310</v>
      </c>
      <c r="C83" s="5"/>
      <c r="D83" s="5"/>
      <c r="E83" s="5">
        <v>7222</v>
      </c>
      <c r="F83" s="10">
        <v>11804</v>
      </c>
      <c r="G83" s="5">
        <v>7889</v>
      </c>
      <c r="I83" s="47">
        <f t="shared" si="0"/>
        <v>26915</v>
      </c>
      <c r="J83" s="45"/>
    </row>
    <row r="84" spans="1:10" x14ac:dyDescent="0.3">
      <c r="A84" s="2" t="s">
        <v>333</v>
      </c>
      <c r="B84" s="2" t="s">
        <v>310</v>
      </c>
      <c r="C84" s="5"/>
      <c r="D84" s="5"/>
      <c r="E84" s="5"/>
      <c r="F84" s="10"/>
      <c r="G84" s="5">
        <v>3471</v>
      </c>
      <c r="I84" s="47">
        <f t="shared" si="0"/>
        <v>3471</v>
      </c>
      <c r="J84" s="46">
        <f>I84</f>
        <v>3471</v>
      </c>
    </row>
    <row r="85" spans="1:10" x14ac:dyDescent="0.3">
      <c r="A85" s="2" t="s">
        <v>54</v>
      </c>
      <c r="B85" s="2" t="s">
        <v>310</v>
      </c>
      <c r="C85" s="5"/>
      <c r="D85" s="5">
        <v>4197</v>
      </c>
      <c r="E85" s="5">
        <v>14186</v>
      </c>
      <c r="F85" s="10">
        <v>9232</v>
      </c>
      <c r="G85" s="5">
        <v>8058</v>
      </c>
      <c r="I85" s="47">
        <f t="shared" si="0"/>
        <v>35673</v>
      </c>
      <c r="J85" s="45"/>
    </row>
    <row r="86" spans="1:10" x14ac:dyDescent="0.3">
      <c r="A86" s="2" t="s">
        <v>334</v>
      </c>
      <c r="B86" s="2" t="s">
        <v>310</v>
      </c>
      <c r="C86" s="5"/>
      <c r="D86" s="5"/>
      <c r="E86" s="5"/>
      <c r="F86" s="10"/>
      <c r="G86" s="5">
        <v>1115</v>
      </c>
      <c r="I86" s="47">
        <f t="shared" si="0"/>
        <v>1115</v>
      </c>
      <c r="J86" s="46">
        <f>I86</f>
        <v>1115</v>
      </c>
    </row>
    <row r="87" spans="1:10" x14ac:dyDescent="0.3">
      <c r="A87" s="2" t="s">
        <v>311</v>
      </c>
      <c r="B87" s="2" t="s">
        <v>310</v>
      </c>
      <c r="C87" s="5"/>
      <c r="D87" s="5"/>
      <c r="E87" s="5"/>
      <c r="F87" s="10">
        <v>2244</v>
      </c>
      <c r="G87" s="5">
        <v>1308</v>
      </c>
      <c r="I87" s="47">
        <f t="shared" si="0"/>
        <v>3552</v>
      </c>
      <c r="J87" s="45"/>
    </row>
    <row r="88" spans="1:10" x14ac:dyDescent="0.3">
      <c r="A88" s="2" t="s">
        <v>320</v>
      </c>
      <c r="B88" s="2" t="s">
        <v>310</v>
      </c>
      <c r="C88" s="5"/>
      <c r="D88" s="5"/>
      <c r="E88" s="5"/>
      <c r="F88" s="10"/>
      <c r="G88" s="5">
        <v>1957</v>
      </c>
      <c r="I88" s="47">
        <f t="shared" si="0"/>
        <v>1957</v>
      </c>
      <c r="J88" s="45"/>
    </row>
    <row r="89" spans="1:10" x14ac:dyDescent="0.3">
      <c r="A89" s="2" t="s">
        <v>42</v>
      </c>
      <c r="B89" s="2" t="s">
        <v>296</v>
      </c>
      <c r="C89" s="5"/>
      <c r="D89" s="5"/>
      <c r="E89" s="5">
        <v>7431</v>
      </c>
      <c r="F89" s="10"/>
      <c r="G89" s="5">
        <v>3049</v>
      </c>
      <c r="I89" s="47">
        <f t="shared" si="0"/>
        <v>10480</v>
      </c>
      <c r="J89" s="45"/>
    </row>
    <row r="90" spans="1:10" x14ac:dyDescent="0.3">
      <c r="A90" s="2" t="s">
        <v>44</v>
      </c>
      <c r="B90" s="2" t="s">
        <v>296</v>
      </c>
      <c r="C90" s="5"/>
      <c r="D90" s="5"/>
      <c r="E90" s="5"/>
      <c r="F90" s="10"/>
      <c r="G90" s="5"/>
      <c r="I90" s="47">
        <f t="shared" si="0"/>
        <v>0</v>
      </c>
      <c r="J90" s="45"/>
    </row>
    <row r="91" spans="1:10" x14ac:dyDescent="0.3">
      <c r="A91" s="2" t="s">
        <v>71</v>
      </c>
      <c r="B91" s="2" t="s">
        <v>296</v>
      </c>
      <c r="C91" s="5"/>
      <c r="D91" s="5"/>
      <c r="E91" s="5"/>
      <c r="F91" s="10"/>
      <c r="G91" s="5"/>
      <c r="I91" s="47">
        <f t="shared" si="0"/>
        <v>0</v>
      </c>
      <c r="J91" s="45"/>
    </row>
    <row r="92" spans="1:10" x14ac:dyDescent="0.3">
      <c r="A92" t="s">
        <v>25</v>
      </c>
      <c r="B92" t="s">
        <v>45</v>
      </c>
      <c r="C92" s="5"/>
      <c r="D92" s="5"/>
      <c r="E92" s="5"/>
      <c r="F92" s="5"/>
      <c r="G92" s="5"/>
      <c r="I92" s="47">
        <f t="shared" si="0"/>
        <v>0</v>
      </c>
      <c r="J92" s="44">
        <f>I92+I76+I89+I83+I80</f>
        <v>37395</v>
      </c>
    </row>
    <row r="93" spans="1:10" x14ac:dyDescent="0.3">
      <c r="A93" t="s">
        <v>27</v>
      </c>
      <c r="B93" t="s">
        <v>45</v>
      </c>
      <c r="C93" s="5"/>
      <c r="D93" s="5"/>
      <c r="E93" s="5"/>
      <c r="F93" s="5"/>
      <c r="G93" s="5"/>
      <c r="I93" s="47">
        <f t="shared" si="0"/>
        <v>0</v>
      </c>
      <c r="J93" s="44">
        <f>I93+I77+I90+I85+I81</f>
        <v>35673</v>
      </c>
    </row>
    <row r="94" spans="1:10" x14ac:dyDescent="0.3">
      <c r="A94" t="s">
        <v>28</v>
      </c>
      <c r="B94" t="s">
        <v>45</v>
      </c>
      <c r="C94" s="5"/>
      <c r="D94" s="5"/>
      <c r="E94" s="5"/>
      <c r="F94" s="5"/>
      <c r="G94" s="5"/>
      <c r="I94" s="47">
        <f t="shared" si="0"/>
        <v>0</v>
      </c>
      <c r="J94" s="44">
        <f>I94+I78+I91+I87+I82</f>
        <v>3552</v>
      </c>
    </row>
    <row r="95" spans="1:10" x14ac:dyDescent="0.3">
      <c r="A95" t="s">
        <v>246</v>
      </c>
      <c r="B95" t="s">
        <v>45</v>
      </c>
      <c r="C95" s="5"/>
      <c r="D95" s="5"/>
      <c r="E95" s="5"/>
      <c r="F95" s="5"/>
      <c r="G95" s="5"/>
      <c r="I95" s="47">
        <f t="shared" si="0"/>
        <v>0</v>
      </c>
      <c r="J95" s="44">
        <f>I95+I79</f>
        <v>0</v>
      </c>
    </row>
    <row r="96" spans="1:10" x14ac:dyDescent="0.3">
      <c r="A96" t="s">
        <v>160</v>
      </c>
      <c r="B96" t="s">
        <v>45</v>
      </c>
      <c r="C96" s="5"/>
      <c r="D96" s="5"/>
      <c r="E96" s="5"/>
      <c r="F96" s="5">
        <v>1401</v>
      </c>
      <c r="G96" s="5"/>
      <c r="I96" s="13">
        <f t="shared" si="0"/>
        <v>1401</v>
      </c>
      <c r="J96" s="46">
        <f>I96+I88</f>
        <v>3358</v>
      </c>
    </row>
    <row r="97" spans="3:10" x14ac:dyDescent="0.3">
      <c r="C97" s="1" t="s">
        <v>0</v>
      </c>
      <c r="D97" s="1" t="s">
        <v>0</v>
      </c>
      <c r="E97" s="1" t="s">
        <v>0</v>
      </c>
      <c r="F97" s="1" t="s">
        <v>0</v>
      </c>
      <c r="G97" s="1" t="s">
        <v>0</v>
      </c>
      <c r="H97" s="1"/>
      <c r="I97" s="1" t="s">
        <v>0</v>
      </c>
    </row>
    <row r="98" spans="3:10" x14ac:dyDescent="0.3">
      <c r="C98" s="8">
        <f>SUM(C4:C96)</f>
        <v>0</v>
      </c>
      <c r="D98" s="8">
        <f>SUM(D4:D96)</f>
        <v>14779</v>
      </c>
      <c r="E98" s="8">
        <f>SUM(E4:E96)</f>
        <v>144624.6</v>
      </c>
      <c r="F98" s="8">
        <f>SUM(F4:F96)</f>
        <v>117279</v>
      </c>
      <c r="G98" s="8">
        <f>SUM(G4:G96)</f>
        <v>115200</v>
      </c>
      <c r="H98" s="9"/>
      <c r="I98" s="21">
        <f>SUM(I4:I96)</f>
        <v>391882.6</v>
      </c>
      <c r="J98" s="21">
        <f>SUM(J4:J96)</f>
        <v>391882.6</v>
      </c>
    </row>
    <row r="99" spans="3:10" x14ac:dyDescent="0.3">
      <c r="C99" s="1" t="s">
        <v>1</v>
      </c>
      <c r="D99" s="1" t="s">
        <v>1</v>
      </c>
      <c r="E99" s="1" t="s">
        <v>1</v>
      </c>
      <c r="F99" s="1" t="s">
        <v>1</v>
      </c>
      <c r="G99" s="1" t="s">
        <v>1</v>
      </c>
      <c r="H99" s="1"/>
      <c r="I99" s="1" t="s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103"/>
  <sheetViews>
    <sheetView topLeftCell="A46" workbookViewId="0">
      <selection activeCell="J10" sqref="J10:J11"/>
    </sheetView>
  </sheetViews>
  <sheetFormatPr defaultRowHeight="14.4" x14ac:dyDescent="0.3"/>
  <cols>
    <col min="2" max="2" width="17" customWidth="1"/>
    <col min="3" max="3" width="13.33203125" customWidth="1"/>
    <col min="4" max="4" width="12.33203125" customWidth="1"/>
    <col min="5" max="5" width="12.44140625" customWidth="1"/>
    <col min="6" max="6" width="11.33203125" customWidth="1"/>
    <col min="7" max="7" width="11.88671875" customWidth="1"/>
  </cols>
  <sheetData>
    <row r="1" spans="1:10" x14ac:dyDescent="0.3">
      <c r="A1" t="s">
        <v>335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68</v>
      </c>
      <c r="D3" s="3" t="s">
        <v>250</v>
      </c>
      <c r="E3" s="3" t="s">
        <v>251</v>
      </c>
      <c r="F3" s="4" t="s">
        <v>252</v>
      </c>
      <c r="G3" s="3" t="s">
        <v>253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>
        <v>1709</v>
      </c>
      <c r="I4" s="47">
        <f t="shared" ref="I4:I100" si="0">C4+D4+E4+F4+G4</f>
        <v>1709</v>
      </c>
      <c r="J4" s="44">
        <f>I4+I12+I19+I23</f>
        <v>69686</v>
      </c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>
        <f>I5+I14+I20+I24</f>
        <v>81346</v>
      </c>
    </row>
    <row r="6" spans="1:10" x14ac:dyDescent="0.3">
      <c r="A6" t="s">
        <v>21</v>
      </c>
      <c r="B6" t="s">
        <v>13</v>
      </c>
      <c r="C6" s="5"/>
      <c r="D6" s="5"/>
      <c r="E6" s="5">
        <v>711</v>
      </c>
      <c r="F6" s="17">
        <v>3596</v>
      </c>
      <c r="G6" s="5">
        <v>8320</v>
      </c>
      <c r="I6" s="47">
        <f t="shared" si="0"/>
        <v>12627</v>
      </c>
      <c r="J6" s="44">
        <f>I6+I16+I21</f>
        <v>21276</v>
      </c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I7+I22+I17</f>
        <v>21843</v>
      </c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>
        <f>I8+I18</f>
        <v>0</v>
      </c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>
        <v>2030</v>
      </c>
      <c r="E10" s="5">
        <v>2059</v>
      </c>
      <c r="F10" s="17">
        <v>1470</v>
      </c>
      <c r="G10" s="5">
        <v>2725</v>
      </c>
      <c r="I10" s="47">
        <f t="shared" si="0"/>
        <v>8284</v>
      </c>
      <c r="J10" s="46">
        <f>I10</f>
        <v>8284</v>
      </c>
    </row>
    <row r="11" spans="1:10" x14ac:dyDescent="0.3">
      <c r="A11" t="s">
        <v>24</v>
      </c>
      <c r="B11" t="s">
        <v>23</v>
      </c>
      <c r="C11" s="5"/>
      <c r="D11" s="5">
        <v>1506</v>
      </c>
      <c r="E11" s="5">
        <v>959</v>
      </c>
      <c r="F11" s="17">
        <v>1507</v>
      </c>
      <c r="G11" s="5">
        <v>1447</v>
      </c>
      <c r="I11" s="47">
        <f t="shared" si="0"/>
        <v>5419</v>
      </c>
      <c r="J11" s="46">
        <f>I11</f>
        <v>5419</v>
      </c>
    </row>
    <row r="12" spans="1:10" x14ac:dyDescent="0.3">
      <c r="A12" s="2" t="s">
        <v>157</v>
      </c>
      <c r="B12" s="2" t="s">
        <v>287</v>
      </c>
      <c r="C12" s="5"/>
      <c r="D12" s="5">
        <v>10862</v>
      </c>
      <c r="E12" s="5">
        <v>31268</v>
      </c>
      <c r="F12" s="17">
        <v>24104</v>
      </c>
      <c r="G12" s="5">
        <v>1415</v>
      </c>
      <c r="I12" s="47">
        <f t="shared" si="0"/>
        <v>67649</v>
      </c>
      <c r="J12" s="45"/>
    </row>
    <row r="13" spans="1:10" x14ac:dyDescent="0.3">
      <c r="A13" s="2" t="s">
        <v>328</v>
      </c>
      <c r="B13" s="2" t="s">
        <v>287</v>
      </c>
      <c r="C13" s="5"/>
      <c r="D13" s="5">
        <v>14750</v>
      </c>
      <c r="E13" s="5">
        <v>3069</v>
      </c>
      <c r="F13" s="17"/>
      <c r="G13" s="5">
        <v>17699</v>
      </c>
      <c r="I13" s="47">
        <f t="shared" si="0"/>
        <v>35518</v>
      </c>
      <c r="J13" s="46">
        <f>I13</f>
        <v>35518</v>
      </c>
    </row>
    <row r="14" spans="1:10" x14ac:dyDescent="0.3">
      <c r="A14" s="2" t="s">
        <v>139</v>
      </c>
      <c r="B14" s="2" t="s">
        <v>287</v>
      </c>
      <c r="C14" s="5"/>
      <c r="D14" s="5">
        <v>30179</v>
      </c>
      <c r="E14" s="5">
        <v>26666</v>
      </c>
      <c r="F14" s="17">
        <v>12601</v>
      </c>
      <c r="G14" s="5">
        <v>11900</v>
      </c>
      <c r="I14" s="47">
        <f t="shared" si="0"/>
        <v>81346</v>
      </c>
      <c r="J14" s="45"/>
    </row>
    <row r="15" spans="1:10" x14ac:dyDescent="0.3">
      <c r="A15" s="2" t="s">
        <v>329</v>
      </c>
      <c r="B15" s="2" t="s">
        <v>287</v>
      </c>
      <c r="C15" s="5"/>
      <c r="D15" s="5">
        <v>16202</v>
      </c>
      <c r="E15" s="5">
        <v>7562</v>
      </c>
      <c r="F15" s="17">
        <v>7690</v>
      </c>
      <c r="G15" s="5">
        <v>4744</v>
      </c>
      <c r="I15" s="47">
        <f t="shared" si="0"/>
        <v>36198</v>
      </c>
      <c r="J15" s="46">
        <f>I15</f>
        <v>36198</v>
      </c>
    </row>
    <row r="16" spans="1:10" x14ac:dyDescent="0.3">
      <c r="A16" s="2" t="s">
        <v>174</v>
      </c>
      <c r="B16" s="2" t="s">
        <v>287</v>
      </c>
      <c r="C16" s="5"/>
      <c r="D16" s="5"/>
      <c r="E16" s="5">
        <v>6881</v>
      </c>
      <c r="F16" s="17">
        <v>527</v>
      </c>
      <c r="G16" s="5">
        <v>1241</v>
      </c>
      <c r="I16" s="47">
        <f t="shared" si="0"/>
        <v>8649</v>
      </c>
      <c r="J16" s="45"/>
    </row>
    <row r="17" spans="1:10" x14ac:dyDescent="0.3">
      <c r="A17" s="2" t="s">
        <v>307</v>
      </c>
      <c r="B17" s="2" t="s">
        <v>287</v>
      </c>
      <c r="C17" s="5"/>
      <c r="D17" s="5"/>
      <c r="E17" s="5">
        <v>2410</v>
      </c>
      <c r="F17" s="17"/>
      <c r="G17" s="5">
        <v>19433</v>
      </c>
      <c r="I17" s="47">
        <f t="shared" si="0"/>
        <v>21843</v>
      </c>
      <c r="J17" s="45"/>
    </row>
    <row r="18" spans="1:10" x14ac:dyDescent="0.3">
      <c r="A18" s="2" t="s">
        <v>324</v>
      </c>
      <c r="B18" s="2" t="s">
        <v>287</v>
      </c>
      <c r="C18" s="5"/>
      <c r="D18" s="5"/>
      <c r="E18" s="5"/>
      <c r="F18" s="17"/>
      <c r="G18" s="5"/>
      <c r="I18" s="47">
        <f t="shared" si="0"/>
        <v>0</v>
      </c>
      <c r="J18" s="45"/>
    </row>
    <row r="19" spans="1:10" x14ac:dyDescent="0.3">
      <c r="A19" s="2" t="s">
        <v>19</v>
      </c>
      <c r="B19" s="2" t="s">
        <v>288</v>
      </c>
      <c r="C19" s="5"/>
      <c r="D19" s="5"/>
      <c r="E19" s="5"/>
      <c r="F19" s="17"/>
      <c r="G19" s="5"/>
      <c r="I19" s="47">
        <f t="shared" si="0"/>
        <v>0</v>
      </c>
      <c r="J19" s="45"/>
    </row>
    <row r="20" spans="1:10" x14ac:dyDescent="0.3">
      <c r="A20" s="2" t="s">
        <v>20</v>
      </c>
      <c r="B20" s="2" t="s">
        <v>288</v>
      </c>
      <c r="C20" s="5"/>
      <c r="D20" s="5"/>
      <c r="E20" s="5"/>
      <c r="F20" s="17"/>
      <c r="G20" s="5"/>
      <c r="I20" s="47">
        <f t="shared" si="0"/>
        <v>0</v>
      </c>
      <c r="J20" s="45"/>
    </row>
    <row r="21" spans="1:10" x14ac:dyDescent="0.3">
      <c r="A21" s="2" t="s">
        <v>21</v>
      </c>
      <c r="B21" s="2" t="s">
        <v>288</v>
      </c>
      <c r="C21" s="5"/>
      <c r="D21" s="5"/>
      <c r="E21" s="5"/>
      <c r="F21" s="17"/>
      <c r="G21" s="5"/>
      <c r="I21" s="47">
        <f t="shared" si="0"/>
        <v>0</v>
      </c>
      <c r="J21" s="45"/>
    </row>
    <row r="22" spans="1:10" x14ac:dyDescent="0.3">
      <c r="A22" s="2" t="s">
        <v>243</v>
      </c>
      <c r="B22" s="2" t="s">
        <v>288</v>
      </c>
      <c r="C22" s="5"/>
      <c r="D22" s="5"/>
      <c r="E22" s="5"/>
      <c r="F22" s="17"/>
      <c r="G22" s="5"/>
      <c r="I22" s="47">
        <f t="shared" si="0"/>
        <v>0</v>
      </c>
      <c r="J22" s="45"/>
    </row>
    <row r="23" spans="1:10" x14ac:dyDescent="0.3">
      <c r="A23" s="2" t="s">
        <v>157</v>
      </c>
      <c r="B23" s="2" t="s">
        <v>315</v>
      </c>
      <c r="C23" s="5"/>
      <c r="D23" s="5"/>
      <c r="E23" s="5">
        <v>328</v>
      </c>
      <c r="F23" s="17"/>
      <c r="G23" s="5"/>
      <c r="I23" s="47">
        <f t="shared" si="0"/>
        <v>328</v>
      </c>
      <c r="J23" s="45"/>
    </row>
    <row r="24" spans="1:10" x14ac:dyDescent="0.3">
      <c r="A24" s="2" t="s">
        <v>139</v>
      </c>
      <c r="B24" s="2" t="s">
        <v>315</v>
      </c>
      <c r="C24" s="5"/>
      <c r="D24" s="5"/>
      <c r="E24" s="5"/>
      <c r="F24" s="17"/>
      <c r="G24" s="5"/>
      <c r="I24" s="47">
        <f t="shared" si="0"/>
        <v>0</v>
      </c>
      <c r="J24" s="45"/>
    </row>
    <row r="25" spans="1:10" x14ac:dyDescent="0.3">
      <c r="A25" t="s">
        <v>29</v>
      </c>
      <c r="B25" t="s">
        <v>30</v>
      </c>
      <c r="C25" s="5"/>
      <c r="D25" s="5"/>
      <c r="E25" s="5"/>
      <c r="F25" s="17"/>
      <c r="G25" s="5"/>
      <c r="I25" s="47">
        <f t="shared" si="0"/>
        <v>0</v>
      </c>
      <c r="J25" s="44">
        <f>I25+I34+I41+I51+I56</f>
        <v>40112</v>
      </c>
    </row>
    <row r="26" spans="1:10" x14ac:dyDescent="0.3">
      <c r="A26" t="s">
        <v>17</v>
      </c>
      <c r="B26" t="s">
        <v>30</v>
      </c>
      <c r="C26" s="5"/>
      <c r="D26" s="5"/>
      <c r="E26" s="5"/>
      <c r="F26" s="5"/>
      <c r="G26" s="5"/>
      <c r="I26" s="47">
        <f t="shared" si="0"/>
        <v>0</v>
      </c>
      <c r="J26" s="44">
        <f>I26+I36+I42+I52+I57</f>
        <v>40794</v>
      </c>
    </row>
    <row r="27" spans="1:10" x14ac:dyDescent="0.3">
      <c r="A27" t="s">
        <v>18</v>
      </c>
      <c r="B27" t="s">
        <v>30</v>
      </c>
      <c r="C27" s="5"/>
      <c r="D27" s="5"/>
      <c r="E27" s="5"/>
      <c r="F27" s="5"/>
      <c r="G27" s="5">
        <v>1759</v>
      </c>
      <c r="I27" s="47">
        <f t="shared" si="0"/>
        <v>1759</v>
      </c>
      <c r="J27" s="44">
        <f>I27+I43+I53+I58+I38</f>
        <v>13289</v>
      </c>
    </row>
    <row r="28" spans="1:10" x14ac:dyDescent="0.3">
      <c r="A28" t="s">
        <v>244</v>
      </c>
      <c r="B28" t="s">
        <v>30</v>
      </c>
      <c r="C28" s="5"/>
      <c r="D28" s="5"/>
      <c r="E28" s="5">
        <v>2361</v>
      </c>
      <c r="F28" s="5"/>
      <c r="G28" s="5">
        <v>3697</v>
      </c>
      <c r="I28" s="47">
        <f t="shared" si="0"/>
        <v>6058</v>
      </c>
      <c r="J28" s="44">
        <f>I28+I44+I54+I39</f>
        <v>9364</v>
      </c>
    </row>
    <row r="29" spans="1:10" x14ac:dyDescent="0.3">
      <c r="A29" t="s">
        <v>162</v>
      </c>
      <c r="B29" t="s">
        <v>30</v>
      </c>
      <c r="C29" s="5"/>
      <c r="D29" s="5"/>
      <c r="E29" s="5"/>
      <c r="F29" s="5"/>
      <c r="G29" s="5"/>
      <c r="I29" s="47">
        <f t="shared" si="0"/>
        <v>0</v>
      </c>
      <c r="J29" s="46">
        <f>I29+I40</f>
        <v>0</v>
      </c>
    </row>
    <row r="30" spans="1:10" x14ac:dyDescent="0.3">
      <c r="A30" t="s">
        <v>25</v>
      </c>
      <c r="B30" t="s">
        <v>30</v>
      </c>
      <c r="C30" s="5"/>
      <c r="D30" s="5"/>
      <c r="E30" s="5">
        <v>2628</v>
      </c>
      <c r="F30" s="5">
        <v>1733</v>
      </c>
      <c r="G30" s="5"/>
      <c r="I30" s="47">
        <f t="shared" si="0"/>
        <v>4361</v>
      </c>
      <c r="J30" s="46">
        <f>I30+I47</f>
        <v>5707</v>
      </c>
    </row>
    <row r="31" spans="1:10" x14ac:dyDescent="0.3">
      <c r="A31" t="s">
        <v>27</v>
      </c>
      <c r="B31" t="s">
        <v>30</v>
      </c>
      <c r="C31" s="5"/>
      <c r="D31" s="5"/>
      <c r="E31" s="5">
        <v>902</v>
      </c>
      <c r="F31" s="5"/>
      <c r="G31" s="5"/>
      <c r="I31" s="47">
        <f t="shared" si="0"/>
        <v>902</v>
      </c>
      <c r="J31" s="44">
        <f>I31+I45+I48</f>
        <v>2065</v>
      </c>
    </row>
    <row r="32" spans="1:10" x14ac:dyDescent="0.3">
      <c r="A32" s="2" t="s">
        <v>325</v>
      </c>
      <c r="B32" s="2" t="s">
        <v>30</v>
      </c>
      <c r="C32" s="5"/>
      <c r="D32" s="5">
        <v>2030</v>
      </c>
      <c r="E32" s="5">
        <v>2109</v>
      </c>
      <c r="F32" s="5">
        <v>1448</v>
      </c>
      <c r="G32" s="5">
        <v>698</v>
      </c>
      <c r="I32" s="47">
        <f t="shared" si="0"/>
        <v>6285</v>
      </c>
      <c r="J32" s="44">
        <f>I32+I49</f>
        <v>8313</v>
      </c>
    </row>
    <row r="33" spans="1:10" x14ac:dyDescent="0.3">
      <c r="A33" t="s">
        <v>28</v>
      </c>
      <c r="B33" t="s">
        <v>30</v>
      </c>
      <c r="C33" s="5"/>
      <c r="D33" s="5">
        <v>1515</v>
      </c>
      <c r="E33" s="5">
        <v>988</v>
      </c>
      <c r="F33" s="5">
        <v>1526</v>
      </c>
      <c r="G33" s="5">
        <v>2142</v>
      </c>
      <c r="I33" s="47">
        <f t="shared" si="0"/>
        <v>6171</v>
      </c>
      <c r="J33" s="44">
        <f>I33+I46+I50</f>
        <v>6171</v>
      </c>
    </row>
    <row r="34" spans="1:10" x14ac:dyDescent="0.3">
      <c r="A34" t="s">
        <v>29</v>
      </c>
      <c r="B34" s="2" t="s">
        <v>254</v>
      </c>
      <c r="C34" s="5"/>
      <c r="D34" s="5">
        <v>7729</v>
      </c>
      <c r="E34" s="5">
        <v>19155</v>
      </c>
      <c r="F34" s="5">
        <v>11941</v>
      </c>
      <c r="G34" s="5">
        <v>1287</v>
      </c>
      <c r="I34" s="47">
        <f t="shared" si="0"/>
        <v>40112</v>
      </c>
      <c r="J34" s="45"/>
    </row>
    <row r="35" spans="1:10" x14ac:dyDescent="0.3">
      <c r="A35" t="s">
        <v>330</v>
      </c>
      <c r="B35" s="2" t="s">
        <v>254</v>
      </c>
      <c r="C35" s="5"/>
      <c r="D35" s="5">
        <v>7864</v>
      </c>
      <c r="E35" s="5">
        <v>2881</v>
      </c>
      <c r="F35" s="5"/>
      <c r="G35" s="5">
        <v>1603</v>
      </c>
      <c r="I35" s="47">
        <f t="shared" si="0"/>
        <v>12348</v>
      </c>
      <c r="J35" s="46">
        <f>I35</f>
        <v>12348</v>
      </c>
    </row>
    <row r="36" spans="1:10" x14ac:dyDescent="0.3">
      <c r="A36" t="s">
        <v>17</v>
      </c>
      <c r="B36" s="2" t="s">
        <v>254</v>
      </c>
      <c r="C36" s="5"/>
      <c r="D36" s="5">
        <v>11713</v>
      </c>
      <c r="E36" s="5">
        <v>12701</v>
      </c>
      <c r="F36" s="5">
        <v>8421</v>
      </c>
      <c r="G36" s="5">
        <v>7959</v>
      </c>
      <c r="I36" s="47">
        <f t="shared" si="0"/>
        <v>40794</v>
      </c>
      <c r="J36" s="45"/>
    </row>
    <row r="37" spans="1:10" x14ac:dyDescent="0.3">
      <c r="A37" t="s">
        <v>331</v>
      </c>
      <c r="B37" s="2" t="s">
        <v>254</v>
      </c>
      <c r="C37" s="5"/>
      <c r="D37" s="5">
        <v>5582</v>
      </c>
      <c r="E37" s="5">
        <v>3355</v>
      </c>
      <c r="F37" s="5">
        <v>2557</v>
      </c>
      <c r="G37" s="5">
        <v>1533</v>
      </c>
      <c r="I37" s="47">
        <f t="shared" si="0"/>
        <v>13027</v>
      </c>
      <c r="J37" s="46">
        <f>I37</f>
        <v>13027</v>
      </c>
    </row>
    <row r="38" spans="1:10" x14ac:dyDescent="0.3">
      <c r="A38" t="s">
        <v>18</v>
      </c>
      <c r="B38" s="2" t="s">
        <v>254</v>
      </c>
      <c r="C38" s="5"/>
      <c r="D38" s="5">
        <v>842</v>
      </c>
      <c r="E38" s="5">
        <v>3944</v>
      </c>
      <c r="F38" s="5">
        <v>2943</v>
      </c>
      <c r="G38" s="5">
        <v>3801</v>
      </c>
      <c r="I38" s="47">
        <f t="shared" si="0"/>
        <v>11530</v>
      </c>
      <c r="J38" s="45"/>
    </row>
    <row r="39" spans="1:10" x14ac:dyDescent="0.3">
      <c r="A39" t="s">
        <v>244</v>
      </c>
      <c r="B39" s="2" t="s">
        <v>254</v>
      </c>
      <c r="C39" s="5"/>
      <c r="D39" s="5"/>
      <c r="E39" s="5"/>
      <c r="F39" s="5"/>
      <c r="G39" s="5"/>
      <c r="I39" s="47">
        <f t="shared" si="0"/>
        <v>0</v>
      </c>
      <c r="J39" s="45"/>
    </row>
    <row r="40" spans="1:10" x14ac:dyDescent="0.3">
      <c r="A40" t="s">
        <v>162</v>
      </c>
      <c r="B40" s="2" t="s">
        <v>254</v>
      </c>
      <c r="C40" s="5"/>
      <c r="D40" s="5"/>
      <c r="E40" s="5"/>
      <c r="F40" s="5"/>
      <c r="G40" s="5"/>
      <c r="I40" s="47">
        <f t="shared" si="0"/>
        <v>0</v>
      </c>
      <c r="J40" s="45"/>
    </row>
    <row r="41" spans="1:10" x14ac:dyDescent="0.3">
      <c r="A41" s="2" t="s">
        <v>29</v>
      </c>
      <c r="B41" s="2" t="s">
        <v>289</v>
      </c>
      <c r="C41" s="5"/>
      <c r="D41" s="5"/>
      <c r="E41" s="5"/>
      <c r="F41" s="5"/>
      <c r="G41" s="5"/>
      <c r="I41" s="47">
        <f t="shared" si="0"/>
        <v>0</v>
      </c>
      <c r="J41" s="45"/>
    </row>
    <row r="42" spans="1:10" x14ac:dyDescent="0.3">
      <c r="A42" s="2" t="s">
        <v>17</v>
      </c>
      <c r="B42" s="2" t="s">
        <v>289</v>
      </c>
      <c r="C42" s="5"/>
      <c r="D42" s="5"/>
      <c r="E42" s="5"/>
      <c r="F42" s="5"/>
      <c r="G42" s="5"/>
      <c r="I42" s="47">
        <f t="shared" si="0"/>
        <v>0</v>
      </c>
      <c r="J42" s="45"/>
    </row>
    <row r="43" spans="1:10" x14ac:dyDescent="0.3">
      <c r="A43" t="s">
        <v>18</v>
      </c>
      <c r="B43" s="2" t="s">
        <v>289</v>
      </c>
      <c r="C43" s="5"/>
      <c r="D43" s="5"/>
      <c r="E43" s="5"/>
      <c r="F43" s="5"/>
      <c r="G43" s="5"/>
      <c r="I43" s="47">
        <f t="shared" si="0"/>
        <v>0</v>
      </c>
      <c r="J43" s="45"/>
    </row>
    <row r="44" spans="1:10" x14ac:dyDescent="0.3">
      <c r="A44" s="2" t="s">
        <v>244</v>
      </c>
      <c r="B44" s="2" t="s">
        <v>289</v>
      </c>
      <c r="C44" s="5"/>
      <c r="D44" s="5"/>
      <c r="E44" s="5"/>
      <c r="F44" s="5"/>
      <c r="G44" s="5">
        <v>2099</v>
      </c>
      <c r="I44" s="13">
        <f t="shared" si="0"/>
        <v>2099</v>
      </c>
      <c r="J44" s="45"/>
    </row>
    <row r="45" spans="1:10" x14ac:dyDescent="0.3">
      <c r="A45" t="s">
        <v>27</v>
      </c>
      <c r="B45" s="2" t="s">
        <v>289</v>
      </c>
      <c r="C45" s="5"/>
      <c r="D45" s="5"/>
      <c r="E45" s="5"/>
      <c r="F45" s="5"/>
      <c r="G45" s="5"/>
      <c r="I45" s="13">
        <f t="shared" si="0"/>
        <v>0</v>
      </c>
      <c r="J45" s="45"/>
    </row>
    <row r="46" spans="1:10" x14ac:dyDescent="0.3">
      <c r="A46" t="s">
        <v>28</v>
      </c>
      <c r="B46" s="2" t="s">
        <v>289</v>
      </c>
      <c r="C46" s="5"/>
      <c r="D46" s="5"/>
      <c r="E46" s="5"/>
      <c r="F46" s="5"/>
      <c r="G46" s="5"/>
      <c r="I46" s="13">
        <f t="shared" si="0"/>
        <v>0</v>
      </c>
      <c r="J46" s="45"/>
    </row>
    <row r="47" spans="1:10" x14ac:dyDescent="0.3">
      <c r="A47" t="s">
        <v>25</v>
      </c>
      <c r="B47" s="2" t="s">
        <v>292</v>
      </c>
      <c r="C47" s="5"/>
      <c r="D47" s="5"/>
      <c r="E47" s="5"/>
      <c r="F47" s="5">
        <v>1346</v>
      </c>
      <c r="G47" s="5"/>
      <c r="I47" s="13">
        <f t="shared" si="0"/>
        <v>1346</v>
      </c>
      <c r="J47" s="45"/>
    </row>
    <row r="48" spans="1:10" x14ac:dyDescent="0.3">
      <c r="A48" t="s">
        <v>27</v>
      </c>
      <c r="B48" s="2" t="s">
        <v>292</v>
      </c>
      <c r="C48" s="5"/>
      <c r="D48" s="5"/>
      <c r="E48" s="5">
        <v>1163</v>
      </c>
      <c r="F48" s="5"/>
      <c r="G48" s="5"/>
      <c r="I48" s="13">
        <f t="shared" si="0"/>
        <v>1163</v>
      </c>
      <c r="J48" s="45"/>
    </row>
    <row r="49" spans="1:10" x14ac:dyDescent="0.3">
      <c r="A49" t="s">
        <v>325</v>
      </c>
      <c r="B49" s="2" t="s">
        <v>292</v>
      </c>
      <c r="C49" s="5"/>
      <c r="D49" s="5"/>
      <c r="E49" s="5"/>
      <c r="F49" s="5"/>
      <c r="G49" s="5">
        <v>2028</v>
      </c>
      <c r="I49" s="13">
        <f t="shared" si="0"/>
        <v>2028</v>
      </c>
      <c r="J49" s="45"/>
    </row>
    <row r="50" spans="1:10" x14ac:dyDescent="0.3">
      <c r="A50" t="s">
        <v>28</v>
      </c>
      <c r="B50" s="2" t="s">
        <v>292</v>
      </c>
      <c r="C50" s="5"/>
      <c r="D50" s="5"/>
      <c r="E50" s="5"/>
      <c r="F50" s="5"/>
      <c r="G50" s="5"/>
      <c r="I50" s="13">
        <f t="shared" si="0"/>
        <v>0</v>
      </c>
      <c r="J50" s="45"/>
    </row>
    <row r="51" spans="1:10" x14ac:dyDescent="0.3">
      <c r="A51" s="2" t="s">
        <v>29</v>
      </c>
      <c r="B51" s="2" t="s">
        <v>292</v>
      </c>
      <c r="C51" s="5"/>
      <c r="D51" s="5"/>
      <c r="E51" s="5"/>
      <c r="F51" s="5"/>
      <c r="G51" s="5"/>
      <c r="I51" s="13">
        <f t="shared" si="0"/>
        <v>0</v>
      </c>
      <c r="J51" s="45"/>
    </row>
    <row r="52" spans="1:10" x14ac:dyDescent="0.3">
      <c r="A52" s="2" t="s">
        <v>17</v>
      </c>
      <c r="B52" s="2" t="s">
        <v>292</v>
      </c>
      <c r="C52" s="5"/>
      <c r="D52" s="5"/>
      <c r="E52" s="5"/>
      <c r="F52" s="5"/>
      <c r="G52" s="5"/>
      <c r="I52" s="13">
        <f t="shared" si="0"/>
        <v>0</v>
      </c>
      <c r="J52" s="45"/>
    </row>
    <row r="53" spans="1:10" x14ac:dyDescent="0.3">
      <c r="A53" t="s">
        <v>18</v>
      </c>
      <c r="B53" s="2" t="s">
        <v>292</v>
      </c>
      <c r="C53" s="5"/>
      <c r="D53" s="5"/>
      <c r="E53" s="5"/>
      <c r="F53" s="5"/>
      <c r="G53" s="5"/>
      <c r="I53" s="13">
        <f t="shared" si="0"/>
        <v>0</v>
      </c>
      <c r="J53" s="45"/>
    </row>
    <row r="54" spans="1:10" x14ac:dyDescent="0.3">
      <c r="A54" s="2" t="s">
        <v>244</v>
      </c>
      <c r="B54" s="2" t="s">
        <v>292</v>
      </c>
      <c r="C54" s="5"/>
      <c r="D54" s="5"/>
      <c r="E54" s="5"/>
      <c r="F54" s="5"/>
      <c r="G54" s="5">
        <v>1207</v>
      </c>
      <c r="I54" s="13">
        <f t="shared" si="0"/>
        <v>1207</v>
      </c>
      <c r="J54" s="45"/>
    </row>
    <row r="55" spans="1:10" x14ac:dyDescent="0.3">
      <c r="A55" t="s">
        <v>33</v>
      </c>
      <c r="B55" s="2" t="s">
        <v>254</v>
      </c>
      <c r="C55" s="5"/>
      <c r="D55" s="5"/>
      <c r="E55" s="5"/>
      <c r="F55" s="5"/>
      <c r="G55" s="5"/>
      <c r="I55" s="13">
        <f t="shared" si="0"/>
        <v>0</v>
      </c>
      <c r="J55" s="46">
        <f>I55</f>
        <v>0</v>
      </c>
    </row>
    <row r="56" spans="1:10" x14ac:dyDescent="0.3">
      <c r="A56" s="2" t="s">
        <v>37</v>
      </c>
      <c r="B56" s="2" t="s">
        <v>297</v>
      </c>
      <c r="C56" s="5"/>
      <c r="D56" s="5"/>
      <c r="E56" s="5"/>
      <c r="F56" s="5"/>
      <c r="G56" s="5"/>
      <c r="I56" s="13">
        <f t="shared" si="0"/>
        <v>0</v>
      </c>
      <c r="J56" s="46"/>
    </row>
    <row r="57" spans="1:10" x14ac:dyDescent="0.3">
      <c r="A57" s="2" t="s">
        <v>33</v>
      </c>
      <c r="B57" s="2" t="s">
        <v>297</v>
      </c>
      <c r="C57" s="5"/>
      <c r="D57" s="5"/>
      <c r="E57" s="5"/>
      <c r="F57" s="5"/>
      <c r="G57" s="5"/>
      <c r="I57" s="13">
        <f t="shared" si="0"/>
        <v>0</v>
      </c>
      <c r="J57" s="46"/>
    </row>
    <row r="58" spans="1:10" x14ac:dyDescent="0.3">
      <c r="A58" s="2" t="s">
        <v>31</v>
      </c>
      <c r="B58" s="2" t="s">
        <v>297</v>
      </c>
      <c r="C58" s="5"/>
      <c r="D58" s="5"/>
      <c r="E58" s="5"/>
      <c r="F58" s="5"/>
      <c r="G58" s="5"/>
      <c r="I58" s="13">
        <f t="shared" si="0"/>
        <v>0</v>
      </c>
      <c r="J58" s="46"/>
    </row>
    <row r="59" spans="1:10" x14ac:dyDescent="0.3">
      <c r="A59" t="s">
        <v>35</v>
      </c>
      <c r="B59" t="s">
        <v>32</v>
      </c>
      <c r="C59" s="5"/>
      <c r="D59" s="5"/>
      <c r="E59" s="5"/>
      <c r="F59" s="10"/>
      <c r="G59" s="5"/>
      <c r="I59" s="13">
        <f t="shared" si="0"/>
        <v>0</v>
      </c>
      <c r="J59" s="46">
        <f>I59</f>
        <v>0</v>
      </c>
    </row>
    <row r="60" spans="1:10" x14ac:dyDescent="0.3">
      <c r="A60" t="s">
        <v>36</v>
      </c>
      <c r="B60" t="s">
        <v>32</v>
      </c>
      <c r="C60" s="5"/>
      <c r="D60" s="5"/>
      <c r="E60" s="5"/>
      <c r="F60" s="6"/>
      <c r="G60" s="5"/>
      <c r="I60" s="13">
        <f t="shared" si="0"/>
        <v>0</v>
      </c>
      <c r="J60" s="45"/>
    </row>
    <row r="61" spans="1:10" x14ac:dyDescent="0.3">
      <c r="A61" s="7" t="s">
        <v>39</v>
      </c>
      <c r="B61" t="s">
        <v>38</v>
      </c>
      <c r="C61" s="5"/>
      <c r="D61" s="5"/>
      <c r="E61" s="5"/>
      <c r="F61" s="6"/>
      <c r="G61" s="5"/>
      <c r="I61" s="13">
        <f t="shared" si="0"/>
        <v>0</v>
      </c>
      <c r="J61" s="45"/>
    </row>
    <row r="62" spans="1:10" x14ac:dyDescent="0.3">
      <c r="A62" s="53" t="s">
        <v>37</v>
      </c>
      <c r="B62" s="54" t="s">
        <v>316</v>
      </c>
      <c r="C62" s="5"/>
      <c r="D62" s="5"/>
      <c r="E62" s="5"/>
      <c r="F62" s="10"/>
      <c r="G62" s="5"/>
      <c r="I62" s="13">
        <f t="shared" si="0"/>
        <v>0</v>
      </c>
      <c r="J62" s="46">
        <f>I62</f>
        <v>0</v>
      </c>
    </row>
    <row r="63" spans="1:10" x14ac:dyDescent="0.3">
      <c r="A63" t="s">
        <v>37</v>
      </c>
      <c r="B63" t="s">
        <v>293</v>
      </c>
      <c r="C63" s="5"/>
      <c r="D63" s="5">
        <v>4223</v>
      </c>
      <c r="E63" s="5">
        <v>3092</v>
      </c>
      <c r="F63" s="5"/>
      <c r="G63" s="5">
        <v>515</v>
      </c>
      <c r="I63" s="13">
        <f t="shared" si="0"/>
        <v>7830</v>
      </c>
      <c r="J63" s="45"/>
    </row>
    <row r="64" spans="1:10" x14ac:dyDescent="0.3">
      <c r="A64" s="2" t="s">
        <v>332</v>
      </c>
      <c r="B64" s="2" t="s">
        <v>327</v>
      </c>
      <c r="C64" s="5"/>
      <c r="D64" s="5"/>
      <c r="E64" s="5">
        <v>1804</v>
      </c>
      <c r="F64" s="5"/>
      <c r="G64" s="5">
        <v>1219</v>
      </c>
      <c r="I64" s="13">
        <f t="shared" si="0"/>
        <v>3023</v>
      </c>
      <c r="J64" s="46">
        <f>I64</f>
        <v>3023</v>
      </c>
    </row>
    <row r="65" spans="1:10" x14ac:dyDescent="0.3">
      <c r="A65" t="s">
        <v>33</v>
      </c>
      <c r="B65" t="s">
        <v>293</v>
      </c>
      <c r="C65" s="5"/>
      <c r="D65" s="5"/>
      <c r="E65" s="5">
        <v>677</v>
      </c>
      <c r="F65" s="5">
        <v>1556</v>
      </c>
      <c r="G65" s="5">
        <v>494</v>
      </c>
      <c r="I65" s="13">
        <f t="shared" si="0"/>
        <v>2727</v>
      </c>
      <c r="J65" s="45"/>
    </row>
    <row r="66" spans="1:10" x14ac:dyDescent="0.3">
      <c r="A66" s="2" t="s">
        <v>326</v>
      </c>
      <c r="B66" s="2" t="s">
        <v>327</v>
      </c>
      <c r="C66" s="5"/>
      <c r="D66" s="5">
        <v>5691</v>
      </c>
      <c r="E66" s="5">
        <v>3347</v>
      </c>
      <c r="F66" s="5">
        <v>1335</v>
      </c>
      <c r="G66" s="5">
        <v>2862</v>
      </c>
      <c r="I66" s="13">
        <f t="shared" si="0"/>
        <v>13235</v>
      </c>
      <c r="J66" s="46">
        <f>I66</f>
        <v>13235</v>
      </c>
    </row>
    <row r="67" spans="1:10" x14ac:dyDescent="0.3">
      <c r="A67" t="s">
        <v>31</v>
      </c>
      <c r="B67" t="s">
        <v>293</v>
      </c>
      <c r="C67" s="5"/>
      <c r="D67" s="5"/>
      <c r="E67" s="5">
        <v>2726</v>
      </c>
      <c r="F67" s="10"/>
      <c r="G67" s="5">
        <v>1212</v>
      </c>
      <c r="I67" s="13">
        <f t="shared" si="0"/>
        <v>3938</v>
      </c>
      <c r="J67" s="45"/>
    </row>
    <row r="68" spans="1:10" x14ac:dyDescent="0.3">
      <c r="A68" t="s">
        <v>245</v>
      </c>
      <c r="B68" t="s">
        <v>293</v>
      </c>
      <c r="C68" s="5"/>
      <c r="D68" s="5"/>
      <c r="E68" s="5">
        <v>2528</v>
      </c>
      <c r="F68" s="10"/>
      <c r="G68" s="5">
        <v>3351</v>
      </c>
      <c r="I68" s="13">
        <f t="shared" si="0"/>
        <v>5879</v>
      </c>
      <c r="J68" s="45"/>
    </row>
    <row r="69" spans="1:10" x14ac:dyDescent="0.3">
      <c r="A69" t="s">
        <v>161</v>
      </c>
      <c r="B69" t="s">
        <v>293</v>
      </c>
      <c r="C69" s="5"/>
      <c r="D69" s="5"/>
      <c r="E69" s="5"/>
      <c r="F69" s="10"/>
      <c r="G69" s="5"/>
      <c r="I69" s="13">
        <f t="shared" si="0"/>
        <v>0</v>
      </c>
      <c r="J69" s="46">
        <f>I69</f>
        <v>0</v>
      </c>
    </row>
    <row r="70" spans="1:10" x14ac:dyDescent="0.3">
      <c r="A70" t="s">
        <v>37</v>
      </c>
      <c r="B70" t="s">
        <v>277</v>
      </c>
      <c r="C70" s="5"/>
      <c r="D70" s="5"/>
      <c r="E70" s="5"/>
      <c r="F70" s="10">
        <v>3062</v>
      </c>
      <c r="G70" s="5"/>
      <c r="I70" s="47">
        <f t="shared" si="0"/>
        <v>3062</v>
      </c>
      <c r="J70" s="46">
        <f>I70+I63+I74</f>
        <v>10892</v>
      </c>
    </row>
    <row r="71" spans="1:10" x14ac:dyDescent="0.3">
      <c r="A71" t="s">
        <v>33</v>
      </c>
      <c r="B71" t="s">
        <v>277</v>
      </c>
      <c r="C71" s="5"/>
      <c r="D71" s="5">
        <v>955</v>
      </c>
      <c r="E71" s="5"/>
      <c r="F71" s="10"/>
      <c r="G71" s="5"/>
      <c r="I71" s="47">
        <f t="shared" si="0"/>
        <v>955</v>
      </c>
      <c r="J71" s="46">
        <f>I71+I65+I75</f>
        <v>3682</v>
      </c>
    </row>
    <row r="72" spans="1:10" x14ac:dyDescent="0.3">
      <c r="A72" t="s">
        <v>31</v>
      </c>
      <c r="B72" t="s">
        <v>277</v>
      </c>
      <c r="C72" s="5"/>
      <c r="D72" s="5"/>
      <c r="E72" s="5">
        <v>1039</v>
      </c>
      <c r="F72" s="10">
        <v>726</v>
      </c>
      <c r="G72" s="5">
        <v>2403</v>
      </c>
      <c r="I72" s="47">
        <f t="shared" si="0"/>
        <v>4168</v>
      </c>
      <c r="J72" s="46">
        <f>I72+I67+I76</f>
        <v>8106</v>
      </c>
    </row>
    <row r="73" spans="1:10" x14ac:dyDescent="0.3">
      <c r="A73" t="s">
        <v>245</v>
      </c>
      <c r="B73" t="s">
        <v>277</v>
      </c>
      <c r="C73" s="5"/>
      <c r="D73" s="5"/>
      <c r="E73" s="5"/>
      <c r="F73" s="10"/>
      <c r="G73" s="5"/>
      <c r="I73" s="47">
        <f t="shared" si="0"/>
        <v>0</v>
      </c>
      <c r="J73" s="46">
        <f>I73+I68+I77</f>
        <v>5879</v>
      </c>
    </row>
    <row r="74" spans="1:10" x14ac:dyDescent="0.3">
      <c r="A74" s="2" t="s">
        <v>37</v>
      </c>
      <c r="B74" s="2" t="s">
        <v>153</v>
      </c>
      <c r="C74" s="5"/>
      <c r="D74" s="5"/>
      <c r="E74" s="5"/>
      <c r="F74" s="10"/>
      <c r="G74" s="5"/>
      <c r="I74" s="47">
        <f t="shared" si="0"/>
        <v>0</v>
      </c>
      <c r="J74" s="46"/>
    </row>
    <row r="75" spans="1:10" x14ac:dyDescent="0.3">
      <c r="A75" s="2" t="s">
        <v>33</v>
      </c>
      <c r="B75" s="2" t="s">
        <v>153</v>
      </c>
      <c r="C75" s="5"/>
      <c r="D75" s="5"/>
      <c r="E75" s="5"/>
      <c r="F75" s="10"/>
      <c r="G75" s="5"/>
      <c r="I75" s="47">
        <f t="shared" si="0"/>
        <v>0</v>
      </c>
      <c r="J75" s="46"/>
    </row>
    <row r="76" spans="1:10" x14ac:dyDescent="0.3">
      <c r="A76" s="2" t="s">
        <v>31</v>
      </c>
      <c r="B76" s="2" t="s">
        <v>153</v>
      </c>
      <c r="C76" s="5"/>
      <c r="D76" s="5"/>
      <c r="E76" s="5"/>
      <c r="F76" s="10"/>
      <c r="G76" s="5"/>
      <c r="I76" s="47">
        <f t="shared" si="0"/>
        <v>0</v>
      </c>
      <c r="J76" s="46"/>
    </row>
    <row r="77" spans="1:10" x14ac:dyDescent="0.3">
      <c r="A77" s="2" t="s">
        <v>245</v>
      </c>
      <c r="B77" s="2" t="s">
        <v>153</v>
      </c>
      <c r="C77" s="5"/>
      <c r="D77" s="5"/>
      <c r="E77" s="5"/>
      <c r="F77" s="10"/>
      <c r="G77" s="5"/>
      <c r="I77" s="47">
        <f t="shared" si="0"/>
        <v>0</v>
      </c>
      <c r="J77" s="46"/>
    </row>
    <row r="78" spans="1:10" x14ac:dyDescent="0.3">
      <c r="A78" s="2" t="s">
        <v>29</v>
      </c>
      <c r="B78" s="2" t="s">
        <v>318</v>
      </c>
      <c r="C78" s="5"/>
      <c r="D78" s="5"/>
      <c r="E78" s="5"/>
      <c r="F78" s="10"/>
      <c r="G78" s="5"/>
      <c r="I78" s="47">
        <f t="shared" si="0"/>
        <v>0</v>
      </c>
      <c r="J78" s="46">
        <f>I78</f>
        <v>0</v>
      </c>
    </row>
    <row r="79" spans="1:10" x14ac:dyDescent="0.3">
      <c r="A79" s="2" t="s">
        <v>17</v>
      </c>
      <c r="B79" s="2" t="s">
        <v>318</v>
      </c>
      <c r="C79" s="5"/>
      <c r="D79" s="5"/>
      <c r="E79" s="5"/>
      <c r="F79" s="10"/>
      <c r="G79" s="5"/>
      <c r="I79" s="47">
        <f t="shared" si="0"/>
        <v>0</v>
      </c>
      <c r="J79" s="46">
        <f>I79</f>
        <v>0</v>
      </c>
    </row>
    <row r="80" spans="1:10" x14ac:dyDescent="0.3">
      <c r="A80" s="2" t="s">
        <v>37</v>
      </c>
      <c r="B80" s="2" t="s">
        <v>290</v>
      </c>
      <c r="C80" s="5"/>
      <c r="D80" s="5"/>
      <c r="E80" s="5"/>
      <c r="F80" s="10"/>
      <c r="G80" s="5"/>
      <c r="I80" s="47">
        <f t="shared" si="0"/>
        <v>0</v>
      </c>
      <c r="J80" s="45"/>
    </row>
    <row r="81" spans="1:10" x14ac:dyDescent="0.3">
      <c r="A81" s="2" t="s">
        <v>33</v>
      </c>
      <c r="B81" s="2" t="s">
        <v>290</v>
      </c>
      <c r="C81" s="5"/>
      <c r="D81" s="5"/>
      <c r="E81" s="5"/>
      <c r="F81" s="10"/>
      <c r="G81" s="5"/>
      <c r="I81" s="47">
        <f t="shared" si="0"/>
        <v>0</v>
      </c>
      <c r="J81" s="45"/>
    </row>
    <row r="82" spans="1:10" x14ac:dyDescent="0.3">
      <c r="A82" s="2" t="s">
        <v>31</v>
      </c>
      <c r="B82" s="2" t="s">
        <v>290</v>
      </c>
      <c r="C82" s="5"/>
      <c r="D82" s="5"/>
      <c r="E82" s="5"/>
      <c r="F82" s="10"/>
      <c r="G82" s="5"/>
      <c r="I82" s="47">
        <f t="shared" si="0"/>
        <v>0</v>
      </c>
      <c r="J82" s="45"/>
    </row>
    <row r="83" spans="1:10" x14ac:dyDescent="0.3">
      <c r="A83" s="2" t="s">
        <v>245</v>
      </c>
      <c r="B83" s="2" t="s">
        <v>290</v>
      </c>
      <c r="C83" s="5"/>
      <c r="D83" s="5"/>
      <c r="E83" s="5"/>
      <c r="F83" s="10"/>
      <c r="G83" s="5"/>
      <c r="I83" s="47">
        <f t="shared" si="0"/>
        <v>0</v>
      </c>
      <c r="J83" s="45"/>
    </row>
    <row r="84" spans="1:10" x14ac:dyDescent="0.3">
      <c r="A84" s="2" t="s">
        <v>29</v>
      </c>
      <c r="B84" s="2" t="s">
        <v>32</v>
      </c>
      <c r="C84" s="5"/>
      <c r="D84" s="5"/>
      <c r="E84" s="5"/>
      <c r="F84" s="10"/>
      <c r="G84" s="5"/>
      <c r="I84" s="47">
        <f t="shared" si="0"/>
        <v>0</v>
      </c>
      <c r="J84" s="45"/>
    </row>
    <row r="85" spans="1:10" x14ac:dyDescent="0.3">
      <c r="A85" s="2" t="s">
        <v>17</v>
      </c>
      <c r="B85" s="2" t="s">
        <v>32</v>
      </c>
      <c r="C85" s="5"/>
      <c r="D85" s="5"/>
      <c r="E85" s="5"/>
      <c r="F85" s="10"/>
      <c r="G85" s="5"/>
      <c r="I85" s="47">
        <f t="shared" si="0"/>
        <v>0</v>
      </c>
      <c r="J85" s="45"/>
    </row>
    <row r="86" spans="1:10" x14ac:dyDescent="0.3">
      <c r="A86" t="s">
        <v>18</v>
      </c>
      <c r="B86" s="2" t="s">
        <v>32</v>
      </c>
      <c r="C86" s="5"/>
      <c r="D86" s="5"/>
      <c r="E86" s="5"/>
      <c r="F86" s="10"/>
      <c r="G86" s="5"/>
      <c r="I86" s="47">
        <f t="shared" si="0"/>
        <v>0</v>
      </c>
      <c r="J86" s="45"/>
    </row>
    <row r="87" spans="1:10" x14ac:dyDescent="0.3">
      <c r="A87" s="2" t="s">
        <v>53</v>
      </c>
      <c r="B87" s="2" t="s">
        <v>310</v>
      </c>
      <c r="C87" s="5"/>
      <c r="D87" s="5">
        <v>3875</v>
      </c>
      <c r="E87" s="5">
        <v>17972</v>
      </c>
      <c r="F87" s="10">
        <v>10208</v>
      </c>
      <c r="G87" s="5">
        <v>966</v>
      </c>
      <c r="I87" s="47">
        <f t="shared" si="0"/>
        <v>33021</v>
      </c>
      <c r="J87" s="45"/>
    </row>
    <row r="88" spans="1:10" x14ac:dyDescent="0.3">
      <c r="A88" s="2" t="s">
        <v>333</v>
      </c>
      <c r="B88" s="2" t="s">
        <v>310</v>
      </c>
      <c r="C88" s="5"/>
      <c r="D88" s="5">
        <v>8199</v>
      </c>
      <c r="E88" s="5">
        <v>1226</v>
      </c>
      <c r="F88" s="10"/>
      <c r="G88" s="5">
        <v>18621</v>
      </c>
      <c r="I88" s="47">
        <f t="shared" si="0"/>
        <v>28046</v>
      </c>
      <c r="J88" s="46">
        <f>I88</f>
        <v>28046</v>
      </c>
    </row>
    <row r="89" spans="1:10" x14ac:dyDescent="0.3">
      <c r="A89" s="2" t="s">
        <v>54</v>
      </c>
      <c r="B89" s="2" t="s">
        <v>310</v>
      </c>
      <c r="C89" s="5"/>
      <c r="D89" s="5">
        <v>11274</v>
      </c>
      <c r="E89" s="5">
        <v>13046</v>
      </c>
      <c r="F89" s="10">
        <v>7163</v>
      </c>
      <c r="G89" s="5">
        <v>8086</v>
      </c>
      <c r="I89" s="47">
        <f t="shared" si="0"/>
        <v>39569</v>
      </c>
      <c r="J89" s="45"/>
    </row>
    <row r="90" spans="1:10" x14ac:dyDescent="0.3">
      <c r="A90" s="2" t="s">
        <v>334</v>
      </c>
      <c r="B90" s="2" t="s">
        <v>310</v>
      </c>
      <c r="C90" s="5"/>
      <c r="D90" s="5">
        <v>2080</v>
      </c>
      <c r="E90" s="5">
        <v>2144</v>
      </c>
      <c r="F90" s="10">
        <v>2630</v>
      </c>
      <c r="G90" s="5">
        <v>7090</v>
      </c>
      <c r="I90" s="47">
        <f t="shared" si="0"/>
        <v>13944</v>
      </c>
      <c r="J90" s="46">
        <f>I90</f>
        <v>13944</v>
      </c>
    </row>
    <row r="91" spans="1:10" x14ac:dyDescent="0.3">
      <c r="A91" s="2" t="s">
        <v>311</v>
      </c>
      <c r="B91" s="2" t="s">
        <v>310</v>
      </c>
      <c r="C91" s="5"/>
      <c r="D91" s="5">
        <v>2203</v>
      </c>
      <c r="E91" s="5">
        <v>2246</v>
      </c>
      <c r="F91" s="10">
        <v>3541</v>
      </c>
      <c r="G91" s="5">
        <v>4099</v>
      </c>
      <c r="I91" s="47">
        <f t="shared" si="0"/>
        <v>12089</v>
      </c>
      <c r="J91" s="45"/>
    </row>
    <row r="92" spans="1:10" x14ac:dyDescent="0.3">
      <c r="A92" s="2" t="s">
        <v>320</v>
      </c>
      <c r="B92" s="2" t="s">
        <v>310</v>
      </c>
      <c r="C92" s="5"/>
      <c r="D92" s="5"/>
      <c r="E92" s="5"/>
      <c r="F92" s="10"/>
      <c r="G92" s="5">
        <v>9959</v>
      </c>
      <c r="I92" s="47">
        <f t="shared" si="0"/>
        <v>9959</v>
      </c>
      <c r="J92" s="45"/>
    </row>
    <row r="93" spans="1:10" x14ac:dyDescent="0.3">
      <c r="A93" s="2" t="s">
        <v>42</v>
      </c>
      <c r="B93" s="2" t="s">
        <v>296</v>
      </c>
      <c r="C93" s="5"/>
      <c r="D93" s="5"/>
      <c r="E93" s="5"/>
      <c r="F93" s="10">
        <v>479</v>
      </c>
      <c r="G93" s="5"/>
      <c r="I93" s="47">
        <f t="shared" si="0"/>
        <v>479</v>
      </c>
      <c r="J93" s="45"/>
    </row>
    <row r="94" spans="1:10" x14ac:dyDescent="0.3">
      <c r="A94" s="2" t="s">
        <v>44</v>
      </c>
      <c r="B94" s="2" t="s">
        <v>296</v>
      </c>
      <c r="C94" s="5"/>
      <c r="D94" s="5"/>
      <c r="E94" s="5"/>
      <c r="F94" s="10"/>
      <c r="G94" s="5"/>
      <c r="I94" s="47">
        <f t="shared" si="0"/>
        <v>0</v>
      </c>
      <c r="J94" s="45"/>
    </row>
    <row r="95" spans="1:10" x14ac:dyDescent="0.3">
      <c r="A95" s="2" t="s">
        <v>71</v>
      </c>
      <c r="B95" s="2" t="s">
        <v>296</v>
      </c>
      <c r="C95" s="5"/>
      <c r="D95" s="5"/>
      <c r="E95" s="5"/>
      <c r="F95" s="10"/>
      <c r="G95" s="5"/>
      <c r="I95" s="47">
        <f t="shared" si="0"/>
        <v>0</v>
      </c>
      <c r="J95" s="45"/>
    </row>
    <row r="96" spans="1:10" x14ac:dyDescent="0.3">
      <c r="A96" t="s">
        <v>25</v>
      </c>
      <c r="B96" t="s">
        <v>45</v>
      </c>
      <c r="C96" s="5"/>
      <c r="D96" s="5"/>
      <c r="E96" s="5"/>
      <c r="F96" s="5"/>
      <c r="G96" s="5"/>
      <c r="I96" s="47">
        <f t="shared" si="0"/>
        <v>0</v>
      </c>
      <c r="J96" s="44">
        <f>I96+I80+I93+I87+I84</f>
        <v>33500</v>
      </c>
    </row>
    <row r="97" spans="1:10" x14ac:dyDescent="0.3">
      <c r="A97" t="s">
        <v>27</v>
      </c>
      <c r="B97" t="s">
        <v>45</v>
      </c>
      <c r="C97" s="5"/>
      <c r="D97" s="5"/>
      <c r="E97" s="5"/>
      <c r="F97" s="5"/>
      <c r="G97" s="5"/>
      <c r="I97" s="47">
        <f t="shared" si="0"/>
        <v>0</v>
      </c>
      <c r="J97" s="44">
        <f>I97+I81+I94+I89+I85</f>
        <v>39569</v>
      </c>
    </row>
    <row r="98" spans="1:10" x14ac:dyDescent="0.3">
      <c r="A98" t="s">
        <v>28</v>
      </c>
      <c r="B98" t="s">
        <v>45</v>
      </c>
      <c r="C98" s="5"/>
      <c r="D98" s="5"/>
      <c r="E98" s="5"/>
      <c r="F98" s="5"/>
      <c r="G98" s="5"/>
      <c r="I98" s="47">
        <f t="shared" si="0"/>
        <v>0</v>
      </c>
      <c r="J98" s="44">
        <f>I98+I82+I95+I91+I86</f>
        <v>12089</v>
      </c>
    </row>
    <row r="99" spans="1:10" x14ac:dyDescent="0.3">
      <c r="A99" t="s">
        <v>246</v>
      </c>
      <c r="B99" t="s">
        <v>45</v>
      </c>
      <c r="C99" s="5"/>
      <c r="D99" s="5"/>
      <c r="E99" s="5"/>
      <c r="F99" s="5"/>
      <c r="G99" s="5">
        <v>1637</v>
      </c>
      <c r="I99" s="47">
        <f t="shared" si="0"/>
        <v>1637</v>
      </c>
      <c r="J99" s="44">
        <f>I99+I83</f>
        <v>1637</v>
      </c>
    </row>
    <row r="100" spans="1:10" x14ac:dyDescent="0.3">
      <c r="A100" t="s">
        <v>160</v>
      </c>
      <c r="B100" t="s">
        <v>45</v>
      </c>
      <c r="C100" s="5"/>
      <c r="D100" s="5"/>
      <c r="E100" s="5"/>
      <c r="F100" s="5"/>
      <c r="G100" s="5"/>
      <c r="I100" s="13">
        <f t="shared" si="0"/>
        <v>0</v>
      </c>
      <c r="J100" s="46">
        <f>I100+I92</f>
        <v>9959</v>
      </c>
    </row>
    <row r="101" spans="1:10" x14ac:dyDescent="0.3">
      <c r="C101" s="1" t="s">
        <v>0</v>
      </c>
      <c r="D101" s="1" t="s">
        <v>0</v>
      </c>
      <c r="E101" s="1" t="s">
        <v>0</v>
      </c>
      <c r="F101" s="1" t="s">
        <v>0</v>
      </c>
      <c r="G101" s="1" t="s">
        <v>0</v>
      </c>
      <c r="H101" s="1"/>
      <c r="I101" s="1" t="s">
        <v>0</v>
      </c>
    </row>
    <row r="102" spans="1:10" x14ac:dyDescent="0.3">
      <c r="C102" s="8">
        <f>SUM(C4:C100)</f>
        <v>0</v>
      </c>
      <c r="D102" s="8">
        <f>SUM(D4:D100)</f>
        <v>151304</v>
      </c>
      <c r="E102" s="8">
        <f>SUM(E4:E100)</f>
        <v>185947</v>
      </c>
      <c r="F102" s="8">
        <f>SUM(F4:F100)</f>
        <v>114110</v>
      </c>
      <c r="G102" s="8">
        <f>SUM(G4:G100)</f>
        <v>162960</v>
      </c>
      <c r="H102" s="9"/>
      <c r="I102" s="21">
        <f>SUM(I4:I100)</f>
        <v>614321</v>
      </c>
      <c r="J102" s="21">
        <f>SUM(J4:J100)</f>
        <v>614321</v>
      </c>
    </row>
    <row r="103" spans="1:10" x14ac:dyDescent="0.3">
      <c r="C103" s="1" t="s">
        <v>1</v>
      </c>
      <c r="D103" s="1" t="s">
        <v>1</v>
      </c>
      <c r="E103" s="1" t="s">
        <v>1</v>
      </c>
      <c r="F103" s="1" t="s">
        <v>1</v>
      </c>
      <c r="G103" s="1" t="s">
        <v>1</v>
      </c>
      <c r="H103" s="1"/>
      <c r="I103" s="1" t="s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116"/>
  <sheetViews>
    <sheetView workbookViewId="0">
      <pane xSplit="2" ySplit="3" topLeftCell="C64" activePane="bottomRight" state="frozen"/>
      <selection pane="topRight" activeCell="C1" sqref="C1"/>
      <selection pane="bottomLeft" activeCell="A4" sqref="A4"/>
      <selection pane="bottomRight" activeCell="J69" sqref="J69:J79"/>
    </sheetView>
  </sheetViews>
  <sheetFormatPr defaultRowHeight="14.4" x14ac:dyDescent="0.3"/>
  <cols>
    <col min="2" max="2" width="18.88671875" customWidth="1"/>
    <col min="3" max="3" width="10.88671875" customWidth="1"/>
    <col min="4" max="4" width="10.6640625" customWidth="1"/>
    <col min="5" max="6" width="10.5546875" customWidth="1"/>
    <col min="7" max="7" width="10.33203125" customWidth="1"/>
  </cols>
  <sheetData>
    <row r="1" spans="1:10" x14ac:dyDescent="0.3">
      <c r="A1" t="s">
        <v>338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3" t="s">
        <v>150</v>
      </c>
      <c r="E3" s="3" t="s">
        <v>151</v>
      </c>
      <c r="F3" s="4" t="s">
        <v>152</v>
      </c>
      <c r="G3" s="3" t="s">
        <v>76</v>
      </c>
    </row>
    <row r="4" spans="1:10" x14ac:dyDescent="0.3">
      <c r="A4" t="s">
        <v>19</v>
      </c>
      <c r="B4" t="s">
        <v>13</v>
      </c>
      <c r="C4" s="5">
        <v>531</v>
      </c>
      <c r="D4" s="5"/>
      <c r="E4" s="5"/>
      <c r="F4" s="10"/>
      <c r="G4" s="5"/>
      <c r="I4" s="47">
        <f t="shared" ref="I4:I113" si="0">C4+D4+E4+F4+G4</f>
        <v>531</v>
      </c>
      <c r="J4" s="44">
        <f>I4+I14+I21+I25</f>
        <v>57232</v>
      </c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>
        <f>I5+I16+I22+I26</f>
        <v>55366</v>
      </c>
    </row>
    <row r="6" spans="1:10" x14ac:dyDescent="0.3">
      <c r="A6" t="s">
        <v>21</v>
      </c>
      <c r="B6" t="s">
        <v>13</v>
      </c>
      <c r="C6" s="5">
        <v>1311</v>
      </c>
      <c r="D6" s="5"/>
      <c r="E6" s="5"/>
      <c r="F6" s="17"/>
      <c r="G6" s="5">
        <v>1050</v>
      </c>
      <c r="I6" s="47">
        <f t="shared" si="0"/>
        <v>2361</v>
      </c>
      <c r="J6" s="44">
        <f>I6+I18+I23</f>
        <v>20152</v>
      </c>
    </row>
    <row r="7" spans="1:10" x14ac:dyDescent="0.3">
      <c r="A7" t="s">
        <v>243</v>
      </c>
      <c r="B7" t="s">
        <v>13</v>
      </c>
      <c r="C7" s="5"/>
      <c r="D7" s="5">
        <v>390</v>
      </c>
      <c r="E7" s="5">
        <v>4912</v>
      </c>
      <c r="F7" s="17"/>
      <c r="G7" s="5"/>
      <c r="I7" s="47">
        <f t="shared" si="0"/>
        <v>5302</v>
      </c>
      <c r="J7" s="44">
        <f>I7+I24+I19</f>
        <v>7455</v>
      </c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>
        <f>I8+I20</f>
        <v>10500</v>
      </c>
    </row>
    <row r="9" spans="1:10" x14ac:dyDescent="0.3">
      <c r="A9" t="s">
        <v>22</v>
      </c>
      <c r="B9" t="s">
        <v>23</v>
      </c>
      <c r="C9" s="5">
        <v>2102</v>
      </c>
      <c r="D9" s="5">
        <v>564</v>
      </c>
      <c r="E9" s="5"/>
      <c r="F9" s="17"/>
      <c r="G9" s="5"/>
      <c r="I9" s="47">
        <f t="shared" si="0"/>
        <v>2666</v>
      </c>
      <c r="J9" s="46">
        <f>I9</f>
        <v>2666</v>
      </c>
    </row>
    <row r="10" spans="1:10" x14ac:dyDescent="0.3">
      <c r="A10" s="2" t="s">
        <v>323</v>
      </c>
      <c r="B10" s="2" t="s">
        <v>23</v>
      </c>
      <c r="C10" s="5"/>
      <c r="D10" s="5">
        <v>1573</v>
      </c>
      <c r="E10" s="5"/>
      <c r="F10" s="17"/>
      <c r="G10" s="5"/>
      <c r="I10" s="47">
        <f t="shared" si="0"/>
        <v>1573</v>
      </c>
      <c r="J10" s="46">
        <f>I10</f>
        <v>1573</v>
      </c>
    </row>
    <row r="11" spans="1:10" x14ac:dyDescent="0.3">
      <c r="A11" t="s">
        <v>24</v>
      </c>
      <c r="B11" t="s">
        <v>23</v>
      </c>
      <c r="C11" s="5">
        <v>1202</v>
      </c>
      <c r="D11" s="5">
        <v>245</v>
      </c>
      <c r="E11" s="5">
        <v>1486</v>
      </c>
      <c r="F11" s="17"/>
      <c r="G11" s="5"/>
      <c r="I11" s="47">
        <f t="shared" si="0"/>
        <v>2933</v>
      </c>
      <c r="J11" s="46">
        <f>I11</f>
        <v>2933</v>
      </c>
    </row>
    <row r="12" spans="1:10" x14ac:dyDescent="0.3">
      <c r="A12" s="2" t="s">
        <v>331</v>
      </c>
      <c r="B12" s="2" t="s">
        <v>287</v>
      </c>
      <c r="C12" s="5"/>
      <c r="D12" s="5"/>
      <c r="E12" s="5">
        <v>1858</v>
      </c>
      <c r="F12" s="17"/>
      <c r="G12" s="5">
        <v>2864</v>
      </c>
      <c r="I12" s="47">
        <f t="shared" si="0"/>
        <v>4722</v>
      </c>
      <c r="J12" s="46">
        <f>I12</f>
        <v>4722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>
        <v>16910</v>
      </c>
      <c r="D14" s="5">
        <v>10326</v>
      </c>
      <c r="E14" s="5">
        <v>17656</v>
      </c>
      <c r="F14" s="17">
        <v>4559</v>
      </c>
      <c r="G14" s="5">
        <v>7250</v>
      </c>
      <c r="I14" s="47">
        <f t="shared" si="0"/>
        <v>56701</v>
      </c>
      <c r="J14" s="45"/>
    </row>
    <row r="15" spans="1:10" x14ac:dyDescent="0.3">
      <c r="A15" s="2" t="s">
        <v>328</v>
      </c>
      <c r="B15" s="2" t="s">
        <v>287</v>
      </c>
      <c r="C15" s="5">
        <v>4693</v>
      </c>
      <c r="D15" s="5">
        <v>1615</v>
      </c>
      <c r="E15" s="5">
        <v>6974</v>
      </c>
      <c r="F15" s="17"/>
      <c r="G15" s="5"/>
      <c r="I15" s="47">
        <f t="shared" si="0"/>
        <v>13282</v>
      </c>
      <c r="J15" s="46">
        <f>I15</f>
        <v>13282</v>
      </c>
    </row>
    <row r="16" spans="1:10" x14ac:dyDescent="0.3">
      <c r="A16" s="2" t="s">
        <v>139</v>
      </c>
      <c r="B16" s="2" t="s">
        <v>287</v>
      </c>
      <c r="C16" s="5">
        <v>24333</v>
      </c>
      <c r="D16" s="5">
        <v>11871</v>
      </c>
      <c r="E16" s="5">
        <v>12353</v>
      </c>
      <c r="F16" s="17">
        <v>3305</v>
      </c>
      <c r="G16" s="5">
        <v>3504</v>
      </c>
      <c r="I16" s="47">
        <f t="shared" si="0"/>
        <v>55366</v>
      </c>
      <c r="J16" s="45"/>
    </row>
    <row r="17" spans="1:10" x14ac:dyDescent="0.3">
      <c r="A17" s="2" t="s">
        <v>329</v>
      </c>
      <c r="B17" s="2" t="s">
        <v>287</v>
      </c>
      <c r="C17" s="5">
        <v>3614</v>
      </c>
      <c r="D17" s="5">
        <v>4315</v>
      </c>
      <c r="E17" s="5">
        <v>6846</v>
      </c>
      <c r="F17" s="17">
        <v>6160</v>
      </c>
      <c r="G17" s="5">
        <v>4218</v>
      </c>
      <c r="I17" s="47">
        <f t="shared" si="0"/>
        <v>25153</v>
      </c>
      <c r="J17" s="46">
        <f>I17</f>
        <v>25153</v>
      </c>
    </row>
    <row r="18" spans="1:10" x14ac:dyDescent="0.3">
      <c r="A18" s="2" t="s">
        <v>174</v>
      </c>
      <c r="B18" s="2" t="s">
        <v>287</v>
      </c>
      <c r="C18" s="5"/>
      <c r="D18" s="5">
        <v>10481</v>
      </c>
      <c r="E18" s="5">
        <v>4451</v>
      </c>
      <c r="F18" s="17"/>
      <c r="G18" s="5">
        <v>2859</v>
      </c>
      <c r="I18" s="47">
        <f t="shared" si="0"/>
        <v>17791</v>
      </c>
      <c r="J18" s="45"/>
    </row>
    <row r="19" spans="1:10" x14ac:dyDescent="0.3">
      <c r="A19" s="2" t="s">
        <v>307</v>
      </c>
      <c r="B19" s="2" t="s">
        <v>287</v>
      </c>
      <c r="C19" s="5"/>
      <c r="D19" s="5">
        <v>2153</v>
      </c>
      <c r="E19" s="5"/>
      <c r="F19" s="17"/>
      <c r="G19" s="5"/>
      <c r="I19" s="47">
        <f t="shared" si="0"/>
        <v>2153</v>
      </c>
      <c r="J19" s="45"/>
    </row>
    <row r="20" spans="1:10" x14ac:dyDescent="0.3">
      <c r="A20" s="2" t="s">
        <v>324</v>
      </c>
      <c r="B20" s="2" t="s">
        <v>287</v>
      </c>
      <c r="C20" s="5">
        <v>1881</v>
      </c>
      <c r="D20" s="5">
        <v>589</v>
      </c>
      <c r="E20" s="5">
        <v>1404</v>
      </c>
      <c r="F20" s="17"/>
      <c r="G20" s="5">
        <v>6626</v>
      </c>
      <c r="I20" s="47">
        <f t="shared" si="0"/>
        <v>10500</v>
      </c>
      <c r="J20" s="45"/>
    </row>
    <row r="21" spans="1:10" x14ac:dyDescent="0.3">
      <c r="A21" s="2" t="s">
        <v>19</v>
      </c>
      <c r="B21" s="2" t="s">
        <v>288</v>
      </c>
      <c r="C21" s="5"/>
      <c r="D21" s="5"/>
      <c r="E21" s="5"/>
      <c r="F21" s="17"/>
      <c r="G21" s="5"/>
      <c r="I21" s="47">
        <f t="shared" si="0"/>
        <v>0</v>
      </c>
      <c r="J21" s="45"/>
    </row>
    <row r="22" spans="1:10" x14ac:dyDescent="0.3">
      <c r="A22" s="2" t="s">
        <v>20</v>
      </c>
      <c r="B22" s="2" t="s">
        <v>288</v>
      </c>
      <c r="C22" s="5"/>
      <c r="D22" s="5"/>
      <c r="E22" s="5"/>
      <c r="F22" s="17"/>
      <c r="G22" s="5"/>
      <c r="I22" s="47">
        <f t="shared" si="0"/>
        <v>0</v>
      </c>
      <c r="J22" s="45"/>
    </row>
    <row r="23" spans="1:10" x14ac:dyDescent="0.3">
      <c r="A23" s="2" t="s">
        <v>21</v>
      </c>
      <c r="B23" s="2" t="s">
        <v>288</v>
      </c>
      <c r="C23" s="5"/>
      <c r="D23" s="5"/>
      <c r="E23" s="5"/>
      <c r="F23" s="17"/>
      <c r="G23" s="5"/>
      <c r="I23" s="47">
        <f t="shared" si="0"/>
        <v>0</v>
      </c>
      <c r="J23" s="45"/>
    </row>
    <row r="24" spans="1:10" x14ac:dyDescent="0.3">
      <c r="A24" s="2" t="s">
        <v>243</v>
      </c>
      <c r="B24" s="2" t="s">
        <v>288</v>
      </c>
      <c r="C24" s="5"/>
      <c r="D24" s="5"/>
      <c r="E24" s="5"/>
      <c r="F24" s="17"/>
      <c r="G24" s="5"/>
      <c r="I24" s="47">
        <f t="shared" si="0"/>
        <v>0</v>
      </c>
      <c r="J24" s="45"/>
    </row>
    <row r="25" spans="1:10" x14ac:dyDescent="0.3">
      <c r="A25" s="2" t="s">
        <v>157</v>
      </c>
      <c r="B25" s="2" t="s">
        <v>315</v>
      </c>
      <c r="C25" s="5"/>
      <c r="D25" s="5"/>
      <c r="E25" s="5"/>
      <c r="F25" s="17"/>
      <c r="G25" s="5"/>
      <c r="I25" s="47">
        <f t="shared" si="0"/>
        <v>0</v>
      </c>
      <c r="J25" s="45"/>
    </row>
    <row r="26" spans="1:10" x14ac:dyDescent="0.3">
      <c r="A26" s="2" t="s">
        <v>139</v>
      </c>
      <c r="B26" s="2" t="s">
        <v>315</v>
      </c>
      <c r="C26" s="5"/>
      <c r="D26" s="5"/>
      <c r="E26" s="5"/>
      <c r="F26" s="17"/>
      <c r="G26" s="5"/>
      <c r="I26" s="47">
        <f t="shared" si="0"/>
        <v>0</v>
      </c>
      <c r="J26" s="45"/>
    </row>
    <row r="27" spans="1:10" x14ac:dyDescent="0.3">
      <c r="A27" t="s">
        <v>29</v>
      </c>
      <c r="B27" t="s">
        <v>30</v>
      </c>
      <c r="C27" s="5">
        <v>5822</v>
      </c>
      <c r="D27" s="5">
        <v>3006</v>
      </c>
      <c r="E27" s="5"/>
      <c r="F27" s="17"/>
      <c r="G27" s="5"/>
      <c r="I27" s="47">
        <f t="shared" si="0"/>
        <v>8828</v>
      </c>
      <c r="J27" s="44">
        <f>I27+I36+I43+I53+I58</f>
        <v>17827</v>
      </c>
    </row>
    <row r="28" spans="1:10" x14ac:dyDescent="0.3">
      <c r="A28" t="s">
        <v>17</v>
      </c>
      <c r="B28" t="s">
        <v>30</v>
      </c>
      <c r="C28" s="5"/>
      <c r="D28" s="5"/>
      <c r="E28" s="5"/>
      <c r="F28" s="5"/>
      <c r="G28" s="5"/>
      <c r="I28" s="47">
        <f t="shared" si="0"/>
        <v>0</v>
      </c>
      <c r="J28" s="44">
        <f>I28+I38+I44+I54+I59</f>
        <v>25635</v>
      </c>
    </row>
    <row r="29" spans="1:10" x14ac:dyDescent="0.3">
      <c r="A29" t="s">
        <v>18</v>
      </c>
      <c r="B29" t="s">
        <v>30</v>
      </c>
      <c r="C29" s="5"/>
      <c r="D29" s="5">
        <v>4152</v>
      </c>
      <c r="E29" s="5"/>
      <c r="F29" s="5"/>
      <c r="G29" s="5"/>
      <c r="I29" s="47">
        <f t="shared" si="0"/>
        <v>4152</v>
      </c>
      <c r="J29" s="44">
        <f>I29+I45+I55+I60+I40</f>
        <v>11785</v>
      </c>
    </row>
    <row r="30" spans="1:10" x14ac:dyDescent="0.3">
      <c r="A30" t="s">
        <v>244</v>
      </c>
      <c r="B30" t="s">
        <v>30</v>
      </c>
      <c r="C30" s="5"/>
      <c r="D30" s="5"/>
      <c r="E30" s="5"/>
      <c r="F30" s="5"/>
      <c r="G30" s="5"/>
      <c r="I30" s="47">
        <f t="shared" si="0"/>
        <v>0</v>
      </c>
      <c r="J30" s="44">
        <f>I30+I46+I56+I41</f>
        <v>0</v>
      </c>
    </row>
    <row r="31" spans="1:10" x14ac:dyDescent="0.3">
      <c r="A31" t="s">
        <v>162</v>
      </c>
      <c r="B31" t="s">
        <v>30</v>
      </c>
      <c r="C31" s="5"/>
      <c r="D31" s="5"/>
      <c r="E31" s="5">
        <v>1328</v>
      </c>
      <c r="F31" s="5"/>
      <c r="G31" s="5">
        <v>2792</v>
      </c>
      <c r="I31" s="47">
        <f t="shared" si="0"/>
        <v>4120</v>
      </c>
      <c r="J31" s="46">
        <f>I31+I42</f>
        <v>5813</v>
      </c>
    </row>
    <row r="32" spans="1:10" x14ac:dyDescent="0.3">
      <c r="A32" t="s">
        <v>25</v>
      </c>
      <c r="B32" t="s">
        <v>30</v>
      </c>
      <c r="C32" s="5"/>
      <c r="D32" s="5"/>
      <c r="E32" s="5"/>
      <c r="F32" s="5"/>
      <c r="G32" s="5"/>
      <c r="I32" s="47">
        <f t="shared" si="0"/>
        <v>0</v>
      </c>
      <c r="J32" s="46">
        <f>I32+I49</f>
        <v>3036</v>
      </c>
    </row>
    <row r="33" spans="1:10" x14ac:dyDescent="0.3">
      <c r="A33" t="s">
        <v>27</v>
      </c>
      <c r="B33" t="s">
        <v>30</v>
      </c>
      <c r="C33" s="5">
        <v>1243</v>
      </c>
      <c r="D33" s="5">
        <v>533</v>
      </c>
      <c r="E33" s="5"/>
      <c r="F33" s="5"/>
      <c r="G33" s="5"/>
      <c r="I33" s="47">
        <f t="shared" si="0"/>
        <v>1776</v>
      </c>
      <c r="J33" s="44">
        <f>I33+I47+I50</f>
        <v>3846</v>
      </c>
    </row>
    <row r="34" spans="1:10" x14ac:dyDescent="0.3">
      <c r="A34" s="2" t="s">
        <v>325</v>
      </c>
      <c r="B34" s="2" t="s">
        <v>30</v>
      </c>
      <c r="C34" s="5"/>
      <c r="D34" s="5">
        <v>1550</v>
      </c>
      <c r="E34" s="5"/>
      <c r="F34" s="5"/>
      <c r="G34" s="5"/>
      <c r="I34" s="47">
        <f t="shared" si="0"/>
        <v>1550</v>
      </c>
      <c r="J34" s="44">
        <f>I34+I51</f>
        <v>8982</v>
      </c>
    </row>
    <row r="35" spans="1:10" x14ac:dyDescent="0.3">
      <c r="A35" t="s">
        <v>28</v>
      </c>
      <c r="B35" t="s">
        <v>30</v>
      </c>
      <c r="C35" s="5"/>
      <c r="D35" s="5">
        <v>247</v>
      </c>
      <c r="E35" s="5">
        <v>1540</v>
      </c>
      <c r="F35" s="5"/>
      <c r="G35" s="5"/>
      <c r="I35" s="47">
        <f t="shared" si="0"/>
        <v>1787</v>
      </c>
      <c r="J35" s="44">
        <f>I35+I48+I52</f>
        <v>1787</v>
      </c>
    </row>
    <row r="36" spans="1:10" x14ac:dyDescent="0.3">
      <c r="A36" t="s">
        <v>29</v>
      </c>
      <c r="B36" s="2" t="s">
        <v>254</v>
      </c>
      <c r="C36" s="5">
        <v>3191</v>
      </c>
      <c r="D36" s="5">
        <v>2633</v>
      </c>
      <c r="E36" s="5"/>
      <c r="F36" s="5"/>
      <c r="G36" s="5"/>
      <c r="I36" s="47">
        <f t="shared" si="0"/>
        <v>5824</v>
      </c>
      <c r="J36" s="45"/>
    </row>
    <row r="37" spans="1:10" x14ac:dyDescent="0.3">
      <c r="A37" t="s">
        <v>330</v>
      </c>
      <c r="B37" s="2" t="s">
        <v>254</v>
      </c>
      <c r="C37" s="5"/>
      <c r="D37" s="5"/>
      <c r="E37" s="5"/>
      <c r="F37" s="5"/>
      <c r="G37" s="5"/>
      <c r="I37" s="47">
        <f t="shared" si="0"/>
        <v>0</v>
      </c>
      <c r="J37" s="46">
        <f>I37</f>
        <v>0</v>
      </c>
    </row>
    <row r="38" spans="1:10" x14ac:dyDescent="0.3">
      <c r="A38" t="s">
        <v>17</v>
      </c>
      <c r="B38" s="2" t="s">
        <v>254</v>
      </c>
      <c r="C38" s="5">
        <v>11254</v>
      </c>
      <c r="D38" s="5">
        <v>6146</v>
      </c>
      <c r="E38" s="5">
        <v>3512</v>
      </c>
      <c r="F38" s="5"/>
      <c r="G38" s="5"/>
      <c r="I38" s="47">
        <f t="shared" si="0"/>
        <v>20912</v>
      </c>
      <c r="J38" s="45"/>
    </row>
    <row r="39" spans="1:10" x14ac:dyDescent="0.3">
      <c r="A39" t="s">
        <v>331</v>
      </c>
      <c r="B39" s="2" t="s">
        <v>254</v>
      </c>
      <c r="C39" s="5">
        <v>1205</v>
      </c>
      <c r="D39" s="5"/>
      <c r="E39" s="5"/>
      <c r="F39" s="5"/>
      <c r="G39" s="5"/>
      <c r="I39" s="47">
        <f t="shared" si="0"/>
        <v>1205</v>
      </c>
      <c r="J39" s="46">
        <f>I39</f>
        <v>1205</v>
      </c>
    </row>
    <row r="40" spans="1:10" x14ac:dyDescent="0.3">
      <c r="A40" t="s">
        <v>18</v>
      </c>
      <c r="B40" s="2" t="s">
        <v>254</v>
      </c>
      <c r="C40" s="5"/>
      <c r="D40" s="5"/>
      <c r="E40" s="5"/>
      <c r="F40" s="5"/>
      <c r="G40" s="5"/>
      <c r="I40" s="47">
        <f t="shared" si="0"/>
        <v>0</v>
      </c>
      <c r="J40" s="45"/>
    </row>
    <row r="41" spans="1:10" x14ac:dyDescent="0.3">
      <c r="A41" t="s">
        <v>244</v>
      </c>
      <c r="B41" s="2" t="s">
        <v>254</v>
      </c>
      <c r="C41" s="5"/>
      <c r="D41" s="5"/>
      <c r="E41" s="5"/>
      <c r="F41" s="5"/>
      <c r="G41" s="5"/>
      <c r="I41" s="47">
        <f t="shared" si="0"/>
        <v>0</v>
      </c>
      <c r="J41" s="45"/>
    </row>
    <row r="42" spans="1:10" x14ac:dyDescent="0.3">
      <c r="A42" t="s">
        <v>162</v>
      </c>
      <c r="B42" s="2" t="s">
        <v>254</v>
      </c>
      <c r="C42" s="5">
        <v>1693</v>
      </c>
      <c r="D42" s="5"/>
      <c r="E42" s="5"/>
      <c r="F42" s="5"/>
      <c r="G42" s="5"/>
      <c r="I42" s="47">
        <f t="shared" si="0"/>
        <v>1693</v>
      </c>
      <c r="J42" s="45"/>
    </row>
    <row r="43" spans="1:10" x14ac:dyDescent="0.3">
      <c r="A43" s="2" t="s">
        <v>29</v>
      </c>
      <c r="B43" s="2" t="s">
        <v>289</v>
      </c>
      <c r="C43" s="5"/>
      <c r="D43" s="5"/>
      <c r="E43" s="5"/>
      <c r="F43" s="5"/>
      <c r="G43" s="5"/>
      <c r="I43" s="47">
        <f t="shared" si="0"/>
        <v>0</v>
      </c>
      <c r="J43" s="45"/>
    </row>
    <row r="44" spans="1:10" x14ac:dyDescent="0.3">
      <c r="A44" s="2" t="s">
        <v>17</v>
      </c>
      <c r="B44" s="2" t="s">
        <v>289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t="s">
        <v>18</v>
      </c>
      <c r="B45" s="2" t="s">
        <v>289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244</v>
      </c>
      <c r="B46" s="2" t="s">
        <v>289</v>
      </c>
      <c r="C46" s="5"/>
      <c r="D46" s="5"/>
      <c r="E46" s="5"/>
      <c r="F46" s="5"/>
      <c r="G46" s="5"/>
      <c r="I46" s="13">
        <f t="shared" si="0"/>
        <v>0</v>
      </c>
      <c r="J46" s="45"/>
    </row>
    <row r="47" spans="1:10" x14ac:dyDescent="0.3">
      <c r="A47" t="s">
        <v>27</v>
      </c>
      <c r="B47" s="2" t="s">
        <v>289</v>
      </c>
      <c r="C47" s="5"/>
      <c r="D47" s="5"/>
      <c r="E47" s="5"/>
      <c r="F47" s="5"/>
      <c r="G47" s="5"/>
      <c r="I47" s="13">
        <f t="shared" si="0"/>
        <v>0</v>
      </c>
      <c r="J47" s="45"/>
    </row>
    <row r="48" spans="1:10" x14ac:dyDescent="0.3">
      <c r="A48" t="s">
        <v>28</v>
      </c>
      <c r="B48" s="2" t="s">
        <v>289</v>
      </c>
      <c r="C48" s="5"/>
      <c r="D48" s="5"/>
      <c r="E48" s="5"/>
      <c r="F48" s="5"/>
      <c r="G48" s="5"/>
      <c r="I48" s="13">
        <f t="shared" si="0"/>
        <v>0</v>
      </c>
      <c r="J48" s="45"/>
    </row>
    <row r="49" spans="1:10" x14ac:dyDescent="0.3">
      <c r="A49" t="s">
        <v>25</v>
      </c>
      <c r="B49" s="2" t="s">
        <v>292</v>
      </c>
      <c r="C49" s="5">
        <v>3036</v>
      </c>
      <c r="D49" s="5"/>
      <c r="E49" s="5"/>
      <c r="F49" s="5"/>
      <c r="G49" s="5"/>
      <c r="I49" s="13">
        <f t="shared" si="0"/>
        <v>3036</v>
      </c>
      <c r="J49" s="45"/>
    </row>
    <row r="50" spans="1:10" x14ac:dyDescent="0.3">
      <c r="A50" t="s">
        <v>27</v>
      </c>
      <c r="B50" s="2" t="s">
        <v>292</v>
      </c>
      <c r="C50" s="5">
        <v>2070</v>
      </c>
      <c r="D50" s="5"/>
      <c r="E50" s="5"/>
      <c r="F50" s="5"/>
      <c r="G50" s="5"/>
      <c r="I50" s="13">
        <f t="shared" si="0"/>
        <v>2070</v>
      </c>
      <c r="J50" s="45"/>
    </row>
    <row r="51" spans="1:10" x14ac:dyDescent="0.3">
      <c r="A51" t="s">
        <v>325</v>
      </c>
      <c r="B51" s="2" t="s">
        <v>292</v>
      </c>
      <c r="C51" s="5"/>
      <c r="D51" s="5"/>
      <c r="E51" s="5">
        <v>4895</v>
      </c>
      <c r="F51" s="5"/>
      <c r="G51" s="5">
        <v>2537</v>
      </c>
      <c r="I51" s="13">
        <f t="shared" si="0"/>
        <v>7432</v>
      </c>
      <c r="J51" s="45"/>
    </row>
    <row r="52" spans="1:10" x14ac:dyDescent="0.3">
      <c r="A52" t="s">
        <v>28</v>
      </c>
      <c r="B52" s="2" t="s">
        <v>292</v>
      </c>
      <c r="C52" s="5"/>
      <c r="D52" s="5"/>
      <c r="E52" s="5"/>
      <c r="F52" s="5"/>
      <c r="G52" s="5"/>
      <c r="I52" s="13">
        <f t="shared" si="0"/>
        <v>0</v>
      </c>
      <c r="J52" s="45"/>
    </row>
    <row r="53" spans="1:10" x14ac:dyDescent="0.3">
      <c r="A53" s="2" t="s">
        <v>29</v>
      </c>
      <c r="B53" s="2" t="s">
        <v>292</v>
      </c>
      <c r="C53" s="5"/>
      <c r="D53" s="5"/>
      <c r="E53" s="5"/>
      <c r="F53" s="5"/>
      <c r="G53" s="5"/>
      <c r="I53" s="13">
        <f t="shared" si="0"/>
        <v>0</v>
      </c>
      <c r="J53" s="45"/>
    </row>
    <row r="54" spans="1:10" x14ac:dyDescent="0.3">
      <c r="A54" s="2" t="s">
        <v>17</v>
      </c>
      <c r="B54" s="2" t="s">
        <v>292</v>
      </c>
      <c r="C54" s="5"/>
      <c r="D54" s="5"/>
      <c r="E54" s="5"/>
      <c r="F54" s="5"/>
      <c r="G54" s="5"/>
      <c r="I54" s="13">
        <f t="shared" si="0"/>
        <v>0</v>
      </c>
      <c r="J54" s="45"/>
    </row>
    <row r="55" spans="1:10" x14ac:dyDescent="0.3">
      <c r="A55" t="s">
        <v>18</v>
      </c>
      <c r="B55" s="2" t="s">
        <v>292</v>
      </c>
      <c r="C55" s="5"/>
      <c r="D55" s="5"/>
      <c r="E55" s="5"/>
      <c r="F55" s="5"/>
      <c r="G55" s="5"/>
      <c r="I55" s="13">
        <f t="shared" si="0"/>
        <v>0</v>
      </c>
      <c r="J55" s="45"/>
    </row>
    <row r="56" spans="1:10" x14ac:dyDescent="0.3">
      <c r="A56" s="2" t="s">
        <v>244</v>
      </c>
      <c r="B56" s="2" t="s">
        <v>292</v>
      </c>
      <c r="C56" s="5"/>
      <c r="D56" s="5"/>
      <c r="E56" s="5"/>
      <c r="F56" s="5"/>
      <c r="G56" s="5"/>
      <c r="I56" s="13">
        <f t="shared" si="0"/>
        <v>0</v>
      </c>
      <c r="J56" s="45"/>
    </row>
    <row r="57" spans="1:10" x14ac:dyDescent="0.3">
      <c r="A57" t="s">
        <v>33</v>
      </c>
      <c r="B57" s="2" t="s">
        <v>254</v>
      </c>
      <c r="C57" s="5"/>
      <c r="D57" s="5"/>
      <c r="E57" s="5"/>
      <c r="F57" s="5"/>
      <c r="G57" s="5"/>
      <c r="I57" s="13">
        <f t="shared" si="0"/>
        <v>0</v>
      </c>
      <c r="J57" s="46">
        <f>I57</f>
        <v>0</v>
      </c>
    </row>
    <row r="58" spans="1:10" x14ac:dyDescent="0.3">
      <c r="A58" s="2" t="s">
        <v>37</v>
      </c>
      <c r="B58" s="2" t="s">
        <v>297</v>
      </c>
      <c r="C58" s="5"/>
      <c r="D58" s="5"/>
      <c r="E58" s="5">
        <v>3175</v>
      </c>
      <c r="F58" s="5"/>
      <c r="G58" s="5"/>
      <c r="I58" s="13">
        <f t="shared" si="0"/>
        <v>3175</v>
      </c>
      <c r="J58" s="46"/>
    </row>
    <row r="59" spans="1:10" x14ac:dyDescent="0.3">
      <c r="A59" s="2" t="s">
        <v>33</v>
      </c>
      <c r="B59" s="2" t="s">
        <v>297</v>
      </c>
      <c r="C59" s="5"/>
      <c r="D59" s="5"/>
      <c r="E59" s="5">
        <v>4723</v>
      </c>
      <c r="F59" s="5"/>
      <c r="G59" s="5"/>
      <c r="I59" s="13">
        <f t="shared" si="0"/>
        <v>4723</v>
      </c>
      <c r="J59" s="46"/>
    </row>
    <row r="60" spans="1:10" x14ac:dyDescent="0.3">
      <c r="A60" s="2" t="s">
        <v>31</v>
      </c>
      <c r="B60" s="2" t="s">
        <v>297</v>
      </c>
      <c r="C60" s="5">
        <v>1302</v>
      </c>
      <c r="D60" s="5">
        <v>2320</v>
      </c>
      <c r="E60" s="5">
        <v>1811</v>
      </c>
      <c r="F60" s="5"/>
      <c r="G60" s="5">
        <v>2200</v>
      </c>
      <c r="I60" s="13">
        <f t="shared" si="0"/>
        <v>7633</v>
      </c>
      <c r="J60" s="46"/>
    </row>
    <row r="61" spans="1:10" x14ac:dyDescent="0.3">
      <c r="A61" t="s">
        <v>35</v>
      </c>
      <c r="B61" t="s">
        <v>32</v>
      </c>
      <c r="C61" s="5"/>
      <c r="D61" s="5"/>
      <c r="E61" s="5"/>
      <c r="F61" s="10"/>
      <c r="G61" s="5"/>
      <c r="I61" s="13">
        <f t="shared" si="0"/>
        <v>0</v>
      </c>
      <c r="J61" s="46">
        <f>I61</f>
        <v>0</v>
      </c>
    </row>
    <row r="62" spans="1:10" x14ac:dyDescent="0.3">
      <c r="A62" t="s">
        <v>36</v>
      </c>
      <c r="B62" t="s">
        <v>32</v>
      </c>
      <c r="C62" s="5"/>
      <c r="D62" s="5"/>
      <c r="E62" s="5"/>
      <c r="F62" s="6"/>
      <c r="G62" s="5"/>
      <c r="I62" s="13">
        <f t="shared" si="0"/>
        <v>0</v>
      </c>
      <c r="J62" s="46">
        <f t="shared" ref="J62:J64" si="1">I62</f>
        <v>0</v>
      </c>
    </row>
    <row r="63" spans="1:10" x14ac:dyDescent="0.3">
      <c r="A63" t="s">
        <v>340</v>
      </c>
      <c r="B63" s="56" t="s">
        <v>32</v>
      </c>
      <c r="C63" s="5"/>
      <c r="D63" s="5">
        <v>2863</v>
      </c>
      <c r="E63" s="5"/>
      <c r="F63" s="6"/>
      <c r="G63" s="5"/>
      <c r="I63" s="13">
        <f t="shared" si="0"/>
        <v>2863</v>
      </c>
      <c r="J63" s="46">
        <f t="shared" si="1"/>
        <v>2863</v>
      </c>
    </row>
    <row r="64" spans="1:10" x14ac:dyDescent="0.3">
      <c r="A64" t="s">
        <v>341</v>
      </c>
      <c r="B64" s="56" t="s">
        <v>32</v>
      </c>
      <c r="C64" s="5"/>
      <c r="D64" s="5">
        <v>6388</v>
      </c>
      <c r="E64" s="5"/>
      <c r="F64" s="6"/>
      <c r="G64" s="5"/>
      <c r="I64" s="13">
        <f t="shared" si="0"/>
        <v>6388</v>
      </c>
      <c r="J64" s="46">
        <f t="shared" si="1"/>
        <v>6388</v>
      </c>
    </row>
    <row r="65" spans="1:10" x14ac:dyDescent="0.3">
      <c r="A65" s="7" t="s">
        <v>39</v>
      </c>
      <c r="B65" t="s">
        <v>38</v>
      </c>
      <c r="C65" s="5"/>
      <c r="D65" s="5"/>
      <c r="E65" s="5"/>
      <c r="F65" s="6"/>
      <c r="G65" s="5"/>
      <c r="I65" s="13">
        <f t="shared" si="0"/>
        <v>0</v>
      </c>
      <c r="J65" s="45"/>
    </row>
    <row r="66" spans="1:10" x14ac:dyDescent="0.3">
      <c r="A66" s="53" t="s">
        <v>37</v>
      </c>
      <c r="B66" s="54" t="s">
        <v>316</v>
      </c>
      <c r="C66" s="5"/>
      <c r="D66" s="5"/>
      <c r="E66" s="5"/>
      <c r="F66" s="10"/>
      <c r="G66" s="5"/>
      <c r="I66" s="13">
        <f t="shared" si="0"/>
        <v>0</v>
      </c>
      <c r="J66" s="46">
        <f>I66</f>
        <v>0</v>
      </c>
    </row>
    <row r="67" spans="1:10" x14ac:dyDescent="0.3">
      <c r="A67" s="53" t="s">
        <v>332</v>
      </c>
      <c r="B67" s="54" t="s">
        <v>316</v>
      </c>
      <c r="C67" s="5"/>
      <c r="D67" s="5">
        <v>2440</v>
      </c>
      <c r="E67" s="5"/>
      <c r="F67" s="10"/>
      <c r="G67" s="5"/>
      <c r="I67" s="13">
        <f t="shared" si="0"/>
        <v>2440</v>
      </c>
      <c r="J67" s="46">
        <f t="shared" ref="J67:J68" si="2">I67</f>
        <v>2440</v>
      </c>
    </row>
    <row r="68" spans="1:10" x14ac:dyDescent="0.3">
      <c r="A68" s="53" t="s">
        <v>339</v>
      </c>
      <c r="B68" s="54" t="s">
        <v>316</v>
      </c>
      <c r="C68" s="5"/>
      <c r="D68" s="5">
        <v>5484</v>
      </c>
      <c r="E68" s="5"/>
      <c r="F68" s="10"/>
      <c r="G68" s="5"/>
      <c r="I68" s="13">
        <f t="shared" si="0"/>
        <v>5484</v>
      </c>
      <c r="J68" s="46">
        <f t="shared" si="2"/>
        <v>5484</v>
      </c>
    </row>
    <row r="69" spans="1:10" x14ac:dyDescent="0.3">
      <c r="A69" t="s">
        <v>37</v>
      </c>
      <c r="B69" t="s">
        <v>293</v>
      </c>
      <c r="C69" s="5">
        <v>933</v>
      </c>
      <c r="D69" s="5">
        <v>5502</v>
      </c>
      <c r="E69" s="5">
        <v>1206</v>
      </c>
      <c r="F69" s="5"/>
      <c r="G69" s="5"/>
      <c r="I69" s="13">
        <f t="shared" si="0"/>
        <v>7641</v>
      </c>
      <c r="J69" s="45"/>
    </row>
    <row r="70" spans="1:10" x14ac:dyDescent="0.3">
      <c r="A70" s="2" t="s">
        <v>332</v>
      </c>
      <c r="B70" s="2" t="s">
        <v>327</v>
      </c>
      <c r="C70" s="5">
        <v>676</v>
      </c>
      <c r="D70" s="5">
        <v>1985</v>
      </c>
      <c r="E70" s="5"/>
      <c r="F70" s="5"/>
      <c r="G70" s="5"/>
      <c r="I70" s="13">
        <f t="shared" si="0"/>
        <v>2661</v>
      </c>
      <c r="J70" s="46">
        <f>I70</f>
        <v>2661</v>
      </c>
    </row>
    <row r="71" spans="1:10" x14ac:dyDescent="0.3">
      <c r="A71" t="s">
        <v>33</v>
      </c>
      <c r="B71" t="s">
        <v>293</v>
      </c>
      <c r="C71" s="5">
        <v>2321</v>
      </c>
      <c r="D71" s="5">
        <v>1483</v>
      </c>
      <c r="E71" s="5"/>
      <c r="F71" s="5"/>
      <c r="G71" s="5"/>
      <c r="I71" s="13">
        <f t="shared" si="0"/>
        <v>3804</v>
      </c>
      <c r="J71" s="45"/>
    </row>
    <row r="72" spans="1:10" x14ac:dyDescent="0.3">
      <c r="A72" s="2" t="s">
        <v>326</v>
      </c>
      <c r="B72" s="2" t="s">
        <v>327</v>
      </c>
      <c r="C72" s="5"/>
      <c r="D72" s="5">
        <v>2184</v>
      </c>
      <c r="E72" s="5">
        <v>1448</v>
      </c>
      <c r="F72" s="5"/>
      <c r="G72" s="5">
        <v>2371</v>
      </c>
      <c r="I72" s="13">
        <f t="shared" si="0"/>
        <v>6003</v>
      </c>
      <c r="J72" s="46">
        <f>I72</f>
        <v>6003</v>
      </c>
    </row>
    <row r="73" spans="1:10" x14ac:dyDescent="0.3">
      <c r="A73" t="s">
        <v>31</v>
      </c>
      <c r="B73" t="s">
        <v>293</v>
      </c>
      <c r="C73" s="5">
        <v>1279</v>
      </c>
      <c r="D73" s="5">
        <v>4602</v>
      </c>
      <c r="E73" s="5">
        <v>908</v>
      </c>
      <c r="F73" s="10"/>
      <c r="G73" s="5"/>
      <c r="I73" s="13">
        <f t="shared" si="0"/>
        <v>6789</v>
      </c>
      <c r="J73" s="45"/>
    </row>
    <row r="74" spans="1:10" x14ac:dyDescent="0.3">
      <c r="A74" t="s">
        <v>245</v>
      </c>
      <c r="B74" t="s">
        <v>293</v>
      </c>
      <c r="C74" s="5"/>
      <c r="D74" s="5">
        <v>2131</v>
      </c>
      <c r="E74" s="5"/>
      <c r="F74" s="10"/>
      <c r="G74" s="5"/>
      <c r="I74" s="13">
        <f t="shared" si="0"/>
        <v>2131</v>
      </c>
      <c r="J74" s="45"/>
    </row>
    <row r="75" spans="1:10" x14ac:dyDescent="0.3">
      <c r="A75" t="s">
        <v>161</v>
      </c>
      <c r="B75" t="s">
        <v>293</v>
      </c>
      <c r="C75" s="5">
        <v>1869</v>
      </c>
      <c r="D75" s="5">
        <v>170</v>
      </c>
      <c r="E75" s="5">
        <v>1497</v>
      </c>
      <c r="F75" s="10"/>
      <c r="G75" s="5"/>
      <c r="I75" s="13">
        <f t="shared" si="0"/>
        <v>3536</v>
      </c>
      <c r="J75" s="46">
        <f>I75</f>
        <v>3536</v>
      </c>
    </row>
    <row r="76" spans="1:10" x14ac:dyDescent="0.3">
      <c r="A76" t="s">
        <v>37</v>
      </c>
      <c r="B76" t="s">
        <v>277</v>
      </c>
      <c r="C76" s="5"/>
      <c r="D76" s="5"/>
      <c r="E76" s="5"/>
      <c r="F76" s="10"/>
      <c r="G76" s="5"/>
      <c r="I76" s="47">
        <f t="shared" si="0"/>
        <v>0</v>
      </c>
      <c r="J76" s="46">
        <f>I76+I69+I80</f>
        <v>7641</v>
      </c>
    </row>
    <row r="77" spans="1:10" x14ac:dyDescent="0.3">
      <c r="A77" t="s">
        <v>33</v>
      </c>
      <c r="B77" t="s">
        <v>277</v>
      </c>
      <c r="C77" s="5"/>
      <c r="D77" s="5"/>
      <c r="E77" s="5"/>
      <c r="F77" s="10"/>
      <c r="G77" s="5"/>
      <c r="I77" s="47">
        <f t="shared" si="0"/>
        <v>0</v>
      </c>
      <c r="J77" s="46">
        <f>I77+I71+I81</f>
        <v>3804</v>
      </c>
    </row>
    <row r="78" spans="1:10" x14ac:dyDescent="0.3">
      <c r="A78" t="s">
        <v>31</v>
      </c>
      <c r="B78" t="s">
        <v>277</v>
      </c>
      <c r="C78" s="5"/>
      <c r="D78" s="5"/>
      <c r="E78" s="5"/>
      <c r="F78" s="10"/>
      <c r="G78" s="5"/>
      <c r="I78" s="47">
        <f t="shared" si="0"/>
        <v>0</v>
      </c>
      <c r="J78" s="46">
        <f>I78+I73+I82</f>
        <v>6789</v>
      </c>
    </row>
    <row r="79" spans="1:10" x14ac:dyDescent="0.3">
      <c r="A79" t="s">
        <v>245</v>
      </c>
      <c r="B79" t="s">
        <v>277</v>
      </c>
      <c r="C79" s="5"/>
      <c r="D79" s="5"/>
      <c r="E79" s="5"/>
      <c r="F79" s="10"/>
      <c r="G79" s="5"/>
      <c r="I79" s="47">
        <f t="shared" si="0"/>
        <v>0</v>
      </c>
      <c r="J79" s="46">
        <f>I79+I74+I83</f>
        <v>2131</v>
      </c>
    </row>
    <row r="80" spans="1:10" x14ac:dyDescent="0.3">
      <c r="A80" s="2" t="s">
        <v>37</v>
      </c>
      <c r="B80" s="2" t="s">
        <v>153</v>
      </c>
      <c r="C80" s="5"/>
      <c r="D80" s="5"/>
      <c r="E80" s="5"/>
      <c r="F80" s="10"/>
      <c r="G80" s="5"/>
      <c r="I80" s="47">
        <f t="shared" si="0"/>
        <v>0</v>
      </c>
      <c r="J80" s="46"/>
    </row>
    <row r="81" spans="1:10" x14ac:dyDescent="0.3">
      <c r="A81" s="2" t="s">
        <v>33</v>
      </c>
      <c r="B81" s="2" t="s">
        <v>153</v>
      </c>
      <c r="C81" s="5"/>
      <c r="D81" s="5"/>
      <c r="E81" s="5"/>
      <c r="F81" s="10"/>
      <c r="G81" s="5"/>
      <c r="I81" s="47">
        <f t="shared" si="0"/>
        <v>0</v>
      </c>
      <c r="J81" s="46"/>
    </row>
    <row r="82" spans="1:10" x14ac:dyDescent="0.3">
      <c r="A82" s="2" t="s">
        <v>31</v>
      </c>
      <c r="B82" s="2" t="s">
        <v>153</v>
      </c>
      <c r="C82" s="5"/>
      <c r="D82" s="5"/>
      <c r="E82" s="5"/>
      <c r="F82" s="10"/>
      <c r="G82" s="5"/>
      <c r="I82" s="47">
        <f t="shared" si="0"/>
        <v>0</v>
      </c>
      <c r="J82" s="46"/>
    </row>
    <row r="83" spans="1:10" x14ac:dyDescent="0.3">
      <c r="A83" s="2" t="s">
        <v>245</v>
      </c>
      <c r="B83" s="2" t="s">
        <v>153</v>
      </c>
      <c r="C83" s="5"/>
      <c r="D83" s="5"/>
      <c r="E83" s="5"/>
      <c r="F83" s="10"/>
      <c r="G83" s="5"/>
      <c r="I83" s="47">
        <f t="shared" si="0"/>
        <v>0</v>
      </c>
      <c r="J83" s="46"/>
    </row>
    <row r="84" spans="1:10" x14ac:dyDescent="0.3">
      <c r="A84" s="2" t="s">
        <v>29</v>
      </c>
      <c r="B84" s="2" t="s">
        <v>318</v>
      </c>
      <c r="C84" s="5"/>
      <c r="D84" s="5"/>
      <c r="E84" s="5"/>
      <c r="F84" s="10"/>
      <c r="G84" s="5"/>
      <c r="I84" s="47">
        <f t="shared" si="0"/>
        <v>0</v>
      </c>
      <c r="J84" s="46">
        <f>I84</f>
        <v>0</v>
      </c>
    </row>
    <row r="85" spans="1:10" x14ac:dyDescent="0.3">
      <c r="A85" s="2" t="s">
        <v>17</v>
      </c>
      <c r="B85" s="2" t="s">
        <v>318</v>
      </c>
      <c r="C85" s="5"/>
      <c r="D85" s="5"/>
      <c r="E85" s="5"/>
      <c r="F85" s="10"/>
      <c r="G85" s="5"/>
      <c r="I85" s="47">
        <f t="shared" si="0"/>
        <v>0</v>
      </c>
      <c r="J85" s="46">
        <f>I85</f>
        <v>0</v>
      </c>
    </row>
    <row r="86" spans="1:10" x14ac:dyDescent="0.3">
      <c r="A86" s="2" t="s">
        <v>37</v>
      </c>
      <c r="B86" s="2" t="s">
        <v>290</v>
      </c>
      <c r="C86" s="5"/>
      <c r="D86" s="5"/>
      <c r="E86" s="5"/>
      <c r="F86" s="10"/>
      <c r="G86" s="5"/>
      <c r="I86" s="47">
        <f t="shared" si="0"/>
        <v>0</v>
      </c>
      <c r="J86" s="45"/>
    </row>
    <row r="87" spans="1:10" x14ac:dyDescent="0.3">
      <c r="A87" s="2" t="s">
        <v>33</v>
      </c>
      <c r="B87" s="2" t="s">
        <v>290</v>
      </c>
      <c r="C87" s="5"/>
      <c r="D87" s="5"/>
      <c r="E87" s="5"/>
      <c r="F87" s="10"/>
      <c r="G87" s="5"/>
      <c r="I87" s="47">
        <f t="shared" si="0"/>
        <v>0</v>
      </c>
      <c r="J87" s="45"/>
    </row>
    <row r="88" spans="1:10" x14ac:dyDescent="0.3">
      <c r="A88" s="2" t="s">
        <v>31</v>
      </c>
      <c r="B88" s="2" t="s">
        <v>290</v>
      </c>
      <c r="C88" s="5"/>
      <c r="D88" s="5"/>
      <c r="E88" s="5">
        <v>538</v>
      </c>
      <c r="F88" s="10"/>
      <c r="G88" s="5"/>
      <c r="I88" s="47">
        <f t="shared" si="0"/>
        <v>538</v>
      </c>
      <c r="J88" s="45"/>
    </row>
    <row r="89" spans="1:10" x14ac:dyDescent="0.3">
      <c r="A89" s="2" t="s">
        <v>245</v>
      </c>
      <c r="B89" s="2" t="s">
        <v>290</v>
      </c>
      <c r="C89" s="5"/>
      <c r="D89" s="5"/>
      <c r="E89" s="5"/>
      <c r="F89" s="10"/>
      <c r="G89" s="5"/>
      <c r="I89" s="47">
        <f t="shared" si="0"/>
        <v>0</v>
      </c>
      <c r="J89" s="45"/>
    </row>
    <row r="90" spans="1:10" x14ac:dyDescent="0.3">
      <c r="A90" s="2" t="s">
        <v>29</v>
      </c>
      <c r="B90" s="2" t="s">
        <v>32</v>
      </c>
      <c r="C90" s="5"/>
      <c r="D90" s="5"/>
      <c r="E90" s="5"/>
      <c r="F90" s="10"/>
      <c r="G90" s="5"/>
      <c r="I90" s="47">
        <f t="shared" si="0"/>
        <v>0</v>
      </c>
      <c r="J90" s="45"/>
    </row>
    <row r="91" spans="1:10" x14ac:dyDescent="0.3">
      <c r="A91" s="2" t="s">
        <v>17</v>
      </c>
      <c r="B91" s="2" t="s">
        <v>32</v>
      </c>
      <c r="C91" s="5"/>
      <c r="D91" s="5"/>
      <c r="E91" s="5"/>
      <c r="F91" s="10"/>
      <c r="G91" s="5"/>
      <c r="I91" s="47">
        <f t="shared" si="0"/>
        <v>0</v>
      </c>
      <c r="J91" s="45"/>
    </row>
    <row r="92" spans="1:10" x14ac:dyDescent="0.3">
      <c r="A92" t="s">
        <v>18</v>
      </c>
      <c r="B92" s="2" t="s">
        <v>32</v>
      </c>
      <c r="C92" s="5"/>
      <c r="D92" s="5"/>
      <c r="E92" s="5"/>
      <c r="F92" s="10"/>
      <c r="G92" s="5"/>
      <c r="I92" s="47">
        <f t="shared" si="0"/>
        <v>0</v>
      </c>
      <c r="J92" s="45"/>
    </row>
    <row r="93" spans="1:10" x14ac:dyDescent="0.3">
      <c r="A93" t="s">
        <v>37</v>
      </c>
      <c r="B93" s="55" t="s">
        <v>336</v>
      </c>
      <c r="C93" s="5">
        <v>2681</v>
      </c>
      <c r="D93" s="5"/>
      <c r="E93" s="5"/>
      <c r="F93" s="10"/>
      <c r="G93" s="5"/>
      <c r="I93" s="47">
        <f t="shared" si="0"/>
        <v>2681</v>
      </c>
      <c r="J93" s="45"/>
    </row>
    <row r="94" spans="1:10" x14ac:dyDescent="0.3">
      <c r="A94" s="2" t="s">
        <v>332</v>
      </c>
      <c r="B94" s="55" t="s">
        <v>336</v>
      </c>
      <c r="C94" s="5"/>
      <c r="D94" s="5">
        <v>952</v>
      </c>
      <c r="E94" s="5">
        <v>7300</v>
      </c>
      <c r="F94" s="10"/>
      <c r="G94" s="5"/>
      <c r="I94" s="47">
        <f t="shared" si="0"/>
        <v>8252</v>
      </c>
      <c r="J94" s="45"/>
    </row>
    <row r="95" spans="1:10" x14ac:dyDescent="0.3">
      <c r="A95" t="s">
        <v>33</v>
      </c>
      <c r="B95" s="55" t="s">
        <v>336</v>
      </c>
      <c r="C95" s="5"/>
      <c r="D95" s="5">
        <v>2055</v>
      </c>
      <c r="E95" s="5"/>
      <c r="F95" s="10"/>
      <c r="G95" s="5"/>
      <c r="I95" s="47">
        <f t="shared" si="0"/>
        <v>2055</v>
      </c>
      <c r="J95" s="45"/>
    </row>
    <row r="96" spans="1:10" x14ac:dyDescent="0.3">
      <c r="A96" s="2" t="s">
        <v>326</v>
      </c>
      <c r="B96" s="55" t="s">
        <v>336</v>
      </c>
      <c r="C96" s="5"/>
      <c r="D96" s="5"/>
      <c r="E96" s="5"/>
      <c r="F96" s="10">
        <v>2364</v>
      </c>
      <c r="G96" s="5"/>
      <c r="I96" s="47">
        <f t="shared" si="0"/>
        <v>2364</v>
      </c>
      <c r="J96" s="45"/>
    </row>
    <row r="97" spans="1:10" x14ac:dyDescent="0.3">
      <c r="A97" s="2" t="s">
        <v>339</v>
      </c>
      <c r="B97" s="55" t="s">
        <v>336</v>
      </c>
      <c r="C97" s="5"/>
      <c r="D97" s="5"/>
      <c r="E97" s="5"/>
      <c r="F97" s="10"/>
      <c r="G97" s="5"/>
      <c r="I97" s="47">
        <f t="shared" si="0"/>
        <v>0</v>
      </c>
      <c r="J97" s="45"/>
    </row>
    <row r="98" spans="1:10" x14ac:dyDescent="0.3">
      <c r="A98" t="s">
        <v>31</v>
      </c>
      <c r="B98" s="55" t="s">
        <v>336</v>
      </c>
      <c r="C98" s="5"/>
      <c r="D98" s="5"/>
      <c r="E98" s="5"/>
      <c r="F98" s="10"/>
      <c r="G98" s="5"/>
      <c r="I98" s="47">
        <f t="shared" si="0"/>
        <v>0</v>
      </c>
      <c r="J98" s="45"/>
    </row>
    <row r="99" spans="1:10" x14ac:dyDescent="0.3">
      <c r="A99" s="2" t="s">
        <v>53</v>
      </c>
      <c r="B99" s="2" t="s">
        <v>310</v>
      </c>
      <c r="C99" s="5">
        <v>6475</v>
      </c>
      <c r="D99" s="5">
        <v>4661</v>
      </c>
      <c r="E99" s="5">
        <v>13497</v>
      </c>
      <c r="F99" s="10">
        <v>9006</v>
      </c>
      <c r="G99" s="5">
        <v>13908</v>
      </c>
      <c r="I99" s="47">
        <f t="shared" si="0"/>
        <v>47547</v>
      </c>
      <c r="J99" s="45"/>
    </row>
    <row r="100" spans="1:10" x14ac:dyDescent="0.3">
      <c r="A100" s="2" t="s">
        <v>333</v>
      </c>
      <c r="B100" s="2" t="s">
        <v>310</v>
      </c>
      <c r="C100" s="5">
        <v>5971</v>
      </c>
      <c r="D100" s="5"/>
      <c r="E100" s="5">
        <v>6750</v>
      </c>
      <c r="F100" s="10"/>
      <c r="G100" s="5"/>
      <c r="I100" s="47">
        <f t="shared" si="0"/>
        <v>12721</v>
      </c>
      <c r="J100" s="46">
        <f>I100+I94</f>
        <v>20973</v>
      </c>
    </row>
    <row r="101" spans="1:10" x14ac:dyDescent="0.3">
      <c r="A101" s="2" t="s">
        <v>54</v>
      </c>
      <c r="B101" s="2" t="s">
        <v>310</v>
      </c>
      <c r="C101" s="5">
        <v>11282</v>
      </c>
      <c r="D101" s="5">
        <v>5477</v>
      </c>
      <c r="E101" s="5">
        <v>9035</v>
      </c>
      <c r="F101" s="10">
        <v>2327</v>
      </c>
      <c r="G101" s="5">
        <v>6706</v>
      </c>
      <c r="I101" s="47">
        <f t="shared" si="0"/>
        <v>34827</v>
      </c>
      <c r="J101" s="45"/>
    </row>
    <row r="102" spans="1:10" x14ac:dyDescent="0.3">
      <c r="A102" s="2" t="s">
        <v>334</v>
      </c>
      <c r="B102" s="2" t="s">
        <v>310</v>
      </c>
      <c r="C102" s="5">
        <v>1134</v>
      </c>
      <c r="D102" s="5">
        <v>7717</v>
      </c>
      <c r="E102" s="5">
        <v>8875</v>
      </c>
      <c r="F102" s="10">
        <v>2131</v>
      </c>
      <c r="G102" s="5">
        <v>3014</v>
      </c>
      <c r="I102" s="47">
        <f t="shared" si="0"/>
        <v>22871</v>
      </c>
      <c r="J102" s="46">
        <f>I102+I96</f>
        <v>25235</v>
      </c>
    </row>
    <row r="103" spans="1:10" x14ac:dyDescent="0.3">
      <c r="A103" s="2" t="s">
        <v>311</v>
      </c>
      <c r="B103" s="2" t="s">
        <v>310</v>
      </c>
      <c r="C103" s="5">
        <v>979</v>
      </c>
      <c r="D103" s="5">
        <v>2396</v>
      </c>
      <c r="E103" s="5">
        <v>2458</v>
      </c>
      <c r="F103" s="10"/>
      <c r="G103" s="5">
        <v>2008</v>
      </c>
      <c r="I103" s="47">
        <f t="shared" si="0"/>
        <v>7841</v>
      </c>
      <c r="J103" s="45"/>
    </row>
    <row r="104" spans="1:10" x14ac:dyDescent="0.3">
      <c r="A104" s="2" t="s">
        <v>320</v>
      </c>
      <c r="B104" s="2" t="s">
        <v>310</v>
      </c>
      <c r="C104" s="5"/>
      <c r="D104" s="5">
        <v>2381</v>
      </c>
      <c r="E104" s="5">
        <v>3234</v>
      </c>
      <c r="F104" s="10"/>
      <c r="G104" s="5"/>
      <c r="I104" s="47">
        <f t="shared" si="0"/>
        <v>5615</v>
      </c>
      <c r="J104" s="45"/>
    </row>
    <row r="105" spans="1:10" x14ac:dyDescent="0.3">
      <c r="A105" s="2" t="s">
        <v>337</v>
      </c>
      <c r="B105" s="2" t="s">
        <v>310</v>
      </c>
      <c r="C105" s="5"/>
      <c r="D105" s="5">
        <v>259</v>
      </c>
      <c r="E105" s="5"/>
      <c r="F105" s="10"/>
      <c r="G105" s="5">
        <v>2859</v>
      </c>
      <c r="I105" s="47">
        <f t="shared" si="0"/>
        <v>3118</v>
      </c>
      <c r="J105" s="45"/>
    </row>
    <row r="106" spans="1:10" x14ac:dyDescent="0.3">
      <c r="A106" s="2" t="s">
        <v>42</v>
      </c>
      <c r="B106" s="2" t="s">
        <v>296</v>
      </c>
      <c r="C106" s="5">
        <v>491</v>
      </c>
      <c r="D106" s="5"/>
      <c r="E106" s="5"/>
      <c r="F106" s="10"/>
      <c r="G106" s="5"/>
      <c r="I106" s="47">
        <f t="shared" si="0"/>
        <v>491</v>
      </c>
      <c r="J106" s="45"/>
    </row>
    <row r="107" spans="1:10" x14ac:dyDescent="0.3">
      <c r="A107" s="2" t="s">
        <v>44</v>
      </c>
      <c r="B107" s="2" t="s">
        <v>296</v>
      </c>
      <c r="C107" s="5"/>
      <c r="D107" s="5"/>
      <c r="E107" s="5"/>
      <c r="F107" s="10"/>
      <c r="G107" s="5"/>
      <c r="I107" s="47">
        <f t="shared" si="0"/>
        <v>0</v>
      </c>
      <c r="J107" s="45"/>
    </row>
    <row r="108" spans="1:10" x14ac:dyDescent="0.3">
      <c r="A108" s="2" t="s">
        <v>71</v>
      </c>
      <c r="B108" s="2" t="s">
        <v>296</v>
      </c>
      <c r="C108" s="5"/>
      <c r="D108" s="5"/>
      <c r="E108" s="5"/>
      <c r="F108" s="10"/>
      <c r="G108" s="5"/>
      <c r="I108" s="47">
        <f t="shared" si="0"/>
        <v>0</v>
      </c>
      <c r="J108" s="45"/>
    </row>
    <row r="109" spans="1:10" x14ac:dyDescent="0.3">
      <c r="A109" t="s">
        <v>25</v>
      </c>
      <c r="B109" t="s">
        <v>45</v>
      </c>
      <c r="C109" s="5"/>
      <c r="D109" s="5"/>
      <c r="E109" s="5"/>
      <c r="F109" s="5"/>
      <c r="G109" s="5"/>
      <c r="I109" s="47">
        <f t="shared" si="0"/>
        <v>0</v>
      </c>
      <c r="J109" s="44">
        <f>I109+I86+I106+I99+I90+I93</f>
        <v>50719</v>
      </c>
    </row>
    <row r="110" spans="1:10" x14ac:dyDescent="0.3">
      <c r="A110" t="s">
        <v>27</v>
      </c>
      <c r="B110" t="s">
        <v>45</v>
      </c>
      <c r="C110" s="5"/>
      <c r="D110" s="5"/>
      <c r="E110" s="5"/>
      <c r="F110" s="5"/>
      <c r="G110" s="5"/>
      <c r="I110" s="47">
        <f t="shared" si="0"/>
        <v>0</v>
      </c>
      <c r="J110" s="44">
        <f>I110+I87+I107+I101+I91+I95</f>
        <v>36882</v>
      </c>
    </row>
    <row r="111" spans="1:10" x14ac:dyDescent="0.3">
      <c r="A111" t="s">
        <v>28</v>
      </c>
      <c r="B111" t="s">
        <v>45</v>
      </c>
      <c r="C111" s="5"/>
      <c r="D111" s="5"/>
      <c r="E111" s="5"/>
      <c r="F111" s="5"/>
      <c r="G111" s="5"/>
      <c r="I111" s="47">
        <f t="shared" si="0"/>
        <v>0</v>
      </c>
      <c r="J111" s="44">
        <f>I111+I88+I108+I103+I92+I98</f>
        <v>8379</v>
      </c>
    </row>
    <row r="112" spans="1:10" x14ac:dyDescent="0.3">
      <c r="A112" t="s">
        <v>246</v>
      </c>
      <c r="B112" t="s">
        <v>45</v>
      </c>
      <c r="C112" s="5"/>
      <c r="D112" s="5"/>
      <c r="E112" s="5"/>
      <c r="F112" s="5"/>
      <c r="G112" s="5"/>
      <c r="I112" s="47">
        <f t="shared" si="0"/>
        <v>0</v>
      </c>
      <c r="J112" s="44">
        <f>I112+I89+I104</f>
        <v>5615</v>
      </c>
    </row>
    <row r="113" spans="1:10" x14ac:dyDescent="0.3">
      <c r="A113" t="s">
        <v>160</v>
      </c>
      <c r="B113" t="s">
        <v>45</v>
      </c>
      <c r="C113" s="5"/>
      <c r="D113" s="5"/>
      <c r="E113" s="5"/>
      <c r="F113" s="5"/>
      <c r="G113" s="5"/>
      <c r="I113" s="13">
        <f t="shared" si="0"/>
        <v>0</v>
      </c>
      <c r="J113" s="46">
        <f>I113+I105</f>
        <v>3118</v>
      </c>
    </row>
    <row r="114" spans="1:10" x14ac:dyDescent="0.3">
      <c r="C114" s="1" t="s">
        <v>0</v>
      </c>
      <c r="D114" s="1" t="s">
        <v>0</v>
      </c>
      <c r="E114" s="1" t="s">
        <v>0</v>
      </c>
      <c r="F114" s="1" t="s">
        <v>0</v>
      </c>
      <c r="G114" s="1" t="s">
        <v>0</v>
      </c>
      <c r="H114" s="1"/>
      <c r="I114" s="1" t="s">
        <v>0</v>
      </c>
    </row>
    <row r="115" spans="1:10" x14ac:dyDescent="0.3">
      <c r="C115" s="8">
        <f>SUM(C4:C113)</f>
        <v>123484</v>
      </c>
      <c r="D115" s="8">
        <f>SUM(D4:D113)</f>
        <v>125839</v>
      </c>
      <c r="E115" s="8">
        <f>SUM(E4:E113)</f>
        <v>135670</v>
      </c>
      <c r="F115" s="8">
        <f>SUM(F4:F113)</f>
        <v>29852</v>
      </c>
      <c r="G115" s="8">
        <f>SUM(G4:G113)</f>
        <v>66766</v>
      </c>
      <c r="H115" s="9"/>
      <c r="I115" s="21">
        <f>SUM(I4:I113)</f>
        <v>481611</v>
      </c>
      <c r="J115" s="21">
        <f>SUM(J4:J113)</f>
        <v>481611</v>
      </c>
    </row>
    <row r="116" spans="1:10" x14ac:dyDescent="0.3">
      <c r="C116" s="1" t="s">
        <v>1</v>
      </c>
      <c r="D116" s="1" t="s">
        <v>1</v>
      </c>
      <c r="E116" s="1" t="s">
        <v>1</v>
      </c>
      <c r="F116" s="1" t="s">
        <v>1</v>
      </c>
      <c r="G116" s="1" t="s">
        <v>1</v>
      </c>
      <c r="H116" s="1"/>
      <c r="I116" s="1" t="s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118"/>
  <sheetViews>
    <sheetView topLeftCell="A67" workbookViewId="0">
      <selection activeCell="J71" sqref="J71:J81"/>
    </sheetView>
  </sheetViews>
  <sheetFormatPr defaultRowHeight="14.4" x14ac:dyDescent="0.3"/>
  <cols>
    <col min="2" max="2" width="15.88671875" customWidth="1"/>
    <col min="3" max="3" width="10.5546875" customWidth="1"/>
    <col min="4" max="4" width="10.33203125" customWidth="1"/>
    <col min="5" max="5" width="11.88671875" customWidth="1"/>
    <col min="6" max="6" width="10.5546875" customWidth="1"/>
    <col min="7" max="7" width="11" customWidth="1"/>
  </cols>
  <sheetData>
    <row r="1" spans="1:10" x14ac:dyDescent="0.3">
      <c r="A1" t="s">
        <v>342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3" t="s">
        <v>194</v>
      </c>
      <c r="E3" s="3" t="s">
        <v>195</v>
      </c>
      <c r="F3" s="4" t="s">
        <v>249</v>
      </c>
      <c r="G3" s="3" t="s">
        <v>80</v>
      </c>
    </row>
    <row r="4" spans="1:10" x14ac:dyDescent="0.3">
      <c r="A4" t="s">
        <v>19</v>
      </c>
      <c r="B4" t="s">
        <v>13</v>
      </c>
      <c r="C4" s="5"/>
      <c r="D4" s="5">
        <v>2981</v>
      </c>
      <c r="E4" s="5"/>
      <c r="F4" s="10"/>
      <c r="G4" s="5"/>
      <c r="I4" s="47">
        <f t="shared" ref="I4:I115" si="0">C4+D4+E4+F4+G4</f>
        <v>2981</v>
      </c>
      <c r="J4" s="44">
        <f>I4+I14+I21+I25+I27</f>
        <v>57414</v>
      </c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>
        <f>I5+I16+I22+I26+I28</f>
        <v>39802</v>
      </c>
    </row>
    <row r="6" spans="1:10" x14ac:dyDescent="0.3">
      <c r="A6" t="s">
        <v>21</v>
      </c>
      <c r="B6" t="s">
        <v>13</v>
      </c>
      <c r="C6" s="5"/>
      <c r="D6" s="5"/>
      <c r="E6" s="5">
        <v>2186</v>
      </c>
      <c r="F6" s="17"/>
      <c r="G6" s="5"/>
      <c r="I6" s="47">
        <f t="shared" si="0"/>
        <v>2186</v>
      </c>
      <c r="J6" s="44">
        <f>I6+I18+I23</f>
        <v>3952</v>
      </c>
    </row>
    <row r="7" spans="1:10" x14ac:dyDescent="0.3">
      <c r="A7" t="s">
        <v>243</v>
      </c>
      <c r="B7" t="s">
        <v>13</v>
      </c>
      <c r="C7" s="5"/>
      <c r="D7" s="5"/>
      <c r="E7" s="5">
        <v>1873</v>
      </c>
      <c r="F7" s="17"/>
      <c r="G7" s="5">
        <v>598</v>
      </c>
      <c r="I7" s="47">
        <f t="shared" si="0"/>
        <v>2471</v>
      </c>
      <c r="J7" s="44">
        <f>I7+I24+I19</f>
        <v>4612</v>
      </c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>
        <f>I8+I20</f>
        <v>9206</v>
      </c>
    </row>
    <row r="9" spans="1:10" x14ac:dyDescent="0.3">
      <c r="A9" t="s">
        <v>22</v>
      </c>
      <c r="B9" t="s">
        <v>23</v>
      </c>
      <c r="C9" s="5"/>
      <c r="D9" s="5">
        <v>666</v>
      </c>
      <c r="E9" s="5"/>
      <c r="F9" s="17"/>
      <c r="G9" s="5"/>
      <c r="I9" s="47">
        <f t="shared" si="0"/>
        <v>666</v>
      </c>
      <c r="J9" s="46">
        <f>I9</f>
        <v>666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>
        <v>2424</v>
      </c>
      <c r="G10" s="5">
        <v>1879</v>
      </c>
      <c r="I10" s="47">
        <f t="shared" si="0"/>
        <v>4303</v>
      </c>
      <c r="J10" s="46">
        <f>I10</f>
        <v>4303</v>
      </c>
    </row>
    <row r="11" spans="1:10" x14ac:dyDescent="0.3">
      <c r="A11" t="s">
        <v>24</v>
      </c>
      <c r="B11" t="s">
        <v>23</v>
      </c>
      <c r="C11" s="5">
        <v>3119</v>
      </c>
      <c r="D11" s="5"/>
      <c r="E11" s="5"/>
      <c r="F11" s="17">
        <v>1053</v>
      </c>
      <c r="G11" s="5">
        <v>1917</v>
      </c>
      <c r="I11" s="47">
        <f t="shared" si="0"/>
        <v>6089</v>
      </c>
      <c r="J11" s="46">
        <f>I11</f>
        <v>6089</v>
      </c>
    </row>
    <row r="12" spans="1:10" x14ac:dyDescent="0.3">
      <c r="A12" s="2" t="s">
        <v>331</v>
      </c>
      <c r="B12" s="2" t="s">
        <v>287</v>
      </c>
      <c r="C12" s="5"/>
      <c r="D12" s="5">
        <v>2397</v>
      </c>
      <c r="E12" s="5">
        <v>2131</v>
      </c>
      <c r="F12" s="17"/>
      <c r="G12" s="5"/>
      <c r="I12" s="47">
        <f t="shared" si="0"/>
        <v>4528</v>
      </c>
      <c r="J12" s="46">
        <f>I12</f>
        <v>4528</v>
      </c>
    </row>
    <row r="13" spans="1:10" x14ac:dyDescent="0.3">
      <c r="A13" s="2" t="s">
        <v>18</v>
      </c>
      <c r="B13" s="2" t="s">
        <v>287</v>
      </c>
      <c r="C13" s="5"/>
      <c r="D13" s="5">
        <v>1035</v>
      </c>
      <c r="E13" s="5">
        <v>1717</v>
      </c>
      <c r="F13" s="17">
        <v>2394</v>
      </c>
      <c r="G13" s="5"/>
      <c r="I13" s="47">
        <f t="shared" si="0"/>
        <v>5146</v>
      </c>
      <c r="J13" s="46">
        <f>I13</f>
        <v>5146</v>
      </c>
    </row>
    <row r="14" spans="1:10" x14ac:dyDescent="0.3">
      <c r="A14" s="2" t="s">
        <v>157</v>
      </c>
      <c r="B14" s="2" t="s">
        <v>287</v>
      </c>
      <c r="C14" s="5">
        <v>2096</v>
      </c>
      <c r="D14" s="5"/>
      <c r="E14" s="5"/>
      <c r="F14" s="17">
        <v>373</v>
      </c>
      <c r="G14" s="5">
        <v>2023</v>
      </c>
      <c r="I14" s="47">
        <f t="shared" si="0"/>
        <v>4492</v>
      </c>
      <c r="J14" s="45"/>
    </row>
    <row r="15" spans="1:10" x14ac:dyDescent="0.3">
      <c r="A15" s="2" t="s">
        <v>328</v>
      </c>
      <c r="B15" s="2" t="s">
        <v>287</v>
      </c>
      <c r="C15" s="5"/>
      <c r="D15" s="5"/>
      <c r="E15" s="5">
        <v>3557</v>
      </c>
      <c r="F15" s="17">
        <v>11385</v>
      </c>
      <c r="G15" s="5">
        <v>18234</v>
      </c>
      <c r="I15" s="47">
        <f t="shared" si="0"/>
        <v>33176</v>
      </c>
      <c r="J15" s="46">
        <f>I15</f>
        <v>33176</v>
      </c>
    </row>
    <row r="16" spans="1:10" x14ac:dyDescent="0.3">
      <c r="A16" s="2" t="s">
        <v>139</v>
      </c>
      <c r="B16" s="2" t="s">
        <v>287</v>
      </c>
      <c r="C16" s="5">
        <v>2974</v>
      </c>
      <c r="D16" s="5">
        <v>7598</v>
      </c>
      <c r="E16" s="5"/>
      <c r="F16" s="17"/>
      <c r="G16" s="5"/>
      <c r="I16" s="47">
        <f t="shared" si="0"/>
        <v>10572</v>
      </c>
      <c r="J16" s="45"/>
    </row>
    <row r="17" spans="1:10" x14ac:dyDescent="0.3">
      <c r="A17" s="2" t="s">
        <v>329</v>
      </c>
      <c r="B17" s="2" t="s">
        <v>287</v>
      </c>
      <c r="C17" s="5"/>
      <c r="D17" s="5">
        <v>9311</v>
      </c>
      <c r="E17" s="5">
        <v>639</v>
      </c>
      <c r="F17" s="17">
        <v>1696</v>
      </c>
      <c r="G17" s="5">
        <v>9532</v>
      </c>
      <c r="I17" s="47">
        <f t="shared" si="0"/>
        <v>21178</v>
      </c>
      <c r="J17" s="46">
        <f>I17</f>
        <v>21178</v>
      </c>
    </row>
    <row r="18" spans="1:10" x14ac:dyDescent="0.3">
      <c r="A18" s="2" t="s">
        <v>174</v>
      </c>
      <c r="B18" s="2" t="s">
        <v>287</v>
      </c>
      <c r="C18" s="5"/>
      <c r="D18" s="5">
        <v>1766</v>
      </c>
      <c r="E18" s="5"/>
      <c r="F18" s="17"/>
      <c r="G18" s="5"/>
      <c r="I18" s="47">
        <f t="shared" si="0"/>
        <v>1766</v>
      </c>
      <c r="J18" s="45"/>
    </row>
    <row r="19" spans="1:10" x14ac:dyDescent="0.3">
      <c r="A19" s="2" t="s">
        <v>307</v>
      </c>
      <c r="B19" s="2" t="s">
        <v>287</v>
      </c>
      <c r="C19" s="5"/>
      <c r="D19" s="5">
        <v>1870</v>
      </c>
      <c r="E19" s="5">
        <v>271</v>
      </c>
      <c r="F19" s="17"/>
      <c r="G19" s="5"/>
      <c r="I19" s="47">
        <f t="shared" si="0"/>
        <v>2141</v>
      </c>
      <c r="J19" s="45"/>
    </row>
    <row r="20" spans="1:10" x14ac:dyDescent="0.3">
      <c r="A20" s="2" t="s">
        <v>324</v>
      </c>
      <c r="B20" s="2" t="s">
        <v>287</v>
      </c>
      <c r="C20" s="5">
        <v>3043</v>
      </c>
      <c r="D20" s="5">
        <v>1543</v>
      </c>
      <c r="E20" s="5">
        <v>1106</v>
      </c>
      <c r="F20" s="17"/>
      <c r="G20" s="5">
        <v>3514</v>
      </c>
      <c r="I20" s="47">
        <f t="shared" si="0"/>
        <v>9206</v>
      </c>
      <c r="J20" s="45"/>
    </row>
    <row r="21" spans="1:10" x14ac:dyDescent="0.3">
      <c r="A21" s="2" t="s">
        <v>19</v>
      </c>
      <c r="B21" s="2" t="s">
        <v>288</v>
      </c>
      <c r="C21" s="5"/>
      <c r="D21" s="5"/>
      <c r="E21" s="5"/>
      <c r="F21" s="17"/>
      <c r="G21" s="5"/>
      <c r="I21" s="47">
        <f t="shared" si="0"/>
        <v>0</v>
      </c>
      <c r="J21" s="45"/>
    </row>
    <row r="22" spans="1:10" x14ac:dyDescent="0.3">
      <c r="A22" s="2" t="s">
        <v>20</v>
      </c>
      <c r="B22" s="2" t="s">
        <v>288</v>
      </c>
      <c r="C22" s="5"/>
      <c r="D22" s="5"/>
      <c r="E22" s="5"/>
      <c r="F22" s="17"/>
      <c r="G22" s="5"/>
      <c r="I22" s="47">
        <f t="shared" si="0"/>
        <v>0</v>
      </c>
      <c r="J22" s="45"/>
    </row>
    <row r="23" spans="1:10" x14ac:dyDescent="0.3">
      <c r="A23" s="2" t="s">
        <v>21</v>
      </c>
      <c r="B23" s="2" t="s">
        <v>288</v>
      </c>
      <c r="C23" s="5"/>
      <c r="D23" s="5"/>
      <c r="E23" s="5"/>
      <c r="F23" s="17"/>
      <c r="G23" s="5"/>
      <c r="I23" s="47">
        <f t="shared" si="0"/>
        <v>0</v>
      </c>
      <c r="J23" s="45"/>
    </row>
    <row r="24" spans="1:10" x14ac:dyDescent="0.3">
      <c r="A24" s="2" t="s">
        <v>243</v>
      </c>
      <c r="B24" s="2" t="s">
        <v>288</v>
      </c>
      <c r="C24" s="5"/>
      <c r="D24" s="5"/>
      <c r="E24" s="5"/>
      <c r="F24" s="17"/>
      <c r="G24" s="5"/>
      <c r="I24" s="47">
        <f t="shared" si="0"/>
        <v>0</v>
      </c>
      <c r="J24" s="45"/>
    </row>
    <row r="25" spans="1:10" x14ac:dyDescent="0.3">
      <c r="A25" s="2" t="s">
        <v>157</v>
      </c>
      <c r="B25" s="2" t="s">
        <v>315</v>
      </c>
      <c r="C25" s="5"/>
      <c r="D25" s="5"/>
      <c r="E25" s="5"/>
      <c r="F25" s="17"/>
      <c r="G25" s="5"/>
      <c r="I25" s="47">
        <f t="shared" si="0"/>
        <v>0</v>
      </c>
      <c r="J25" s="45"/>
    </row>
    <row r="26" spans="1:10" x14ac:dyDescent="0.3">
      <c r="A26" s="2" t="s">
        <v>139</v>
      </c>
      <c r="B26" s="2" t="s">
        <v>315</v>
      </c>
      <c r="C26" s="5"/>
      <c r="D26" s="5"/>
      <c r="E26" s="5"/>
      <c r="F26" s="17"/>
      <c r="G26" s="5"/>
      <c r="I26" s="47">
        <f t="shared" si="0"/>
        <v>0</v>
      </c>
      <c r="J26" s="45"/>
    </row>
    <row r="27" spans="1:10" x14ac:dyDescent="0.3">
      <c r="A27" s="57" t="s">
        <v>11</v>
      </c>
      <c r="B27" s="57" t="s">
        <v>315</v>
      </c>
      <c r="C27" s="5"/>
      <c r="D27" s="5">
        <v>15058</v>
      </c>
      <c r="E27" s="5">
        <v>23072</v>
      </c>
      <c r="F27" s="17">
        <v>11811</v>
      </c>
      <c r="G27" s="5"/>
      <c r="I27" s="47">
        <f t="shared" si="0"/>
        <v>49941</v>
      </c>
      <c r="J27" s="45"/>
    </row>
    <row r="28" spans="1:10" x14ac:dyDescent="0.3">
      <c r="A28" s="57" t="s">
        <v>10</v>
      </c>
      <c r="B28" s="57" t="s">
        <v>315</v>
      </c>
      <c r="C28" s="5"/>
      <c r="D28" s="5">
        <v>10409</v>
      </c>
      <c r="E28" s="5">
        <v>7273</v>
      </c>
      <c r="F28" s="17">
        <v>7360</v>
      </c>
      <c r="G28" s="5">
        <v>4188</v>
      </c>
      <c r="I28" s="47">
        <f t="shared" si="0"/>
        <v>29230</v>
      </c>
      <c r="J28" s="45"/>
    </row>
    <row r="29" spans="1:10" x14ac:dyDescent="0.3">
      <c r="A29" t="s">
        <v>29</v>
      </c>
      <c r="B29" t="s">
        <v>30</v>
      </c>
      <c r="C29" s="5"/>
      <c r="D29" s="5"/>
      <c r="E29" s="5"/>
      <c r="F29" s="17"/>
      <c r="G29" s="5"/>
      <c r="I29" s="47">
        <f t="shared" si="0"/>
        <v>0</v>
      </c>
      <c r="J29" s="44">
        <f>I29+I38+I45+I55+I60</f>
        <v>20139</v>
      </c>
    </row>
    <row r="30" spans="1:10" x14ac:dyDescent="0.3">
      <c r="A30" t="s">
        <v>17</v>
      </c>
      <c r="B30" t="s">
        <v>30</v>
      </c>
      <c r="C30" s="5"/>
      <c r="D30" s="5"/>
      <c r="E30" s="5"/>
      <c r="F30" s="5"/>
      <c r="G30" s="5"/>
      <c r="I30" s="47">
        <f t="shared" si="0"/>
        <v>0</v>
      </c>
      <c r="J30" s="44">
        <f>I30+I40+I46+I56+I61</f>
        <v>8064</v>
      </c>
    </row>
    <row r="31" spans="1:10" x14ac:dyDescent="0.3">
      <c r="A31" t="s">
        <v>18</v>
      </c>
      <c r="B31" t="s">
        <v>30</v>
      </c>
      <c r="C31" s="5"/>
      <c r="D31" s="5"/>
      <c r="E31" s="5"/>
      <c r="F31" s="5"/>
      <c r="G31" s="5"/>
      <c r="I31" s="47">
        <f t="shared" si="0"/>
        <v>0</v>
      </c>
      <c r="J31" s="44">
        <f>I31+I47+I57+I62+I42</f>
        <v>4065</v>
      </c>
    </row>
    <row r="32" spans="1:10" x14ac:dyDescent="0.3">
      <c r="A32" t="s">
        <v>244</v>
      </c>
      <c r="B32" t="s">
        <v>30</v>
      </c>
      <c r="C32" s="5"/>
      <c r="D32" s="5"/>
      <c r="E32" s="5"/>
      <c r="F32" s="5"/>
      <c r="G32" s="5"/>
      <c r="I32" s="47">
        <f t="shared" si="0"/>
        <v>0</v>
      </c>
      <c r="J32" s="44">
        <f>I32+I48+I58+I43</f>
        <v>2192</v>
      </c>
    </row>
    <row r="33" spans="1:10" x14ac:dyDescent="0.3">
      <c r="A33" t="s">
        <v>162</v>
      </c>
      <c r="B33" t="s">
        <v>30</v>
      </c>
      <c r="C33" s="5"/>
      <c r="D33" s="5"/>
      <c r="E33" s="5"/>
      <c r="F33" s="5"/>
      <c r="G33" s="5"/>
      <c r="I33" s="47">
        <f t="shared" si="0"/>
        <v>0</v>
      </c>
      <c r="J33" s="46">
        <f>I33+I44</f>
        <v>2745</v>
      </c>
    </row>
    <row r="34" spans="1:10" x14ac:dyDescent="0.3">
      <c r="A34" t="s">
        <v>25</v>
      </c>
      <c r="B34" t="s">
        <v>30</v>
      </c>
      <c r="C34" s="5"/>
      <c r="D34" s="5"/>
      <c r="E34" s="5"/>
      <c r="F34" s="5">
        <v>925</v>
      </c>
      <c r="G34" s="5"/>
      <c r="I34" s="47">
        <f t="shared" si="0"/>
        <v>925</v>
      </c>
      <c r="J34" s="46">
        <f>I34+I51</f>
        <v>925</v>
      </c>
    </row>
    <row r="35" spans="1:10" x14ac:dyDescent="0.3">
      <c r="A35" t="s">
        <v>27</v>
      </c>
      <c r="B35" t="s">
        <v>30</v>
      </c>
      <c r="C35" s="5"/>
      <c r="D35" s="5"/>
      <c r="E35" s="5"/>
      <c r="F35" s="5"/>
      <c r="G35" s="5"/>
      <c r="I35" s="47">
        <f t="shared" si="0"/>
        <v>0</v>
      </c>
      <c r="J35" s="44">
        <f>I35+I49+I52</f>
        <v>0</v>
      </c>
    </row>
    <row r="36" spans="1:10" x14ac:dyDescent="0.3">
      <c r="A36" s="2" t="s">
        <v>325</v>
      </c>
      <c r="B36" s="2" t="s">
        <v>30</v>
      </c>
      <c r="C36" s="5"/>
      <c r="D36" s="5"/>
      <c r="E36" s="5">
        <v>1922</v>
      </c>
      <c r="F36" s="5">
        <v>2176</v>
      </c>
      <c r="G36" s="5">
        <v>4798</v>
      </c>
      <c r="I36" s="47">
        <f t="shared" si="0"/>
        <v>8896</v>
      </c>
      <c r="J36" s="44">
        <f>I36+I53</f>
        <v>11021</v>
      </c>
    </row>
    <row r="37" spans="1:10" x14ac:dyDescent="0.3">
      <c r="A37" t="s">
        <v>28</v>
      </c>
      <c r="B37" t="s">
        <v>30</v>
      </c>
      <c r="C37" s="5"/>
      <c r="D37" s="5"/>
      <c r="E37" s="5"/>
      <c r="F37" s="5"/>
      <c r="G37" s="5"/>
      <c r="I37" s="47">
        <f t="shared" si="0"/>
        <v>0</v>
      </c>
      <c r="J37" s="44">
        <f>I37+I50+I54</f>
        <v>10840</v>
      </c>
    </row>
    <row r="38" spans="1:10" x14ac:dyDescent="0.3">
      <c r="A38" t="s">
        <v>29</v>
      </c>
      <c r="B38" s="2" t="s">
        <v>254</v>
      </c>
      <c r="C38" s="5"/>
      <c r="D38" s="5"/>
      <c r="E38" s="5">
        <v>9965</v>
      </c>
      <c r="F38" s="5">
        <v>9473</v>
      </c>
      <c r="G38" s="5">
        <v>701</v>
      </c>
      <c r="I38" s="47">
        <f t="shared" si="0"/>
        <v>20139</v>
      </c>
      <c r="J38" s="45"/>
    </row>
    <row r="39" spans="1:10" x14ac:dyDescent="0.3">
      <c r="A39" t="s">
        <v>330</v>
      </c>
      <c r="B39" s="2" t="s">
        <v>254</v>
      </c>
      <c r="C39" s="5"/>
      <c r="D39" s="5"/>
      <c r="E39" s="5">
        <v>3278</v>
      </c>
      <c r="F39" s="5">
        <v>7860</v>
      </c>
      <c r="G39" s="5">
        <v>14562</v>
      </c>
      <c r="I39" s="47">
        <f t="shared" si="0"/>
        <v>25700</v>
      </c>
      <c r="J39" s="46">
        <f>I39</f>
        <v>25700</v>
      </c>
    </row>
    <row r="40" spans="1:10" x14ac:dyDescent="0.3">
      <c r="A40" t="s">
        <v>17</v>
      </c>
      <c r="B40" s="2" t="s">
        <v>254</v>
      </c>
      <c r="C40" s="5"/>
      <c r="D40" s="5"/>
      <c r="E40" s="5">
        <v>2579</v>
      </c>
      <c r="F40" s="5">
        <v>3119</v>
      </c>
      <c r="G40" s="5">
        <v>2366</v>
      </c>
      <c r="I40" s="47">
        <f t="shared" si="0"/>
        <v>8064</v>
      </c>
      <c r="J40" s="45"/>
    </row>
    <row r="41" spans="1:10" x14ac:dyDescent="0.3">
      <c r="A41" t="s">
        <v>331</v>
      </c>
      <c r="B41" s="2" t="s">
        <v>254</v>
      </c>
      <c r="C41" s="5"/>
      <c r="D41" s="5"/>
      <c r="E41" s="5">
        <v>625</v>
      </c>
      <c r="F41" s="5">
        <v>1411</v>
      </c>
      <c r="G41" s="5">
        <v>5338</v>
      </c>
      <c r="I41" s="47">
        <f t="shared" si="0"/>
        <v>7374</v>
      </c>
      <c r="J41" s="46">
        <f>I41</f>
        <v>7374</v>
      </c>
    </row>
    <row r="42" spans="1:10" x14ac:dyDescent="0.3">
      <c r="A42" t="s">
        <v>18</v>
      </c>
      <c r="B42" s="2" t="s">
        <v>254</v>
      </c>
      <c r="C42" s="5"/>
      <c r="D42" s="5"/>
      <c r="E42" s="5"/>
      <c r="F42" s="5"/>
      <c r="G42" s="5"/>
      <c r="I42" s="47">
        <f t="shared" si="0"/>
        <v>0</v>
      </c>
      <c r="J42" s="45"/>
    </row>
    <row r="43" spans="1:10" x14ac:dyDescent="0.3">
      <c r="A43" t="s">
        <v>244</v>
      </c>
      <c r="B43" s="2" t="s">
        <v>254</v>
      </c>
      <c r="C43" s="5"/>
      <c r="D43" s="5"/>
      <c r="E43" s="5">
        <v>1646</v>
      </c>
      <c r="F43" s="5"/>
      <c r="G43" s="5">
        <v>546</v>
      </c>
      <c r="I43" s="47">
        <f t="shared" si="0"/>
        <v>2192</v>
      </c>
      <c r="J43" s="45"/>
    </row>
    <row r="44" spans="1:10" x14ac:dyDescent="0.3">
      <c r="A44" t="s">
        <v>162</v>
      </c>
      <c r="B44" s="2" t="s">
        <v>254</v>
      </c>
      <c r="C44" s="5"/>
      <c r="D44" s="5">
        <v>516</v>
      </c>
      <c r="E44" s="5">
        <v>1029</v>
      </c>
      <c r="F44" s="5"/>
      <c r="G44" s="5">
        <v>1200</v>
      </c>
      <c r="I44" s="47">
        <f t="shared" si="0"/>
        <v>2745</v>
      </c>
      <c r="J44" s="45"/>
    </row>
    <row r="45" spans="1:10" x14ac:dyDescent="0.3">
      <c r="A45" s="2" t="s">
        <v>29</v>
      </c>
      <c r="B45" s="2" t="s">
        <v>289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17</v>
      </c>
      <c r="B46" s="2" t="s">
        <v>289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t="s">
        <v>18</v>
      </c>
      <c r="B47" s="2" t="s">
        <v>289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244</v>
      </c>
      <c r="B48" s="2" t="s">
        <v>289</v>
      </c>
      <c r="C48" s="5"/>
      <c r="D48" s="5"/>
      <c r="E48" s="5"/>
      <c r="F48" s="5"/>
      <c r="G48" s="5"/>
      <c r="I48" s="13">
        <f t="shared" si="0"/>
        <v>0</v>
      </c>
      <c r="J48" s="45"/>
    </row>
    <row r="49" spans="1:10" x14ac:dyDescent="0.3">
      <c r="A49" t="s">
        <v>27</v>
      </c>
      <c r="B49" s="2" t="s">
        <v>289</v>
      </c>
      <c r="C49" s="5"/>
      <c r="D49" s="5"/>
      <c r="E49" s="5"/>
      <c r="F49" s="5"/>
      <c r="G49" s="5"/>
      <c r="I49" s="13">
        <f t="shared" si="0"/>
        <v>0</v>
      </c>
      <c r="J49" s="45"/>
    </row>
    <row r="50" spans="1:10" x14ac:dyDescent="0.3">
      <c r="A50" t="s">
        <v>28</v>
      </c>
      <c r="B50" s="2" t="s">
        <v>289</v>
      </c>
      <c r="C50" s="5"/>
      <c r="D50" s="5"/>
      <c r="E50" s="5"/>
      <c r="F50" s="5"/>
      <c r="G50" s="5"/>
      <c r="I50" s="13">
        <f t="shared" si="0"/>
        <v>0</v>
      </c>
      <c r="J50" s="45"/>
    </row>
    <row r="51" spans="1:10" x14ac:dyDescent="0.3">
      <c r="A51" t="s">
        <v>25</v>
      </c>
      <c r="B51" s="2" t="s">
        <v>292</v>
      </c>
      <c r="C51" s="5"/>
      <c r="D51" s="5"/>
      <c r="E51" s="5"/>
      <c r="F51" s="5"/>
      <c r="G51" s="5"/>
      <c r="I51" s="13">
        <f t="shared" si="0"/>
        <v>0</v>
      </c>
      <c r="J51" s="45"/>
    </row>
    <row r="52" spans="1:10" x14ac:dyDescent="0.3">
      <c r="A52" t="s">
        <v>27</v>
      </c>
      <c r="B52" s="2" t="s">
        <v>292</v>
      </c>
      <c r="C52" s="5"/>
      <c r="D52" s="5"/>
      <c r="E52" s="5"/>
      <c r="F52" s="5"/>
      <c r="G52" s="5"/>
      <c r="I52" s="13">
        <f t="shared" si="0"/>
        <v>0</v>
      </c>
      <c r="J52" s="45"/>
    </row>
    <row r="53" spans="1:10" x14ac:dyDescent="0.3">
      <c r="A53" t="s">
        <v>325</v>
      </c>
      <c r="B53" s="2" t="s">
        <v>292</v>
      </c>
      <c r="C53" s="5"/>
      <c r="D53" s="5">
        <v>2125</v>
      </c>
      <c r="E53" s="5"/>
      <c r="F53" s="5"/>
      <c r="G53" s="5"/>
      <c r="I53" s="13">
        <f t="shared" si="0"/>
        <v>2125</v>
      </c>
      <c r="J53" s="45"/>
    </row>
    <row r="54" spans="1:10" x14ac:dyDescent="0.3">
      <c r="A54" t="s">
        <v>28</v>
      </c>
      <c r="B54" s="2" t="s">
        <v>292</v>
      </c>
      <c r="C54" s="5">
        <v>3105</v>
      </c>
      <c r="D54" s="5">
        <v>1195</v>
      </c>
      <c r="E54" s="5">
        <v>1487</v>
      </c>
      <c r="F54" s="5">
        <v>3123</v>
      </c>
      <c r="G54" s="5">
        <v>1930</v>
      </c>
      <c r="I54" s="13">
        <f t="shared" si="0"/>
        <v>10840</v>
      </c>
      <c r="J54" s="45"/>
    </row>
    <row r="55" spans="1:10" x14ac:dyDescent="0.3">
      <c r="A55" s="2" t="s">
        <v>29</v>
      </c>
      <c r="B55" s="2" t="s">
        <v>292</v>
      </c>
      <c r="C55" s="5"/>
      <c r="D55" s="5"/>
      <c r="E55" s="5"/>
      <c r="F55" s="5"/>
      <c r="G55" s="5"/>
      <c r="I55" s="13">
        <f t="shared" si="0"/>
        <v>0</v>
      </c>
      <c r="J55" s="45"/>
    </row>
    <row r="56" spans="1:10" x14ac:dyDescent="0.3">
      <c r="A56" s="2" t="s">
        <v>17</v>
      </c>
      <c r="B56" s="2" t="s">
        <v>292</v>
      </c>
      <c r="C56" s="5"/>
      <c r="D56" s="5"/>
      <c r="E56" s="5"/>
      <c r="F56" s="5"/>
      <c r="G56" s="5"/>
      <c r="I56" s="13">
        <f t="shared" si="0"/>
        <v>0</v>
      </c>
      <c r="J56" s="45"/>
    </row>
    <row r="57" spans="1:10" x14ac:dyDescent="0.3">
      <c r="A57" t="s">
        <v>18</v>
      </c>
      <c r="B57" s="2" t="s">
        <v>292</v>
      </c>
      <c r="C57" s="5"/>
      <c r="D57" s="5"/>
      <c r="E57" s="5"/>
      <c r="F57" s="5"/>
      <c r="G57" s="5"/>
      <c r="I57" s="13">
        <f t="shared" si="0"/>
        <v>0</v>
      </c>
      <c r="J57" s="45"/>
    </row>
    <row r="58" spans="1:10" x14ac:dyDescent="0.3">
      <c r="A58" s="2" t="s">
        <v>244</v>
      </c>
      <c r="B58" s="2" t="s">
        <v>292</v>
      </c>
      <c r="C58" s="5"/>
      <c r="D58" s="5"/>
      <c r="E58" s="5"/>
      <c r="F58" s="5"/>
      <c r="G58" s="5"/>
      <c r="I58" s="13">
        <f t="shared" si="0"/>
        <v>0</v>
      </c>
      <c r="J58" s="45"/>
    </row>
    <row r="59" spans="1:10" x14ac:dyDescent="0.3">
      <c r="A59" t="s">
        <v>33</v>
      </c>
      <c r="B59" s="2" t="s">
        <v>254</v>
      </c>
      <c r="C59" s="5"/>
      <c r="D59" s="5"/>
      <c r="E59" s="5"/>
      <c r="F59" s="5"/>
      <c r="G59" s="5"/>
      <c r="I59" s="13">
        <f t="shared" si="0"/>
        <v>0</v>
      </c>
      <c r="J59" s="46">
        <f>I59</f>
        <v>0</v>
      </c>
    </row>
    <row r="60" spans="1:10" x14ac:dyDescent="0.3">
      <c r="A60" s="2" t="s">
        <v>37</v>
      </c>
      <c r="B60" s="2" t="s">
        <v>297</v>
      </c>
      <c r="C60" s="5"/>
      <c r="D60" s="5"/>
      <c r="E60" s="5"/>
      <c r="F60" s="5"/>
      <c r="G60" s="5"/>
      <c r="I60" s="13">
        <f t="shared" si="0"/>
        <v>0</v>
      </c>
      <c r="J60" s="46"/>
    </row>
    <row r="61" spans="1:10" x14ac:dyDescent="0.3">
      <c r="A61" s="2" t="s">
        <v>33</v>
      </c>
      <c r="B61" s="2" t="s">
        <v>297</v>
      </c>
      <c r="C61" s="5"/>
      <c r="D61" s="5"/>
      <c r="E61" s="5"/>
      <c r="F61" s="5"/>
      <c r="G61" s="5"/>
      <c r="I61" s="13">
        <f t="shared" si="0"/>
        <v>0</v>
      </c>
      <c r="J61" s="46"/>
    </row>
    <row r="62" spans="1:10" x14ac:dyDescent="0.3">
      <c r="A62" s="2" t="s">
        <v>31</v>
      </c>
      <c r="B62" s="2" t="s">
        <v>297</v>
      </c>
      <c r="C62" s="5"/>
      <c r="D62" s="5">
        <v>1798</v>
      </c>
      <c r="E62" s="5">
        <v>2267</v>
      </c>
      <c r="F62" s="5"/>
      <c r="G62" s="5"/>
      <c r="I62" s="13">
        <f t="shared" si="0"/>
        <v>4065</v>
      </c>
      <c r="J62" s="46"/>
    </row>
    <row r="63" spans="1:10" x14ac:dyDescent="0.3">
      <c r="A63" t="s">
        <v>35</v>
      </c>
      <c r="B63" t="s">
        <v>32</v>
      </c>
      <c r="C63" s="5"/>
      <c r="D63" s="5"/>
      <c r="E63" s="5"/>
      <c r="F63" s="10"/>
      <c r="G63" s="5"/>
      <c r="I63" s="13">
        <f t="shared" si="0"/>
        <v>0</v>
      </c>
      <c r="J63" s="46">
        <f>I63</f>
        <v>0</v>
      </c>
    </row>
    <row r="64" spans="1:10" x14ac:dyDescent="0.3">
      <c r="A64" t="s">
        <v>36</v>
      </c>
      <c r="B64" t="s">
        <v>32</v>
      </c>
      <c r="C64" s="5"/>
      <c r="D64" s="5"/>
      <c r="E64" s="5"/>
      <c r="F64" s="6"/>
      <c r="G64" s="5"/>
      <c r="I64" s="13">
        <f t="shared" si="0"/>
        <v>0</v>
      </c>
      <c r="J64" s="46">
        <f t="shared" ref="J64:J66" si="1">I64</f>
        <v>0</v>
      </c>
    </row>
    <row r="65" spans="1:10" x14ac:dyDescent="0.3">
      <c r="A65" t="s">
        <v>340</v>
      </c>
      <c r="B65" s="56" t="s">
        <v>32</v>
      </c>
      <c r="C65" s="5"/>
      <c r="D65" s="5"/>
      <c r="E65" s="5"/>
      <c r="F65" s="6"/>
      <c r="G65" s="5"/>
      <c r="I65" s="13">
        <f t="shared" si="0"/>
        <v>0</v>
      </c>
      <c r="J65" s="46">
        <f t="shared" si="1"/>
        <v>0</v>
      </c>
    </row>
    <row r="66" spans="1:10" x14ac:dyDescent="0.3">
      <c r="A66" t="s">
        <v>341</v>
      </c>
      <c r="B66" s="56" t="s">
        <v>32</v>
      </c>
      <c r="C66" s="5"/>
      <c r="D66" s="5"/>
      <c r="E66" s="5"/>
      <c r="F66" s="6"/>
      <c r="G66" s="5"/>
      <c r="I66" s="13">
        <f t="shared" si="0"/>
        <v>0</v>
      </c>
      <c r="J66" s="46">
        <f t="shared" si="1"/>
        <v>0</v>
      </c>
    </row>
    <row r="67" spans="1:10" x14ac:dyDescent="0.3">
      <c r="A67" s="7" t="s">
        <v>39</v>
      </c>
      <c r="B67" t="s">
        <v>38</v>
      </c>
      <c r="C67" s="5"/>
      <c r="D67" s="5"/>
      <c r="E67" s="5"/>
      <c r="F67" s="6"/>
      <c r="G67" s="5"/>
      <c r="I67" s="13">
        <f t="shared" si="0"/>
        <v>0</v>
      </c>
      <c r="J67" s="45"/>
    </row>
    <row r="68" spans="1:10" x14ac:dyDescent="0.3">
      <c r="A68" s="53" t="s">
        <v>37</v>
      </c>
      <c r="B68" s="54" t="s">
        <v>316</v>
      </c>
      <c r="C68" s="5"/>
      <c r="D68" s="5"/>
      <c r="E68" s="5"/>
      <c r="F68" s="10"/>
      <c r="G68" s="5"/>
      <c r="I68" s="13">
        <f t="shared" si="0"/>
        <v>0</v>
      </c>
      <c r="J68" s="46">
        <f>I68</f>
        <v>0</v>
      </c>
    </row>
    <row r="69" spans="1:10" x14ac:dyDescent="0.3">
      <c r="A69" s="53" t="s">
        <v>332</v>
      </c>
      <c r="B69" s="54" t="s">
        <v>316</v>
      </c>
      <c r="C69" s="5"/>
      <c r="D69" s="5"/>
      <c r="E69" s="5"/>
      <c r="F69" s="10"/>
      <c r="G69" s="5"/>
      <c r="I69" s="13">
        <f t="shared" si="0"/>
        <v>0</v>
      </c>
      <c r="J69" s="46">
        <f t="shared" ref="J69:J70" si="2">I69</f>
        <v>0</v>
      </c>
    </row>
    <row r="70" spans="1:10" x14ac:dyDescent="0.3">
      <c r="A70" s="53" t="s">
        <v>339</v>
      </c>
      <c r="B70" s="54" t="s">
        <v>316</v>
      </c>
      <c r="C70" s="5"/>
      <c r="D70" s="5"/>
      <c r="E70" s="5"/>
      <c r="F70" s="10"/>
      <c r="G70" s="5"/>
      <c r="I70" s="13">
        <f t="shared" si="0"/>
        <v>0</v>
      </c>
      <c r="J70" s="46">
        <f t="shared" si="2"/>
        <v>0</v>
      </c>
    </row>
    <row r="71" spans="1:10" x14ac:dyDescent="0.3">
      <c r="A71" t="s">
        <v>37</v>
      </c>
      <c r="B71" t="s">
        <v>293</v>
      </c>
      <c r="C71" s="5"/>
      <c r="D71" s="5"/>
      <c r="E71" s="5">
        <v>690</v>
      </c>
      <c r="F71" s="5"/>
      <c r="G71" s="5"/>
      <c r="I71" s="13">
        <f t="shared" si="0"/>
        <v>690</v>
      </c>
      <c r="J71" s="45"/>
    </row>
    <row r="72" spans="1:10" x14ac:dyDescent="0.3">
      <c r="A72" s="2" t="s">
        <v>332</v>
      </c>
      <c r="B72" s="2" t="s">
        <v>327</v>
      </c>
      <c r="C72" s="5"/>
      <c r="D72" s="5"/>
      <c r="E72" s="5"/>
      <c r="F72" s="5">
        <v>806</v>
      </c>
      <c r="G72" s="5">
        <v>2132</v>
      </c>
      <c r="I72" s="13">
        <f t="shared" si="0"/>
        <v>2938</v>
      </c>
      <c r="J72" s="46">
        <f>I72</f>
        <v>2938</v>
      </c>
    </row>
    <row r="73" spans="1:10" x14ac:dyDescent="0.3">
      <c r="A73" t="s">
        <v>33</v>
      </c>
      <c r="B73" t="s">
        <v>293</v>
      </c>
      <c r="C73" s="5"/>
      <c r="D73" s="5"/>
      <c r="E73" s="5">
        <v>647</v>
      </c>
      <c r="F73" s="5">
        <v>312</v>
      </c>
      <c r="G73" s="5">
        <v>801</v>
      </c>
      <c r="I73" s="13">
        <f t="shared" si="0"/>
        <v>1760</v>
      </c>
      <c r="J73" s="45"/>
    </row>
    <row r="74" spans="1:10" x14ac:dyDescent="0.3">
      <c r="A74" s="2" t="s">
        <v>326</v>
      </c>
      <c r="B74" s="2" t="s">
        <v>327</v>
      </c>
      <c r="C74" s="5"/>
      <c r="D74" s="5">
        <v>1928</v>
      </c>
      <c r="E74" s="5">
        <v>2468</v>
      </c>
      <c r="F74" s="5">
        <v>2025</v>
      </c>
      <c r="G74" s="5">
        <v>2506</v>
      </c>
      <c r="I74" s="13">
        <f t="shared" si="0"/>
        <v>8927</v>
      </c>
      <c r="J74" s="46">
        <f>I74</f>
        <v>8927</v>
      </c>
    </row>
    <row r="75" spans="1:10" x14ac:dyDescent="0.3">
      <c r="A75" t="s">
        <v>31</v>
      </c>
      <c r="B75" t="s">
        <v>293</v>
      </c>
      <c r="C75" s="5"/>
      <c r="D75" s="5"/>
      <c r="E75" s="5">
        <v>2169</v>
      </c>
      <c r="F75" s="10"/>
      <c r="G75" s="5"/>
      <c r="I75" s="13">
        <f t="shared" si="0"/>
        <v>2169</v>
      </c>
      <c r="J75" s="45"/>
    </row>
    <row r="76" spans="1:10" x14ac:dyDescent="0.3">
      <c r="A76" t="s">
        <v>245</v>
      </c>
      <c r="B76" t="s">
        <v>293</v>
      </c>
      <c r="C76" s="5"/>
      <c r="D76" s="5"/>
      <c r="E76" s="5">
        <v>1847</v>
      </c>
      <c r="F76" s="10"/>
      <c r="G76" s="5"/>
      <c r="I76" s="13">
        <f t="shared" si="0"/>
        <v>1847</v>
      </c>
      <c r="J76" s="45"/>
    </row>
    <row r="77" spans="1:10" x14ac:dyDescent="0.3">
      <c r="A77" t="s">
        <v>161</v>
      </c>
      <c r="B77" t="s">
        <v>293</v>
      </c>
      <c r="C77" s="5">
        <v>3165</v>
      </c>
      <c r="D77" s="5">
        <v>469</v>
      </c>
      <c r="E77" s="5"/>
      <c r="F77" s="10"/>
      <c r="G77" s="5"/>
      <c r="I77" s="13">
        <f t="shared" si="0"/>
        <v>3634</v>
      </c>
      <c r="J77" s="46">
        <f>I77</f>
        <v>3634</v>
      </c>
    </row>
    <row r="78" spans="1:10" x14ac:dyDescent="0.3">
      <c r="A78" t="s">
        <v>37</v>
      </c>
      <c r="B78" t="s">
        <v>277</v>
      </c>
      <c r="C78" s="5"/>
      <c r="D78" s="5"/>
      <c r="E78" s="5"/>
      <c r="F78" s="10">
        <v>579</v>
      </c>
      <c r="G78" s="5"/>
      <c r="I78" s="47">
        <f t="shared" si="0"/>
        <v>579</v>
      </c>
      <c r="J78" s="46">
        <f>I78+I71+I82</f>
        <v>1269</v>
      </c>
    </row>
    <row r="79" spans="1:10" x14ac:dyDescent="0.3">
      <c r="A79" t="s">
        <v>33</v>
      </c>
      <c r="B79" t="s">
        <v>277</v>
      </c>
      <c r="C79" s="5"/>
      <c r="D79" s="5"/>
      <c r="E79" s="5"/>
      <c r="F79" s="10"/>
      <c r="G79" s="5"/>
      <c r="I79" s="47">
        <f t="shared" si="0"/>
        <v>0</v>
      </c>
      <c r="J79" s="46">
        <f>I79+I73+I83</f>
        <v>1760</v>
      </c>
    </row>
    <row r="80" spans="1:10" x14ac:dyDescent="0.3">
      <c r="A80" t="s">
        <v>31</v>
      </c>
      <c r="B80" t="s">
        <v>277</v>
      </c>
      <c r="C80" s="5"/>
      <c r="D80" s="5"/>
      <c r="E80" s="5"/>
      <c r="F80" s="10"/>
      <c r="G80" s="5"/>
      <c r="I80" s="47">
        <f t="shared" si="0"/>
        <v>0</v>
      </c>
      <c r="J80" s="46">
        <f>I80+I75+I84</f>
        <v>2169</v>
      </c>
    </row>
    <row r="81" spans="1:10" x14ac:dyDescent="0.3">
      <c r="A81" t="s">
        <v>245</v>
      </c>
      <c r="B81" t="s">
        <v>277</v>
      </c>
      <c r="C81" s="5"/>
      <c r="D81" s="5"/>
      <c r="E81" s="5"/>
      <c r="F81" s="10"/>
      <c r="G81" s="5"/>
      <c r="I81" s="47">
        <f t="shared" si="0"/>
        <v>0</v>
      </c>
      <c r="J81" s="46">
        <f>I81+I76+I85</f>
        <v>1847</v>
      </c>
    </row>
    <row r="82" spans="1:10" x14ac:dyDescent="0.3">
      <c r="A82" s="2" t="s">
        <v>37</v>
      </c>
      <c r="B82" s="2" t="s">
        <v>153</v>
      </c>
      <c r="C82" s="5"/>
      <c r="D82" s="5"/>
      <c r="E82" s="5"/>
      <c r="F82" s="10"/>
      <c r="G82" s="5"/>
      <c r="I82" s="47">
        <f t="shared" si="0"/>
        <v>0</v>
      </c>
      <c r="J82" s="46"/>
    </row>
    <row r="83" spans="1:10" x14ac:dyDescent="0.3">
      <c r="A83" s="2" t="s">
        <v>33</v>
      </c>
      <c r="B83" s="2" t="s">
        <v>153</v>
      </c>
      <c r="C83" s="5"/>
      <c r="D83" s="5"/>
      <c r="E83" s="5"/>
      <c r="F83" s="10"/>
      <c r="G83" s="5"/>
      <c r="I83" s="47">
        <f t="shared" si="0"/>
        <v>0</v>
      </c>
      <c r="J83" s="46"/>
    </row>
    <row r="84" spans="1:10" x14ac:dyDescent="0.3">
      <c r="A84" s="2" t="s">
        <v>31</v>
      </c>
      <c r="B84" s="2" t="s">
        <v>153</v>
      </c>
      <c r="C84" s="5"/>
      <c r="D84" s="5"/>
      <c r="E84" s="5"/>
      <c r="F84" s="10"/>
      <c r="G84" s="5"/>
      <c r="I84" s="47">
        <f t="shared" si="0"/>
        <v>0</v>
      </c>
      <c r="J84" s="46"/>
    </row>
    <row r="85" spans="1:10" x14ac:dyDescent="0.3">
      <c r="A85" s="2" t="s">
        <v>245</v>
      </c>
      <c r="B85" s="2" t="s">
        <v>153</v>
      </c>
      <c r="C85" s="5"/>
      <c r="D85" s="5"/>
      <c r="E85" s="5"/>
      <c r="F85" s="10"/>
      <c r="G85" s="5"/>
      <c r="I85" s="47">
        <f t="shared" si="0"/>
        <v>0</v>
      </c>
      <c r="J85" s="46"/>
    </row>
    <row r="86" spans="1:10" x14ac:dyDescent="0.3">
      <c r="A86" s="2" t="s">
        <v>29</v>
      </c>
      <c r="B86" s="2" t="s">
        <v>318</v>
      </c>
      <c r="C86" s="5"/>
      <c r="D86" s="5"/>
      <c r="E86" s="5"/>
      <c r="F86" s="10"/>
      <c r="G86" s="5"/>
      <c r="I86" s="47">
        <f t="shared" si="0"/>
        <v>0</v>
      </c>
      <c r="J86" s="46">
        <f>I86</f>
        <v>0</v>
      </c>
    </row>
    <row r="87" spans="1:10" x14ac:dyDescent="0.3">
      <c r="A87" s="2" t="s">
        <v>17</v>
      </c>
      <c r="B87" s="2" t="s">
        <v>318</v>
      </c>
      <c r="C87" s="5"/>
      <c r="D87" s="5"/>
      <c r="E87" s="5"/>
      <c r="F87" s="10"/>
      <c r="G87" s="5"/>
      <c r="I87" s="47">
        <f t="shared" si="0"/>
        <v>0</v>
      </c>
      <c r="J87" s="46">
        <f>I87</f>
        <v>0</v>
      </c>
    </row>
    <row r="88" spans="1:10" x14ac:dyDescent="0.3">
      <c r="A88" s="2" t="s">
        <v>37</v>
      </c>
      <c r="B88" s="2" t="s">
        <v>290</v>
      </c>
      <c r="C88" s="5"/>
      <c r="D88" s="5"/>
      <c r="E88" s="5"/>
      <c r="F88" s="10"/>
      <c r="G88" s="5"/>
      <c r="I88" s="47">
        <f t="shared" si="0"/>
        <v>0</v>
      </c>
      <c r="J88" s="45"/>
    </row>
    <row r="89" spans="1:10" x14ac:dyDescent="0.3">
      <c r="A89" s="2" t="s">
        <v>33</v>
      </c>
      <c r="B89" s="2" t="s">
        <v>290</v>
      </c>
      <c r="C89" s="5"/>
      <c r="D89" s="5"/>
      <c r="E89" s="5"/>
      <c r="F89" s="10"/>
      <c r="G89" s="5"/>
      <c r="I89" s="47">
        <f t="shared" si="0"/>
        <v>0</v>
      </c>
      <c r="J89" s="45"/>
    </row>
    <row r="90" spans="1:10" x14ac:dyDescent="0.3">
      <c r="A90" s="2" t="s">
        <v>31</v>
      </c>
      <c r="B90" s="2" t="s">
        <v>290</v>
      </c>
      <c r="C90" s="5"/>
      <c r="D90" s="5"/>
      <c r="E90" s="5"/>
      <c r="F90" s="10"/>
      <c r="G90" s="5"/>
      <c r="I90" s="47">
        <f t="shared" si="0"/>
        <v>0</v>
      </c>
      <c r="J90" s="45"/>
    </row>
    <row r="91" spans="1:10" x14ac:dyDescent="0.3">
      <c r="A91" s="2" t="s">
        <v>245</v>
      </c>
      <c r="B91" s="2" t="s">
        <v>290</v>
      </c>
      <c r="C91" s="5"/>
      <c r="D91" s="5"/>
      <c r="E91" s="5"/>
      <c r="F91" s="10"/>
      <c r="G91" s="5"/>
      <c r="I91" s="47">
        <f t="shared" si="0"/>
        <v>0</v>
      </c>
      <c r="J91" s="45"/>
    </row>
    <row r="92" spans="1:10" x14ac:dyDescent="0.3">
      <c r="A92" s="2" t="s">
        <v>29</v>
      </c>
      <c r="B92" s="2" t="s">
        <v>32</v>
      </c>
      <c r="C92" s="5"/>
      <c r="D92" s="5"/>
      <c r="E92" s="5"/>
      <c r="F92" s="10"/>
      <c r="G92" s="5"/>
      <c r="I92" s="47">
        <f t="shared" si="0"/>
        <v>0</v>
      </c>
      <c r="J92" s="45"/>
    </row>
    <row r="93" spans="1:10" x14ac:dyDescent="0.3">
      <c r="A93" s="2" t="s">
        <v>17</v>
      </c>
      <c r="B93" s="2" t="s">
        <v>32</v>
      </c>
      <c r="C93" s="5"/>
      <c r="D93" s="5"/>
      <c r="E93" s="5"/>
      <c r="F93" s="10"/>
      <c r="G93" s="5"/>
      <c r="I93" s="47">
        <f t="shared" si="0"/>
        <v>0</v>
      </c>
      <c r="J93" s="45"/>
    </row>
    <row r="94" spans="1:10" x14ac:dyDescent="0.3">
      <c r="A94" t="s">
        <v>18</v>
      </c>
      <c r="B94" s="2" t="s">
        <v>32</v>
      </c>
      <c r="C94" s="5"/>
      <c r="D94" s="5"/>
      <c r="E94" s="5"/>
      <c r="F94" s="10"/>
      <c r="G94" s="5"/>
      <c r="I94" s="47">
        <f t="shared" si="0"/>
        <v>0</v>
      </c>
      <c r="J94" s="45"/>
    </row>
    <row r="95" spans="1:10" x14ac:dyDescent="0.3">
      <c r="A95" t="s">
        <v>37</v>
      </c>
      <c r="B95" s="55" t="s">
        <v>336</v>
      </c>
      <c r="C95" s="5"/>
      <c r="D95" s="5">
        <v>13245</v>
      </c>
      <c r="E95" s="5">
        <v>10615</v>
      </c>
      <c r="F95" s="10"/>
      <c r="G95" s="5"/>
      <c r="I95" s="47">
        <f t="shared" si="0"/>
        <v>23860</v>
      </c>
      <c r="J95" s="45"/>
    </row>
    <row r="96" spans="1:10" x14ac:dyDescent="0.3">
      <c r="A96" s="2" t="s">
        <v>332</v>
      </c>
      <c r="B96" s="55" t="s">
        <v>336</v>
      </c>
      <c r="C96" s="5"/>
      <c r="D96" s="5"/>
      <c r="E96" s="5">
        <v>3669</v>
      </c>
      <c r="F96" s="10">
        <v>5514</v>
      </c>
      <c r="G96" s="5">
        <v>1409</v>
      </c>
      <c r="I96" s="47">
        <f t="shared" si="0"/>
        <v>10592</v>
      </c>
      <c r="J96" s="45"/>
    </row>
    <row r="97" spans="1:10" x14ac:dyDescent="0.3">
      <c r="A97" t="s">
        <v>33</v>
      </c>
      <c r="B97" s="55" t="s">
        <v>336</v>
      </c>
      <c r="C97" s="5">
        <v>3301</v>
      </c>
      <c r="D97" s="5">
        <v>17873</v>
      </c>
      <c r="E97" s="5">
        <v>4867</v>
      </c>
      <c r="F97" s="10">
        <v>1425</v>
      </c>
      <c r="G97" s="5"/>
      <c r="I97" s="47">
        <f t="shared" si="0"/>
        <v>27466</v>
      </c>
      <c r="J97" s="45"/>
    </row>
    <row r="98" spans="1:10" x14ac:dyDescent="0.3">
      <c r="A98" s="2" t="s">
        <v>326</v>
      </c>
      <c r="B98" s="55" t="s">
        <v>336</v>
      </c>
      <c r="C98" s="5"/>
      <c r="D98" s="5">
        <v>2907</v>
      </c>
      <c r="E98" s="5"/>
      <c r="F98" s="10"/>
      <c r="G98" s="5"/>
      <c r="I98" s="47">
        <f t="shared" si="0"/>
        <v>2907</v>
      </c>
      <c r="J98" s="45"/>
    </row>
    <row r="99" spans="1:10" x14ac:dyDescent="0.3">
      <c r="A99" s="2" t="s">
        <v>339</v>
      </c>
      <c r="B99" s="55" t="s">
        <v>336</v>
      </c>
      <c r="C99" s="5"/>
      <c r="D99" s="5"/>
      <c r="E99" s="5"/>
      <c r="F99" s="10"/>
      <c r="G99" s="5"/>
      <c r="I99" s="47">
        <f t="shared" si="0"/>
        <v>0</v>
      </c>
      <c r="J99" s="45"/>
    </row>
    <row r="100" spans="1:10" x14ac:dyDescent="0.3">
      <c r="A100" t="s">
        <v>31</v>
      </c>
      <c r="B100" s="55" t="s">
        <v>336</v>
      </c>
      <c r="C100" s="5"/>
      <c r="D100" s="5">
        <v>1816</v>
      </c>
      <c r="E100" s="5"/>
      <c r="F100" s="10"/>
      <c r="G100" s="5"/>
      <c r="I100" s="47">
        <f t="shared" si="0"/>
        <v>1816</v>
      </c>
      <c r="J100" s="45"/>
    </row>
    <row r="101" spans="1:10" x14ac:dyDescent="0.3">
      <c r="A101" s="2" t="s">
        <v>53</v>
      </c>
      <c r="B101" s="2" t="s">
        <v>310</v>
      </c>
      <c r="C101" s="5">
        <v>4150</v>
      </c>
      <c r="D101" s="5">
        <v>12222</v>
      </c>
      <c r="E101" s="5"/>
      <c r="F101" s="10">
        <v>9458</v>
      </c>
      <c r="G101" s="5">
        <v>732</v>
      </c>
      <c r="I101" s="47">
        <f t="shared" si="0"/>
        <v>26562</v>
      </c>
      <c r="J101" s="45"/>
    </row>
    <row r="102" spans="1:10" x14ac:dyDescent="0.3">
      <c r="A102" s="2" t="s">
        <v>333</v>
      </c>
      <c r="B102" s="2" t="s">
        <v>310</v>
      </c>
      <c r="C102" s="5"/>
      <c r="D102" s="5"/>
      <c r="E102" s="5"/>
      <c r="F102" s="10">
        <v>2130</v>
      </c>
      <c r="G102" s="5">
        <v>11798</v>
      </c>
      <c r="I102" s="47">
        <f t="shared" si="0"/>
        <v>13928</v>
      </c>
      <c r="J102" s="46">
        <f>I102+I96</f>
        <v>24520</v>
      </c>
    </row>
    <row r="103" spans="1:10" x14ac:dyDescent="0.3">
      <c r="A103" s="2" t="s">
        <v>54</v>
      </c>
      <c r="B103" s="2" t="s">
        <v>310</v>
      </c>
      <c r="C103" s="5">
        <v>2832</v>
      </c>
      <c r="D103" s="5">
        <v>16921</v>
      </c>
      <c r="E103" s="5">
        <v>2664</v>
      </c>
      <c r="F103" s="10">
        <v>1671</v>
      </c>
      <c r="G103" s="5">
        <v>1703</v>
      </c>
      <c r="I103" s="47">
        <f t="shared" si="0"/>
        <v>25791</v>
      </c>
      <c r="J103" s="45"/>
    </row>
    <row r="104" spans="1:10" x14ac:dyDescent="0.3">
      <c r="A104" s="2" t="s">
        <v>334</v>
      </c>
      <c r="B104" s="2" t="s">
        <v>310</v>
      </c>
      <c r="C104" s="5"/>
      <c r="D104" s="5">
        <v>5644</v>
      </c>
      <c r="E104" s="5"/>
      <c r="F104" s="10">
        <v>1491</v>
      </c>
      <c r="G104" s="5">
        <v>5922</v>
      </c>
      <c r="I104" s="47">
        <f t="shared" si="0"/>
        <v>13057</v>
      </c>
      <c r="J104" s="46">
        <f>I104+I98</f>
        <v>15964</v>
      </c>
    </row>
    <row r="105" spans="1:10" x14ac:dyDescent="0.3">
      <c r="A105" s="2" t="s">
        <v>311</v>
      </c>
      <c r="B105" s="2" t="s">
        <v>310</v>
      </c>
      <c r="C105" s="5">
        <v>2763</v>
      </c>
      <c r="D105" s="5">
        <v>835</v>
      </c>
      <c r="E105" s="5">
        <v>1349</v>
      </c>
      <c r="F105" s="10">
        <v>2653</v>
      </c>
      <c r="G105" s="5">
        <v>1656</v>
      </c>
      <c r="I105" s="47">
        <f t="shared" si="0"/>
        <v>9256</v>
      </c>
      <c r="J105" s="45"/>
    </row>
    <row r="106" spans="1:10" x14ac:dyDescent="0.3">
      <c r="A106" s="2" t="s">
        <v>320</v>
      </c>
      <c r="B106" s="2" t="s">
        <v>310</v>
      </c>
      <c r="C106" s="5"/>
      <c r="D106" s="5">
        <v>3664</v>
      </c>
      <c r="E106" s="5">
        <v>580</v>
      </c>
      <c r="F106" s="10"/>
      <c r="G106" s="5">
        <v>543</v>
      </c>
      <c r="I106" s="47">
        <f t="shared" si="0"/>
        <v>4787</v>
      </c>
      <c r="J106" s="45"/>
    </row>
    <row r="107" spans="1:10" x14ac:dyDescent="0.3">
      <c r="A107" s="2" t="s">
        <v>337</v>
      </c>
      <c r="B107" s="2" t="s">
        <v>310</v>
      </c>
      <c r="C107" s="5">
        <v>2857</v>
      </c>
      <c r="D107" s="5"/>
      <c r="E107" s="5">
        <v>1052</v>
      </c>
      <c r="F107" s="10"/>
      <c r="G107" s="5">
        <v>1193</v>
      </c>
      <c r="I107" s="47">
        <f t="shared" si="0"/>
        <v>5102</v>
      </c>
      <c r="J107" s="45"/>
    </row>
    <row r="108" spans="1:10" x14ac:dyDescent="0.3">
      <c r="A108" s="2" t="s">
        <v>42</v>
      </c>
      <c r="B108" s="2" t="s">
        <v>296</v>
      </c>
      <c r="C108" s="5"/>
      <c r="D108" s="5"/>
      <c r="E108" s="5"/>
      <c r="F108" s="10"/>
      <c r="G108" s="5"/>
      <c r="I108" s="47">
        <f t="shared" si="0"/>
        <v>0</v>
      </c>
      <c r="J108" s="45"/>
    </row>
    <row r="109" spans="1:10" x14ac:dyDescent="0.3">
      <c r="A109" s="2" t="s">
        <v>44</v>
      </c>
      <c r="B109" s="2" t="s">
        <v>296</v>
      </c>
      <c r="C109" s="5"/>
      <c r="D109" s="5"/>
      <c r="E109" s="5"/>
      <c r="F109" s="10"/>
      <c r="G109" s="5"/>
      <c r="I109" s="47">
        <f t="shared" si="0"/>
        <v>0</v>
      </c>
      <c r="J109" s="45"/>
    </row>
    <row r="110" spans="1:10" x14ac:dyDescent="0.3">
      <c r="A110" s="2" t="s">
        <v>71</v>
      </c>
      <c r="B110" s="2" t="s">
        <v>296</v>
      </c>
      <c r="C110" s="5"/>
      <c r="D110" s="5"/>
      <c r="E110" s="5"/>
      <c r="F110" s="10"/>
      <c r="G110" s="5"/>
      <c r="I110" s="47">
        <f t="shared" si="0"/>
        <v>0</v>
      </c>
      <c r="J110" s="45"/>
    </row>
    <row r="111" spans="1:10" x14ac:dyDescent="0.3">
      <c r="A111" t="s">
        <v>25</v>
      </c>
      <c r="B111" t="s">
        <v>45</v>
      </c>
      <c r="C111" s="5"/>
      <c r="D111" s="5"/>
      <c r="E111" s="5"/>
      <c r="F111" s="5"/>
      <c r="G111" s="5"/>
      <c r="I111" s="47">
        <f t="shared" si="0"/>
        <v>0</v>
      </c>
      <c r="J111" s="44">
        <f>I111+I88+I108+I101+I92+I95</f>
        <v>50422</v>
      </c>
    </row>
    <row r="112" spans="1:10" x14ac:dyDescent="0.3">
      <c r="A112" t="s">
        <v>27</v>
      </c>
      <c r="B112" t="s">
        <v>45</v>
      </c>
      <c r="C112" s="5"/>
      <c r="D112" s="5"/>
      <c r="E112" s="5"/>
      <c r="F112" s="5"/>
      <c r="G112" s="5"/>
      <c r="I112" s="47">
        <f t="shared" si="0"/>
        <v>0</v>
      </c>
      <c r="J112" s="44">
        <f>I112+I89+I109+I103+I93+I97</f>
        <v>53257</v>
      </c>
    </row>
    <row r="113" spans="1:10" x14ac:dyDescent="0.3">
      <c r="A113" t="s">
        <v>28</v>
      </c>
      <c r="B113" t="s">
        <v>45</v>
      </c>
      <c r="C113" s="5"/>
      <c r="D113" s="5"/>
      <c r="E113" s="5"/>
      <c r="F113" s="5"/>
      <c r="G113" s="5"/>
      <c r="I113" s="47">
        <f t="shared" si="0"/>
        <v>0</v>
      </c>
      <c r="J113" s="44">
        <f>I113+I90+I110+I105+I94+I100</f>
        <v>11072</v>
      </c>
    </row>
    <row r="114" spans="1:10" x14ac:dyDescent="0.3">
      <c r="A114" t="s">
        <v>246</v>
      </c>
      <c r="B114" t="s">
        <v>45</v>
      </c>
      <c r="C114" s="5"/>
      <c r="D114" s="5"/>
      <c r="E114" s="5"/>
      <c r="F114" s="5"/>
      <c r="G114" s="5"/>
      <c r="I114" s="47">
        <f t="shared" si="0"/>
        <v>0</v>
      </c>
      <c r="J114" s="44">
        <f>I114+I91+I106</f>
        <v>4787</v>
      </c>
    </row>
    <row r="115" spans="1:10" x14ac:dyDescent="0.3">
      <c r="A115" t="s">
        <v>160</v>
      </c>
      <c r="B115" t="s">
        <v>45</v>
      </c>
      <c r="C115" s="5"/>
      <c r="D115" s="5"/>
      <c r="E115" s="5"/>
      <c r="F115" s="5"/>
      <c r="G115" s="5"/>
      <c r="I115" s="13">
        <f t="shared" si="0"/>
        <v>0</v>
      </c>
      <c r="J115" s="46">
        <f>I115+I107</f>
        <v>5102</v>
      </c>
    </row>
    <row r="116" spans="1:10" x14ac:dyDescent="0.3">
      <c r="C116" s="1" t="s">
        <v>0</v>
      </c>
      <c r="D116" s="1" t="s">
        <v>0</v>
      </c>
      <c r="E116" s="1" t="s">
        <v>0</v>
      </c>
      <c r="F116" s="1" t="s">
        <v>0</v>
      </c>
      <c r="G116" s="1" t="s">
        <v>0</v>
      </c>
      <c r="H116" s="1"/>
      <c r="I116" s="1" t="s">
        <v>0</v>
      </c>
    </row>
    <row r="117" spans="1:10" x14ac:dyDescent="0.3">
      <c r="C117" s="8">
        <f>SUM(C4:C115)</f>
        <v>33405</v>
      </c>
      <c r="D117" s="8">
        <f>SUM(D4:D115)</f>
        <v>137792</v>
      </c>
      <c r="E117" s="8">
        <f>SUM(E4:E115)</f>
        <v>101240</v>
      </c>
      <c r="F117" s="8">
        <f>SUM(F4:F115)</f>
        <v>94647</v>
      </c>
      <c r="G117" s="8">
        <f>SUM(G4:G115)</f>
        <v>103721</v>
      </c>
      <c r="H117" s="9"/>
      <c r="I117" s="21">
        <f>SUM(I4:I115)</f>
        <v>470805</v>
      </c>
      <c r="J117" s="21">
        <f>SUM(J4:J115)</f>
        <v>470805</v>
      </c>
    </row>
    <row r="118" spans="1:10" x14ac:dyDescent="0.3">
      <c r="C118" s="1" t="s">
        <v>1</v>
      </c>
      <c r="D118" s="1" t="s">
        <v>1</v>
      </c>
      <c r="E118" s="1" t="s">
        <v>1</v>
      </c>
      <c r="F118" s="1" t="s">
        <v>1</v>
      </c>
      <c r="G118" s="1" t="s">
        <v>1</v>
      </c>
      <c r="H118" s="1"/>
      <c r="I118" s="1" t="s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N137"/>
  <sheetViews>
    <sheetView topLeftCell="A88" workbookViewId="0">
      <selection activeCell="J96" sqref="J96:J102"/>
    </sheetView>
  </sheetViews>
  <sheetFormatPr defaultRowHeight="14.4" x14ac:dyDescent="0.3"/>
  <cols>
    <col min="2" max="2" width="13.6640625" customWidth="1"/>
    <col min="3" max="3" width="10.6640625" customWidth="1"/>
    <col min="4" max="4" width="11.33203125" customWidth="1"/>
    <col min="5" max="6" width="11.109375" customWidth="1"/>
    <col min="7" max="7" width="11" customWidth="1"/>
  </cols>
  <sheetData>
    <row r="1" spans="1:10" x14ac:dyDescent="0.3">
      <c r="A1" t="s">
        <v>343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3" t="s">
        <v>188</v>
      </c>
      <c r="E3" s="3" t="s">
        <v>49</v>
      </c>
      <c r="F3" s="4" t="s">
        <v>344</v>
      </c>
      <c r="G3" s="3" t="s">
        <v>190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>
        <v>515</v>
      </c>
      <c r="I4" s="47">
        <f t="shared" ref="I4:I134" si="0">C4+D4+E4+F4+G4</f>
        <v>515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>
        <v>1920</v>
      </c>
      <c r="E7" s="5">
        <v>508</v>
      </c>
      <c r="F7" s="17"/>
      <c r="G7" s="5"/>
      <c r="I7" s="47">
        <f t="shared" si="0"/>
        <v>2428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>
        <v>1721</v>
      </c>
      <c r="E10" s="5">
        <v>1906</v>
      </c>
      <c r="F10" s="17">
        <v>2407</v>
      </c>
      <c r="G10" s="5">
        <v>1966</v>
      </c>
      <c r="I10" s="47">
        <f t="shared" si="0"/>
        <v>8000</v>
      </c>
      <c r="J10" s="46">
        <f>I10</f>
        <v>8000</v>
      </c>
    </row>
    <row r="11" spans="1:10" x14ac:dyDescent="0.3">
      <c r="A11" t="s">
        <v>24</v>
      </c>
      <c r="B11" t="s">
        <v>23</v>
      </c>
      <c r="C11" s="5"/>
      <c r="D11" s="5">
        <v>4757</v>
      </c>
      <c r="E11" s="5">
        <v>1441</v>
      </c>
      <c r="F11" s="17"/>
      <c r="G11" s="5">
        <v>2414</v>
      </c>
      <c r="I11" s="47">
        <f t="shared" si="0"/>
        <v>8612</v>
      </c>
      <c r="J11" s="46">
        <f>I11</f>
        <v>8612</v>
      </c>
    </row>
    <row r="12" spans="1:10" x14ac:dyDescent="0.3">
      <c r="A12" s="2" t="s">
        <v>331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/>
      <c r="D14" s="5">
        <v>6266</v>
      </c>
      <c r="E14" s="5">
        <v>652</v>
      </c>
      <c r="F14" s="17">
        <v>1786</v>
      </c>
      <c r="G14" s="5">
        <v>1969</v>
      </c>
      <c r="I14" s="47">
        <f t="shared" si="0"/>
        <v>10673</v>
      </c>
      <c r="J14" s="44">
        <f>I4+I14+I21+I28+I35+I39+I41</f>
        <v>26687</v>
      </c>
    </row>
    <row r="15" spans="1:10" x14ac:dyDescent="0.3">
      <c r="A15" s="2" t="s">
        <v>328</v>
      </c>
      <c r="B15" s="2" t="s">
        <v>287</v>
      </c>
      <c r="C15" s="5"/>
      <c r="D15" s="5">
        <v>3282</v>
      </c>
      <c r="E15" s="5">
        <v>7150</v>
      </c>
      <c r="F15" s="17">
        <v>10911</v>
      </c>
      <c r="G15" s="5">
        <v>512</v>
      </c>
      <c r="I15" s="47">
        <f t="shared" si="0"/>
        <v>21855</v>
      </c>
      <c r="J15" s="46">
        <f>I15+I22+I29</f>
        <v>37080</v>
      </c>
    </row>
    <row r="16" spans="1:10" x14ac:dyDescent="0.3">
      <c r="A16" s="2" t="s">
        <v>139</v>
      </c>
      <c r="B16" s="2" t="s">
        <v>287</v>
      </c>
      <c r="C16" s="5"/>
      <c r="D16" s="5">
        <v>1909</v>
      </c>
      <c r="E16" s="5">
        <v>6942</v>
      </c>
      <c r="F16" s="17">
        <v>2450</v>
      </c>
      <c r="G16" s="5"/>
      <c r="I16" s="47">
        <f t="shared" si="0"/>
        <v>11301</v>
      </c>
      <c r="J16" s="44">
        <f>I5+I16+I23+I30+I36+I40+I42</f>
        <v>50804</v>
      </c>
    </row>
    <row r="17" spans="1:10" x14ac:dyDescent="0.3">
      <c r="A17" s="2" t="s">
        <v>329</v>
      </c>
      <c r="B17" s="2" t="s">
        <v>287</v>
      </c>
      <c r="C17" s="5"/>
      <c r="D17" s="5">
        <v>8275</v>
      </c>
      <c r="E17" s="5">
        <v>8359</v>
      </c>
      <c r="F17" s="17">
        <v>4941</v>
      </c>
      <c r="G17" s="5">
        <v>2725</v>
      </c>
      <c r="I17" s="47">
        <f t="shared" si="0"/>
        <v>24300</v>
      </c>
      <c r="J17" s="46">
        <f>I17+I24+I31</f>
        <v>36990</v>
      </c>
    </row>
    <row r="18" spans="1:10" x14ac:dyDescent="0.3">
      <c r="A18" s="2" t="s">
        <v>174</v>
      </c>
      <c r="B18" s="2" t="s">
        <v>287</v>
      </c>
      <c r="C18" s="5"/>
      <c r="D18" s="5"/>
      <c r="E18" s="5">
        <v>234</v>
      </c>
      <c r="F18" s="17"/>
      <c r="G18" s="5"/>
      <c r="I18" s="47">
        <f t="shared" si="0"/>
        <v>234</v>
      </c>
      <c r="J18" s="44">
        <f>I6+I18+I25+I32+I37</f>
        <v>3184</v>
      </c>
    </row>
    <row r="19" spans="1:10" x14ac:dyDescent="0.3">
      <c r="A19" s="2" t="s">
        <v>307</v>
      </c>
      <c r="B19" s="2" t="s">
        <v>287</v>
      </c>
      <c r="C19" s="5"/>
      <c r="D19" s="5"/>
      <c r="E19" s="5"/>
      <c r="F19" s="17"/>
      <c r="G19" s="5"/>
      <c r="I19" s="47">
        <f t="shared" si="0"/>
        <v>0</v>
      </c>
      <c r="J19" s="44">
        <f>I7+I19+I26+I33+I38</f>
        <v>5052</v>
      </c>
    </row>
    <row r="20" spans="1:10" x14ac:dyDescent="0.3">
      <c r="A20" s="2" t="s">
        <v>324</v>
      </c>
      <c r="B20" s="2" t="s">
        <v>287</v>
      </c>
      <c r="C20" s="5"/>
      <c r="D20" s="5">
        <v>357</v>
      </c>
      <c r="E20" s="5">
        <v>1940</v>
      </c>
      <c r="F20" s="17">
        <v>2713</v>
      </c>
      <c r="G20" s="5">
        <v>4318</v>
      </c>
      <c r="I20" s="47">
        <f t="shared" si="0"/>
        <v>9328</v>
      </c>
      <c r="J20" s="44">
        <f>I8+I20+I27+I34</f>
        <v>13872</v>
      </c>
    </row>
    <row r="21" spans="1:10" x14ac:dyDescent="0.3">
      <c r="A21" s="2" t="s">
        <v>11</v>
      </c>
      <c r="B21" s="61" t="s">
        <v>345</v>
      </c>
      <c r="C21" s="5"/>
      <c r="D21" s="5"/>
      <c r="E21" s="5"/>
      <c r="F21" s="17">
        <v>7528</v>
      </c>
      <c r="G21" s="5">
        <v>5388</v>
      </c>
      <c r="I21" s="47">
        <f t="shared" si="0"/>
        <v>12916</v>
      </c>
      <c r="J21" s="45"/>
    </row>
    <row r="22" spans="1:10" x14ac:dyDescent="0.3">
      <c r="A22" s="2" t="s">
        <v>346</v>
      </c>
      <c r="B22" s="61" t="s">
        <v>345</v>
      </c>
      <c r="C22" s="5"/>
      <c r="D22" s="5"/>
      <c r="E22" s="5"/>
      <c r="F22" s="17">
        <v>4282</v>
      </c>
      <c r="G22" s="5">
        <v>5036</v>
      </c>
      <c r="I22" s="47">
        <f t="shared" si="0"/>
        <v>9318</v>
      </c>
      <c r="J22" s="45"/>
    </row>
    <row r="23" spans="1:10" x14ac:dyDescent="0.3">
      <c r="A23" s="2" t="s">
        <v>10</v>
      </c>
      <c r="B23" s="61" t="s">
        <v>345</v>
      </c>
      <c r="C23" s="5"/>
      <c r="D23" s="5"/>
      <c r="E23" s="5"/>
      <c r="F23" s="17">
        <v>6598</v>
      </c>
      <c r="G23" s="5">
        <v>4222</v>
      </c>
      <c r="I23" s="47">
        <f t="shared" si="0"/>
        <v>10820</v>
      </c>
      <c r="J23" s="45"/>
    </row>
    <row r="24" spans="1:10" x14ac:dyDescent="0.3">
      <c r="A24" s="2" t="s">
        <v>347</v>
      </c>
      <c r="B24" s="61" t="s">
        <v>345</v>
      </c>
      <c r="C24" s="5"/>
      <c r="D24" s="5"/>
      <c r="E24" s="5"/>
      <c r="F24" s="17"/>
      <c r="G24" s="5"/>
      <c r="I24" s="47">
        <f t="shared" si="0"/>
        <v>0</v>
      </c>
      <c r="J24" s="45"/>
    </row>
    <row r="25" spans="1:10" x14ac:dyDescent="0.3">
      <c r="A25" s="2" t="s">
        <v>8</v>
      </c>
      <c r="B25" s="61" t="s">
        <v>345</v>
      </c>
      <c r="C25" s="5"/>
      <c r="D25" s="5"/>
      <c r="E25" s="5"/>
      <c r="F25" s="17">
        <v>2950</v>
      </c>
      <c r="G25" s="5"/>
      <c r="I25" s="47">
        <f t="shared" si="0"/>
        <v>2950</v>
      </c>
      <c r="J25" s="45"/>
    </row>
    <row r="26" spans="1:10" x14ac:dyDescent="0.3">
      <c r="A26" s="2" t="s">
        <v>348</v>
      </c>
      <c r="B26" s="61" t="s">
        <v>345</v>
      </c>
      <c r="C26" s="5"/>
      <c r="D26" s="5"/>
      <c r="E26" s="5"/>
      <c r="F26" s="17">
        <v>2624</v>
      </c>
      <c r="G26" s="5"/>
      <c r="I26" s="47">
        <f t="shared" si="0"/>
        <v>2624</v>
      </c>
      <c r="J26" s="45"/>
    </row>
    <row r="27" spans="1:10" x14ac:dyDescent="0.3">
      <c r="A27" s="2" t="s">
        <v>158</v>
      </c>
      <c r="B27" s="61" t="s">
        <v>345</v>
      </c>
      <c r="C27" s="5"/>
      <c r="D27" s="5"/>
      <c r="E27" s="5"/>
      <c r="F27" s="17"/>
      <c r="G27" s="5"/>
      <c r="I27" s="47">
        <f t="shared" si="0"/>
        <v>0</v>
      </c>
      <c r="J27" s="45"/>
    </row>
    <row r="28" spans="1:10" x14ac:dyDescent="0.3">
      <c r="A28" s="2" t="s">
        <v>157</v>
      </c>
      <c r="B28" s="61" t="s">
        <v>345</v>
      </c>
      <c r="C28" s="5"/>
      <c r="D28" s="5"/>
      <c r="E28" s="5"/>
      <c r="F28" s="17">
        <v>2583</v>
      </c>
      <c r="G28" s="5"/>
      <c r="I28" s="47">
        <f t="shared" si="0"/>
        <v>2583</v>
      </c>
      <c r="J28" s="45"/>
    </row>
    <row r="29" spans="1:10" x14ac:dyDescent="0.3">
      <c r="A29" s="2" t="s">
        <v>328</v>
      </c>
      <c r="B29" s="61" t="s">
        <v>345</v>
      </c>
      <c r="C29" s="5"/>
      <c r="D29" s="5"/>
      <c r="E29" s="5"/>
      <c r="F29" s="17">
        <v>5209</v>
      </c>
      <c r="G29" s="5">
        <v>698</v>
      </c>
      <c r="I29" s="47">
        <f t="shared" si="0"/>
        <v>5907</v>
      </c>
      <c r="J29" s="45"/>
    </row>
    <row r="30" spans="1:10" x14ac:dyDescent="0.3">
      <c r="A30" s="2" t="s">
        <v>139</v>
      </c>
      <c r="B30" s="61" t="s">
        <v>345</v>
      </c>
      <c r="C30" s="5"/>
      <c r="D30" s="5"/>
      <c r="E30" s="5"/>
      <c r="F30" s="17"/>
      <c r="G30" s="5">
        <v>8695</v>
      </c>
      <c r="I30" s="47">
        <f t="shared" si="0"/>
        <v>8695</v>
      </c>
      <c r="J30" s="45"/>
    </row>
    <row r="31" spans="1:10" x14ac:dyDescent="0.3">
      <c r="A31" s="2" t="s">
        <v>329</v>
      </c>
      <c r="B31" s="61" t="s">
        <v>345</v>
      </c>
      <c r="C31" s="5"/>
      <c r="D31" s="5"/>
      <c r="E31" s="5"/>
      <c r="F31" s="17">
        <v>4046</v>
      </c>
      <c r="G31" s="5">
        <v>8644</v>
      </c>
      <c r="I31" s="47">
        <f t="shared" si="0"/>
        <v>12690</v>
      </c>
      <c r="J31" s="45"/>
    </row>
    <row r="32" spans="1:10" x14ac:dyDescent="0.3">
      <c r="A32" s="2" t="s">
        <v>174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307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324</v>
      </c>
      <c r="B34" s="61" t="s">
        <v>345</v>
      </c>
      <c r="C34" s="5"/>
      <c r="D34" s="5"/>
      <c r="E34" s="5"/>
      <c r="F34" s="17">
        <v>4544</v>
      </c>
      <c r="G34" s="5"/>
      <c r="I34" s="47">
        <f t="shared" si="0"/>
        <v>4544</v>
      </c>
      <c r="J34" s="45"/>
    </row>
    <row r="35" spans="1:10" x14ac:dyDescent="0.3">
      <c r="A35" s="2" t="s">
        <v>19</v>
      </c>
      <c r="B35" s="2" t="s">
        <v>288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20</v>
      </c>
      <c r="B36" s="2" t="s">
        <v>288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21</v>
      </c>
      <c r="B37" s="2" t="s">
        <v>288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243</v>
      </c>
      <c r="B38" s="2" t="s">
        <v>288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157</v>
      </c>
      <c r="B39" s="2" t="s">
        <v>315</v>
      </c>
      <c r="C39" s="5"/>
      <c r="D39" s="5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139</v>
      </c>
      <c r="B40" s="2" t="s">
        <v>315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60" t="s">
        <v>11</v>
      </c>
      <c r="B41" s="60" t="s">
        <v>315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60" t="s">
        <v>10</v>
      </c>
      <c r="B42" s="60" t="s">
        <v>315</v>
      </c>
      <c r="C42" s="5"/>
      <c r="D42" s="5">
        <v>6744</v>
      </c>
      <c r="E42" s="5">
        <v>9465</v>
      </c>
      <c r="F42" s="17">
        <v>3779</v>
      </c>
      <c r="G42" s="5"/>
      <c r="I42" s="47">
        <f t="shared" si="0"/>
        <v>19988</v>
      </c>
      <c r="J42" s="45"/>
    </row>
    <row r="43" spans="1:10" x14ac:dyDescent="0.3">
      <c r="A43" t="s">
        <v>29</v>
      </c>
      <c r="B43" t="s">
        <v>30</v>
      </c>
      <c r="C43" s="5"/>
      <c r="D43" s="5"/>
      <c r="E43" s="5"/>
      <c r="F43" s="17"/>
      <c r="G43" s="5"/>
      <c r="I43" s="47">
        <f t="shared" si="0"/>
        <v>0</v>
      </c>
      <c r="J43" s="44"/>
    </row>
    <row r="44" spans="1:10" x14ac:dyDescent="0.3">
      <c r="A44" t="s">
        <v>17</v>
      </c>
      <c r="B44" t="s">
        <v>30</v>
      </c>
      <c r="C44" s="5"/>
      <c r="D44" s="5"/>
      <c r="E44" s="5"/>
      <c r="F44" s="5"/>
      <c r="G44" s="5"/>
      <c r="I44" s="47">
        <f t="shared" si="0"/>
        <v>0</v>
      </c>
      <c r="J44" s="44"/>
    </row>
    <row r="45" spans="1:10" x14ac:dyDescent="0.3">
      <c r="A45" t="s">
        <v>18</v>
      </c>
      <c r="B45" t="s">
        <v>30</v>
      </c>
      <c r="C45" s="5"/>
      <c r="D45" s="5"/>
      <c r="E45" s="5"/>
      <c r="F45" s="5"/>
      <c r="G45" s="5"/>
      <c r="I45" s="47">
        <f t="shared" si="0"/>
        <v>0</v>
      </c>
      <c r="J45" s="44"/>
    </row>
    <row r="46" spans="1:10" x14ac:dyDescent="0.3">
      <c r="A46" t="s">
        <v>244</v>
      </c>
      <c r="B46" t="s">
        <v>30</v>
      </c>
      <c r="C46" s="5"/>
      <c r="D46" s="5"/>
      <c r="E46" s="5"/>
      <c r="F46" s="5"/>
      <c r="G46" s="5"/>
      <c r="I46" s="47">
        <f t="shared" si="0"/>
        <v>0</v>
      </c>
      <c r="J46" s="44"/>
    </row>
    <row r="47" spans="1:10" x14ac:dyDescent="0.3">
      <c r="A47" t="s">
        <v>162</v>
      </c>
      <c r="B47" t="s">
        <v>30</v>
      </c>
      <c r="C47" s="5"/>
      <c r="D47" s="5"/>
      <c r="E47" s="5"/>
      <c r="F47" s="5"/>
      <c r="G47" s="5"/>
      <c r="I47" s="47">
        <f t="shared" si="0"/>
        <v>0</v>
      </c>
      <c r="J47" s="46"/>
    </row>
    <row r="48" spans="1:10" x14ac:dyDescent="0.3">
      <c r="A48" t="s">
        <v>25</v>
      </c>
      <c r="B48" t="s">
        <v>30</v>
      </c>
      <c r="C48" s="5"/>
      <c r="D48" s="5"/>
      <c r="E48" s="5">
        <v>1013</v>
      </c>
      <c r="F48" s="5">
        <v>1821</v>
      </c>
      <c r="G48" s="5"/>
      <c r="I48" s="47">
        <f t="shared" si="0"/>
        <v>2834</v>
      </c>
      <c r="J48" s="46">
        <f>I48+I66</f>
        <v>4168</v>
      </c>
    </row>
    <row r="49" spans="1:10" x14ac:dyDescent="0.3">
      <c r="A49" t="s">
        <v>349</v>
      </c>
      <c r="B49" t="s">
        <v>30</v>
      </c>
      <c r="C49" s="5"/>
      <c r="D49" s="5"/>
      <c r="E49" s="5"/>
      <c r="F49" s="5"/>
      <c r="G49" s="5"/>
      <c r="I49" s="47">
        <f t="shared" si="0"/>
        <v>0</v>
      </c>
      <c r="J49" s="46">
        <f>I49</f>
        <v>0</v>
      </c>
    </row>
    <row r="50" spans="1:10" x14ac:dyDescent="0.3">
      <c r="A50" t="s">
        <v>27</v>
      </c>
      <c r="B50" t="s">
        <v>30</v>
      </c>
      <c r="C50" s="5"/>
      <c r="D50" s="5"/>
      <c r="E50" s="5">
        <v>1090</v>
      </c>
      <c r="F50" s="5"/>
      <c r="G50" s="5"/>
      <c r="I50" s="47">
        <f t="shared" si="0"/>
        <v>1090</v>
      </c>
      <c r="J50" s="44">
        <f>I50+I64+I67</f>
        <v>2264</v>
      </c>
    </row>
    <row r="51" spans="1:10" x14ac:dyDescent="0.3">
      <c r="A51" s="2" t="s">
        <v>325</v>
      </c>
      <c r="B51" s="2" t="s">
        <v>30</v>
      </c>
      <c r="C51" s="5"/>
      <c r="D51" s="5">
        <v>1743</v>
      </c>
      <c r="E51" s="5">
        <v>1932</v>
      </c>
      <c r="F51" s="5">
        <v>2446</v>
      </c>
      <c r="G51" s="5">
        <v>2013</v>
      </c>
      <c r="I51" s="47">
        <f t="shared" si="0"/>
        <v>8134</v>
      </c>
      <c r="J51" s="44">
        <f>I51+I68</f>
        <v>8134</v>
      </c>
    </row>
    <row r="52" spans="1:10" x14ac:dyDescent="0.3">
      <c r="A52" t="s">
        <v>28</v>
      </c>
      <c r="B52" t="s">
        <v>30</v>
      </c>
      <c r="C52" s="5"/>
      <c r="D52" s="5">
        <v>582</v>
      </c>
      <c r="E52" s="5">
        <v>1411</v>
      </c>
      <c r="F52" s="5"/>
      <c r="G52" s="5">
        <v>1455</v>
      </c>
      <c r="I52" s="47">
        <f t="shared" si="0"/>
        <v>3448</v>
      </c>
      <c r="J52" s="44">
        <f>I52+I65+I69</f>
        <v>4875</v>
      </c>
    </row>
    <row r="53" spans="1:10" x14ac:dyDescent="0.3">
      <c r="A53" t="s">
        <v>29</v>
      </c>
      <c r="B53" s="59" t="s">
        <v>254</v>
      </c>
      <c r="C53" s="5"/>
      <c r="D53" s="5">
        <v>5812</v>
      </c>
      <c r="E53" s="5"/>
      <c r="F53" s="5">
        <v>7237</v>
      </c>
      <c r="G53" s="5"/>
      <c r="I53" s="47">
        <f t="shared" si="0"/>
        <v>13049</v>
      </c>
      <c r="J53" s="44">
        <f>I43+I53+I60+I70+I75</f>
        <v>20811</v>
      </c>
    </row>
    <row r="54" spans="1:10" x14ac:dyDescent="0.3">
      <c r="A54" t="s">
        <v>330</v>
      </c>
      <c r="B54" s="59" t="s">
        <v>254</v>
      </c>
      <c r="C54" s="5"/>
      <c r="D54" s="5">
        <v>3031</v>
      </c>
      <c r="E54" s="5"/>
      <c r="F54" s="5">
        <v>3590</v>
      </c>
      <c r="G54" s="5">
        <v>4526</v>
      </c>
      <c r="I54" s="47">
        <f t="shared" si="0"/>
        <v>11147</v>
      </c>
      <c r="J54" s="46">
        <f>I54+I76</f>
        <v>24901</v>
      </c>
    </row>
    <row r="55" spans="1:10" x14ac:dyDescent="0.3">
      <c r="A55" t="s">
        <v>17</v>
      </c>
      <c r="B55" s="59" t="s">
        <v>254</v>
      </c>
      <c r="C55" s="5"/>
      <c r="D55" s="5">
        <v>5641</v>
      </c>
      <c r="E55" s="5"/>
      <c r="F55" s="5">
        <v>9534</v>
      </c>
      <c r="G55" s="5">
        <v>6346</v>
      </c>
      <c r="I55" s="47">
        <f t="shared" si="0"/>
        <v>21521</v>
      </c>
      <c r="J55" s="44">
        <f>I44+I55+I61+I71+I74+I77</f>
        <v>35706</v>
      </c>
    </row>
    <row r="56" spans="1:10" x14ac:dyDescent="0.3">
      <c r="A56" t="s">
        <v>331</v>
      </c>
      <c r="B56" s="59" t="s">
        <v>254</v>
      </c>
      <c r="C56" s="5"/>
      <c r="D56" s="5">
        <v>4076</v>
      </c>
      <c r="E56" s="5"/>
      <c r="F56" s="5"/>
      <c r="G56" s="5"/>
      <c r="I56" s="47">
        <f t="shared" si="0"/>
        <v>4076</v>
      </c>
      <c r="J56" s="46">
        <f>I56+I78</f>
        <v>18490</v>
      </c>
    </row>
    <row r="57" spans="1:10" x14ac:dyDescent="0.3">
      <c r="A57" t="s">
        <v>18</v>
      </c>
      <c r="B57" s="59" t="s">
        <v>254</v>
      </c>
      <c r="C57" s="5"/>
      <c r="D57" s="5"/>
      <c r="E57" s="5"/>
      <c r="F57" s="5"/>
      <c r="G57" s="5"/>
      <c r="I57" s="47">
        <f t="shared" si="0"/>
        <v>0</v>
      </c>
      <c r="J57" s="44">
        <f>I45+I62+I72+I79+I57</f>
        <v>6511</v>
      </c>
    </row>
    <row r="58" spans="1:10" x14ac:dyDescent="0.3">
      <c r="A58" t="s">
        <v>244</v>
      </c>
      <c r="B58" s="59" t="s">
        <v>254</v>
      </c>
      <c r="C58" s="5"/>
      <c r="D58" s="5">
        <v>1746</v>
      </c>
      <c r="E58" s="5"/>
      <c r="F58" s="5"/>
      <c r="G58" s="5"/>
      <c r="I58" s="47">
        <f t="shared" si="0"/>
        <v>1746</v>
      </c>
      <c r="J58" s="44">
        <f>I46+I63+I73+I58+I80</f>
        <v>4027</v>
      </c>
    </row>
    <row r="59" spans="1:10" x14ac:dyDescent="0.3">
      <c r="A59" t="s">
        <v>162</v>
      </c>
      <c r="B59" s="59" t="s">
        <v>254</v>
      </c>
      <c r="C59" s="5"/>
      <c r="D59" s="5">
        <v>313</v>
      </c>
      <c r="E59" s="5"/>
      <c r="F59" s="5"/>
      <c r="G59" s="5"/>
      <c r="I59" s="47">
        <f t="shared" si="0"/>
        <v>313</v>
      </c>
      <c r="J59" s="44">
        <f>I47+I59+I81</f>
        <v>2545</v>
      </c>
    </row>
    <row r="60" spans="1:10" x14ac:dyDescent="0.3">
      <c r="A60" s="2" t="s">
        <v>29</v>
      </c>
      <c r="B60" s="2" t="s">
        <v>289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2" t="s">
        <v>17</v>
      </c>
      <c r="B61" s="2" t="s">
        <v>289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t="s">
        <v>18</v>
      </c>
      <c r="B62" s="2" t="s">
        <v>289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2" t="s">
        <v>244</v>
      </c>
      <c r="B63" s="2" t="s">
        <v>289</v>
      </c>
      <c r="C63" s="5"/>
      <c r="D63" s="5"/>
      <c r="E63" s="5"/>
      <c r="F63" s="5"/>
      <c r="G63" s="5"/>
      <c r="I63" s="13">
        <f t="shared" si="0"/>
        <v>0</v>
      </c>
      <c r="J63" s="45"/>
    </row>
    <row r="64" spans="1:10" x14ac:dyDescent="0.3">
      <c r="A64" t="s">
        <v>27</v>
      </c>
      <c r="B64" s="2" t="s">
        <v>289</v>
      </c>
      <c r="C64" s="5"/>
      <c r="D64" s="5"/>
      <c r="E64" s="5"/>
      <c r="F64" s="5"/>
      <c r="G64" s="5"/>
      <c r="I64" s="13">
        <f t="shared" si="0"/>
        <v>0</v>
      </c>
      <c r="J64" s="45"/>
    </row>
    <row r="65" spans="1:10" x14ac:dyDescent="0.3">
      <c r="A65" t="s">
        <v>28</v>
      </c>
      <c r="B65" s="2" t="s">
        <v>289</v>
      </c>
      <c r="C65" s="5"/>
      <c r="D65" s="5"/>
      <c r="E65" s="5"/>
      <c r="F65" s="5"/>
      <c r="G65" s="5"/>
      <c r="I65" s="13">
        <f t="shared" si="0"/>
        <v>0</v>
      </c>
      <c r="J65" s="45"/>
    </row>
    <row r="66" spans="1:10" x14ac:dyDescent="0.3">
      <c r="A66" t="s">
        <v>25</v>
      </c>
      <c r="B66" s="2" t="s">
        <v>292</v>
      </c>
      <c r="C66" s="5"/>
      <c r="D66" s="5"/>
      <c r="E66" s="5"/>
      <c r="F66" s="5">
        <v>1334</v>
      </c>
      <c r="G66" s="5"/>
      <c r="I66" s="13">
        <f t="shared" si="0"/>
        <v>1334</v>
      </c>
      <c r="J66" s="45"/>
    </row>
    <row r="67" spans="1:10" x14ac:dyDescent="0.3">
      <c r="A67" t="s">
        <v>27</v>
      </c>
      <c r="B67" s="2" t="s">
        <v>292</v>
      </c>
      <c r="C67" s="5"/>
      <c r="D67" s="5"/>
      <c r="E67" s="5"/>
      <c r="F67" s="5">
        <v>1174</v>
      </c>
      <c r="G67" s="5"/>
      <c r="I67" s="13">
        <f t="shared" si="0"/>
        <v>1174</v>
      </c>
      <c r="J67" s="45"/>
    </row>
    <row r="68" spans="1:10" x14ac:dyDescent="0.3">
      <c r="A68" t="s">
        <v>325</v>
      </c>
      <c r="B68" s="2" t="s">
        <v>292</v>
      </c>
      <c r="C68" s="5"/>
      <c r="D68" s="5"/>
      <c r="E68" s="5"/>
      <c r="F68" s="5"/>
      <c r="G68" s="5"/>
      <c r="I68" s="13">
        <f t="shared" si="0"/>
        <v>0</v>
      </c>
      <c r="J68" s="45"/>
    </row>
    <row r="69" spans="1:10" x14ac:dyDescent="0.3">
      <c r="A69" t="s">
        <v>28</v>
      </c>
      <c r="B69" s="2" t="s">
        <v>292</v>
      </c>
      <c r="C69" s="5"/>
      <c r="D69" s="5">
        <v>1427</v>
      </c>
      <c r="E69" s="5"/>
      <c r="F69" s="5"/>
      <c r="G69" s="5"/>
      <c r="I69" s="13">
        <f t="shared" si="0"/>
        <v>1427</v>
      </c>
      <c r="J69" s="45"/>
    </row>
    <row r="70" spans="1:10" x14ac:dyDescent="0.3">
      <c r="A70" s="2" t="s">
        <v>29</v>
      </c>
      <c r="B70" s="2" t="s">
        <v>292</v>
      </c>
      <c r="C70" s="5"/>
      <c r="D70" s="5"/>
      <c r="E70" s="5"/>
      <c r="F70" s="5"/>
      <c r="G70" s="5"/>
      <c r="I70" s="13">
        <f t="shared" si="0"/>
        <v>0</v>
      </c>
      <c r="J70" s="45"/>
    </row>
    <row r="71" spans="1:10" x14ac:dyDescent="0.3">
      <c r="A71" s="2" t="s">
        <v>17</v>
      </c>
      <c r="B71" s="2" t="s">
        <v>292</v>
      </c>
      <c r="C71" s="5"/>
      <c r="D71" s="5"/>
      <c r="E71" s="5"/>
      <c r="F71" s="5"/>
      <c r="G71" s="5"/>
      <c r="I71" s="13">
        <f t="shared" si="0"/>
        <v>0</v>
      </c>
      <c r="J71" s="45"/>
    </row>
    <row r="72" spans="1:10" x14ac:dyDescent="0.3">
      <c r="A72" t="s">
        <v>18</v>
      </c>
      <c r="B72" s="2" t="s">
        <v>292</v>
      </c>
      <c r="C72" s="5"/>
      <c r="D72" s="5"/>
      <c r="E72" s="5"/>
      <c r="F72" s="5"/>
      <c r="G72" s="5"/>
      <c r="I72" s="13">
        <f t="shared" si="0"/>
        <v>0</v>
      </c>
      <c r="J72" s="45"/>
    </row>
    <row r="73" spans="1:10" x14ac:dyDescent="0.3">
      <c r="A73" s="2" t="s">
        <v>244</v>
      </c>
      <c r="B73" s="2" t="s">
        <v>292</v>
      </c>
      <c r="C73" s="5"/>
      <c r="D73" s="5"/>
      <c r="E73" s="5"/>
      <c r="F73" s="5"/>
      <c r="G73" s="5"/>
      <c r="I73" s="13">
        <f t="shared" si="0"/>
        <v>0</v>
      </c>
      <c r="J73" s="45"/>
    </row>
    <row r="74" spans="1:10" x14ac:dyDescent="0.3">
      <c r="A74" t="s">
        <v>33</v>
      </c>
      <c r="B74" s="2" t="s">
        <v>254</v>
      </c>
      <c r="C74" s="5"/>
      <c r="D74" s="5"/>
      <c r="E74" s="5"/>
      <c r="F74" s="5"/>
      <c r="G74" s="5"/>
      <c r="I74" s="13">
        <f t="shared" si="0"/>
        <v>0</v>
      </c>
      <c r="J74" s="46"/>
    </row>
    <row r="75" spans="1:10" x14ac:dyDescent="0.3">
      <c r="A75" s="2" t="s">
        <v>37</v>
      </c>
      <c r="B75" s="2" t="s">
        <v>297</v>
      </c>
      <c r="C75" s="5"/>
      <c r="D75" s="5"/>
      <c r="E75" s="5"/>
      <c r="F75" s="5">
        <v>1237</v>
      </c>
      <c r="G75" s="5">
        <v>6525</v>
      </c>
      <c r="I75" s="13">
        <f t="shared" si="0"/>
        <v>7762</v>
      </c>
      <c r="J75" s="46"/>
    </row>
    <row r="76" spans="1:10" x14ac:dyDescent="0.3">
      <c r="A76" s="2" t="s">
        <v>332</v>
      </c>
      <c r="B76" s="2" t="s">
        <v>297</v>
      </c>
      <c r="C76" s="5"/>
      <c r="D76" s="5"/>
      <c r="E76" s="5">
        <v>4916</v>
      </c>
      <c r="F76" s="5">
        <v>8838</v>
      </c>
      <c r="G76" s="5"/>
      <c r="I76" s="13">
        <f t="shared" si="0"/>
        <v>13754</v>
      </c>
      <c r="J76" s="46"/>
    </row>
    <row r="77" spans="1:10" x14ac:dyDescent="0.3">
      <c r="A77" s="2" t="s">
        <v>33</v>
      </c>
      <c r="B77" s="2" t="s">
        <v>297</v>
      </c>
      <c r="C77" s="5"/>
      <c r="D77" s="5"/>
      <c r="E77" s="5">
        <v>13414</v>
      </c>
      <c r="F77" s="5">
        <v>771</v>
      </c>
      <c r="G77" s="5"/>
      <c r="I77" s="13">
        <f t="shared" si="0"/>
        <v>14185</v>
      </c>
      <c r="J77" s="46"/>
    </row>
    <row r="78" spans="1:10" x14ac:dyDescent="0.3">
      <c r="A78" s="2" t="s">
        <v>326</v>
      </c>
      <c r="B78" s="2" t="s">
        <v>297</v>
      </c>
      <c r="C78" s="5"/>
      <c r="D78" s="5"/>
      <c r="E78" s="5">
        <v>5137</v>
      </c>
      <c r="F78" s="5">
        <v>3335</v>
      </c>
      <c r="G78" s="5">
        <v>5942</v>
      </c>
      <c r="I78" s="13">
        <f t="shared" si="0"/>
        <v>14414</v>
      </c>
      <c r="J78" s="46"/>
    </row>
    <row r="79" spans="1:10" x14ac:dyDescent="0.3">
      <c r="A79" s="2" t="s">
        <v>31</v>
      </c>
      <c r="B79" s="2" t="s">
        <v>297</v>
      </c>
      <c r="C79" s="5"/>
      <c r="D79" s="5">
        <v>2716</v>
      </c>
      <c r="E79" s="5"/>
      <c r="F79" s="5">
        <v>2858</v>
      </c>
      <c r="G79" s="5">
        <v>937</v>
      </c>
      <c r="I79" s="13">
        <f t="shared" si="0"/>
        <v>6511</v>
      </c>
      <c r="J79" s="46"/>
    </row>
    <row r="80" spans="1:10" x14ac:dyDescent="0.3">
      <c r="A80" s="2" t="s">
        <v>245</v>
      </c>
      <c r="B80" s="2" t="s">
        <v>297</v>
      </c>
      <c r="C80" s="5"/>
      <c r="D80" s="5"/>
      <c r="E80" s="5"/>
      <c r="F80" s="5">
        <v>2281</v>
      </c>
      <c r="G80" s="5"/>
      <c r="I80" s="13">
        <f t="shared" si="0"/>
        <v>2281</v>
      </c>
      <c r="J80" s="46"/>
    </row>
    <row r="81" spans="1:10" x14ac:dyDescent="0.3">
      <c r="A81" s="2" t="s">
        <v>161</v>
      </c>
      <c r="B81" s="2" t="s">
        <v>297</v>
      </c>
      <c r="C81" s="5"/>
      <c r="D81" s="5"/>
      <c r="E81" s="5">
        <v>2232</v>
      </c>
      <c r="F81" s="5"/>
      <c r="G81" s="5"/>
      <c r="I81" s="13">
        <f t="shared" si="0"/>
        <v>2232</v>
      </c>
      <c r="J81" s="46"/>
    </row>
    <row r="82" spans="1:10" x14ac:dyDescent="0.3">
      <c r="A82" t="s">
        <v>37</v>
      </c>
      <c r="B82" s="55" t="s">
        <v>336</v>
      </c>
      <c r="C82" s="5"/>
      <c r="D82" s="5"/>
      <c r="E82" s="5"/>
      <c r="F82" s="10"/>
      <c r="G82" s="5"/>
      <c r="I82" s="47">
        <f t="shared" ref="I82:I87" si="1">C82+D82+E82+F82+G82</f>
        <v>0</v>
      </c>
      <c r="J82" s="45"/>
    </row>
    <row r="83" spans="1:10" x14ac:dyDescent="0.3">
      <c r="A83" s="2" t="s">
        <v>332</v>
      </c>
      <c r="B83" s="55" t="s">
        <v>336</v>
      </c>
      <c r="C83" s="5"/>
      <c r="D83" s="5"/>
      <c r="E83" s="5"/>
      <c r="F83" s="10">
        <v>403</v>
      </c>
      <c r="G83" s="5"/>
      <c r="I83" s="47">
        <f t="shared" si="1"/>
        <v>403</v>
      </c>
      <c r="J83" s="45"/>
    </row>
    <row r="84" spans="1:10" x14ac:dyDescent="0.3">
      <c r="A84" t="s">
        <v>33</v>
      </c>
      <c r="B84" s="55" t="s">
        <v>336</v>
      </c>
      <c r="C84" s="5"/>
      <c r="D84" s="5"/>
      <c r="E84" s="5"/>
      <c r="F84" s="10"/>
      <c r="G84" s="5"/>
      <c r="I84" s="47">
        <f t="shared" si="1"/>
        <v>0</v>
      </c>
      <c r="J84" s="45"/>
    </row>
    <row r="85" spans="1:10" x14ac:dyDescent="0.3">
      <c r="A85" s="2" t="s">
        <v>326</v>
      </c>
      <c r="B85" s="55" t="s">
        <v>336</v>
      </c>
      <c r="C85" s="5"/>
      <c r="D85" s="5"/>
      <c r="E85" s="5"/>
      <c r="F85" s="10"/>
      <c r="G85" s="5"/>
      <c r="I85" s="47">
        <f t="shared" si="1"/>
        <v>0</v>
      </c>
      <c r="J85" s="45"/>
    </row>
    <row r="86" spans="1:10" x14ac:dyDescent="0.3">
      <c r="A86" s="2" t="s">
        <v>339</v>
      </c>
      <c r="B86" s="55" t="s">
        <v>336</v>
      </c>
      <c r="C86" s="5"/>
      <c r="D86" s="5">
        <v>1580</v>
      </c>
      <c r="E86" s="5">
        <v>965</v>
      </c>
      <c r="F86" s="10"/>
      <c r="G86" s="5"/>
      <c r="I86" s="47">
        <f t="shared" si="1"/>
        <v>2545</v>
      </c>
      <c r="J86" s="46">
        <f>I86</f>
        <v>2545</v>
      </c>
    </row>
    <row r="87" spans="1:10" x14ac:dyDescent="0.3">
      <c r="A87" t="s">
        <v>31</v>
      </c>
      <c r="B87" s="55" t="s">
        <v>336</v>
      </c>
      <c r="C87" s="5"/>
      <c r="D87" s="5"/>
      <c r="E87" s="5"/>
      <c r="F87" s="10"/>
      <c r="G87" s="5"/>
      <c r="I87" s="47">
        <f t="shared" si="1"/>
        <v>0</v>
      </c>
      <c r="J87" s="45"/>
    </row>
    <row r="88" spans="1:10" x14ac:dyDescent="0.3">
      <c r="A88" t="s">
        <v>35</v>
      </c>
      <c r="B88" t="s">
        <v>32</v>
      </c>
      <c r="C88" s="5"/>
      <c r="D88" s="5"/>
      <c r="E88" s="5"/>
      <c r="F88" s="10"/>
      <c r="G88" s="5"/>
      <c r="I88" s="13">
        <f t="shared" si="0"/>
        <v>0</v>
      </c>
      <c r="J88" s="46">
        <f>I88</f>
        <v>0</v>
      </c>
    </row>
    <row r="89" spans="1:10" x14ac:dyDescent="0.3">
      <c r="A89" t="s">
        <v>36</v>
      </c>
      <c r="B89" t="s">
        <v>32</v>
      </c>
      <c r="C89" s="5"/>
      <c r="D89" s="5"/>
      <c r="E89" s="5"/>
      <c r="F89" s="6"/>
      <c r="G89" s="5"/>
      <c r="I89" s="13">
        <f t="shared" si="0"/>
        <v>0</v>
      </c>
      <c r="J89" s="46">
        <f t="shared" ref="J89:J91" si="2">I89</f>
        <v>0</v>
      </c>
    </row>
    <row r="90" spans="1:10" x14ac:dyDescent="0.3">
      <c r="A90" t="s">
        <v>340</v>
      </c>
      <c r="B90" s="56" t="s">
        <v>32</v>
      </c>
      <c r="C90" s="5"/>
      <c r="D90" s="5"/>
      <c r="E90" s="5"/>
      <c r="F90" s="10">
        <v>1329</v>
      </c>
      <c r="G90" s="5"/>
      <c r="I90" s="13">
        <f t="shared" si="0"/>
        <v>1329</v>
      </c>
      <c r="J90" s="46">
        <f t="shared" si="2"/>
        <v>1329</v>
      </c>
    </row>
    <row r="91" spans="1:10" x14ac:dyDescent="0.3">
      <c r="A91" t="s">
        <v>341</v>
      </c>
      <c r="B91" s="56" t="s">
        <v>32</v>
      </c>
      <c r="C91" s="5"/>
      <c r="D91" s="5">
        <v>4847</v>
      </c>
      <c r="E91" s="5">
        <v>3082</v>
      </c>
      <c r="F91" s="6"/>
      <c r="G91" s="5"/>
      <c r="I91" s="13">
        <f t="shared" si="0"/>
        <v>7929</v>
      </c>
      <c r="J91" s="46">
        <f t="shared" si="2"/>
        <v>7929</v>
      </c>
    </row>
    <row r="92" spans="1:10" x14ac:dyDescent="0.3">
      <c r="A92" s="7" t="s">
        <v>39</v>
      </c>
      <c r="B92" t="s">
        <v>38</v>
      </c>
      <c r="C92" s="5"/>
      <c r="D92" s="5"/>
      <c r="E92" s="5"/>
      <c r="F92" s="6"/>
      <c r="G92" s="5"/>
      <c r="I92" s="13">
        <f t="shared" si="0"/>
        <v>0</v>
      </c>
      <c r="J92" s="45"/>
    </row>
    <row r="93" spans="1:10" x14ac:dyDescent="0.3">
      <c r="A93" s="53" t="s">
        <v>37</v>
      </c>
      <c r="B93" s="54" t="s">
        <v>316</v>
      </c>
      <c r="C93" s="5"/>
      <c r="D93" s="5"/>
      <c r="E93" s="5"/>
      <c r="F93" s="10"/>
      <c r="G93" s="5"/>
      <c r="I93" s="13">
        <f t="shared" si="0"/>
        <v>0</v>
      </c>
      <c r="J93" s="46">
        <f>I93</f>
        <v>0</v>
      </c>
    </row>
    <row r="94" spans="1:10" x14ac:dyDescent="0.3">
      <c r="A94" s="53" t="s">
        <v>332</v>
      </c>
      <c r="B94" s="54" t="s">
        <v>316</v>
      </c>
      <c r="C94" s="5"/>
      <c r="D94" s="5"/>
      <c r="E94" s="5"/>
      <c r="F94" s="10">
        <v>1151</v>
      </c>
      <c r="G94" s="5"/>
      <c r="I94" s="13">
        <f t="shared" si="0"/>
        <v>1151</v>
      </c>
      <c r="J94" s="46">
        <f t="shared" ref="J94" si="3">I94</f>
        <v>1151</v>
      </c>
    </row>
    <row r="95" spans="1:10" x14ac:dyDescent="0.3">
      <c r="A95" s="53" t="s">
        <v>339</v>
      </c>
      <c r="B95" s="54" t="s">
        <v>316</v>
      </c>
      <c r="C95" s="5"/>
      <c r="D95" s="5">
        <v>4194</v>
      </c>
      <c r="E95" s="5">
        <v>2640</v>
      </c>
      <c r="F95" s="10"/>
      <c r="G95" s="5"/>
      <c r="I95" s="13">
        <f t="shared" si="0"/>
        <v>6834</v>
      </c>
      <c r="J95" s="46">
        <f>I95</f>
        <v>6834</v>
      </c>
    </row>
    <row r="96" spans="1:10" x14ac:dyDescent="0.3">
      <c r="A96" t="s">
        <v>37</v>
      </c>
      <c r="B96" t="s">
        <v>293</v>
      </c>
      <c r="C96" s="5"/>
      <c r="D96" s="5">
        <v>1836</v>
      </c>
      <c r="E96" s="5"/>
      <c r="F96" s="5">
        <v>752</v>
      </c>
      <c r="G96" s="5">
        <v>4335</v>
      </c>
      <c r="I96" s="13">
        <f t="shared" si="0"/>
        <v>6923</v>
      </c>
      <c r="J96" s="44">
        <f>I96+I103+I107</f>
        <v>8464</v>
      </c>
    </row>
    <row r="97" spans="1:10" x14ac:dyDescent="0.3">
      <c r="A97" s="2" t="s">
        <v>332</v>
      </c>
      <c r="B97" s="2" t="s">
        <v>327</v>
      </c>
      <c r="C97" s="5"/>
      <c r="D97" s="5"/>
      <c r="E97" s="5"/>
      <c r="F97" s="5"/>
      <c r="G97" s="5"/>
      <c r="I97" s="13">
        <f t="shared" si="0"/>
        <v>0</v>
      </c>
      <c r="J97" s="46">
        <f>I97</f>
        <v>0</v>
      </c>
    </row>
    <row r="98" spans="1:10" x14ac:dyDescent="0.3">
      <c r="A98" t="s">
        <v>33</v>
      </c>
      <c r="B98" t="s">
        <v>293</v>
      </c>
      <c r="C98" s="5"/>
      <c r="D98" s="5">
        <v>583</v>
      </c>
      <c r="E98" s="5"/>
      <c r="F98" s="5">
        <v>1692</v>
      </c>
      <c r="G98" s="5"/>
      <c r="I98" s="13">
        <f t="shared" si="0"/>
        <v>2275</v>
      </c>
      <c r="J98" s="46">
        <f>I98+I104+I108</f>
        <v>2275</v>
      </c>
    </row>
    <row r="99" spans="1:10" x14ac:dyDescent="0.3">
      <c r="A99" s="2" t="s">
        <v>326</v>
      </c>
      <c r="B99" s="2" t="s">
        <v>327</v>
      </c>
      <c r="C99" s="5"/>
      <c r="D99" s="5">
        <v>1696</v>
      </c>
      <c r="E99" s="5">
        <v>2893</v>
      </c>
      <c r="F99" s="5">
        <v>3271</v>
      </c>
      <c r="G99" s="5">
        <v>1887</v>
      </c>
      <c r="I99" s="13">
        <f t="shared" si="0"/>
        <v>9747</v>
      </c>
      <c r="J99" s="46">
        <f>I99</f>
        <v>9747</v>
      </c>
    </row>
    <row r="100" spans="1:10" x14ac:dyDescent="0.3">
      <c r="A100" t="s">
        <v>31</v>
      </c>
      <c r="B100" t="s">
        <v>293</v>
      </c>
      <c r="C100" s="5"/>
      <c r="D100" s="5">
        <v>2746</v>
      </c>
      <c r="E100" s="5">
        <v>477</v>
      </c>
      <c r="F100" s="10">
        <v>2843</v>
      </c>
      <c r="G100" s="5">
        <v>965</v>
      </c>
      <c r="I100" s="13">
        <f t="shared" si="0"/>
        <v>7031</v>
      </c>
      <c r="J100" s="44">
        <f>I100+I105+I109</f>
        <v>7031</v>
      </c>
    </row>
    <row r="101" spans="1:10" x14ac:dyDescent="0.3">
      <c r="A101" t="s">
        <v>245</v>
      </c>
      <c r="B101" t="s">
        <v>293</v>
      </c>
      <c r="C101" s="5"/>
      <c r="D101" s="5">
        <v>1889</v>
      </c>
      <c r="E101" s="5"/>
      <c r="F101" s="10">
        <v>2580</v>
      </c>
      <c r="G101" s="5"/>
      <c r="I101" s="13">
        <f t="shared" si="0"/>
        <v>4469</v>
      </c>
      <c r="J101" s="46">
        <f>I101+I106+I110</f>
        <v>4469</v>
      </c>
    </row>
    <row r="102" spans="1:10" x14ac:dyDescent="0.3">
      <c r="A102" t="s">
        <v>161</v>
      </c>
      <c r="B102" t="s">
        <v>293</v>
      </c>
      <c r="C102" s="5"/>
      <c r="D102" s="5">
        <v>344</v>
      </c>
      <c r="E102" s="5">
        <v>1972</v>
      </c>
      <c r="F102" s="10">
        <v>2723</v>
      </c>
      <c r="G102" s="5">
        <v>1820</v>
      </c>
      <c r="I102" s="13">
        <f t="shared" si="0"/>
        <v>6859</v>
      </c>
      <c r="J102" s="46">
        <f>I102</f>
        <v>6859</v>
      </c>
    </row>
    <row r="103" spans="1:10" x14ac:dyDescent="0.3">
      <c r="A103" t="s">
        <v>37</v>
      </c>
      <c r="B103" t="s">
        <v>277</v>
      </c>
      <c r="C103" s="5"/>
      <c r="D103" s="5"/>
      <c r="E103" s="5"/>
      <c r="F103" s="10">
        <v>1053</v>
      </c>
      <c r="G103" s="5">
        <v>488</v>
      </c>
      <c r="I103" s="47">
        <f t="shared" si="0"/>
        <v>1541</v>
      </c>
      <c r="J103" s="46"/>
    </row>
    <row r="104" spans="1:10" x14ac:dyDescent="0.3">
      <c r="A104" t="s">
        <v>33</v>
      </c>
      <c r="B104" t="s">
        <v>277</v>
      </c>
      <c r="C104" s="5"/>
      <c r="D104" s="5"/>
      <c r="E104" s="5"/>
      <c r="F104" s="10"/>
      <c r="G104" s="5"/>
      <c r="I104" s="47">
        <f t="shared" si="0"/>
        <v>0</v>
      </c>
      <c r="J104" s="46"/>
    </row>
    <row r="105" spans="1:10" x14ac:dyDescent="0.3">
      <c r="A105" t="s">
        <v>31</v>
      </c>
      <c r="B105" t="s">
        <v>277</v>
      </c>
      <c r="C105" s="5"/>
      <c r="D105" s="5"/>
      <c r="E105" s="5"/>
      <c r="F105" s="10"/>
      <c r="G105" s="5"/>
      <c r="I105" s="47">
        <f t="shared" si="0"/>
        <v>0</v>
      </c>
      <c r="J105" s="46"/>
    </row>
    <row r="106" spans="1:10" x14ac:dyDescent="0.3">
      <c r="A106" t="s">
        <v>245</v>
      </c>
      <c r="B106" t="s">
        <v>277</v>
      </c>
      <c r="C106" s="5"/>
      <c r="D106" s="5"/>
      <c r="E106" s="5"/>
      <c r="F106" s="10"/>
      <c r="G106" s="5"/>
      <c r="I106" s="47">
        <f t="shared" si="0"/>
        <v>0</v>
      </c>
      <c r="J106" s="46"/>
    </row>
    <row r="107" spans="1:10" x14ac:dyDescent="0.3">
      <c r="A107" s="2" t="s">
        <v>37</v>
      </c>
      <c r="B107" s="2" t="s">
        <v>153</v>
      </c>
      <c r="C107" s="5"/>
      <c r="D107" s="5"/>
      <c r="E107" s="5"/>
      <c r="F107" s="10"/>
      <c r="G107" s="5"/>
      <c r="I107" s="47">
        <f t="shared" si="0"/>
        <v>0</v>
      </c>
      <c r="J107" s="46"/>
    </row>
    <row r="108" spans="1:10" x14ac:dyDescent="0.3">
      <c r="A108" s="2" t="s">
        <v>33</v>
      </c>
      <c r="B108" s="2" t="s">
        <v>153</v>
      </c>
      <c r="C108" s="5"/>
      <c r="D108" s="5"/>
      <c r="E108" s="5"/>
      <c r="F108" s="10"/>
      <c r="G108" s="5"/>
      <c r="I108" s="47">
        <f t="shared" si="0"/>
        <v>0</v>
      </c>
      <c r="J108" s="46"/>
    </row>
    <row r="109" spans="1:10" x14ac:dyDescent="0.3">
      <c r="A109" s="2" t="s">
        <v>31</v>
      </c>
      <c r="B109" s="2" t="s">
        <v>153</v>
      </c>
      <c r="C109" s="5"/>
      <c r="D109" s="5"/>
      <c r="E109" s="5"/>
      <c r="F109" s="10"/>
      <c r="G109" s="5"/>
      <c r="I109" s="47">
        <f t="shared" si="0"/>
        <v>0</v>
      </c>
      <c r="J109" s="46"/>
    </row>
    <row r="110" spans="1:10" x14ac:dyDescent="0.3">
      <c r="A110" s="2" t="s">
        <v>245</v>
      </c>
      <c r="B110" s="2" t="s">
        <v>153</v>
      </c>
      <c r="C110" s="5"/>
      <c r="D110" s="5"/>
      <c r="E110" s="5"/>
      <c r="F110" s="10"/>
      <c r="G110" s="5"/>
      <c r="I110" s="47">
        <f t="shared" si="0"/>
        <v>0</v>
      </c>
      <c r="J110" s="46"/>
    </row>
    <row r="111" spans="1:10" x14ac:dyDescent="0.3">
      <c r="A111" s="2" t="s">
        <v>29</v>
      </c>
      <c r="B111" s="2" t="s">
        <v>318</v>
      </c>
      <c r="C111" s="5"/>
      <c r="D111" s="5"/>
      <c r="E111" s="5"/>
      <c r="F111" s="10"/>
      <c r="G111" s="5"/>
      <c r="I111" s="47">
        <f t="shared" si="0"/>
        <v>0</v>
      </c>
      <c r="J111" s="46">
        <f>I111</f>
        <v>0</v>
      </c>
    </row>
    <row r="112" spans="1:10" x14ac:dyDescent="0.3">
      <c r="A112" s="2" t="s">
        <v>17</v>
      </c>
      <c r="B112" s="2" t="s">
        <v>318</v>
      </c>
      <c r="C112" s="5"/>
      <c r="D112" s="5"/>
      <c r="E112" s="5"/>
      <c r="F112" s="10"/>
      <c r="G112" s="5"/>
      <c r="I112" s="47">
        <f t="shared" si="0"/>
        <v>0</v>
      </c>
      <c r="J112" s="46">
        <f>I112</f>
        <v>0</v>
      </c>
    </row>
    <row r="113" spans="1:10" x14ac:dyDescent="0.3">
      <c r="A113" s="2" t="s">
        <v>37</v>
      </c>
      <c r="B113" s="2" t="s">
        <v>290</v>
      </c>
      <c r="C113" s="5"/>
      <c r="D113" s="5"/>
      <c r="E113" s="5"/>
      <c r="F113" s="10"/>
      <c r="G113" s="5"/>
      <c r="I113" s="47">
        <f t="shared" si="0"/>
        <v>0</v>
      </c>
      <c r="J113" s="45"/>
    </row>
    <row r="114" spans="1:10" x14ac:dyDescent="0.3">
      <c r="A114" s="2" t="s">
        <v>33</v>
      </c>
      <c r="B114" s="2" t="s">
        <v>290</v>
      </c>
      <c r="C114" s="5"/>
      <c r="D114" s="5"/>
      <c r="E114" s="5"/>
      <c r="F114" s="10"/>
      <c r="G114" s="5"/>
      <c r="I114" s="47">
        <f t="shared" si="0"/>
        <v>0</v>
      </c>
      <c r="J114" s="45"/>
    </row>
    <row r="115" spans="1:10" x14ac:dyDescent="0.3">
      <c r="A115" s="2" t="s">
        <v>31</v>
      </c>
      <c r="B115" s="2" t="s">
        <v>290</v>
      </c>
      <c r="C115" s="5"/>
      <c r="D115" s="5"/>
      <c r="E115" s="5"/>
      <c r="F115" s="10"/>
      <c r="G115" s="5"/>
      <c r="I115" s="47">
        <f t="shared" si="0"/>
        <v>0</v>
      </c>
      <c r="J115" s="45"/>
    </row>
    <row r="116" spans="1:10" x14ac:dyDescent="0.3">
      <c r="A116" s="2" t="s">
        <v>245</v>
      </c>
      <c r="B116" s="2" t="s">
        <v>290</v>
      </c>
      <c r="C116" s="5"/>
      <c r="D116" s="5"/>
      <c r="E116" s="5"/>
      <c r="F116" s="10">
        <v>228</v>
      </c>
      <c r="G116" s="5"/>
      <c r="I116" s="47">
        <f t="shared" si="0"/>
        <v>228</v>
      </c>
      <c r="J116" s="45"/>
    </row>
    <row r="117" spans="1:10" x14ac:dyDescent="0.3">
      <c r="A117" s="2" t="s">
        <v>29</v>
      </c>
      <c r="B117" s="2" t="s">
        <v>32</v>
      </c>
      <c r="C117" s="5"/>
      <c r="D117" s="5"/>
      <c r="E117" s="5"/>
      <c r="F117" s="10"/>
      <c r="G117" s="5"/>
      <c r="I117" s="47">
        <f t="shared" si="0"/>
        <v>0</v>
      </c>
      <c r="J117" s="46">
        <f>I117</f>
        <v>0</v>
      </c>
    </row>
    <row r="118" spans="1:10" x14ac:dyDescent="0.3">
      <c r="A118" s="2" t="s">
        <v>17</v>
      </c>
      <c r="B118" s="2" t="s">
        <v>32</v>
      </c>
      <c r="C118" s="5"/>
      <c r="D118" s="5"/>
      <c r="E118" s="5"/>
      <c r="F118" s="10"/>
      <c r="G118" s="5"/>
      <c r="I118" s="47">
        <f t="shared" si="0"/>
        <v>0</v>
      </c>
      <c r="J118" s="46">
        <f t="shared" ref="J118:J119" si="4">I118</f>
        <v>0</v>
      </c>
    </row>
    <row r="119" spans="1:10" x14ac:dyDescent="0.3">
      <c r="A119" t="s">
        <v>18</v>
      </c>
      <c r="B119" s="2" t="s">
        <v>32</v>
      </c>
      <c r="C119" s="5"/>
      <c r="D119" s="5"/>
      <c r="E119" s="5"/>
      <c r="F119" s="10"/>
      <c r="G119" s="5"/>
      <c r="I119" s="47">
        <f t="shared" si="0"/>
        <v>0</v>
      </c>
      <c r="J119" s="46">
        <f t="shared" si="4"/>
        <v>0</v>
      </c>
    </row>
    <row r="120" spans="1:10" x14ac:dyDescent="0.3">
      <c r="A120" s="2" t="s">
        <v>53</v>
      </c>
      <c r="B120" s="58" t="s">
        <v>310</v>
      </c>
      <c r="C120" s="5"/>
      <c r="D120" s="5">
        <v>4427</v>
      </c>
      <c r="E120" s="5">
        <v>328</v>
      </c>
      <c r="F120" s="10">
        <v>7915</v>
      </c>
      <c r="G120" s="5">
        <v>1532</v>
      </c>
      <c r="I120" s="47">
        <f t="shared" si="0"/>
        <v>14202</v>
      </c>
      <c r="J120" s="44">
        <f>I82+I113+I120+I127+I130</f>
        <v>14202</v>
      </c>
    </row>
    <row r="121" spans="1:10" x14ac:dyDescent="0.3">
      <c r="A121" s="2" t="s">
        <v>333</v>
      </c>
      <c r="B121" s="58" t="s">
        <v>310</v>
      </c>
      <c r="C121" s="5"/>
      <c r="D121" s="5">
        <v>3136</v>
      </c>
      <c r="E121" s="5">
        <v>4833</v>
      </c>
      <c r="F121" s="10">
        <v>11659</v>
      </c>
      <c r="G121" s="5">
        <v>4596</v>
      </c>
      <c r="I121" s="47">
        <f t="shared" si="0"/>
        <v>24224</v>
      </c>
      <c r="J121" s="46">
        <f>I121+I83</f>
        <v>24627</v>
      </c>
    </row>
    <row r="122" spans="1:10" x14ac:dyDescent="0.3">
      <c r="A122" s="2" t="s">
        <v>54</v>
      </c>
      <c r="B122" s="58" t="s">
        <v>310</v>
      </c>
      <c r="C122" s="5"/>
      <c r="D122" s="5">
        <v>5323</v>
      </c>
      <c r="E122" s="5">
        <v>12881</v>
      </c>
      <c r="F122" s="10">
        <v>9360</v>
      </c>
      <c r="G122" s="5">
        <v>6563</v>
      </c>
      <c r="I122" s="47">
        <f t="shared" si="0"/>
        <v>34127</v>
      </c>
      <c r="J122" s="44">
        <f>I84+I114+I122+I128+I131</f>
        <v>34127</v>
      </c>
    </row>
    <row r="123" spans="1:10" x14ac:dyDescent="0.3">
      <c r="A123" s="2" t="s">
        <v>334</v>
      </c>
      <c r="B123" s="58" t="s">
        <v>310</v>
      </c>
      <c r="C123" s="5"/>
      <c r="D123" s="5">
        <v>4178</v>
      </c>
      <c r="E123" s="5">
        <v>4030</v>
      </c>
      <c r="F123" s="10">
        <v>2225</v>
      </c>
      <c r="G123" s="5">
        <v>5514</v>
      </c>
      <c r="I123" s="47">
        <f t="shared" si="0"/>
        <v>15947</v>
      </c>
      <c r="J123" s="46">
        <f>I123+I85</f>
        <v>15947</v>
      </c>
    </row>
    <row r="124" spans="1:10" x14ac:dyDescent="0.3">
      <c r="A124" s="2" t="s">
        <v>311</v>
      </c>
      <c r="B124" s="58" t="s">
        <v>310</v>
      </c>
      <c r="C124" s="5"/>
      <c r="D124" s="5">
        <v>1774</v>
      </c>
      <c r="E124" s="5">
        <v>1220</v>
      </c>
      <c r="F124" s="10"/>
      <c r="G124" s="5">
        <v>1441</v>
      </c>
      <c r="I124" s="47">
        <f t="shared" si="0"/>
        <v>4435</v>
      </c>
      <c r="J124" s="44">
        <f>I87+I115+I124+I129+I32</f>
        <v>4435</v>
      </c>
    </row>
    <row r="125" spans="1:10" x14ac:dyDescent="0.3">
      <c r="A125" s="2" t="s">
        <v>320</v>
      </c>
      <c r="B125" s="58" t="s">
        <v>310</v>
      </c>
      <c r="C125" s="5"/>
      <c r="D125" s="5"/>
      <c r="E125" s="5"/>
      <c r="F125" s="10"/>
      <c r="G125" s="5"/>
      <c r="I125" s="47">
        <f t="shared" si="0"/>
        <v>0</v>
      </c>
      <c r="J125" s="44">
        <f>I116+I125+I133</f>
        <v>228</v>
      </c>
    </row>
    <row r="126" spans="1:10" x14ac:dyDescent="0.3">
      <c r="A126" s="2" t="s">
        <v>337</v>
      </c>
      <c r="B126" s="58" t="s">
        <v>310</v>
      </c>
      <c r="C126" s="5"/>
      <c r="D126" s="5"/>
      <c r="E126" s="5"/>
      <c r="F126" s="10">
        <v>2208</v>
      </c>
      <c r="G126" s="5">
        <v>1940</v>
      </c>
      <c r="I126" s="47">
        <f t="shared" si="0"/>
        <v>4148</v>
      </c>
      <c r="J126" s="46">
        <f>I126+I134</f>
        <v>5348</v>
      </c>
    </row>
    <row r="127" spans="1:10" x14ac:dyDescent="0.3">
      <c r="A127" s="2" t="s">
        <v>42</v>
      </c>
      <c r="B127" s="2" t="s">
        <v>296</v>
      </c>
      <c r="C127" s="5"/>
      <c r="D127" s="5"/>
      <c r="E127" s="5"/>
      <c r="F127" s="10"/>
      <c r="G127" s="5"/>
      <c r="I127" s="47">
        <f t="shared" si="0"/>
        <v>0</v>
      </c>
      <c r="J127" s="45"/>
    </row>
    <row r="128" spans="1:10" x14ac:dyDescent="0.3">
      <c r="A128" s="2" t="s">
        <v>44</v>
      </c>
      <c r="B128" s="2" t="s">
        <v>296</v>
      </c>
      <c r="C128" s="5"/>
      <c r="D128" s="5"/>
      <c r="E128" s="5"/>
      <c r="F128" s="10"/>
      <c r="G128" s="5"/>
      <c r="I128" s="47">
        <f t="shared" si="0"/>
        <v>0</v>
      </c>
      <c r="J128" s="45"/>
    </row>
    <row r="129" spans="1:14" x14ac:dyDescent="0.3">
      <c r="A129" s="2" t="s">
        <v>71</v>
      </c>
      <c r="B129" s="2" t="s">
        <v>296</v>
      </c>
      <c r="C129" s="5"/>
      <c r="D129" s="5"/>
      <c r="E129" s="5"/>
      <c r="F129" s="10"/>
      <c r="G129" s="5"/>
      <c r="I129" s="47">
        <f t="shared" si="0"/>
        <v>0</v>
      </c>
      <c r="J129" s="45"/>
    </row>
    <row r="130" spans="1:14" x14ac:dyDescent="0.3">
      <c r="A130" t="s">
        <v>25</v>
      </c>
      <c r="B130" t="s">
        <v>45</v>
      </c>
      <c r="C130" s="5"/>
      <c r="D130" s="5"/>
      <c r="E130" s="5"/>
      <c r="F130" s="5"/>
      <c r="G130" s="5"/>
      <c r="I130" s="47">
        <f t="shared" si="0"/>
        <v>0</v>
      </c>
      <c r="J130" s="44"/>
    </row>
    <row r="131" spans="1:14" x14ac:dyDescent="0.3">
      <c r="A131" t="s">
        <v>27</v>
      </c>
      <c r="B131" t="s">
        <v>45</v>
      </c>
      <c r="C131" s="5"/>
      <c r="D131" s="5"/>
      <c r="E131" s="5"/>
      <c r="F131" s="5"/>
      <c r="G131" s="5"/>
      <c r="I131" s="47">
        <f t="shared" si="0"/>
        <v>0</v>
      </c>
      <c r="J131" s="44"/>
    </row>
    <row r="132" spans="1:14" x14ac:dyDescent="0.3">
      <c r="A132" t="s">
        <v>28</v>
      </c>
      <c r="B132" t="s">
        <v>45</v>
      </c>
      <c r="C132" s="5"/>
      <c r="D132" s="5"/>
      <c r="E132" s="5"/>
      <c r="F132" s="5"/>
      <c r="G132" s="5"/>
      <c r="I132" s="47">
        <f t="shared" si="0"/>
        <v>0</v>
      </c>
      <c r="J132" s="44"/>
    </row>
    <row r="133" spans="1:14" x14ac:dyDescent="0.3">
      <c r="A133" t="s">
        <v>246</v>
      </c>
      <c r="B133" t="s">
        <v>45</v>
      </c>
      <c r="C133" s="5"/>
      <c r="D133" s="5"/>
      <c r="E133" s="5"/>
      <c r="F133" s="5"/>
      <c r="G133" s="5"/>
      <c r="I133" s="47">
        <f t="shared" si="0"/>
        <v>0</v>
      </c>
      <c r="J133" s="44"/>
    </row>
    <row r="134" spans="1:14" x14ac:dyDescent="0.3">
      <c r="A134" t="s">
        <v>160</v>
      </c>
      <c r="B134" t="s">
        <v>45</v>
      </c>
      <c r="C134" s="5"/>
      <c r="D134" s="5"/>
      <c r="E134" s="5">
        <v>721</v>
      </c>
      <c r="F134" s="5">
        <v>479</v>
      </c>
      <c r="G134" s="5"/>
      <c r="I134" s="13">
        <f t="shared" si="0"/>
        <v>1200</v>
      </c>
      <c r="J134" s="46"/>
    </row>
    <row r="135" spans="1:14" x14ac:dyDescent="0.3">
      <c r="C135" s="1" t="s">
        <v>0</v>
      </c>
      <c r="D135" s="1" t="s">
        <v>0</v>
      </c>
      <c r="E135" s="1" t="s">
        <v>0</v>
      </c>
      <c r="F135" s="1" t="s">
        <v>0</v>
      </c>
      <c r="G135" s="1" t="s">
        <v>0</v>
      </c>
      <c r="H135" s="1"/>
      <c r="I135" s="1" t="s">
        <v>0</v>
      </c>
    </row>
    <row r="136" spans="1:14" x14ac:dyDescent="0.3">
      <c r="C136" s="8">
        <f>SUM(C4:C134)</f>
        <v>0</v>
      </c>
      <c r="D136" s="8">
        <f>SUM(D4:D134)</f>
        <v>100871</v>
      </c>
      <c r="E136" s="8">
        <f>SUM(E4:E134)</f>
        <v>105784</v>
      </c>
      <c r="F136" s="8">
        <f>SUM(F4:F134)</f>
        <v>167678</v>
      </c>
      <c r="G136" s="8">
        <f>SUM(G4:G134)</f>
        <v>105927</v>
      </c>
      <c r="H136" s="9"/>
      <c r="I136" s="21">
        <f>SUM(I4:I134)</f>
        <v>480260</v>
      </c>
      <c r="J136" s="21">
        <f>SUM(J4:J134)</f>
        <v>480260</v>
      </c>
      <c r="N136" s="9">
        <f>I136-J136</f>
        <v>0</v>
      </c>
    </row>
    <row r="137" spans="1:14" x14ac:dyDescent="0.3">
      <c r="C137" s="1" t="s">
        <v>1</v>
      </c>
      <c r="D137" s="1" t="s">
        <v>1</v>
      </c>
      <c r="E137" s="1" t="s">
        <v>1</v>
      </c>
      <c r="F137" s="1" t="s">
        <v>1</v>
      </c>
      <c r="G137" s="1" t="s">
        <v>1</v>
      </c>
      <c r="H137" s="1"/>
      <c r="I137" s="1" t="s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157"/>
  <sheetViews>
    <sheetView topLeftCell="A100" workbookViewId="0">
      <selection activeCell="J110" sqref="J110:J116"/>
    </sheetView>
  </sheetViews>
  <sheetFormatPr defaultRowHeight="14.4" x14ac:dyDescent="0.3"/>
  <cols>
    <col min="2" max="2" width="19.44140625" customWidth="1"/>
    <col min="3" max="3" width="10.88671875" customWidth="1"/>
    <col min="4" max="5" width="11.5546875" customWidth="1"/>
    <col min="6" max="6" width="12.109375" customWidth="1"/>
    <col min="7" max="7" width="11.6640625" customWidth="1"/>
  </cols>
  <sheetData>
    <row r="1" spans="1:10" x14ac:dyDescent="0.3">
      <c r="A1" t="s">
        <v>350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268</v>
      </c>
      <c r="D3" s="3" t="s">
        <v>269</v>
      </c>
      <c r="E3" s="3" t="s">
        <v>270</v>
      </c>
      <c r="F3" s="4" t="s">
        <v>271</v>
      </c>
      <c r="G3" s="3" t="s">
        <v>286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54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>
        <v>506</v>
      </c>
      <c r="E8" s="5"/>
      <c r="F8" s="17"/>
      <c r="G8" s="5"/>
      <c r="I8" s="47">
        <f t="shared" si="0"/>
        <v>506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>
        <v>2202</v>
      </c>
      <c r="D10" s="5"/>
      <c r="E10" s="5">
        <v>1309</v>
      </c>
      <c r="F10" s="17">
        <v>1304</v>
      </c>
      <c r="G10" s="5"/>
      <c r="I10" s="47">
        <f t="shared" si="0"/>
        <v>4815</v>
      </c>
      <c r="J10" s="46">
        <f>I10</f>
        <v>4815</v>
      </c>
    </row>
    <row r="11" spans="1:10" x14ac:dyDescent="0.3">
      <c r="A11" t="s">
        <v>24</v>
      </c>
      <c r="B11" t="s">
        <v>23</v>
      </c>
      <c r="C11" s="5"/>
      <c r="D11" s="5">
        <v>1239</v>
      </c>
      <c r="E11" s="5"/>
      <c r="F11" s="17">
        <v>2750</v>
      </c>
      <c r="G11" s="5"/>
      <c r="I11" s="47">
        <f t="shared" si="0"/>
        <v>3989</v>
      </c>
      <c r="J11" s="46">
        <f>I11</f>
        <v>3989</v>
      </c>
    </row>
    <row r="12" spans="1:10" x14ac:dyDescent="0.3">
      <c r="A12" s="2" t="s">
        <v>331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4">
        <f>I4+I14+I21+I28+I35+I39+I41+I43</f>
        <v>68475</v>
      </c>
    </row>
    <row r="15" spans="1:10" x14ac:dyDescent="0.3">
      <c r="A15" s="2" t="s">
        <v>328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I15+I22+I29+I44</f>
        <v>47688</v>
      </c>
    </row>
    <row r="16" spans="1:10" x14ac:dyDescent="0.3">
      <c r="A16" s="2" t="s">
        <v>139</v>
      </c>
      <c r="B16" s="2" t="s">
        <v>287</v>
      </c>
      <c r="C16" s="5"/>
      <c r="D16" s="5"/>
      <c r="E16" s="5"/>
      <c r="F16" s="17"/>
      <c r="G16" s="5"/>
      <c r="I16" s="47">
        <f t="shared" si="0"/>
        <v>0</v>
      </c>
      <c r="J16" s="44">
        <f>I5+I16+I23+I30+I36+I40+I42+I45</f>
        <v>60447</v>
      </c>
    </row>
    <row r="17" spans="1:10" x14ac:dyDescent="0.3">
      <c r="A17" s="2" t="s">
        <v>329</v>
      </c>
      <c r="B17" s="2" t="s">
        <v>287</v>
      </c>
      <c r="C17" s="5">
        <v>2417</v>
      </c>
      <c r="D17" s="5"/>
      <c r="E17" s="5"/>
      <c r="F17" s="17"/>
      <c r="G17" s="5"/>
      <c r="I17" s="47">
        <f t="shared" si="0"/>
        <v>2417</v>
      </c>
      <c r="J17" s="46">
        <f>I17+I24+I31+I46</f>
        <v>53860</v>
      </c>
    </row>
    <row r="18" spans="1:10" x14ac:dyDescent="0.3">
      <c r="A18" s="2" t="s">
        <v>174</v>
      </c>
      <c r="B18" s="2" t="s">
        <v>287</v>
      </c>
      <c r="C18" s="5"/>
      <c r="D18" s="5"/>
      <c r="E18" s="5"/>
      <c r="F18" s="17"/>
      <c r="G18" s="5"/>
      <c r="I18" s="47">
        <f t="shared" si="0"/>
        <v>0</v>
      </c>
      <c r="J18" s="44">
        <f>I6+I18+I25+I32+I37+I47</f>
        <v>12770</v>
      </c>
    </row>
    <row r="19" spans="1:10" x14ac:dyDescent="0.3">
      <c r="A19" s="2" t="s">
        <v>307</v>
      </c>
      <c r="B19" s="2" t="s">
        <v>287</v>
      </c>
      <c r="C19" s="5"/>
      <c r="D19" s="5"/>
      <c r="E19" s="5"/>
      <c r="F19" s="17"/>
      <c r="G19" s="5"/>
      <c r="I19" s="47">
        <f t="shared" si="0"/>
        <v>0</v>
      </c>
      <c r="J19" s="44">
        <f>I7+I19+I26+I33+I38+I48</f>
        <v>4356</v>
      </c>
    </row>
    <row r="20" spans="1:10" x14ac:dyDescent="0.3">
      <c r="A20" s="2" t="s">
        <v>324</v>
      </c>
      <c r="B20" s="2" t="s">
        <v>287</v>
      </c>
      <c r="C20" s="5">
        <v>81</v>
      </c>
      <c r="D20" s="5"/>
      <c r="E20" s="5"/>
      <c r="F20" s="17"/>
      <c r="G20" s="5"/>
      <c r="I20" s="47">
        <f t="shared" si="0"/>
        <v>81</v>
      </c>
      <c r="J20" s="44">
        <f>I8+I20+I27+I34+I49</f>
        <v>4378</v>
      </c>
    </row>
    <row r="21" spans="1:10" x14ac:dyDescent="0.3">
      <c r="A21" s="2" t="s">
        <v>11</v>
      </c>
      <c r="B21" s="61" t="s">
        <v>345</v>
      </c>
      <c r="C21" s="5">
        <v>8783</v>
      </c>
      <c r="D21" s="5"/>
      <c r="E21" s="5"/>
      <c r="F21" s="17"/>
      <c r="G21" s="5"/>
      <c r="I21" s="47">
        <f t="shared" si="0"/>
        <v>8783</v>
      </c>
      <c r="J21" s="45"/>
    </row>
    <row r="22" spans="1:10" x14ac:dyDescent="0.3">
      <c r="A22" s="2" t="s">
        <v>346</v>
      </c>
      <c r="B22" s="61" t="s">
        <v>345</v>
      </c>
      <c r="C22" s="5">
        <v>9952</v>
      </c>
      <c r="D22" s="5">
        <v>4937</v>
      </c>
      <c r="E22" s="5"/>
      <c r="F22" s="17"/>
      <c r="G22" s="5"/>
      <c r="I22" s="47">
        <f t="shared" si="0"/>
        <v>14889</v>
      </c>
      <c r="J22" s="45"/>
    </row>
    <row r="23" spans="1:10" x14ac:dyDescent="0.3">
      <c r="A23" s="2" t="s">
        <v>10</v>
      </c>
      <c r="B23" s="61" t="s">
        <v>345</v>
      </c>
      <c r="C23" s="5">
        <v>6275</v>
      </c>
      <c r="D23" s="5">
        <v>2989</v>
      </c>
      <c r="E23" s="5"/>
      <c r="F23" s="17"/>
      <c r="G23" s="5"/>
      <c r="I23" s="47">
        <f t="shared" si="0"/>
        <v>9264</v>
      </c>
      <c r="J23" s="45"/>
    </row>
    <row r="24" spans="1:10" x14ac:dyDescent="0.3">
      <c r="A24" s="2" t="s">
        <v>347</v>
      </c>
      <c r="B24" s="61" t="s">
        <v>345</v>
      </c>
      <c r="C24" s="5">
        <v>8584</v>
      </c>
      <c r="D24" s="5">
        <v>7177</v>
      </c>
      <c r="E24" s="5">
        <v>4431</v>
      </c>
      <c r="F24" s="17">
        <v>2872</v>
      </c>
      <c r="G24" s="5"/>
      <c r="I24" s="47">
        <f t="shared" si="0"/>
        <v>23064</v>
      </c>
      <c r="J24" s="45"/>
    </row>
    <row r="25" spans="1:10" x14ac:dyDescent="0.3">
      <c r="A25" s="2" t="s">
        <v>8</v>
      </c>
      <c r="B25" s="61" t="s">
        <v>345</v>
      </c>
      <c r="C25" s="5"/>
      <c r="D25" s="5"/>
      <c r="E25" s="5"/>
      <c r="F25" s="17"/>
      <c r="G25" s="5"/>
      <c r="I25" s="47">
        <f t="shared" si="0"/>
        <v>0</v>
      </c>
      <c r="J25" s="45"/>
    </row>
    <row r="26" spans="1:10" x14ac:dyDescent="0.3">
      <c r="A26" s="2" t="s">
        <v>348</v>
      </c>
      <c r="B26" s="61" t="s">
        <v>345</v>
      </c>
      <c r="C26" s="5"/>
      <c r="D26" s="5">
        <v>588</v>
      </c>
      <c r="E26" s="5"/>
      <c r="F26" s="17"/>
      <c r="G26" s="5"/>
      <c r="I26" s="47">
        <f t="shared" si="0"/>
        <v>588</v>
      </c>
      <c r="J26" s="45"/>
    </row>
    <row r="27" spans="1:10" x14ac:dyDescent="0.3">
      <c r="A27" s="2" t="s">
        <v>158</v>
      </c>
      <c r="B27" s="61" t="s">
        <v>345</v>
      </c>
      <c r="C27" s="5"/>
      <c r="D27" s="5"/>
      <c r="E27" s="5">
        <v>1777</v>
      </c>
      <c r="F27" s="17">
        <v>2014</v>
      </c>
      <c r="G27" s="5"/>
      <c r="I27" s="47">
        <f t="shared" si="0"/>
        <v>3791</v>
      </c>
      <c r="J27" s="45"/>
    </row>
    <row r="28" spans="1:10" x14ac:dyDescent="0.3">
      <c r="A28" s="2" t="s">
        <v>157</v>
      </c>
      <c r="B28" s="63" t="s">
        <v>345</v>
      </c>
      <c r="C28" s="5">
        <v>3646</v>
      </c>
      <c r="D28" s="5">
        <v>5777</v>
      </c>
      <c r="E28" s="5">
        <v>15590</v>
      </c>
      <c r="F28" s="17">
        <v>4940</v>
      </c>
      <c r="G28" s="5"/>
      <c r="I28" s="47">
        <f t="shared" si="0"/>
        <v>29953</v>
      </c>
      <c r="J28" s="45"/>
    </row>
    <row r="29" spans="1:10" x14ac:dyDescent="0.3">
      <c r="A29" s="2" t="s">
        <v>328</v>
      </c>
      <c r="B29" s="63" t="s">
        <v>345</v>
      </c>
      <c r="C29" s="5">
        <v>6226</v>
      </c>
      <c r="D29" s="5">
        <v>7780</v>
      </c>
      <c r="E29" s="5">
        <v>3313</v>
      </c>
      <c r="F29" s="17">
        <v>6112</v>
      </c>
      <c r="G29" s="5"/>
      <c r="I29" s="47">
        <f t="shared" si="0"/>
        <v>23431</v>
      </c>
      <c r="J29" s="45"/>
    </row>
    <row r="30" spans="1:10" x14ac:dyDescent="0.3">
      <c r="A30" s="2" t="s">
        <v>139</v>
      </c>
      <c r="B30" s="63" t="s">
        <v>345</v>
      </c>
      <c r="C30" s="5">
        <v>9936</v>
      </c>
      <c r="D30" s="5">
        <v>12602</v>
      </c>
      <c r="E30" s="5">
        <v>7778</v>
      </c>
      <c r="F30" s="17"/>
      <c r="G30" s="5"/>
      <c r="I30" s="47">
        <f t="shared" si="0"/>
        <v>30316</v>
      </c>
      <c r="J30" s="45"/>
    </row>
    <row r="31" spans="1:10" x14ac:dyDescent="0.3">
      <c r="A31" s="2" t="s">
        <v>329</v>
      </c>
      <c r="B31" s="63" t="s">
        <v>345</v>
      </c>
      <c r="C31" s="5">
        <v>8264</v>
      </c>
      <c r="D31" s="5">
        <v>13321</v>
      </c>
      <c r="E31" s="5">
        <v>6794</v>
      </c>
      <c r="F31" s="17"/>
      <c r="G31" s="5"/>
      <c r="I31" s="47">
        <f t="shared" si="0"/>
        <v>28379</v>
      </c>
      <c r="J31" s="45"/>
    </row>
    <row r="32" spans="1:10" x14ac:dyDescent="0.3">
      <c r="A32" s="2" t="s">
        <v>174</v>
      </c>
      <c r="B32" s="63" t="s">
        <v>345</v>
      </c>
      <c r="C32" s="5"/>
      <c r="D32" s="5"/>
      <c r="E32" s="5">
        <v>2714</v>
      </c>
      <c r="F32" s="17"/>
      <c r="G32" s="5"/>
      <c r="I32" s="47">
        <f t="shared" si="0"/>
        <v>2714</v>
      </c>
      <c r="J32" s="45"/>
    </row>
    <row r="33" spans="1:10" x14ac:dyDescent="0.3">
      <c r="A33" s="2" t="s">
        <v>307</v>
      </c>
      <c r="B33" s="63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324</v>
      </c>
      <c r="B34" s="63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19</v>
      </c>
      <c r="B35" s="2" t="s">
        <v>288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20</v>
      </c>
      <c r="B36" s="2" t="s">
        <v>288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21</v>
      </c>
      <c r="B37" s="2" t="s">
        <v>288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243</v>
      </c>
      <c r="B38" s="2" t="s">
        <v>288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157</v>
      </c>
      <c r="B39" s="2" t="s">
        <v>315</v>
      </c>
      <c r="C39" s="5"/>
      <c r="D39" s="5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139</v>
      </c>
      <c r="B40" s="2" t="s">
        <v>315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60" t="s">
        <v>11</v>
      </c>
      <c r="B41" s="60" t="s">
        <v>315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60" t="s">
        <v>10</v>
      </c>
      <c r="B42" s="60" t="s">
        <v>315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62" t="s">
        <v>172</v>
      </c>
      <c r="B43" s="62" t="s">
        <v>351</v>
      </c>
      <c r="C43" s="5">
        <v>3356</v>
      </c>
      <c r="D43" s="5">
        <v>18558</v>
      </c>
      <c r="E43" s="5">
        <v>4782</v>
      </c>
      <c r="F43" s="17">
        <v>3043</v>
      </c>
      <c r="G43" s="5"/>
      <c r="I43" s="47">
        <f t="shared" si="0"/>
        <v>29739</v>
      </c>
      <c r="J43" s="45"/>
    </row>
    <row r="44" spans="1:10" x14ac:dyDescent="0.3">
      <c r="A44" s="62" t="s">
        <v>352</v>
      </c>
      <c r="B44" s="62" t="s">
        <v>351</v>
      </c>
      <c r="C44" s="5"/>
      <c r="D44" s="5"/>
      <c r="E44" s="5">
        <v>5686</v>
      </c>
      <c r="F44" s="17">
        <v>3682</v>
      </c>
      <c r="G44" s="5"/>
      <c r="I44" s="47">
        <f t="shared" si="0"/>
        <v>9368</v>
      </c>
      <c r="J44" s="45"/>
    </row>
    <row r="45" spans="1:10" x14ac:dyDescent="0.3">
      <c r="A45" s="62" t="s">
        <v>22</v>
      </c>
      <c r="B45" s="62" t="s">
        <v>351</v>
      </c>
      <c r="C45" s="5"/>
      <c r="D45" s="5">
        <v>8223</v>
      </c>
      <c r="E45" s="5">
        <v>5041</v>
      </c>
      <c r="F45" s="17">
        <v>7603</v>
      </c>
      <c r="G45" s="5"/>
      <c r="I45" s="47">
        <f t="shared" si="0"/>
        <v>20867</v>
      </c>
      <c r="J45" s="45"/>
    </row>
    <row r="46" spans="1:10" x14ac:dyDescent="0.3">
      <c r="A46" s="62" t="s">
        <v>323</v>
      </c>
      <c r="B46" s="62" t="s">
        <v>351</v>
      </c>
      <c r="C46" s="5"/>
      <c r="D46" s="5"/>
      <c r="E46" s="5"/>
      <c r="F46" s="17"/>
      <c r="G46" s="5"/>
      <c r="I46" s="47">
        <f t="shared" si="0"/>
        <v>0</v>
      </c>
      <c r="J46" s="45"/>
    </row>
    <row r="47" spans="1:10" x14ac:dyDescent="0.3">
      <c r="A47" s="62" t="s">
        <v>24</v>
      </c>
      <c r="B47" s="62" t="s">
        <v>351</v>
      </c>
      <c r="C47" s="5">
        <v>3756</v>
      </c>
      <c r="D47" s="5">
        <v>575</v>
      </c>
      <c r="E47" s="5">
        <v>1427</v>
      </c>
      <c r="F47" s="17">
        <v>4298</v>
      </c>
      <c r="G47" s="5"/>
      <c r="I47" s="47">
        <f t="shared" si="0"/>
        <v>10056</v>
      </c>
      <c r="J47" s="45"/>
    </row>
    <row r="48" spans="1:10" x14ac:dyDescent="0.3">
      <c r="A48" s="62" t="s">
        <v>353</v>
      </c>
      <c r="B48" s="62" t="s">
        <v>351</v>
      </c>
      <c r="C48" s="5"/>
      <c r="D48" s="5"/>
      <c r="E48" s="5">
        <v>3768</v>
      </c>
      <c r="F48" s="17"/>
      <c r="G48" s="5"/>
      <c r="I48" s="47">
        <f t="shared" si="0"/>
        <v>3768</v>
      </c>
      <c r="J48" s="45"/>
    </row>
    <row r="49" spans="1:10" x14ac:dyDescent="0.3">
      <c r="A49" s="62" t="s">
        <v>354</v>
      </c>
      <c r="B49" s="62" t="s">
        <v>351</v>
      </c>
      <c r="C49" s="5"/>
      <c r="D49" s="5"/>
      <c r="E49" s="5"/>
      <c r="F49" s="17"/>
      <c r="G49" s="5"/>
      <c r="I49" s="47">
        <f t="shared" si="0"/>
        <v>0</v>
      </c>
      <c r="J49" s="45"/>
    </row>
    <row r="50" spans="1:10" x14ac:dyDescent="0.3">
      <c r="A50" t="s">
        <v>29</v>
      </c>
      <c r="B50" t="s">
        <v>30</v>
      </c>
      <c r="C50" s="5"/>
      <c r="D50" s="5">
        <v>761</v>
      </c>
      <c r="E50" s="5"/>
      <c r="F50" s="17"/>
      <c r="G50" s="5"/>
      <c r="I50" s="47">
        <f t="shared" si="0"/>
        <v>761</v>
      </c>
      <c r="J50" s="44"/>
    </row>
    <row r="51" spans="1:10" x14ac:dyDescent="0.3">
      <c r="A51" t="s">
        <v>17</v>
      </c>
      <c r="B51" t="s">
        <v>30</v>
      </c>
      <c r="C51" s="5">
        <v>960</v>
      </c>
      <c r="D51" s="5"/>
      <c r="E51" s="5"/>
      <c r="F51" s="5"/>
      <c r="G51" s="5"/>
      <c r="I51" s="47">
        <f t="shared" si="0"/>
        <v>960</v>
      </c>
      <c r="J51" s="44"/>
    </row>
    <row r="52" spans="1:10" x14ac:dyDescent="0.3">
      <c r="A52" t="s">
        <v>18</v>
      </c>
      <c r="B52" t="s">
        <v>30</v>
      </c>
      <c r="C52" s="5"/>
      <c r="D52" s="5"/>
      <c r="E52" s="5">
        <v>1190</v>
      </c>
      <c r="F52" s="5"/>
      <c r="G52" s="5"/>
      <c r="I52" s="47">
        <f t="shared" si="0"/>
        <v>1190</v>
      </c>
      <c r="J52" s="44"/>
    </row>
    <row r="53" spans="1:10" x14ac:dyDescent="0.3">
      <c r="A53" t="s">
        <v>244</v>
      </c>
      <c r="B53" t="s">
        <v>30</v>
      </c>
      <c r="C53" s="5"/>
      <c r="D53" s="5"/>
      <c r="E53" s="5"/>
      <c r="F53" s="5"/>
      <c r="G53" s="5"/>
      <c r="I53" s="47">
        <f t="shared" si="0"/>
        <v>0</v>
      </c>
      <c r="J53" s="44"/>
    </row>
    <row r="54" spans="1:10" x14ac:dyDescent="0.3">
      <c r="A54" t="s">
        <v>162</v>
      </c>
      <c r="B54" t="s">
        <v>30</v>
      </c>
      <c r="C54" s="5"/>
      <c r="D54" s="5"/>
      <c r="E54" s="5"/>
      <c r="F54" s="5"/>
      <c r="G54" s="5"/>
      <c r="I54" s="47">
        <f t="shared" si="0"/>
        <v>0</v>
      </c>
      <c r="J54" s="46"/>
    </row>
    <row r="55" spans="1:10" x14ac:dyDescent="0.3">
      <c r="A55" t="s">
        <v>25</v>
      </c>
      <c r="B55" t="s">
        <v>30</v>
      </c>
      <c r="C55" s="5">
        <v>5369</v>
      </c>
      <c r="D55" s="5"/>
      <c r="E55" s="5">
        <v>2408</v>
      </c>
      <c r="F55" s="5"/>
      <c r="G55" s="5"/>
      <c r="I55" s="47">
        <f t="shared" si="0"/>
        <v>7777</v>
      </c>
      <c r="J55" s="46">
        <f>I55+I73</f>
        <v>7777</v>
      </c>
    </row>
    <row r="56" spans="1:10" x14ac:dyDescent="0.3">
      <c r="A56" t="s">
        <v>349</v>
      </c>
      <c r="B56" t="s">
        <v>30</v>
      </c>
      <c r="C56" s="5"/>
      <c r="D56" s="5"/>
      <c r="E56" s="5"/>
      <c r="F56" s="5"/>
      <c r="G56" s="5"/>
      <c r="I56" s="47">
        <f t="shared" si="0"/>
        <v>0</v>
      </c>
      <c r="J56" s="46">
        <f>I56</f>
        <v>0</v>
      </c>
    </row>
    <row r="57" spans="1:10" x14ac:dyDescent="0.3">
      <c r="A57" t="s">
        <v>27</v>
      </c>
      <c r="B57" t="s">
        <v>30</v>
      </c>
      <c r="C57" s="5"/>
      <c r="D57" s="5">
        <v>4029</v>
      </c>
      <c r="E57" s="5"/>
      <c r="F57" s="5"/>
      <c r="G57" s="5"/>
      <c r="I57" s="47">
        <f t="shared" si="0"/>
        <v>4029</v>
      </c>
      <c r="J57" s="44">
        <f>I57+I71+I74</f>
        <v>4029</v>
      </c>
    </row>
    <row r="58" spans="1:10" x14ac:dyDescent="0.3">
      <c r="A58" s="2" t="s">
        <v>325</v>
      </c>
      <c r="B58" s="2" t="s">
        <v>30</v>
      </c>
      <c r="C58" s="5">
        <v>2196</v>
      </c>
      <c r="D58" s="5"/>
      <c r="E58" s="5">
        <v>1326</v>
      </c>
      <c r="F58" s="5">
        <v>1292</v>
      </c>
      <c r="G58" s="5"/>
      <c r="I58" s="47">
        <f t="shared" si="0"/>
        <v>4814</v>
      </c>
      <c r="J58" s="44">
        <f>I58+I75</f>
        <v>4814</v>
      </c>
    </row>
    <row r="59" spans="1:10" x14ac:dyDescent="0.3">
      <c r="A59" t="s">
        <v>28</v>
      </c>
      <c r="B59" t="s">
        <v>30</v>
      </c>
      <c r="C59" s="5"/>
      <c r="D59" s="5">
        <v>1288</v>
      </c>
      <c r="E59" s="5"/>
      <c r="F59" s="5">
        <v>2715</v>
      </c>
      <c r="G59" s="5"/>
      <c r="I59" s="47">
        <f t="shared" si="0"/>
        <v>4003</v>
      </c>
      <c r="J59" s="44">
        <f>I59+I72+I76</f>
        <v>4003</v>
      </c>
    </row>
    <row r="60" spans="1:10" x14ac:dyDescent="0.3">
      <c r="A60" t="s">
        <v>29</v>
      </c>
      <c r="B60" s="59" t="s">
        <v>254</v>
      </c>
      <c r="C60" s="5">
        <v>3955</v>
      </c>
      <c r="D60" s="5">
        <v>16393</v>
      </c>
      <c r="E60" s="5">
        <v>8468</v>
      </c>
      <c r="F60" s="5">
        <v>4209</v>
      </c>
      <c r="G60" s="5"/>
      <c r="I60" s="47">
        <f t="shared" si="0"/>
        <v>33025</v>
      </c>
      <c r="J60" s="44">
        <f>I50+I60+I67+I77+I89</f>
        <v>40506</v>
      </c>
    </row>
    <row r="61" spans="1:10" x14ac:dyDescent="0.3">
      <c r="A61" t="s">
        <v>330</v>
      </c>
      <c r="B61" s="59" t="s">
        <v>254</v>
      </c>
      <c r="C61" s="5">
        <v>7598</v>
      </c>
      <c r="D61" s="5">
        <v>6645</v>
      </c>
      <c r="E61" s="5">
        <v>5777</v>
      </c>
      <c r="F61" s="5">
        <v>4940</v>
      </c>
      <c r="G61" s="5"/>
      <c r="I61" s="47">
        <f t="shared" si="0"/>
        <v>24960</v>
      </c>
      <c r="J61" s="46">
        <f>I61+I90</f>
        <v>27273</v>
      </c>
    </row>
    <row r="62" spans="1:10" x14ac:dyDescent="0.3">
      <c r="A62" t="s">
        <v>17</v>
      </c>
      <c r="B62" s="59" t="s">
        <v>254</v>
      </c>
      <c r="C62" s="5">
        <v>7314</v>
      </c>
      <c r="D62" s="5">
        <v>10890</v>
      </c>
      <c r="E62" s="5">
        <v>6691</v>
      </c>
      <c r="F62" s="5">
        <v>2297</v>
      </c>
      <c r="G62" s="5"/>
      <c r="I62" s="47">
        <f t="shared" si="0"/>
        <v>27192</v>
      </c>
      <c r="J62" s="44">
        <f>I51+I62+I68+I78+I88+I91</f>
        <v>28152</v>
      </c>
    </row>
    <row r="63" spans="1:10" x14ac:dyDescent="0.3">
      <c r="A63" t="s">
        <v>331</v>
      </c>
      <c r="B63" s="59" t="s">
        <v>254</v>
      </c>
      <c r="C63" s="5">
        <v>9724</v>
      </c>
      <c r="D63" s="5">
        <v>10219</v>
      </c>
      <c r="E63" s="5">
        <v>5747</v>
      </c>
      <c r="F63" s="5"/>
      <c r="G63" s="5"/>
      <c r="I63" s="47">
        <f t="shared" si="0"/>
        <v>25690</v>
      </c>
      <c r="J63" s="46">
        <f>I63+I92+I84</f>
        <v>28971</v>
      </c>
    </row>
    <row r="64" spans="1:10" x14ac:dyDescent="0.3">
      <c r="A64" t="s">
        <v>18</v>
      </c>
      <c r="B64" s="59" t="s">
        <v>254</v>
      </c>
      <c r="C64" s="5"/>
      <c r="D64" s="5"/>
      <c r="E64" s="5"/>
      <c r="F64" s="5"/>
      <c r="G64" s="5"/>
      <c r="I64" s="47">
        <f t="shared" si="0"/>
        <v>0</v>
      </c>
      <c r="J64" s="44">
        <f>I52+I69+I79+I93+I64+I85</f>
        <v>9797</v>
      </c>
    </row>
    <row r="65" spans="1:10" x14ac:dyDescent="0.3">
      <c r="A65" t="s">
        <v>244</v>
      </c>
      <c r="B65" s="59" t="s">
        <v>254</v>
      </c>
      <c r="C65" s="5"/>
      <c r="D65" s="5"/>
      <c r="E65" s="5">
        <v>3257</v>
      </c>
      <c r="F65" s="5"/>
      <c r="G65" s="5"/>
      <c r="I65" s="47">
        <f t="shared" si="0"/>
        <v>3257</v>
      </c>
      <c r="J65" s="44">
        <f>I53+I70+I80+I65+I94</f>
        <v>3772</v>
      </c>
    </row>
    <row r="66" spans="1:10" x14ac:dyDescent="0.3">
      <c r="A66" t="s">
        <v>162</v>
      </c>
      <c r="B66" s="59" t="s">
        <v>254</v>
      </c>
      <c r="C66" s="5"/>
      <c r="D66" s="5"/>
      <c r="E66" s="5">
        <v>1426</v>
      </c>
      <c r="F66" s="5">
        <v>1655</v>
      </c>
      <c r="G66" s="5"/>
      <c r="I66" s="47">
        <f t="shared" si="0"/>
        <v>3081</v>
      </c>
      <c r="J66" s="44">
        <f>I54+I66+I95</f>
        <v>3613</v>
      </c>
    </row>
    <row r="67" spans="1:10" x14ac:dyDescent="0.3">
      <c r="A67" s="2" t="s">
        <v>29</v>
      </c>
      <c r="B67" s="2" t="s">
        <v>289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2" t="s">
        <v>17</v>
      </c>
      <c r="B68" s="2" t="s">
        <v>289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t="s">
        <v>18</v>
      </c>
      <c r="B69" s="2" t="s">
        <v>289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s="2" t="s">
        <v>244</v>
      </c>
      <c r="B70" s="2" t="s">
        <v>289</v>
      </c>
      <c r="C70" s="5"/>
      <c r="D70" s="5"/>
      <c r="E70" s="5"/>
      <c r="F70" s="5"/>
      <c r="G70" s="5"/>
      <c r="I70" s="13">
        <f t="shared" si="0"/>
        <v>0</v>
      </c>
      <c r="J70" s="45"/>
    </row>
    <row r="71" spans="1:10" x14ac:dyDescent="0.3">
      <c r="A71" t="s">
        <v>27</v>
      </c>
      <c r="B71" s="2" t="s">
        <v>289</v>
      </c>
      <c r="C71" s="5"/>
      <c r="D71" s="5"/>
      <c r="E71" s="5"/>
      <c r="F71" s="5"/>
      <c r="G71" s="5"/>
      <c r="I71" s="13">
        <f t="shared" si="0"/>
        <v>0</v>
      </c>
      <c r="J71" s="45"/>
    </row>
    <row r="72" spans="1:10" x14ac:dyDescent="0.3">
      <c r="A72" t="s">
        <v>28</v>
      </c>
      <c r="B72" s="2" t="s">
        <v>289</v>
      </c>
      <c r="C72" s="5"/>
      <c r="D72" s="5"/>
      <c r="E72" s="5"/>
      <c r="F72" s="5"/>
      <c r="G72" s="5"/>
      <c r="I72" s="13">
        <f t="shared" si="0"/>
        <v>0</v>
      </c>
      <c r="J72" s="45"/>
    </row>
    <row r="73" spans="1:10" x14ac:dyDescent="0.3">
      <c r="A73" t="s">
        <v>25</v>
      </c>
      <c r="B73" s="2" t="s">
        <v>292</v>
      </c>
      <c r="C73" s="5"/>
      <c r="D73" s="5"/>
      <c r="E73" s="5"/>
      <c r="F73" s="5"/>
      <c r="G73" s="5"/>
      <c r="I73" s="13">
        <f t="shared" si="0"/>
        <v>0</v>
      </c>
      <c r="J73" s="45"/>
    </row>
    <row r="74" spans="1:10" x14ac:dyDescent="0.3">
      <c r="A74" t="s">
        <v>27</v>
      </c>
      <c r="B74" s="2" t="s">
        <v>292</v>
      </c>
      <c r="C74" s="5"/>
      <c r="D74" s="5"/>
      <c r="E74" s="5"/>
      <c r="F74" s="5"/>
      <c r="G74" s="5"/>
      <c r="I74" s="13">
        <f t="shared" si="0"/>
        <v>0</v>
      </c>
      <c r="J74" s="45"/>
    </row>
    <row r="75" spans="1:10" x14ac:dyDescent="0.3">
      <c r="A75" t="s">
        <v>325</v>
      </c>
      <c r="B75" s="2" t="s">
        <v>292</v>
      </c>
      <c r="C75" s="5"/>
      <c r="D75" s="5"/>
      <c r="E75" s="5"/>
      <c r="F75" s="5"/>
      <c r="G75" s="5"/>
      <c r="I75" s="13">
        <f t="shared" si="0"/>
        <v>0</v>
      </c>
      <c r="J75" s="45"/>
    </row>
    <row r="76" spans="1:10" x14ac:dyDescent="0.3">
      <c r="A76" t="s">
        <v>28</v>
      </c>
      <c r="B76" s="2" t="s">
        <v>292</v>
      </c>
      <c r="C76" s="5"/>
      <c r="D76" s="5"/>
      <c r="E76" s="5"/>
      <c r="F76" s="5"/>
      <c r="G76" s="5"/>
      <c r="I76" s="13">
        <f t="shared" si="0"/>
        <v>0</v>
      </c>
      <c r="J76" s="45"/>
    </row>
    <row r="77" spans="1:10" x14ac:dyDescent="0.3">
      <c r="A77" s="2" t="s">
        <v>29</v>
      </c>
      <c r="B77" s="2" t="s">
        <v>292</v>
      </c>
      <c r="C77" s="5"/>
      <c r="D77" s="5"/>
      <c r="E77" s="5"/>
      <c r="F77" s="5"/>
      <c r="G77" s="5"/>
      <c r="I77" s="13">
        <f t="shared" si="0"/>
        <v>0</v>
      </c>
      <c r="J77" s="45"/>
    </row>
    <row r="78" spans="1:10" x14ac:dyDescent="0.3">
      <c r="A78" s="2" t="s">
        <v>17</v>
      </c>
      <c r="B78" s="2" t="s">
        <v>292</v>
      </c>
      <c r="C78" s="5"/>
      <c r="D78" s="5"/>
      <c r="E78" s="5"/>
      <c r="F78" s="5"/>
      <c r="G78" s="5"/>
      <c r="I78" s="13">
        <f t="shared" si="0"/>
        <v>0</v>
      </c>
      <c r="J78" s="45"/>
    </row>
    <row r="79" spans="1:10" x14ac:dyDescent="0.3">
      <c r="A79" t="s">
        <v>18</v>
      </c>
      <c r="B79" s="2" t="s">
        <v>292</v>
      </c>
      <c r="C79" s="5"/>
      <c r="D79" s="5"/>
      <c r="E79" s="5"/>
      <c r="F79" s="5"/>
      <c r="G79" s="5"/>
      <c r="I79" s="13">
        <f t="shared" si="0"/>
        <v>0</v>
      </c>
      <c r="J79" s="45"/>
    </row>
    <row r="80" spans="1:10" x14ac:dyDescent="0.3">
      <c r="A80" s="2" t="s">
        <v>244</v>
      </c>
      <c r="B80" s="2" t="s">
        <v>292</v>
      </c>
      <c r="C80" s="5"/>
      <c r="D80" s="5"/>
      <c r="E80" s="5"/>
      <c r="F80" s="5"/>
      <c r="G80" s="5"/>
      <c r="I80" s="13">
        <f t="shared" si="0"/>
        <v>0</v>
      </c>
      <c r="J80" s="45"/>
    </row>
    <row r="81" spans="1:10" x14ac:dyDescent="0.3">
      <c r="A81" t="s">
        <v>175</v>
      </c>
      <c r="B81" s="60" t="s">
        <v>360</v>
      </c>
      <c r="C81" s="5"/>
      <c r="D81" s="5"/>
      <c r="E81" s="5"/>
      <c r="F81" s="5"/>
      <c r="G81" s="5"/>
      <c r="I81" s="13">
        <f t="shared" si="0"/>
        <v>0</v>
      </c>
      <c r="J81" s="45"/>
    </row>
    <row r="82" spans="1:10" x14ac:dyDescent="0.3">
      <c r="A82" t="s">
        <v>361</v>
      </c>
      <c r="B82" s="60" t="s">
        <v>360</v>
      </c>
      <c r="C82" s="5"/>
      <c r="D82" s="5"/>
      <c r="E82" s="5"/>
      <c r="F82" s="5"/>
      <c r="G82" s="5"/>
      <c r="I82" s="13">
        <f t="shared" si="0"/>
        <v>0</v>
      </c>
      <c r="J82" s="45"/>
    </row>
    <row r="83" spans="1:10" x14ac:dyDescent="0.3">
      <c r="A83" t="s">
        <v>176</v>
      </c>
      <c r="B83" s="60" t="s">
        <v>360</v>
      </c>
      <c r="C83" s="5"/>
      <c r="D83" s="5"/>
      <c r="E83" s="5"/>
      <c r="F83" s="5"/>
      <c r="G83" s="5"/>
      <c r="I83" s="13">
        <f t="shared" si="0"/>
        <v>0</v>
      </c>
      <c r="J83" s="45"/>
    </row>
    <row r="84" spans="1:10" x14ac:dyDescent="0.3">
      <c r="A84" t="s">
        <v>362</v>
      </c>
      <c r="B84" s="60" t="s">
        <v>360</v>
      </c>
      <c r="C84" s="5"/>
      <c r="D84" s="5"/>
      <c r="E84" s="5"/>
      <c r="F84" s="5">
        <v>2217</v>
      </c>
      <c r="G84" s="5"/>
      <c r="I84" s="13">
        <f t="shared" si="0"/>
        <v>2217</v>
      </c>
      <c r="J84" s="45"/>
    </row>
    <row r="85" spans="1:10" x14ac:dyDescent="0.3">
      <c r="A85" t="s">
        <v>177</v>
      </c>
      <c r="B85" s="60" t="s">
        <v>360</v>
      </c>
      <c r="C85" s="5"/>
      <c r="D85" s="5"/>
      <c r="E85" s="5"/>
      <c r="F85" s="5">
        <v>3515</v>
      </c>
      <c r="G85" s="5"/>
      <c r="I85" s="13">
        <f t="shared" si="0"/>
        <v>3515</v>
      </c>
      <c r="J85" s="45"/>
    </row>
    <row r="86" spans="1:10" x14ac:dyDescent="0.3">
      <c r="A86" s="2" t="s">
        <v>363</v>
      </c>
      <c r="B86" s="60" t="s">
        <v>360</v>
      </c>
      <c r="C86" s="5"/>
      <c r="D86" s="5"/>
      <c r="E86" s="5"/>
      <c r="F86" s="5"/>
      <c r="G86" s="5"/>
      <c r="I86" s="13">
        <f t="shared" si="0"/>
        <v>0</v>
      </c>
      <c r="J86" s="45"/>
    </row>
    <row r="87" spans="1:10" x14ac:dyDescent="0.3">
      <c r="A87" s="2" t="s">
        <v>364</v>
      </c>
      <c r="B87" s="60" t="s">
        <v>360</v>
      </c>
      <c r="C87" s="5"/>
      <c r="D87" s="5"/>
      <c r="E87" s="5"/>
      <c r="F87" s="5"/>
      <c r="G87" s="5"/>
      <c r="I87" s="13">
        <f t="shared" si="0"/>
        <v>0</v>
      </c>
      <c r="J87" s="45"/>
    </row>
    <row r="88" spans="1:10" x14ac:dyDescent="0.3">
      <c r="A88" t="s">
        <v>33</v>
      </c>
      <c r="B88" s="2" t="s">
        <v>254</v>
      </c>
      <c r="C88" s="5"/>
      <c r="D88" s="5"/>
      <c r="E88" s="5"/>
      <c r="F88" s="5"/>
      <c r="G88" s="5"/>
      <c r="I88" s="13">
        <f t="shared" si="0"/>
        <v>0</v>
      </c>
      <c r="J88" s="46"/>
    </row>
    <row r="89" spans="1:10" x14ac:dyDescent="0.3">
      <c r="A89" s="2" t="s">
        <v>37</v>
      </c>
      <c r="B89" s="2" t="s">
        <v>297</v>
      </c>
      <c r="C89" s="5">
        <v>6720</v>
      </c>
      <c r="D89" s="5"/>
      <c r="E89" s="5"/>
      <c r="F89" s="5"/>
      <c r="G89" s="5"/>
      <c r="I89" s="13">
        <f t="shared" si="0"/>
        <v>6720</v>
      </c>
      <c r="J89" s="46"/>
    </row>
    <row r="90" spans="1:10" x14ac:dyDescent="0.3">
      <c r="A90" s="2" t="s">
        <v>332</v>
      </c>
      <c r="B90" s="2" t="s">
        <v>297</v>
      </c>
      <c r="C90" s="5">
        <v>2313</v>
      </c>
      <c r="D90" s="5"/>
      <c r="E90" s="5"/>
      <c r="F90" s="5"/>
      <c r="G90" s="5"/>
      <c r="I90" s="13">
        <f t="shared" si="0"/>
        <v>2313</v>
      </c>
      <c r="J90" s="46"/>
    </row>
    <row r="91" spans="1:10" x14ac:dyDescent="0.3">
      <c r="A91" s="2" t="s">
        <v>33</v>
      </c>
      <c r="B91" s="2" t="s">
        <v>297</v>
      </c>
      <c r="C91" s="5"/>
      <c r="D91" s="5"/>
      <c r="E91" s="5"/>
      <c r="F91" s="5"/>
      <c r="G91" s="5"/>
      <c r="I91" s="13">
        <f t="shared" si="0"/>
        <v>0</v>
      </c>
      <c r="J91" s="46"/>
    </row>
    <row r="92" spans="1:10" x14ac:dyDescent="0.3">
      <c r="A92" s="2" t="s">
        <v>326</v>
      </c>
      <c r="B92" s="2" t="s">
        <v>297</v>
      </c>
      <c r="C92" s="5">
        <v>1064</v>
      </c>
      <c r="D92" s="5"/>
      <c r="E92" s="5"/>
      <c r="F92" s="5"/>
      <c r="G92" s="5"/>
      <c r="I92" s="13">
        <f t="shared" si="0"/>
        <v>1064</v>
      </c>
      <c r="J92" s="46"/>
    </row>
    <row r="93" spans="1:10" x14ac:dyDescent="0.3">
      <c r="A93" s="2" t="s">
        <v>31</v>
      </c>
      <c r="B93" s="2" t="s">
        <v>297</v>
      </c>
      <c r="C93" s="5">
        <v>3670</v>
      </c>
      <c r="D93" s="5">
        <v>483</v>
      </c>
      <c r="E93" s="5">
        <v>939</v>
      </c>
      <c r="F93" s="5"/>
      <c r="G93" s="5"/>
      <c r="I93" s="13">
        <f t="shared" si="0"/>
        <v>5092</v>
      </c>
      <c r="J93" s="46"/>
    </row>
    <row r="94" spans="1:10" x14ac:dyDescent="0.3">
      <c r="A94" s="2" t="s">
        <v>245</v>
      </c>
      <c r="B94" s="2" t="s">
        <v>297</v>
      </c>
      <c r="C94" s="5"/>
      <c r="D94" s="5">
        <v>515</v>
      </c>
      <c r="E94" s="5"/>
      <c r="F94" s="5"/>
      <c r="G94" s="5"/>
      <c r="I94" s="13">
        <f t="shared" si="0"/>
        <v>515</v>
      </c>
      <c r="J94" s="46"/>
    </row>
    <row r="95" spans="1:10" x14ac:dyDescent="0.3">
      <c r="A95" s="2" t="s">
        <v>161</v>
      </c>
      <c r="B95" s="2" t="s">
        <v>297</v>
      </c>
      <c r="C95" s="5">
        <v>17</v>
      </c>
      <c r="D95" s="5">
        <v>515</v>
      </c>
      <c r="E95" s="5"/>
      <c r="F95" s="5"/>
      <c r="G95" s="5"/>
      <c r="I95" s="13">
        <f t="shared" si="0"/>
        <v>532</v>
      </c>
      <c r="J95" s="46"/>
    </row>
    <row r="96" spans="1:10" x14ac:dyDescent="0.3">
      <c r="A96" t="s">
        <v>37</v>
      </c>
      <c r="B96" s="55" t="s">
        <v>336</v>
      </c>
      <c r="C96" s="5">
        <v>2009</v>
      </c>
      <c r="D96" s="5"/>
      <c r="E96" s="5">
        <v>1393</v>
      </c>
      <c r="F96" s="10"/>
      <c r="G96" s="5"/>
      <c r="I96" s="47">
        <f t="shared" si="0"/>
        <v>3402</v>
      </c>
      <c r="J96" s="45"/>
    </row>
    <row r="97" spans="1:10" x14ac:dyDescent="0.3">
      <c r="A97" s="2" t="s">
        <v>332</v>
      </c>
      <c r="B97" s="55" t="s">
        <v>336</v>
      </c>
      <c r="C97" s="5"/>
      <c r="D97" s="5"/>
      <c r="E97" s="5"/>
      <c r="F97" s="10"/>
      <c r="G97" s="5"/>
      <c r="I97" s="47">
        <f t="shared" si="0"/>
        <v>0</v>
      </c>
      <c r="J97" s="45"/>
    </row>
    <row r="98" spans="1:10" x14ac:dyDescent="0.3">
      <c r="A98" t="s">
        <v>33</v>
      </c>
      <c r="B98" s="55" t="s">
        <v>336</v>
      </c>
      <c r="C98" s="5"/>
      <c r="D98" s="5"/>
      <c r="E98" s="5"/>
      <c r="F98" s="10"/>
      <c r="G98" s="5"/>
      <c r="I98" s="47">
        <f t="shared" si="0"/>
        <v>0</v>
      </c>
      <c r="J98" s="45"/>
    </row>
    <row r="99" spans="1:10" x14ac:dyDescent="0.3">
      <c r="A99" s="2" t="s">
        <v>326</v>
      </c>
      <c r="B99" s="55" t="s">
        <v>336</v>
      </c>
      <c r="C99" s="5"/>
      <c r="D99" s="5"/>
      <c r="E99" s="5"/>
      <c r="F99" s="10"/>
      <c r="G99" s="5"/>
      <c r="I99" s="47">
        <f t="shared" si="0"/>
        <v>0</v>
      </c>
      <c r="J99" s="45"/>
    </row>
    <row r="100" spans="1:10" x14ac:dyDescent="0.3">
      <c r="A100" s="2" t="s">
        <v>339</v>
      </c>
      <c r="B100" s="55" t="s">
        <v>336</v>
      </c>
      <c r="C100" s="5"/>
      <c r="D100" s="5"/>
      <c r="E100" s="5"/>
      <c r="F100" s="10"/>
      <c r="G100" s="5"/>
      <c r="I100" s="47">
        <f t="shared" si="0"/>
        <v>0</v>
      </c>
      <c r="J100" s="46">
        <f>I100</f>
        <v>0</v>
      </c>
    </row>
    <row r="101" spans="1:10" x14ac:dyDescent="0.3">
      <c r="A101" t="s">
        <v>31</v>
      </c>
      <c r="B101" s="55" t="s">
        <v>336</v>
      </c>
      <c r="C101" s="5"/>
      <c r="D101" s="5"/>
      <c r="E101" s="5"/>
      <c r="F101" s="10"/>
      <c r="G101" s="5"/>
      <c r="I101" s="47">
        <f t="shared" si="0"/>
        <v>0</v>
      </c>
      <c r="J101" s="45"/>
    </row>
    <row r="102" spans="1:10" x14ac:dyDescent="0.3">
      <c r="A102" t="s">
        <v>35</v>
      </c>
      <c r="B102" t="s">
        <v>32</v>
      </c>
      <c r="C102" s="5"/>
      <c r="D102" s="5"/>
      <c r="E102" s="5"/>
      <c r="F102" s="10"/>
      <c r="G102" s="5"/>
      <c r="I102" s="13">
        <f t="shared" si="0"/>
        <v>0</v>
      </c>
      <c r="J102" s="46">
        <f>I102</f>
        <v>0</v>
      </c>
    </row>
    <row r="103" spans="1:10" x14ac:dyDescent="0.3">
      <c r="A103" t="s">
        <v>36</v>
      </c>
      <c r="B103" t="s">
        <v>32</v>
      </c>
      <c r="C103" s="5"/>
      <c r="D103" s="5"/>
      <c r="E103" s="5"/>
      <c r="F103" s="6"/>
      <c r="G103" s="5"/>
      <c r="I103" s="13">
        <f t="shared" si="0"/>
        <v>0</v>
      </c>
      <c r="J103" s="46">
        <f t="shared" ref="J103:J105" si="1">I103</f>
        <v>0</v>
      </c>
    </row>
    <row r="104" spans="1:10" x14ac:dyDescent="0.3">
      <c r="A104" t="s">
        <v>340</v>
      </c>
      <c r="B104" s="56" t="s">
        <v>32</v>
      </c>
      <c r="C104" s="5"/>
      <c r="D104" s="5"/>
      <c r="E104" s="5"/>
      <c r="F104" s="10"/>
      <c r="G104" s="5"/>
      <c r="I104" s="13">
        <f t="shared" si="0"/>
        <v>0</v>
      </c>
      <c r="J104" s="46">
        <f t="shared" si="1"/>
        <v>0</v>
      </c>
    </row>
    <row r="105" spans="1:10" x14ac:dyDescent="0.3">
      <c r="A105" t="s">
        <v>341</v>
      </c>
      <c r="B105" s="56" t="s">
        <v>32</v>
      </c>
      <c r="C105" s="5"/>
      <c r="D105" s="5"/>
      <c r="E105" s="5"/>
      <c r="F105" s="6"/>
      <c r="G105" s="5"/>
      <c r="I105" s="13">
        <f t="shared" si="0"/>
        <v>0</v>
      </c>
      <c r="J105" s="46">
        <f t="shared" si="1"/>
        <v>0</v>
      </c>
    </row>
    <row r="106" spans="1:10" x14ac:dyDescent="0.3">
      <c r="A106" s="7" t="s">
        <v>39</v>
      </c>
      <c r="B106" t="s">
        <v>38</v>
      </c>
      <c r="C106" s="5"/>
      <c r="D106" s="5"/>
      <c r="E106" s="5"/>
      <c r="F106" s="6"/>
      <c r="G106" s="5"/>
      <c r="I106" s="13">
        <f t="shared" si="0"/>
        <v>0</v>
      </c>
      <c r="J106" s="45"/>
    </row>
    <row r="107" spans="1:10" x14ac:dyDescent="0.3">
      <c r="A107" s="53" t="s">
        <v>37</v>
      </c>
      <c r="B107" s="54" t="s">
        <v>316</v>
      </c>
      <c r="C107" s="5"/>
      <c r="D107" s="5"/>
      <c r="E107" s="5"/>
      <c r="F107" s="10"/>
      <c r="G107" s="5"/>
      <c r="I107" s="13">
        <f t="shared" si="0"/>
        <v>0</v>
      </c>
      <c r="J107" s="46">
        <f>I107</f>
        <v>0</v>
      </c>
    </row>
    <row r="108" spans="1:10" x14ac:dyDescent="0.3">
      <c r="A108" s="53" t="s">
        <v>332</v>
      </c>
      <c r="B108" s="54" t="s">
        <v>316</v>
      </c>
      <c r="C108" s="5"/>
      <c r="D108" s="5"/>
      <c r="E108" s="5"/>
      <c r="F108" s="10"/>
      <c r="G108" s="5"/>
      <c r="I108" s="13">
        <f t="shared" si="0"/>
        <v>0</v>
      </c>
      <c r="J108" s="46">
        <f t="shared" ref="J108" si="2">I108</f>
        <v>0</v>
      </c>
    </row>
    <row r="109" spans="1:10" x14ac:dyDescent="0.3">
      <c r="A109" s="53" t="s">
        <v>339</v>
      </c>
      <c r="B109" s="54" t="s">
        <v>316</v>
      </c>
      <c r="C109" s="5"/>
      <c r="D109" s="5"/>
      <c r="E109" s="5"/>
      <c r="F109" s="10"/>
      <c r="G109" s="5"/>
      <c r="I109" s="13">
        <f t="shared" si="0"/>
        <v>0</v>
      </c>
      <c r="J109" s="46">
        <f>I109</f>
        <v>0</v>
      </c>
    </row>
    <row r="110" spans="1:10" x14ac:dyDescent="0.3">
      <c r="A110" t="s">
        <v>37</v>
      </c>
      <c r="B110" t="s">
        <v>293</v>
      </c>
      <c r="C110" s="5">
        <v>2518</v>
      </c>
      <c r="D110" s="5"/>
      <c r="E110" s="5">
        <v>1170</v>
      </c>
      <c r="F110" s="5"/>
      <c r="G110" s="5"/>
      <c r="I110" s="13">
        <f t="shared" si="0"/>
        <v>3688</v>
      </c>
      <c r="J110" s="44">
        <f>I110+I117+I121+I125</f>
        <v>8619</v>
      </c>
    </row>
    <row r="111" spans="1:10" x14ac:dyDescent="0.3">
      <c r="A111" s="2" t="s">
        <v>332</v>
      </c>
      <c r="B111" s="2" t="s">
        <v>327</v>
      </c>
      <c r="C111" s="5">
        <v>742</v>
      </c>
      <c r="D111" s="5"/>
      <c r="E111" s="5"/>
      <c r="F111" s="5"/>
      <c r="G111" s="5"/>
      <c r="I111" s="13">
        <f t="shared" si="0"/>
        <v>742</v>
      </c>
      <c r="J111" s="46">
        <f>I111+I126</f>
        <v>2397</v>
      </c>
    </row>
    <row r="112" spans="1:10" x14ac:dyDescent="0.3">
      <c r="A112" t="s">
        <v>33</v>
      </c>
      <c r="B112" t="s">
        <v>293</v>
      </c>
      <c r="C112" s="5">
        <v>1390</v>
      </c>
      <c r="D112" s="5"/>
      <c r="E112" s="5"/>
      <c r="F112" s="5"/>
      <c r="G112" s="5"/>
      <c r="I112" s="13">
        <f t="shared" si="0"/>
        <v>1390</v>
      </c>
      <c r="J112" s="46">
        <f>I112+I118+I122+I127</f>
        <v>2589</v>
      </c>
    </row>
    <row r="113" spans="1:10" x14ac:dyDescent="0.3">
      <c r="A113" s="2" t="s">
        <v>326</v>
      </c>
      <c r="B113" s="2" t="s">
        <v>327</v>
      </c>
      <c r="C113" s="5"/>
      <c r="D113" s="5"/>
      <c r="E113" s="5"/>
      <c r="F113" s="5"/>
      <c r="G113" s="5"/>
      <c r="I113" s="13">
        <f t="shared" si="0"/>
        <v>0</v>
      </c>
      <c r="J113" s="46">
        <f>I113+I128</f>
        <v>5548</v>
      </c>
    </row>
    <row r="114" spans="1:10" x14ac:dyDescent="0.3">
      <c r="A114" t="s">
        <v>31</v>
      </c>
      <c r="B114" t="s">
        <v>293</v>
      </c>
      <c r="C114" s="5">
        <v>3649</v>
      </c>
      <c r="D114" s="5"/>
      <c r="E114" s="5">
        <v>1283</v>
      </c>
      <c r="F114" s="10">
        <v>3438</v>
      </c>
      <c r="G114" s="5"/>
      <c r="I114" s="13">
        <f t="shared" si="0"/>
        <v>8370</v>
      </c>
      <c r="J114" s="44">
        <f>I114+I119+I123</f>
        <v>9300</v>
      </c>
    </row>
    <row r="115" spans="1:10" x14ac:dyDescent="0.3">
      <c r="A115" t="s">
        <v>245</v>
      </c>
      <c r="B115" t="s">
        <v>293</v>
      </c>
      <c r="C115" s="5"/>
      <c r="D115" s="5"/>
      <c r="E115" s="5">
        <v>3612</v>
      </c>
      <c r="F115" s="10"/>
      <c r="G115" s="5"/>
      <c r="I115" s="13">
        <f t="shared" si="0"/>
        <v>3612</v>
      </c>
      <c r="J115" s="46">
        <f>I115+I120+I124+I129</f>
        <v>4115</v>
      </c>
    </row>
    <row r="116" spans="1:10" x14ac:dyDescent="0.3">
      <c r="A116" t="s">
        <v>161</v>
      </c>
      <c r="B116" t="s">
        <v>293</v>
      </c>
      <c r="C116" s="5"/>
      <c r="D116" s="5"/>
      <c r="E116" s="5"/>
      <c r="F116" s="10"/>
      <c r="G116" s="5"/>
      <c r="I116" s="13">
        <f t="shared" si="0"/>
        <v>0</v>
      </c>
      <c r="J116" s="46">
        <f>I116+I130</f>
        <v>2410</v>
      </c>
    </row>
    <row r="117" spans="1:10" x14ac:dyDescent="0.3">
      <c r="A117" t="s">
        <v>37</v>
      </c>
      <c r="B117" t="s">
        <v>277</v>
      </c>
      <c r="C117" s="5"/>
      <c r="D117" s="5"/>
      <c r="E117" s="5"/>
      <c r="F117" s="10"/>
      <c r="G117" s="5"/>
      <c r="I117" s="47">
        <f t="shared" si="0"/>
        <v>0</v>
      </c>
      <c r="J117" s="46"/>
    </row>
    <row r="118" spans="1:10" x14ac:dyDescent="0.3">
      <c r="A118" t="s">
        <v>33</v>
      </c>
      <c r="B118" t="s">
        <v>277</v>
      </c>
      <c r="C118" s="5"/>
      <c r="D118" s="5"/>
      <c r="E118" s="5"/>
      <c r="F118" s="10"/>
      <c r="G118" s="5"/>
      <c r="I118" s="47">
        <f t="shared" si="0"/>
        <v>0</v>
      </c>
      <c r="J118" s="46"/>
    </row>
    <row r="119" spans="1:10" x14ac:dyDescent="0.3">
      <c r="A119" t="s">
        <v>31</v>
      </c>
      <c r="B119" t="s">
        <v>277</v>
      </c>
      <c r="C119" s="5"/>
      <c r="D119" s="5">
        <v>395</v>
      </c>
      <c r="E119" s="5"/>
      <c r="F119" s="10">
        <v>535</v>
      </c>
      <c r="G119" s="5"/>
      <c r="I119" s="47">
        <f t="shared" si="0"/>
        <v>930</v>
      </c>
      <c r="J119" s="46"/>
    </row>
    <row r="120" spans="1:10" x14ac:dyDescent="0.3">
      <c r="A120" t="s">
        <v>245</v>
      </c>
      <c r="B120" t="s">
        <v>277</v>
      </c>
      <c r="C120" s="5"/>
      <c r="D120" s="5"/>
      <c r="E120" s="5"/>
      <c r="F120" s="10"/>
      <c r="G120" s="5"/>
      <c r="I120" s="47">
        <f t="shared" si="0"/>
        <v>0</v>
      </c>
      <c r="J120" s="46"/>
    </row>
    <row r="121" spans="1:10" x14ac:dyDescent="0.3">
      <c r="A121" s="2" t="s">
        <v>37</v>
      </c>
      <c r="B121" s="2" t="s">
        <v>153</v>
      </c>
      <c r="C121" s="5"/>
      <c r="D121" s="5"/>
      <c r="E121" s="5"/>
      <c r="F121" s="10"/>
      <c r="G121" s="5"/>
      <c r="I121" s="47">
        <f t="shared" si="0"/>
        <v>0</v>
      </c>
      <c r="J121" s="46"/>
    </row>
    <row r="122" spans="1:10" x14ac:dyDescent="0.3">
      <c r="A122" s="2" t="s">
        <v>33</v>
      </c>
      <c r="B122" s="2" t="s">
        <v>153</v>
      </c>
      <c r="C122" s="5"/>
      <c r="D122" s="5"/>
      <c r="E122" s="5"/>
      <c r="F122" s="10"/>
      <c r="G122" s="5"/>
      <c r="I122" s="47">
        <f t="shared" si="0"/>
        <v>0</v>
      </c>
      <c r="J122" s="46"/>
    </row>
    <row r="123" spans="1:10" x14ac:dyDescent="0.3">
      <c r="A123" s="2" t="s">
        <v>31</v>
      </c>
      <c r="B123" s="2" t="s">
        <v>153</v>
      </c>
      <c r="C123" s="5"/>
      <c r="D123" s="5"/>
      <c r="E123" s="5"/>
      <c r="F123" s="10"/>
      <c r="G123" s="5"/>
      <c r="I123" s="47">
        <f t="shared" si="0"/>
        <v>0</v>
      </c>
      <c r="J123" s="46"/>
    </row>
    <row r="124" spans="1:10" x14ac:dyDescent="0.3">
      <c r="A124" s="2" t="s">
        <v>245</v>
      </c>
      <c r="B124" s="2" t="s">
        <v>153</v>
      </c>
      <c r="C124" s="5"/>
      <c r="D124" s="5"/>
      <c r="E124" s="5"/>
      <c r="F124" s="10"/>
      <c r="G124" s="5"/>
      <c r="I124" s="47">
        <f t="shared" si="0"/>
        <v>0</v>
      </c>
      <c r="J124" s="46"/>
    </row>
    <row r="125" spans="1:10" x14ac:dyDescent="0.3">
      <c r="A125" s="2" t="s">
        <v>42</v>
      </c>
      <c r="B125" s="2" t="s">
        <v>355</v>
      </c>
      <c r="C125" s="5">
        <v>1969</v>
      </c>
      <c r="D125" s="5">
        <v>2962</v>
      </c>
      <c r="E125" s="5"/>
      <c r="F125" s="10"/>
      <c r="G125" s="5"/>
      <c r="I125" s="47">
        <f t="shared" si="0"/>
        <v>4931</v>
      </c>
      <c r="J125" s="46"/>
    </row>
    <row r="126" spans="1:10" x14ac:dyDescent="0.3">
      <c r="A126" s="2" t="s">
        <v>356</v>
      </c>
      <c r="B126" s="2" t="s">
        <v>355</v>
      </c>
      <c r="C126" s="5"/>
      <c r="D126" s="5">
        <v>1655</v>
      </c>
      <c r="E126" s="5"/>
      <c r="F126" s="10"/>
      <c r="G126" s="5"/>
      <c r="I126" s="47">
        <f t="shared" si="0"/>
        <v>1655</v>
      </c>
      <c r="J126" s="46"/>
    </row>
    <row r="127" spans="1:10" x14ac:dyDescent="0.3">
      <c r="A127" s="2" t="s">
        <v>44</v>
      </c>
      <c r="B127" s="2" t="s">
        <v>355</v>
      </c>
      <c r="C127" s="5"/>
      <c r="D127" s="5"/>
      <c r="E127" s="5"/>
      <c r="F127" s="10">
        <v>1199</v>
      </c>
      <c r="G127" s="5"/>
      <c r="I127" s="47">
        <f t="shared" si="0"/>
        <v>1199</v>
      </c>
      <c r="J127" s="46"/>
    </row>
    <row r="128" spans="1:10" x14ac:dyDescent="0.3">
      <c r="A128" s="2" t="s">
        <v>357</v>
      </c>
      <c r="B128" s="2" t="s">
        <v>355</v>
      </c>
      <c r="C128" s="5">
        <v>1951</v>
      </c>
      <c r="D128" s="5"/>
      <c r="E128" s="5">
        <v>1542</v>
      </c>
      <c r="F128" s="10">
        <v>2055</v>
      </c>
      <c r="G128" s="5"/>
      <c r="I128" s="47">
        <f t="shared" si="0"/>
        <v>5548</v>
      </c>
      <c r="J128" s="46"/>
    </row>
    <row r="129" spans="1:10" x14ac:dyDescent="0.3">
      <c r="A129" s="2" t="s">
        <v>358</v>
      </c>
      <c r="B129" s="2" t="s">
        <v>355</v>
      </c>
      <c r="C129" s="5"/>
      <c r="D129" s="5">
        <v>503</v>
      </c>
      <c r="E129" s="5"/>
      <c r="F129" s="10"/>
      <c r="G129" s="5"/>
      <c r="I129" s="47">
        <f t="shared" si="0"/>
        <v>503</v>
      </c>
      <c r="J129" s="46"/>
    </row>
    <row r="130" spans="1:10" x14ac:dyDescent="0.3">
      <c r="A130" s="2" t="s">
        <v>359</v>
      </c>
      <c r="B130" s="2" t="s">
        <v>355</v>
      </c>
      <c r="C130" s="5"/>
      <c r="D130" s="5">
        <v>457</v>
      </c>
      <c r="E130" s="5">
        <v>1514</v>
      </c>
      <c r="F130" s="10">
        <v>439</v>
      </c>
      <c r="G130" s="5"/>
      <c r="I130" s="47">
        <f t="shared" si="0"/>
        <v>2410</v>
      </c>
      <c r="J130" s="46"/>
    </row>
    <row r="131" spans="1:10" x14ac:dyDescent="0.3">
      <c r="A131" s="2" t="s">
        <v>29</v>
      </c>
      <c r="B131" s="2" t="s">
        <v>318</v>
      </c>
      <c r="C131" s="5"/>
      <c r="D131" s="5"/>
      <c r="E131" s="5"/>
      <c r="F131" s="10"/>
      <c r="G131" s="5"/>
      <c r="I131" s="47">
        <f t="shared" si="0"/>
        <v>0</v>
      </c>
      <c r="J131" s="46">
        <f>I131</f>
        <v>0</v>
      </c>
    </row>
    <row r="132" spans="1:10" x14ac:dyDescent="0.3">
      <c r="A132" s="2" t="s">
        <v>17</v>
      </c>
      <c r="B132" s="2" t="s">
        <v>318</v>
      </c>
      <c r="C132" s="5"/>
      <c r="D132" s="5"/>
      <c r="E132" s="5"/>
      <c r="F132" s="10"/>
      <c r="G132" s="5"/>
      <c r="I132" s="47">
        <f t="shared" si="0"/>
        <v>0</v>
      </c>
      <c r="J132" s="46">
        <f>I132</f>
        <v>0</v>
      </c>
    </row>
    <row r="133" spans="1:10" x14ac:dyDescent="0.3">
      <c r="A133" s="2" t="s">
        <v>37</v>
      </c>
      <c r="B133" s="2" t="s">
        <v>290</v>
      </c>
      <c r="C133" s="5"/>
      <c r="D133" s="5"/>
      <c r="E133" s="5"/>
      <c r="F133" s="10"/>
      <c r="G133" s="5"/>
      <c r="I133" s="47">
        <f t="shared" si="0"/>
        <v>0</v>
      </c>
      <c r="J133" s="45"/>
    </row>
    <row r="134" spans="1:10" x14ac:dyDescent="0.3">
      <c r="A134" s="2" t="s">
        <v>33</v>
      </c>
      <c r="B134" s="2" t="s">
        <v>290</v>
      </c>
      <c r="C134" s="5"/>
      <c r="D134" s="5"/>
      <c r="E134" s="5"/>
      <c r="F134" s="10"/>
      <c r="G134" s="5"/>
      <c r="I134" s="47">
        <f t="shared" si="0"/>
        <v>0</v>
      </c>
      <c r="J134" s="45"/>
    </row>
    <row r="135" spans="1:10" x14ac:dyDescent="0.3">
      <c r="A135" s="2" t="s">
        <v>31</v>
      </c>
      <c r="B135" s="2" t="s">
        <v>290</v>
      </c>
      <c r="C135" s="5"/>
      <c r="D135" s="5"/>
      <c r="E135" s="5"/>
      <c r="F135" s="10"/>
      <c r="G135" s="5"/>
      <c r="I135" s="47">
        <f t="shared" si="0"/>
        <v>0</v>
      </c>
      <c r="J135" s="45"/>
    </row>
    <row r="136" spans="1:10" x14ac:dyDescent="0.3">
      <c r="A136" s="2" t="s">
        <v>245</v>
      </c>
      <c r="B136" s="2" t="s">
        <v>290</v>
      </c>
      <c r="C136" s="5"/>
      <c r="D136" s="5"/>
      <c r="E136" s="5"/>
      <c r="F136" s="10"/>
      <c r="G136" s="5"/>
      <c r="I136" s="47">
        <f t="shared" si="0"/>
        <v>0</v>
      </c>
      <c r="J136" s="45"/>
    </row>
    <row r="137" spans="1:10" x14ac:dyDescent="0.3">
      <c r="A137" s="2" t="s">
        <v>29</v>
      </c>
      <c r="B137" s="2" t="s">
        <v>32</v>
      </c>
      <c r="C137" s="5"/>
      <c r="D137" s="5"/>
      <c r="E137" s="5"/>
      <c r="F137" s="10"/>
      <c r="G137" s="5"/>
      <c r="I137" s="47">
        <f t="shared" si="0"/>
        <v>0</v>
      </c>
      <c r="J137" s="46">
        <f>I137</f>
        <v>0</v>
      </c>
    </row>
    <row r="138" spans="1:10" x14ac:dyDescent="0.3">
      <c r="A138" s="2" t="s">
        <v>17</v>
      </c>
      <c r="B138" s="2" t="s">
        <v>32</v>
      </c>
      <c r="C138" s="5"/>
      <c r="D138" s="5"/>
      <c r="E138" s="5"/>
      <c r="F138" s="10"/>
      <c r="G138" s="5"/>
      <c r="I138" s="47">
        <f t="shared" si="0"/>
        <v>0</v>
      </c>
      <c r="J138" s="46">
        <f t="shared" ref="J138:J139" si="3">I138</f>
        <v>0</v>
      </c>
    </row>
    <row r="139" spans="1:10" x14ac:dyDescent="0.3">
      <c r="A139" t="s">
        <v>18</v>
      </c>
      <c r="B139" s="2" t="s">
        <v>32</v>
      </c>
      <c r="C139" s="5"/>
      <c r="D139" s="5"/>
      <c r="E139" s="5"/>
      <c r="F139" s="10"/>
      <c r="G139" s="5"/>
      <c r="I139" s="47">
        <f t="shared" si="0"/>
        <v>0</v>
      </c>
      <c r="J139" s="46">
        <f t="shared" si="3"/>
        <v>0</v>
      </c>
    </row>
    <row r="140" spans="1:10" x14ac:dyDescent="0.3">
      <c r="A140" s="2" t="s">
        <v>53</v>
      </c>
      <c r="B140" s="58" t="s">
        <v>310</v>
      </c>
      <c r="C140" s="5">
        <v>6019</v>
      </c>
      <c r="D140" s="5">
        <v>14958</v>
      </c>
      <c r="E140" s="5">
        <v>7250</v>
      </c>
      <c r="F140" s="10">
        <v>4378</v>
      </c>
      <c r="G140" s="5"/>
      <c r="I140" s="47">
        <f t="shared" si="0"/>
        <v>32605</v>
      </c>
      <c r="J140" s="44">
        <f>I96+I133+I140+I147+I150</f>
        <v>36007</v>
      </c>
    </row>
    <row r="141" spans="1:10" x14ac:dyDescent="0.3">
      <c r="A141" s="2" t="s">
        <v>333</v>
      </c>
      <c r="B141" s="58" t="s">
        <v>310</v>
      </c>
      <c r="C141" s="5">
        <v>10209</v>
      </c>
      <c r="D141" s="5">
        <v>5235</v>
      </c>
      <c r="E141" s="5">
        <v>5956</v>
      </c>
      <c r="F141" s="10">
        <v>5054</v>
      </c>
      <c r="G141" s="5"/>
      <c r="I141" s="47">
        <f t="shared" si="0"/>
        <v>26454</v>
      </c>
      <c r="J141" s="46">
        <f>I141+I97</f>
        <v>26454</v>
      </c>
    </row>
    <row r="142" spans="1:10" x14ac:dyDescent="0.3">
      <c r="A142" s="2" t="s">
        <v>54</v>
      </c>
      <c r="B142" s="58" t="s">
        <v>310</v>
      </c>
      <c r="C142" s="5">
        <v>7458</v>
      </c>
      <c r="D142" s="5">
        <v>12680</v>
      </c>
      <c r="E142" s="5">
        <v>6913</v>
      </c>
      <c r="F142" s="10">
        <v>1154</v>
      </c>
      <c r="G142" s="5"/>
      <c r="I142" s="47">
        <f t="shared" si="0"/>
        <v>28205</v>
      </c>
      <c r="J142" s="44">
        <f>I98+I134+I142+I148+I151</f>
        <v>28205</v>
      </c>
    </row>
    <row r="143" spans="1:10" x14ac:dyDescent="0.3">
      <c r="A143" s="2" t="s">
        <v>334</v>
      </c>
      <c r="B143" s="58" t="s">
        <v>310</v>
      </c>
      <c r="C143" s="5">
        <v>10786</v>
      </c>
      <c r="D143" s="5">
        <v>10568</v>
      </c>
      <c r="E143" s="5">
        <v>5644</v>
      </c>
      <c r="F143" s="10">
        <v>1501</v>
      </c>
      <c r="G143" s="5"/>
      <c r="I143" s="47">
        <f t="shared" si="0"/>
        <v>28499</v>
      </c>
      <c r="J143" s="46">
        <f>I143+I99</f>
        <v>28499</v>
      </c>
    </row>
    <row r="144" spans="1:10" x14ac:dyDescent="0.3">
      <c r="A144" s="2" t="s">
        <v>311</v>
      </c>
      <c r="B144" s="58" t="s">
        <v>310</v>
      </c>
      <c r="C144" s="5"/>
      <c r="D144" s="5">
        <v>1060</v>
      </c>
      <c r="E144" s="5">
        <v>714</v>
      </c>
      <c r="F144" s="10">
        <v>2357</v>
      </c>
      <c r="G144" s="5"/>
      <c r="I144" s="47">
        <f t="shared" si="0"/>
        <v>4131</v>
      </c>
      <c r="J144" s="44">
        <f>I101+I135+I144+I149+I139+I152</f>
        <v>4131</v>
      </c>
    </row>
    <row r="145" spans="1:13" x14ac:dyDescent="0.3">
      <c r="A145" s="2" t="s">
        <v>320</v>
      </c>
      <c r="B145" s="58" t="s">
        <v>310</v>
      </c>
      <c r="C145" s="5"/>
      <c r="D145" s="5"/>
      <c r="E145" s="5"/>
      <c r="F145" s="10"/>
      <c r="G145" s="5"/>
      <c r="I145" s="47">
        <f t="shared" si="0"/>
        <v>0</v>
      </c>
      <c r="J145" s="44">
        <f>I136+I145+I153</f>
        <v>0</v>
      </c>
    </row>
    <row r="146" spans="1:13" x14ac:dyDescent="0.3">
      <c r="A146" s="2" t="s">
        <v>337</v>
      </c>
      <c r="B146" s="58" t="s">
        <v>310</v>
      </c>
      <c r="C146" s="5">
        <v>31</v>
      </c>
      <c r="D146" s="5"/>
      <c r="E146" s="5"/>
      <c r="F146" s="10">
        <v>1324</v>
      </c>
      <c r="G146" s="5"/>
      <c r="I146" s="47">
        <f t="shared" si="0"/>
        <v>1355</v>
      </c>
      <c r="J146" s="46">
        <f>I146+I154</f>
        <v>1355</v>
      </c>
    </row>
    <row r="147" spans="1:13" x14ac:dyDescent="0.3">
      <c r="A147" s="2" t="s">
        <v>42</v>
      </c>
      <c r="B147" s="2" t="s">
        <v>296</v>
      </c>
      <c r="C147" s="5"/>
      <c r="D147" s="5"/>
      <c r="E147" s="5"/>
      <c r="F147" s="10"/>
      <c r="G147" s="5"/>
      <c r="I147" s="47">
        <f t="shared" si="0"/>
        <v>0</v>
      </c>
      <c r="J147" s="45"/>
    </row>
    <row r="148" spans="1:13" x14ac:dyDescent="0.3">
      <c r="A148" s="2" t="s">
        <v>44</v>
      </c>
      <c r="B148" s="2" t="s">
        <v>296</v>
      </c>
      <c r="C148" s="5"/>
      <c r="D148" s="5"/>
      <c r="E148" s="5"/>
      <c r="F148" s="10"/>
      <c r="G148" s="5"/>
      <c r="I148" s="47">
        <f t="shared" si="0"/>
        <v>0</v>
      </c>
      <c r="J148" s="45"/>
    </row>
    <row r="149" spans="1:13" x14ac:dyDescent="0.3">
      <c r="A149" s="2" t="s">
        <v>71</v>
      </c>
      <c r="B149" s="2" t="s">
        <v>296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3" x14ac:dyDescent="0.3">
      <c r="A150" t="s">
        <v>25</v>
      </c>
      <c r="B150" t="s">
        <v>45</v>
      </c>
      <c r="C150" s="5"/>
      <c r="D150" s="5"/>
      <c r="E150" s="5"/>
      <c r="F150" s="5"/>
      <c r="G150" s="5"/>
      <c r="I150" s="47">
        <f t="shared" si="0"/>
        <v>0</v>
      </c>
      <c r="J150" s="44"/>
    </row>
    <row r="151" spans="1:13" x14ac:dyDescent="0.3">
      <c r="A151" t="s">
        <v>27</v>
      </c>
      <c r="B151" t="s">
        <v>45</v>
      </c>
      <c r="C151" s="5"/>
      <c r="D151" s="5"/>
      <c r="E151" s="5"/>
      <c r="F151" s="5"/>
      <c r="G151" s="5"/>
      <c r="I151" s="47">
        <f t="shared" si="0"/>
        <v>0</v>
      </c>
      <c r="J151" s="44"/>
    </row>
    <row r="152" spans="1:13" x14ac:dyDescent="0.3">
      <c r="A152" t="s">
        <v>28</v>
      </c>
      <c r="B152" t="s">
        <v>45</v>
      </c>
      <c r="C152" s="5"/>
      <c r="D152" s="5"/>
      <c r="E152" s="5"/>
      <c r="F152" s="5"/>
      <c r="G152" s="5"/>
      <c r="I152" s="47">
        <f t="shared" si="0"/>
        <v>0</v>
      </c>
      <c r="J152" s="44"/>
    </row>
    <row r="153" spans="1:13" x14ac:dyDescent="0.3">
      <c r="A153" t="s">
        <v>246</v>
      </c>
      <c r="B153" t="s">
        <v>45</v>
      </c>
      <c r="C153" s="5"/>
      <c r="D153" s="5"/>
      <c r="E153" s="5"/>
      <c r="F153" s="5"/>
      <c r="G153" s="5"/>
      <c r="I153" s="47">
        <f t="shared" si="0"/>
        <v>0</v>
      </c>
      <c r="J153" s="44"/>
    </row>
    <row r="154" spans="1:13" x14ac:dyDescent="0.3">
      <c r="A154" t="s">
        <v>160</v>
      </c>
      <c r="B154" t="s">
        <v>45</v>
      </c>
      <c r="C154" s="5"/>
      <c r="D154" s="5"/>
      <c r="E154" s="5"/>
      <c r="F154" s="5"/>
      <c r="G154" s="5"/>
      <c r="I154" s="13">
        <f t="shared" si="0"/>
        <v>0</v>
      </c>
      <c r="J154" s="46"/>
    </row>
    <row r="155" spans="1:13" x14ac:dyDescent="0.3">
      <c r="C155" s="1" t="s">
        <v>0</v>
      </c>
      <c r="D155" s="1" t="s">
        <v>0</v>
      </c>
      <c r="E155" s="1" t="s">
        <v>0</v>
      </c>
      <c r="F155" s="1" t="s">
        <v>0</v>
      </c>
      <c r="G155" s="1" t="s">
        <v>0</v>
      </c>
      <c r="H155" s="1"/>
      <c r="I155" s="1" t="s">
        <v>0</v>
      </c>
    </row>
    <row r="156" spans="1:13" x14ac:dyDescent="0.3">
      <c r="C156" s="8">
        <f>SUM(C4:C154)</f>
        <v>173109</v>
      </c>
      <c r="D156" s="8">
        <f>SUM(D4:D154)</f>
        <v>186483</v>
      </c>
      <c r="E156" s="8">
        <f>SUM(E4:E154)</f>
        <v>138630</v>
      </c>
      <c r="F156" s="8">
        <f>SUM(F4:F154)</f>
        <v>84892</v>
      </c>
      <c r="G156" s="8">
        <f>SUM(G4:G154)</f>
        <v>0</v>
      </c>
      <c r="H156" s="9"/>
      <c r="I156" s="21">
        <f>SUM(I4:I154)</f>
        <v>583114</v>
      </c>
      <c r="J156" s="21">
        <f>SUM(J4:J154)</f>
        <v>583114</v>
      </c>
      <c r="M156" s="9">
        <f>J156-I156</f>
        <v>0</v>
      </c>
    </row>
    <row r="157" spans="1:13" x14ac:dyDescent="0.3">
      <c r="C157" s="1" t="s">
        <v>1</v>
      </c>
      <c r="D157" s="1" t="s">
        <v>1</v>
      </c>
      <c r="E157" s="1" t="s">
        <v>1</v>
      </c>
      <c r="F157" s="1" t="s">
        <v>1</v>
      </c>
      <c r="G157" s="1" t="s">
        <v>1</v>
      </c>
      <c r="H157" s="1"/>
      <c r="I157" s="1" t="s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157"/>
  <sheetViews>
    <sheetView topLeftCell="A100" workbookViewId="0">
      <selection activeCell="F118" sqref="F118"/>
    </sheetView>
  </sheetViews>
  <sheetFormatPr defaultRowHeight="14.4" x14ac:dyDescent="0.3"/>
  <cols>
    <col min="2" max="2" width="19.44140625" customWidth="1"/>
    <col min="3" max="3" width="10.33203125" customWidth="1"/>
    <col min="4" max="4" width="10.44140625" customWidth="1"/>
    <col min="5" max="5" width="11.5546875" customWidth="1"/>
    <col min="6" max="6" width="10.5546875" customWidth="1"/>
    <col min="7" max="7" width="10.5546875" bestFit="1" customWidth="1"/>
  </cols>
  <sheetData>
    <row r="1" spans="1:10" x14ac:dyDescent="0.3">
      <c r="A1" t="s">
        <v>365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3" t="s">
        <v>194</v>
      </c>
      <c r="E3" s="3" t="s">
        <v>195</v>
      </c>
      <c r="F3" s="4" t="s">
        <v>249</v>
      </c>
      <c r="G3" s="3" t="s">
        <v>163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54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>
        <v>438</v>
      </c>
      <c r="E5" s="5"/>
      <c r="F5" s="17"/>
      <c r="G5" s="5"/>
      <c r="I5" s="47">
        <f t="shared" si="0"/>
        <v>438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>
        <v>1683</v>
      </c>
      <c r="D10" s="5">
        <v>2389</v>
      </c>
      <c r="E10" s="5">
        <v>2344</v>
      </c>
      <c r="F10" s="17">
        <v>2375</v>
      </c>
      <c r="G10" s="5">
        <v>3687</v>
      </c>
      <c r="I10" s="47">
        <f t="shared" si="0"/>
        <v>12478</v>
      </c>
      <c r="J10" s="46">
        <f>I10</f>
        <v>12478</v>
      </c>
    </row>
    <row r="11" spans="1:10" x14ac:dyDescent="0.3">
      <c r="A11" t="s">
        <v>24</v>
      </c>
      <c r="B11" t="s">
        <v>23</v>
      </c>
      <c r="C11" s="5"/>
      <c r="D11" s="5">
        <v>1536</v>
      </c>
      <c r="E11" s="5">
        <v>1271</v>
      </c>
      <c r="F11" s="17">
        <v>3722</v>
      </c>
      <c r="G11" s="5">
        <v>533</v>
      </c>
      <c r="I11" s="47">
        <f t="shared" si="0"/>
        <v>7062</v>
      </c>
      <c r="J11" s="46">
        <f>I11</f>
        <v>7062</v>
      </c>
    </row>
    <row r="12" spans="1:10" x14ac:dyDescent="0.3">
      <c r="A12" s="2" t="s">
        <v>331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4">
        <f>I4+I14+I21+I28+I35+I39+I41+I43</f>
        <v>70739</v>
      </c>
    </row>
    <row r="15" spans="1:10" x14ac:dyDescent="0.3">
      <c r="A15" s="2" t="s">
        <v>328</v>
      </c>
      <c r="B15" s="2" t="s">
        <v>287</v>
      </c>
      <c r="C15" s="5"/>
      <c r="D15" s="5"/>
      <c r="E15" s="5"/>
      <c r="F15" s="17"/>
      <c r="G15" s="5">
        <v>830</v>
      </c>
      <c r="I15" s="47">
        <f t="shared" si="0"/>
        <v>830</v>
      </c>
      <c r="J15" s="46">
        <f>I15+I22+I29+I44</f>
        <v>88371</v>
      </c>
    </row>
    <row r="16" spans="1:10" x14ac:dyDescent="0.3">
      <c r="A16" s="2" t="s">
        <v>139</v>
      </c>
      <c r="B16" s="2" t="s">
        <v>287</v>
      </c>
      <c r="C16" s="5"/>
      <c r="D16" s="5">
        <v>93</v>
      </c>
      <c r="E16" s="5"/>
      <c r="F16" s="17"/>
      <c r="G16" s="5"/>
      <c r="I16" s="47">
        <f t="shared" si="0"/>
        <v>93</v>
      </c>
      <c r="J16" s="44">
        <f>I5+I16+I23+I30+I36+I40+I42+I45</f>
        <v>38160</v>
      </c>
    </row>
    <row r="17" spans="1:10" x14ac:dyDescent="0.3">
      <c r="A17" s="2" t="s">
        <v>329</v>
      </c>
      <c r="B17" s="2" t="s">
        <v>287</v>
      </c>
      <c r="C17" s="5"/>
      <c r="D17" s="5"/>
      <c r="E17" s="5">
        <v>414</v>
      </c>
      <c r="F17" s="17"/>
      <c r="G17" s="5"/>
      <c r="I17" s="47">
        <f t="shared" si="0"/>
        <v>414</v>
      </c>
      <c r="J17" s="46">
        <f>I17+I24+I31+I46</f>
        <v>64258</v>
      </c>
    </row>
    <row r="18" spans="1:10" x14ac:dyDescent="0.3">
      <c r="A18" s="2" t="s">
        <v>174</v>
      </c>
      <c r="B18" s="2" t="s">
        <v>287</v>
      </c>
      <c r="C18" s="5"/>
      <c r="D18" s="5">
        <v>195</v>
      </c>
      <c r="E18" s="5"/>
      <c r="F18" s="17"/>
      <c r="G18" s="5"/>
      <c r="I18" s="47">
        <f t="shared" si="0"/>
        <v>195</v>
      </c>
      <c r="J18" s="44">
        <f>I6+I18+I25+I32+I37+I47</f>
        <v>20260</v>
      </c>
    </row>
    <row r="19" spans="1:10" x14ac:dyDescent="0.3">
      <c r="A19" s="2" t="s">
        <v>307</v>
      </c>
      <c r="B19" s="2" t="s">
        <v>287</v>
      </c>
      <c r="C19" s="5"/>
      <c r="D19" s="5"/>
      <c r="E19" s="5"/>
      <c r="F19" s="17"/>
      <c r="G19" s="5"/>
      <c r="I19" s="47">
        <f t="shared" si="0"/>
        <v>0</v>
      </c>
      <c r="J19" s="44">
        <f>I7+I19+I26+I33+I38+I48</f>
        <v>843</v>
      </c>
    </row>
    <row r="20" spans="1:10" x14ac:dyDescent="0.3">
      <c r="A20" s="2" t="s">
        <v>324</v>
      </c>
      <c r="B20" s="2" t="s">
        <v>287</v>
      </c>
      <c r="C20" s="5"/>
      <c r="D20" s="5"/>
      <c r="E20" s="5"/>
      <c r="F20" s="17"/>
      <c r="G20" s="5"/>
      <c r="I20" s="47">
        <f t="shared" si="0"/>
        <v>0</v>
      </c>
      <c r="J20" s="44">
        <f>I8+I20+I27+I34+I49</f>
        <v>5719</v>
      </c>
    </row>
    <row r="21" spans="1:10" x14ac:dyDescent="0.3">
      <c r="A21" s="2" t="s">
        <v>11</v>
      </c>
      <c r="B21" s="61" t="s">
        <v>345</v>
      </c>
      <c r="C21" s="5"/>
      <c r="D21" s="5"/>
      <c r="E21" s="5"/>
      <c r="F21" s="17"/>
      <c r="G21" s="5"/>
      <c r="I21" s="47">
        <f t="shared" si="0"/>
        <v>0</v>
      </c>
      <c r="J21" s="45"/>
    </row>
    <row r="22" spans="1:10" x14ac:dyDescent="0.3">
      <c r="A22" s="2" t="s">
        <v>346</v>
      </c>
      <c r="B22" s="61" t="s">
        <v>345</v>
      </c>
      <c r="C22" s="5"/>
      <c r="D22" s="5"/>
      <c r="E22" s="5"/>
      <c r="F22" s="17"/>
      <c r="G22" s="5"/>
      <c r="I22" s="47">
        <f t="shared" si="0"/>
        <v>0</v>
      </c>
      <c r="J22" s="45"/>
    </row>
    <row r="23" spans="1:10" x14ac:dyDescent="0.3">
      <c r="A23" s="2" t="s">
        <v>10</v>
      </c>
      <c r="B23" s="61" t="s">
        <v>345</v>
      </c>
      <c r="C23" s="5"/>
      <c r="D23" s="5">
        <v>542</v>
      </c>
      <c r="E23" s="5"/>
      <c r="F23" s="17"/>
      <c r="G23" s="5"/>
      <c r="I23" s="47">
        <f t="shared" si="0"/>
        <v>542</v>
      </c>
      <c r="J23" s="45"/>
    </row>
    <row r="24" spans="1:10" x14ac:dyDescent="0.3">
      <c r="A24" s="2" t="s">
        <v>347</v>
      </c>
      <c r="B24" s="61" t="s">
        <v>345</v>
      </c>
      <c r="C24" s="5">
        <v>1623</v>
      </c>
      <c r="D24" s="5"/>
      <c r="E24" s="5"/>
      <c r="F24" s="17"/>
      <c r="G24" s="5"/>
      <c r="I24" s="47">
        <f t="shared" si="0"/>
        <v>1623</v>
      </c>
      <c r="J24" s="45"/>
    </row>
    <row r="25" spans="1:10" x14ac:dyDescent="0.3">
      <c r="A25" s="2" t="s">
        <v>8</v>
      </c>
      <c r="B25" s="61" t="s">
        <v>345</v>
      </c>
      <c r="C25" s="5"/>
      <c r="D25" s="5">
        <v>74</v>
      </c>
      <c r="E25" s="5"/>
      <c r="F25" s="17"/>
      <c r="G25" s="5"/>
      <c r="I25" s="47">
        <f t="shared" si="0"/>
        <v>74</v>
      </c>
      <c r="J25" s="45"/>
    </row>
    <row r="26" spans="1:10" x14ac:dyDescent="0.3">
      <c r="A26" s="2" t="s">
        <v>348</v>
      </c>
      <c r="B26" s="61" t="s">
        <v>345</v>
      </c>
      <c r="C26" s="5"/>
      <c r="D26" s="5"/>
      <c r="E26" s="5"/>
      <c r="F26" s="17"/>
      <c r="G26" s="5"/>
      <c r="I26" s="47">
        <f t="shared" si="0"/>
        <v>0</v>
      </c>
      <c r="J26" s="45"/>
    </row>
    <row r="27" spans="1:10" x14ac:dyDescent="0.3">
      <c r="A27" s="2" t="s">
        <v>158</v>
      </c>
      <c r="B27" s="61" t="s">
        <v>345</v>
      </c>
      <c r="C27" s="5">
        <v>623</v>
      </c>
      <c r="D27" s="5">
        <v>695</v>
      </c>
      <c r="E27" s="5">
        <v>1214</v>
      </c>
      <c r="F27" s="17"/>
      <c r="G27" s="5"/>
      <c r="I27" s="47">
        <f t="shared" si="0"/>
        <v>2532</v>
      </c>
      <c r="J27" s="45"/>
    </row>
    <row r="28" spans="1:10" x14ac:dyDescent="0.3">
      <c r="A28" s="2" t="s">
        <v>157</v>
      </c>
      <c r="B28" s="63" t="s">
        <v>345</v>
      </c>
      <c r="C28" s="5"/>
      <c r="D28" s="5">
        <v>6464</v>
      </c>
      <c r="E28" s="5"/>
      <c r="F28" s="17"/>
      <c r="G28" s="5"/>
      <c r="I28" s="47">
        <f t="shared" si="0"/>
        <v>6464</v>
      </c>
      <c r="J28" s="45"/>
    </row>
    <row r="29" spans="1:10" x14ac:dyDescent="0.3">
      <c r="A29" s="2" t="s">
        <v>328</v>
      </c>
      <c r="B29" s="63" t="s">
        <v>345</v>
      </c>
      <c r="C29" s="5">
        <v>11178</v>
      </c>
      <c r="D29" s="5">
        <v>3206</v>
      </c>
      <c r="E29" s="5"/>
      <c r="F29" s="17"/>
      <c r="G29" s="5"/>
      <c r="I29" s="47">
        <f t="shared" si="0"/>
        <v>14384</v>
      </c>
      <c r="J29" s="45"/>
    </row>
    <row r="30" spans="1:10" x14ac:dyDescent="0.3">
      <c r="A30" s="2" t="s">
        <v>139</v>
      </c>
      <c r="B30" s="63" t="s">
        <v>345</v>
      </c>
      <c r="C30" s="5">
        <v>627</v>
      </c>
      <c r="D30" s="5"/>
      <c r="E30" s="5"/>
      <c r="F30" s="17"/>
      <c r="G30" s="5"/>
      <c r="I30" s="47">
        <f t="shared" si="0"/>
        <v>627</v>
      </c>
      <c r="J30" s="45"/>
    </row>
    <row r="31" spans="1:10" x14ac:dyDescent="0.3">
      <c r="A31" s="2" t="s">
        <v>329</v>
      </c>
      <c r="B31" s="63" t="s">
        <v>345</v>
      </c>
      <c r="C31" s="5">
        <v>2501</v>
      </c>
      <c r="D31" s="5"/>
      <c r="E31" s="5">
        <v>1052</v>
      </c>
      <c r="F31" s="17"/>
      <c r="G31" s="5">
        <v>196</v>
      </c>
      <c r="I31" s="47">
        <f t="shared" si="0"/>
        <v>3749</v>
      </c>
      <c r="J31" s="45"/>
    </row>
    <row r="32" spans="1:10" x14ac:dyDescent="0.3">
      <c r="A32" s="2" t="s">
        <v>174</v>
      </c>
      <c r="B32" s="63" t="s">
        <v>345</v>
      </c>
      <c r="C32" s="5"/>
      <c r="D32" s="5">
        <v>1113</v>
      </c>
      <c r="E32" s="5"/>
      <c r="F32" s="17"/>
      <c r="G32" s="5"/>
      <c r="I32" s="47">
        <f t="shared" si="0"/>
        <v>1113</v>
      </c>
      <c r="J32" s="45"/>
    </row>
    <row r="33" spans="1:10" x14ac:dyDescent="0.3">
      <c r="A33" s="2" t="s">
        <v>307</v>
      </c>
      <c r="B33" s="63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324</v>
      </c>
      <c r="B34" s="63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19</v>
      </c>
      <c r="B35" s="2" t="s">
        <v>288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20</v>
      </c>
      <c r="B36" s="2" t="s">
        <v>288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21</v>
      </c>
      <c r="B37" s="2" t="s">
        <v>288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243</v>
      </c>
      <c r="B38" s="2" t="s">
        <v>288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157</v>
      </c>
      <c r="B39" s="2" t="s">
        <v>315</v>
      </c>
      <c r="C39" s="5"/>
      <c r="D39" s="5">
        <v>256</v>
      </c>
      <c r="E39" s="5"/>
      <c r="F39" s="17"/>
      <c r="G39" s="5"/>
      <c r="I39" s="47">
        <f t="shared" si="0"/>
        <v>256</v>
      </c>
      <c r="J39" s="45"/>
    </row>
    <row r="40" spans="1:10" x14ac:dyDescent="0.3">
      <c r="A40" s="2" t="s">
        <v>139</v>
      </c>
      <c r="B40" s="2" t="s">
        <v>315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60" t="s">
        <v>11</v>
      </c>
      <c r="B41" s="60" t="s">
        <v>315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60" t="s">
        <v>10</v>
      </c>
      <c r="B42" s="60" t="s">
        <v>315</v>
      </c>
      <c r="C42" s="5"/>
      <c r="D42" s="5">
        <v>643</v>
      </c>
      <c r="E42" s="5"/>
      <c r="F42" s="17"/>
      <c r="G42" s="5"/>
      <c r="I42" s="47">
        <f t="shared" si="0"/>
        <v>643</v>
      </c>
      <c r="J42" s="45"/>
    </row>
    <row r="43" spans="1:10" x14ac:dyDescent="0.3">
      <c r="A43" s="62" t="s">
        <v>172</v>
      </c>
      <c r="B43" s="62" t="s">
        <v>351</v>
      </c>
      <c r="C43" s="5">
        <v>12020</v>
      </c>
      <c r="D43" s="5">
        <v>15230</v>
      </c>
      <c r="E43" s="5">
        <v>14011</v>
      </c>
      <c r="F43" s="17">
        <v>14034</v>
      </c>
      <c r="G43" s="5">
        <v>8724</v>
      </c>
      <c r="I43" s="47">
        <f t="shared" si="0"/>
        <v>64019</v>
      </c>
      <c r="J43" s="45"/>
    </row>
    <row r="44" spans="1:10" x14ac:dyDescent="0.3">
      <c r="A44" s="62" t="s">
        <v>352</v>
      </c>
      <c r="B44" s="62" t="s">
        <v>351</v>
      </c>
      <c r="C44" s="5">
        <v>6364</v>
      </c>
      <c r="D44" s="5">
        <v>9828</v>
      </c>
      <c r="E44" s="5">
        <v>11186</v>
      </c>
      <c r="F44" s="17">
        <v>22882</v>
      </c>
      <c r="G44" s="5">
        <v>22897</v>
      </c>
      <c r="I44" s="47">
        <f t="shared" si="0"/>
        <v>73157</v>
      </c>
      <c r="J44" s="45"/>
    </row>
    <row r="45" spans="1:10" x14ac:dyDescent="0.3">
      <c r="A45" s="62" t="s">
        <v>22</v>
      </c>
      <c r="B45" s="62" t="s">
        <v>351</v>
      </c>
      <c r="C45" s="5">
        <v>7955</v>
      </c>
      <c r="D45" s="5">
        <v>13526</v>
      </c>
      <c r="E45" s="5"/>
      <c r="F45" s="17">
        <v>5994</v>
      </c>
      <c r="G45" s="5">
        <v>8342</v>
      </c>
      <c r="I45" s="47">
        <f t="shared" si="0"/>
        <v>35817</v>
      </c>
      <c r="J45" s="45"/>
    </row>
    <row r="46" spans="1:10" x14ac:dyDescent="0.3">
      <c r="A46" s="62" t="s">
        <v>323</v>
      </c>
      <c r="B46" s="62" t="s">
        <v>351</v>
      </c>
      <c r="C46" s="5">
        <v>2624</v>
      </c>
      <c r="D46" s="5">
        <v>6727</v>
      </c>
      <c r="E46" s="5">
        <v>27691</v>
      </c>
      <c r="F46" s="17">
        <v>11184</v>
      </c>
      <c r="G46" s="5">
        <v>10246</v>
      </c>
      <c r="I46" s="47">
        <f t="shared" si="0"/>
        <v>58472</v>
      </c>
      <c r="J46" s="45"/>
    </row>
    <row r="47" spans="1:10" x14ac:dyDescent="0.3">
      <c r="A47" s="62" t="s">
        <v>24</v>
      </c>
      <c r="B47" s="62" t="s">
        <v>351</v>
      </c>
      <c r="C47" s="5">
        <v>2652</v>
      </c>
      <c r="D47" s="5"/>
      <c r="E47" s="5">
        <v>8304</v>
      </c>
      <c r="F47" s="17">
        <v>2401</v>
      </c>
      <c r="G47" s="5">
        <v>5521</v>
      </c>
      <c r="I47" s="47">
        <f t="shared" si="0"/>
        <v>18878</v>
      </c>
      <c r="J47" s="45"/>
    </row>
    <row r="48" spans="1:10" x14ac:dyDescent="0.3">
      <c r="A48" s="62" t="s">
        <v>353</v>
      </c>
      <c r="B48" s="62" t="s">
        <v>351</v>
      </c>
      <c r="C48" s="5"/>
      <c r="D48" s="5"/>
      <c r="E48" s="5"/>
      <c r="F48" s="17"/>
      <c r="G48" s="5">
        <v>843</v>
      </c>
      <c r="I48" s="47">
        <f t="shared" si="0"/>
        <v>843</v>
      </c>
      <c r="J48" s="45"/>
    </row>
    <row r="49" spans="1:10" x14ac:dyDescent="0.3">
      <c r="A49" s="62" t="s">
        <v>354</v>
      </c>
      <c r="B49" s="62" t="s">
        <v>351</v>
      </c>
      <c r="C49" s="5"/>
      <c r="D49" s="5"/>
      <c r="E49" s="5">
        <v>1868</v>
      </c>
      <c r="F49" s="17">
        <v>1319</v>
      </c>
      <c r="G49" s="5"/>
      <c r="I49" s="47">
        <f t="shared" si="0"/>
        <v>3187</v>
      </c>
      <c r="J49" s="45"/>
    </row>
    <row r="50" spans="1:10" x14ac:dyDescent="0.3">
      <c r="A50" t="s">
        <v>29</v>
      </c>
      <c r="B50" t="s">
        <v>30</v>
      </c>
      <c r="C50" s="5"/>
      <c r="D50" s="5"/>
      <c r="E50" s="5"/>
      <c r="F50" s="17"/>
      <c r="G50" s="5"/>
      <c r="I50" s="47">
        <f t="shared" si="0"/>
        <v>0</v>
      </c>
      <c r="J50" s="44"/>
    </row>
    <row r="51" spans="1:10" x14ac:dyDescent="0.3">
      <c r="A51" t="s">
        <v>17</v>
      </c>
      <c r="B51" t="s">
        <v>30</v>
      </c>
      <c r="C51" s="5"/>
      <c r="D51" s="5"/>
      <c r="E51" s="5"/>
      <c r="F51" s="5"/>
      <c r="G51" s="5"/>
      <c r="I51" s="47">
        <f t="shared" si="0"/>
        <v>0</v>
      </c>
      <c r="J51" s="44"/>
    </row>
    <row r="52" spans="1:10" x14ac:dyDescent="0.3">
      <c r="A52" t="s">
        <v>18</v>
      </c>
      <c r="B52" t="s">
        <v>30</v>
      </c>
      <c r="C52" s="5">
        <v>2236</v>
      </c>
      <c r="D52" s="5"/>
      <c r="E52" s="5"/>
      <c r="F52" s="5"/>
      <c r="G52" s="5"/>
      <c r="I52" s="47">
        <f t="shared" si="0"/>
        <v>2236</v>
      </c>
      <c r="J52" s="44"/>
    </row>
    <row r="53" spans="1:10" x14ac:dyDescent="0.3">
      <c r="A53" t="s">
        <v>244</v>
      </c>
      <c r="B53" t="s">
        <v>30</v>
      </c>
      <c r="C53" s="5"/>
      <c r="D53" s="5"/>
      <c r="E53" s="5"/>
      <c r="F53" s="5"/>
      <c r="G53" s="5"/>
      <c r="I53" s="47">
        <f t="shared" si="0"/>
        <v>0</v>
      </c>
      <c r="J53" s="44"/>
    </row>
    <row r="54" spans="1:10" x14ac:dyDescent="0.3">
      <c r="A54" t="s">
        <v>162</v>
      </c>
      <c r="B54" t="s">
        <v>30</v>
      </c>
      <c r="C54" s="5"/>
      <c r="D54" s="5"/>
      <c r="E54" s="5"/>
      <c r="F54" s="5"/>
      <c r="G54" s="5"/>
      <c r="I54" s="47">
        <f t="shared" si="0"/>
        <v>0</v>
      </c>
      <c r="J54" s="46"/>
    </row>
    <row r="55" spans="1:10" x14ac:dyDescent="0.3">
      <c r="A55" t="s">
        <v>25</v>
      </c>
      <c r="B55" t="s">
        <v>30</v>
      </c>
      <c r="C55" s="5"/>
      <c r="D55" s="5"/>
      <c r="E55" s="5">
        <v>4233</v>
      </c>
      <c r="F55" s="5">
        <v>6401</v>
      </c>
      <c r="G55" s="5"/>
      <c r="I55" s="47">
        <f t="shared" si="0"/>
        <v>10634</v>
      </c>
      <c r="J55" s="46">
        <f>I55+I73</f>
        <v>10634</v>
      </c>
    </row>
    <row r="56" spans="1:10" x14ac:dyDescent="0.3">
      <c r="A56" t="s">
        <v>349</v>
      </c>
      <c r="B56" t="s">
        <v>30</v>
      </c>
      <c r="C56" s="5"/>
      <c r="D56" s="5"/>
      <c r="E56" s="5"/>
      <c r="F56" s="5"/>
      <c r="G56" s="5"/>
      <c r="I56" s="47">
        <f t="shared" si="0"/>
        <v>0</v>
      </c>
      <c r="J56" s="46">
        <f>I56</f>
        <v>0</v>
      </c>
    </row>
    <row r="57" spans="1:10" x14ac:dyDescent="0.3">
      <c r="A57" t="s">
        <v>27</v>
      </c>
      <c r="B57" t="s">
        <v>30</v>
      </c>
      <c r="C57" s="5"/>
      <c r="D57" s="5">
        <v>1450</v>
      </c>
      <c r="E57" s="5"/>
      <c r="F57" s="5"/>
      <c r="G57" s="5"/>
      <c r="I57" s="47">
        <f t="shared" si="0"/>
        <v>1450</v>
      </c>
      <c r="J57" s="44">
        <f>I57+I71+I74</f>
        <v>1450</v>
      </c>
    </row>
    <row r="58" spans="1:10" x14ac:dyDescent="0.3">
      <c r="A58" s="2" t="s">
        <v>325</v>
      </c>
      <c r="B58" s="2" t="s">
        <v>30</v>
      </c>
      <c r="C58" s="5">
        <v>1634</v>
      </c>
      <c r="D58" s="5">
        <v>2369</v>
      </c>
      <c r="E58" s="5">
        <v>2224</v>
      </c>
      <c r="F58" s="5">
        <v>2386</v>
      </c>
      <c r="G58" s="5">
        <v>3609</v>
      </c>
      <c r="I58" s="47">
        <f t="shared" si="0"/>
        <v>12222</v>
      </c>
      <c r="J58" s="44">
        <f>I58+I75</f>
        <v>12222</v>
      </c>
    </row>
    <row r="59" spans="1:10" x14ac:dyDescent="0.3">
      <c r="A59" t="s">
        <v>28</v>
      </c>
      <c r="B59" t="s">
        <v>30</v>
      </c>
      <c r="C59" s="5"/>
      <c r="D59" s="5">
        <v>1490</v>
      </c>
      <c r="E59" s="5">
        <v>1213</v>
      </c>
      <c r="F59" s="5">
        <v>4501</v>
      </c>
      <c r="G59" s="5">
        <v>489</v>
      </c>
      <c r="I59" s="47">
        <f t="shared" si="0"/>
        <v>7693</v>
      </c>
      <c r="J59" s="44">
        <f>I59+I72+I76</f>
        <v>7693</v>
      </c>
    </row>
    <row r="60" spans="1:10" x14ac:dyDescent="0.3">
      <c r="A60" t="s">
        <v>29</v>
      </c>
      <c r="B60" s="59" t="s">
        <v>254</v>
      </c>
      <c r="C60" s="5">
        <v>9915</v>
      </c>
      <c r="D60" s="5">
        <v>11534</v>
      </c>
      <c r="E60" s="5">
        <v>4618</v>
      </c>
      <c r="F60" s="5"/>
      <c r="G60" s="5"/>
      <c r="I60" s="47">
        <f t="shared" si="0"/>
        <v>26067</v>
      </c>
      <c r="J60" s="44">
        <f>I50+I60+I67+I77+I89+I81</f>
        <v>37781</v>
      </c>
    </row>
    <row r="61" spans="1:10" x14ac:dyDescent="0.3">
      <c r="A61" t="s">
        <v>330</v>
      </c>
      <c r="B61" s="59" t="s">
        <v>254</v>
      </c>
      <c r="C61" s="5">
        <v>9034</v>
      </c>
      <c r="D61" s="5">
        <v>5926</v>
      </c>
      <c r="E61" s="5">
        <v>4333</v>
      </c>
      <c r="F61" s="5"/>
      <c r="G61" s="5"/>
      <c r="I61" s="47">
        <f t="shared" si="0"/>
        <v>19293</v>
      </c>
      <c r="J61" s="46">
        <f>I61+I90+I82</f>
        <v>44577</v>
      </c>
    </row>
    <row r="62" spans="1:10" x14ac:dyDescent="0.3">
      <c r="A62" t="s">
        <v>17</v>
      </c>
      <c r="B62" s="59" t="s">
        <v>254</v>
      </c>
      <c r="C62" s="5">
        <v>3210</v>
      </c>
      <c r="D62" s="5">
        <v>3552</v>
      </c>
      <c r="E62" s="5"/>
      <c r="F62" s="5"/>
      <c r="G62" s="5"/>
      <c r="I62" s="47">
        <f t="shared" si="0"/>
        <v>6762</v>
      </c>
      <c r="J62" s="44">
        <f>I51+I62+I68+I78+I88+I91+I83</f>
        <v>17436</v>
      </c>
    </row>
    <row r="63" spans="1:10" x14ac:dyDescent="0.3">
      <c r="A63" t="s">
        <v>331</v>
      </c>
      <c r="B63" s="59" t="s">
        <v>254</v>
      </c>
      <c r="C63" s="5">
        <v>3514</v>
      </c>
      <c r="D63" s="5">
        <v>5484</v>
      </c>
      <c r="E63" s="5">
        <v>7541</v>
      </c>
      <c r="F63" s="5">
        <v>659</v>
      </c>
      <c r="G63" s="5"/>
      <c r="I63" s="47">
        <f t="shared" si="0"/>
        <v>17198</v>
      </c>
      <c r="J63" s="46">
        <f>I63+I92+I84</f>
        <v>31403</v>
      </c>
    </row>
    <row r="64" spans="1:10" x14ac:dyDescent="0.3">
      <c r="A64" t="s">
        <v>18</v>
      </c>
      <c r="B64" s="59" t="s">
        <v>254</v>
      </c>
      <c r="C64" s="5"/>
      <c r="D64" s="5"/>
      <c r="E64" s="5">
        <v>3269</v>
      </c>
      <c r="F64" s="5">
        <v>936</v>
      </c>
      <c r="G64" s="5"/>
      <c r="I64" s="47">
        <f t="shared" si="0"/>
        <v>4205</v>
      </c>
      <c r="J64" s="44">
        <f>I52+I69+I79+I93+I64+I85</f>
        <v>11742</v>
      </c>
    </row>
    <row r="65" spans="1:10" x14ac:dyDescent="0.3">
      <c r="A65" t="s">
        <v>244</v>
      </c>
      <c r="B65" s="59" t="s">
        <v>254</v>
      </c>
      <c r="C65" s="5"/>
      <c r="D65" s="5"/>
      <c r="E65" s="5"/>
      <c r="F65" s="5"/>
      <c r="G65" s="5"/>
      <c r="I65" s="47">
        <f t="shared" si="0"/>
        <v>0</v>
      </c>
      <c r="J65" s="44">
        <f>I53+I70+I80+I65+I94+I86</f>
        <v>702</v>
      </c>
    </row>
    <row r="66" spans="1:10" x14ac:dyDescent="0.3">
      <c r="A66" t="s">
        <v>162</v>
      </c>
      <c r="B66" s="59" t="s">
        <v>254</v>
      </c>
      <c r="C66" s="5">
        <v>488</v>
      </c>
      <c r="D66" s="5">
        <v>549</v>
      </c>
      <c r="E66" s="5">
        <v>1030</v>
      </c>
      <c r="F66" s="5"/>
      <c r="G66" s="5"/>
      <c r="I66" s="47">
        <f t="shared" si="0"/>
        <v>2067</v>
      </c>
      <c r="J66" s="44">
        <f>I54+I66+I95+I87</f>
        <v>3113</v>
      </c>
    </row>
    <row r="67" spans="1:10" x14ac:dyDescent="0.3">
      <c r="A67" s="2" t="s">
        <v>29</v>
      </c>
      <c r="B67" s="2" t="s">
        <v>289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2" t="s">
        <v>17</v>
      </c>
      <c r="B68" s="2" t="s">
        <v>289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t="s">
        <v>18</v>
      </c>
      <c r="B69" s="2" t="s">
        <v>289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s="2" t="s">
        <v>244</v>
      </c>
      <c r="B70" s="2" t="s">
        <v>289</v>
      </c>
      <c r="C70" s="5"/>
      <c r="D70" s="5"/>
      <c r="E70" s="5"/>
      <c r="F70" s="5"/>
      <c r="G70" s="5"/>
      <c r="I70" s="13">
        <f t="shared" si="0"/>
        <v>0</v>
      </c>
      <c r="J70" s="45"/>
    </row>
    <row r="71" spans="1:10" x14ac:dyDescent="0.3">
      <c r="A71" t="s">
        <v>27</v>
      </c>
      <c r="B71" s="2" t="s">
        <v>289</v>
      </c>
      <c r="C71" s="5"/>
      <c r="D71" s="5"/>
      <c r="E71" s="5"/>
      <c r="F71" s="5"/>
      <c r="G71" s="5"/>
      <c r="I71" s="13">
        <f t="shared" si="0"/>
        <v>0</v>
      </c>
      <c r="J71" s="45"/>
    </row>
    <row r="72" spans="1:10" x14ac:dyDescent="0.3">
      <c r="A72" t="s">
        <v>28</v>
      </c>
      <c r="B72" s="2" t="s">
        <v>289</v>
      </c>
      <c r="C72" s="5"/>
      <c r="D72" s="5"/>
      <c r="E72" s="5"/>
      <c r="F72" s="5"/>
      <c r="G72" s="5"/>
      <c r="I72" s="13">
        <f t="shared" si="0"/>
        <v>0</v>
      </c>
      <c r="J72" s="45"/>
    </row>
    <row r="73" spans="1:10" x14ac:dyDescent="0.3">
      <c r="A73" t="s">
        <v>25</v>
      </c>
      <c r="B73" s="2" t="s">
        <v>292</v>
      </c>
      <c r="C73" s="5"/>
      <c r="D73" s="5"/>
      <c r="E73" s="5"/>
      <c r="F73" s="5"/>
      <c r="G73" s="5"/>
      <c r="I73" s="13">
        <f t="shared" si="0"/>
        <v>0</v>
      </c>
      <c r="J73" s="45"/>
    </row>
    <row r="74" spans="1:10" x14ac:dyDescent="0.3">
      <c r="A74" t="s">
        <v>27</v>
      </c>
      <c r="B74" s="2" t="s">
        <v>292</v>
      </c>
      <c r="C74" s="5"/>
      <c r="D74" s="5"/>
      <c r="E74" s="5"/>
      <c r="F74" s="5"/>
      <c r="G74" s="5"/>
      <c r="I74" s="13">
        <f t="shared" si="0"/>
        <v>0</v>
      </c>
      <c r="J74" s="45"/>
    </row>
    <row r="75" spans="1:10" x14ac:dyDescent="0.3">
      <c r="A75" t="s">
        <v>325</v>
      </c>
      <c r="B75" s="2" t="s">
        <v>292</v>
      </c>
      <c r="C75" s="5"/>
      <c r="D75" s="5"/>
      <c r="E75" s="5"/>
      <c r="F75" s="5"/>
      <c r="G75" s="5"/>
      <c r="I75" s="13">
        <f t="shared" si="0"/>
        <v>0</v>
      </c>
      <c r="J75" s="45"/>
    </row>
    <row r="76" spans="1:10" x14ac:dyDescent="0.3">
      <c r="A76" t="s">
        <v>28</v>
      </c>
      <c r="B76" s="2" t="s">
        <v>292</v>
      </c>
      <c r="C76" s="5"/>
      <c r="D76" s="5"/>
      <c r="E76" s="5"/>
      <c r="F76" s="5"/>
      <c r="G76" s="5"/>
      <c r="I76" s="13">
        <f t="shared" si="0"/>
        <v>0</v>
      </c>
      <c r="J76" s="45"/>
    </row>
    <row r="77" spans="1:10" x14ac:dyDescent="0.3">
      <c r="A77" s="2" t="s">
        <v>29</v>
      </c>
      <c r="B77" s="2" t="s">
        <v>292</v>
      </c>
      <c r="C77" s="5"/>
      <c r="D77" s="5"/>
      <c r="E77" s="5"/>
      <c r="F77" s="5"/>
      <c r="G77" s="5"/>
      <c r="I77" s="13">
        <f t="shared" si="0"/>
        <v>0</v>
      </c>
      <c r="J77" s="45"/>
    </row>
    <row r="78" spans="1:10" x14ac:dyDescent="0.3">
      <c r="A78" s="2" t="s">
        <v>17</v>
      </c>
      <c r="B78" s="2" t="s">
        <v>292</v>
      </c>
      <c r="C78" s="5"/>
      <c r="D78" s="5"/>
      <c r="E78" s="5"/>
      <c r="F78" s="5"/>
      <c r="G78" s="5"/>
      <c r="I78" s="13">
        <f t="shared" si="0"/>
        <v>0</v>
      </c>
      <c r="J78" s="45"/>
    </row>
    <row r="79" spans="1:10" x14ac:dyDescent="0.3">
      <c r="A79" t="s">
        <v>18</v>
      </c>
      <c r="B79" s="2" t="s">
        <v>292</v>
      </c>
      <c r="C79" s="5"/>
      <c r="D79" s="5"/>
      <c r="E79" s="5"/>
      <c r="F79" s="5"/>
      <c r="G79" s="5"/>
      <c r="I79" s="13">
        <f t="shared" si="0"/>
        <v>0</v>
      </c>
      <c r="J79" s="45"/>
    </row>
    <row r="80" spans="1:10" x14ac:dyDescent="0.3">
      <c r="A80" s="2" t="s">
        <v>244</v>
      </c>
      <c r="B80" s="2" t="s">
        <v>292</v>
      </c>
      <c r="C80" s="5"/>
      <c r="D80" s="5"/>
      <c r="E80" s="5"/>
      <c r="F80" s="5"/>
      <c r="G80" s="5"/>
      <c r="I80" s="13">
        <f t="shared" si="0"/>
        <v>0</v>
      </c>
      <c r="J80" s="45"/>
    </row>
    <row r="81" spans="1:10" x14ac:dyDescent="0.3">
      <c r="A81" t="s">
        <v>175</v>
      </c>
      <c r="B81" s="64" t="s">
        <v>360</v>
      </c>
      <c r="C81" s="5"/>
      <c r="D81" s="5"/>
      <c r="E81" s="5">
        <v>1359</v>
      </c>
      <c r="F81" s="5">
        <v>4831</v>
      </c>
      <c r="G81" s="5">
        <v>5524</v>
      </c>
      <c r="I81" s="13">
        <f t="shared" si="0"/>
        <v>11714</v>
      </c>
      <c r="J81" s="45"/>
    </row>
    <row r="82" spans="1:10" x14ac:dyDescent="0.3">
      <c r="A82" t="s">
        <v>361</v>
      </c>
      <c r="B82" s="64" t="s">
        <v>360</v>
      </c>
      <c r="C82" s="5"/>
      <c r="D82" s="5"/>
      <c r="E82" s="5">
        <v>4644</v>
      </c>
      <c r="F82" s="5">
        <v>10311</v>
      </c>
      <c r="G82" s="5">
        <v>10329</v>
      </c>
      <c r="I82" s="13">
        <f t="shared" si="0"/>
        <v>25284</v>
      </c>
      <c r="J82" s="45"/>
    </row>
    <row r="83" spans="1:10" x14ac:dyDescent="0.3">
      <c r="A83" t="s">
        <v>176</v>
      </c>
      <c r="B83" s="64" t="s">
        <v>360</v>
      </c>
      <c r="C83" s="5"/>
      <c r="D83" s="5">
        <v>4064</v>
      </c>
      <c r="E83" s="5"/>
      <c r="F83" s="5">
        <v>2448</v>
      </c>
      <c r="G83" s="5">
        <v>4162</v>
      </c>
      <c r="I83" s="13">
        <f t="shared" si="0"/>
        <v>10674</v>
      </c>
      <c r="J83" s="45"/>
    </row>
    <row r="84" spans="1:10" x14ac:dyDescent="0.3">
      <c r="A84" t="s">
        <v>362</v>
      </c>
      <c r="B84" s="64" t="s">
        <v>360</v>
      </c>
      <c r="C84" s="5"/>
      <c r="D84" s="5"/>
      <c r="E84" s="5">
        <v>3131</v>
      </c>
      <c r="F84" s="5">
        <v>5172</v>
      </c>
      <c r="G84" s="5">
        <v>5902</v>
      </c>
      <c r="I84" s="13">
        <f t="shared" si="0"/>
        <v>14205</v>
      </c>
      <c r="J84" s="45"/>
    </row>
    <row r="85" spans="1:10" x14ac:dyDescent="0.3">
      <c r="A85" t="s">
        <v>177</v>
      </c>
      <c r="B85" s="64" t="s">
        <v>360</v>
      </c>
      <c r="C85" s="5"/>
      <c r="D85" s="5"/>
      <c r="E85" s="5"/>
      <c r="F85" s="5">
        <v>510</v>
      </c>
      <c r="G85" s="5">
        <v>4265</v>
      </c>
      <c r="I85" s="13">
        <f t="shared" si="0"/>
        <v>4775</v>
      </c>
      <c r="J85" s="45"/>
    </row>
    <row r="86" spans="1:10" x14ac:dyDescent="0.3">
      <c r="A86" s="2" t="s">
        <v>363</v>
      </c>
      <c r="B86" s="64" t="s">
        <v>360</v>
      </c>
      <c r="C86" s="5"/>
      <c r="D86" s="5"/>
      <c r="E86" s="5"/>
      <c r="F86" s="5"/>
      <c r="G86" s="5">
        <v>702</v>
      </c>
      <c r="I86" s="13">
        <f t="shared" si="0"/>
        <v>702</v>
      </c>
      <c r="J86" s="45"/>
    </row>
    <row r="87" spans="1:10" x14ac:dyDescent="0.3">
      <c r="A87" s="2" t="s">
        <v>364</v>
      </c>
      <c r="B87" s="64" t="s">
        <v>360</v>
      </c>
      <c r="C87" s="5"/>
      <c r="D87" s="5"/>
      <c r="E87" s="5"/>
      <c r="F87" s="5">
        <v>1046</v>
      </c>
      <c r="G87" s="5"/>
      <c r="I87" s="13">
        <f t="shared" si="0"/>
        <v>1046</v>
      </c>
      <c r="J87" s="45"/>
    </row>
    <row r="88" spans="1:10" x14ac:dyDescent="0.3">
      <c r="A88" t="s">
        <v>33</v>
      </c>
      <c r="B88" s="2" t="s">
        <v>254</v>
      </c>
      <c r="C88" s="5"/>
      <c r="D88" s="5"/>
      <c r="E88" s="5"/>
      <c r="F88" s="5"/>
      <c r="G88" s="5"/>
      <c r="I88" s="13">
        <f t="shared" si="0"/>
        <v>0</v>
      </c>
      <c r="J88" s="46"/>
    </row>
    <row r="89" spans="1:10" x14ac:dyDescent="0.3">
      <c r="A89" s="2" t="s">
        <v>37</v>
      </c>
      <c r="B89" s="2" t="s">
        <v>297</v>
      </c>
      <c r="C89" s="5"/>
      <c r="D89" s="5"/>
      <c r="E89" s="5"/>
      <c r="F89" s="5"/>
      <c r="G89" s="5"/>
      <c r="I89" s="13">
        <f t="shared" si="0"/>
        <v>0</v>
      </c>
      <c r="J89" s="46"/>
    </row>
    <row r="90" spans="1:10" x14ac:dyDescent="0.3">
      <c r="A90" s="2" t="s">
        <v>332</v>
      </c>
      <c r="B90" s="2" t="s">
        <v>297</v>
      </c>
      <c r="C90" s="5"/>
      <c r="D90" s="5"/>
      <c r="E90" s="5"/>
      <c r="F90" s="5"/>
      <c r="G90" s="5"/>
      <c r="I90" s="13">
        <f t="shared" si="0"/>
        <v>0</v>
      </c>
      <c r="J90" s="46"/>
    </row>
    <row r="91" spans="1:10" x14ac:dyDescent="0.3">
      <c r="A91" s="2" t="s">
        <v>33</v>
      </c>
      <c r="B91" s="2" t="s">
        <v>297</v>
      </c>
      <c r="C91" s="5"/>
      <c r="D91" s="5"/>
      <c r="E91" s="5"/>
      <c r="F91" s="5"/>
      <c r="G91" s="5"/>
      <c r="I91" s="13">
        <f t="shared" si="0"/>
        <v>0</v>
      </c>
      <c r="J91" s="46"/>
    </row>
    <row r="92" spans="1:10" x14ac:dyDescent="0.3">
      <c r="A92" s="2" t="s">
        <v>326</v>
      </c>
      <c r="B92" s="2" t="s">
        <v>297</v>
      </c>
      <c r="C92" s="5"/>
      <c r="D92" s="5"/>
      <c r="E92" s="5"/>
      <c r="F92" s="5"/>
      <c r="G92" s="5"/>
      <c r="I92" s="13">
        <f t="shared" si="0"/>
        <v>0</v>
      </c>
      <c r="J92" s="46"/>
    </row>
    <row r="93" spans="1:10" x14ac:dyDescent="0.3">
      <c r="A93" s="2" t="s">
        <v>31</v>
      </c>
      <c r="B93" s="2" t="s">
        <v>297</v>
      </c>
      <c r="C93" s="5"/>
      <c r="D93" s="5">
        <v>526</v>
      </c>
      <c r="E93" s="5"/>
      <c r="F93" s="5"/>
      <c r="G93" s="5"/>
      <c r="I93" s="13">
        <f t="shared" si="0"/>
        <v>526</v>
      </c>
      <c r="J93" s="46"/>
    </row>
    <row r="94" spans="1:10" x14ac:dyDescent="0.3">
      <c r="A94" s="2" t="s">
        <v>245</v>
      </c>
      <c r="B94" s="2" t="s">
        <v>297</v>
      </c>
      <c r="C94" s="5"/>
      <c r="D94" s="5"/>
      <c r="E94" s="5"/>
      <c r="F94" s="5"/>
      <c r="G94" s="5"/>
      <c r="I94" s="13">
        <f t="shared" si="0"/>
        <v>0</v>
      </c>
      <c r="J94" s="46"/>
    </row>
    <row r="95" spans="1:10" x14ac:dyDescent="0.3">
      <c r="A95" s="2" t="s">
        <v>161</v>
      </c>
      <c r="B95" s="2" t="s">
        <v>297</v>
      </c>
      <c r="C95" s="5"/>
      <c r="D95" s="5"/>
      <c r="E95" s="5"/>
      <c r="F95" s="5"/>
      <c r="G95" s="5"/>
      <c r="I95" s="13">
        <f t="shared" si="0"/>
        <v>0</v>
      </c>
      <c r="J95" s="46"/>
    </row>
    <row r="96" spans="1:10" x14ac:dyDescent="0.3">
      <c r="A96" t="s">
        <v>37</v>
      </c>
      <c r="B96" s="55" t="s">
        <v>336</v>
      </c>
      <c r="C96" s="5"/>
      <c r="D96" s="5"/>
      <c r="E96" s="5">
        <v>4040</v>
      </c>
      <c r="F96" s="10">
        <v>4264</v>
      </c>
      <c r="G96" s="5"/>
      <c r="I96" s="47">
        <f t="shared" si="0"/>
        <v>8304</v>
      </c>
      <c r="J96" s="45"/>
    </row>
    <row r="97" spans="1:10" x14ac:dyDescent="0.3">
      <c r="A97" s="2" t="s">
        <v>332</v>
      </c>
      <c r="B97" s="55" t="s">
        <v>336</v>
      </c>
      <c r="C97" s="5"/>
      <c r="D97" s="5">
        <v>677</v>
      </c>
      <c r="E97" s="5"/>
      <c r="F97" s="10"/>
      <c r="G97" s="5"/>
      <c r="I97" s="47">
        <f t="shared" si="0"/>
        <v>677</v>
      </c>
      <c r="J97" s="45"/>
    </row>
    <row r="98" spans="1:10" x14ac:dyDescent="0.3">
      <c r="A98" t="s">
        <v>33</v>
      </c>
      <c r="B98" s="55" t="s">
        <v>336</v>
      </c>
      <c r="C98" s="5"/>
      <c r="D98" s="5"/>
      <c r="E98" s="5"/>
      <c r="F98" s="10"/>
      <c r="G98" s="5"/>
      <c r="I98" s="47">
        <f t="shared" si="0"/>
        <v>0</v>
      </c>
      <c r="J98" s="45"/>
    </row>
    <row r="99" spans="1:10" x14ac:dyDescent="0.3">
      <c r="A99" s="2" t="s">
        <v>326</v>
      </c>
      <c r="B99" s="55" t="s">
        <v>336</v>
      </c>
      <c r="C99" s="5"/>
      <c r="D99" s="5"/>
      <c r="E99" s="5"/>
      <c r="F99" s="10"/>
      <c r="G99" s="5"/>
      <c r="I99" s="47">
        <f t="shared" si="0"/>
        <v>0</v>
      </c>
      <c r="J99" s="45"/>
    </row>
    <row r="100" spans="1:10" x14ac:dyDescent="0.3">
      <c r="A100" s="2" t="s">
        <v>339</v>
      </c>
      <c r="B100" s="55" t="s">
        <v>336</v>
      </c>
      <c r="C100" s="5"/>
      <c r="D100" s="5"/>
      <c r="E100" s="5"/>
      <c r="F100" s="10"/>
      <c r="G100" s="5"/>
      <c r="I100" s="47">
        <f t="shared" si="0"/>
        <v>0</v>
      </c>
      <c r="J100" s="46">
        <f>I100</f>
        <v>0</v>
      </c>
    </row>
    <row r="101" spans="1:10" x14ac:dyDescent="0.3">
      <c r="A101" t="s">
        <v>31</v>
      </c>
      <c r="B101" s="55" t="s">
        <v>336</v>
      </c>
      <c r="C101" s="5"/>
      <c r="D101" s="5"/>
      <c r="E101" s="5"/>
      <c r="F101" s="10"/>
      <c r="G101" s="5"/>
      <c r="I101" s="47">
        <f t="shared" si="0"/>
        <v>0</v>
      </c>
      <c r="J101" s="45"/>
    </row>
    <row r="102" spans="1:10" x14ac:dyDescent="0.3">
      <c r="A102" t="s">
        <v>35</v>
      </c>
      <c r="B102" t="s">
        <v>32</v>
      </c>
      <c r="C102" s="5"/>
      <c r="D102" s="5"/>
      <c r="E102" s="5"/>
      <c r="F102" s="10"/>
      <c r="G102" s="5"/>
      <c r="I102" s="13">
        <f t="shared" si="0"/>
        <v>0</v>
      </c>
      <c r="J102" s="46">
        <f>I102</f>
        <v>0</v>
      </c>
    </row>
    <row r="103" spans="1:10" x14ac:dyDescent="0.3">
      <c r="A103" t="s">
        <v>36</v>
      </c>
      <c r="B103" t="s">
        <v>32</v>
      </c>
      <c r="C103" s="5"/>
      <c r="D103" s="5"/>
      <c r="E103" s="5"/>
      <c r="F103" s="6"/>
      <c r="G103" s="5"/>
      <c r="I103" s="13">
        <f t="shared" si="0"/>
        <v>0</v>
      </c>
      <c r="J103" s="46">
        <f t="shared" ref="J103:J105" si="1">I103</f>
        <v>0</v>
      </c>
    </row>
    <row r="104" spans="1:10" x14ac:dyDescent="0.3">
      <c r="A104" t="s">
        <v>340</v>
      </c>
      <c r="B104" s="56" t="s">
        <v>32</v>
      </c>
      <c r="C104" s="5"/>
      <c r="D104" s="5"/>
      <c r="E104" s="5"/>
      <c r="F104" s="10"/>
      <c r="G104" s="5"/>
      <c r="I104" s="13">
        <f t="shared" si="0"/>
        <v>0</v>
      </c>
      <c r="J104" s="46">
        <f t="shared" si="1"/>
        <v>0</v>
      </c>
    </row>
    <row r="105" spans="1:10" x14ac:dyDescent="0.3">
      <c r="A105" t="s">
        <v>341</v>
      </c>
      <c r="B105" s="56" t="s">
        <v>32</v>
      </c>
      <c r="C105" s="5"/>
      <c r="D105" s="5"/>
      <c r="E105" s="5"/>
      <c r="F105" s="6"/>
      <c r="G105" s="5"/>
      <c r="I105" s="13">
        <f t="shared" si="0"/>
        <v>0</v>
      </c>
      <c r="J105" s="46">
        <f t="shared" si="1"/>
        <v>0</v>
      </c>
    </row>
    <row r="106" spans="1:10" x14ac:dyDescent="0.3">
      <c r="A106" s="7" t="s">
        <v>39</v>
      </c>
      <c r="B106" t="s">
        <v>38</v>
      </c>
      <c r="C106" s="5"/>
      <c r="D106" s="5"/>
      <c r="E106" s="5"/>
      <c r="F106" s="6"/>
      <c r="G106" s="5"/>
      <c r="I106" s="13">
        <f t="shared" si="0"/>
        <v>0</v>
      </c>
      <c r="J106" s="45"/>
    </row>
    <row r="107" spans="1:10" x14ac:dyDescent="0.3">
      <c r="A107" s="53" t="s">
        <v>37</v>
      </c>
      <c r="B107" s="54" t="s">
        <v>316</v>
      </c>
      <c r="C107" s="5"/>
      <c r="D107" s="5"/>
      <c r="E107" s="5"/>
      <c r="F107" s="10"/>
      <c r="G107" s="5"/>
      <c r="I107" s="13">
        <f t="shared" si="0"/>
        <v>0</v>
      </c>
      <c r="J107" s="46">
        <f>I107</f>
        <v>0</v>
      </c>
    </row>
    <row r="108" spans="1:10" x14ac:dyDescent="0.3">
      <c r="A108" s="53" t="s">
        <v>332</v>
      </c>
      <c r="B108" s="54" t="s">
        <v>316</v>
      </c>
      <c r="C108" s="5"/>
      <c r="D108" s="5"/>
      <c r="E108" s="5"/>
      <c r="F108" s="10"/>
      <c r="G108" s="5"/>
      <c r="I108" s="13">
        <f t="shared" si="0"/>
        <v>0</v>
      </c>
      <c r="J108" s="46">
        <f t="shared" ref="J108" si="2">I108</f>
        <v>0</v>
      </c>
    </row>
    <row r="109" spans="1:10" x14ac:dyDescent="0.3">
      <c r="A109" s="53" t="s">
        <v>339</v>
      </c>
      <c r="B109" s="54" t="s">
        <v>316</v>
      </c>
      <c r="C109" s="5"/>
      <c r="D109" s="5"/>
      <c r="E109" s="5"/>
      <c r="F109" s="10"/>
      <c r="G109" s="5"/>
      <c r="I109" s="13">
        <f t="shared" si="0"/>
        <v>0</v>
      </c>
      <c r="J109" s="46">
        <f>I109</f>
        <v>0</v>
      </c>
    </row>
    <row r="110" spans="1:10" x14ac:dyDescent="0.3">
      <c r="A110" t="s">
        <v>37</v>
      </c>
      <c r="B110" t="s">
        <v>293</v>
      </c>
      <c r="C110" s="5">
        <v>4432</v>
      </c>
      <c r="D110" s="5"/>
      <c r="E110" s="5">
        <v>943</v>
      </c>
      <c r="F110" s="5">
        <v>1485</v>
      </c>
      <c r="G110" s="5">
        <v>2681</v>
      </c>
      <c r="I110" s="13">
        <f t="shared" si="0"/>
        <v>9541</v>
      </c>
      <c r="J110" s="44">
        <f>I110+I117+I121+I125</f>
        <v>10384</v>
      </c>
    </row>
    <row r="111" spans="1:10" x14ac:dyDescent="0.3">
      <c r="A111" s="2" t="s">
        <v>332</v>
      </c>
      <c r="B111" s="2" t="s">
        <v>327</v>
      </c>
      <c r="C111" s="5"/>
      <c r="D111" s="5"/>
      <c r="E111" s="5"/>
      <c r="F111" s="5">
        <v>1143</v>
      </c>
      <c r="G111" s="5">
        <v>1894</v>
      </c>
      <c r="I111" s="13">
        <f t="shared" si="0"/>
        <v>3037</v>
      </c>
      <c r="J111" s="46">
        <f>I111+I126</f>
        <v>3037</v>
      </c>
    </row>
    <row r="112" spans="1:10" x14ac:dyDescent="0.3">
      <c r="A112" t="s">
        <v>33</v>
      </c>
      <c r="B112" t="s">
        <v>293</v>
      </c>
      <c r="C112" s="5">
        <v>1262</v>
      </c>
      <c r="D112" s="5">
        <v>575</v>
      </c>
      <c r="E112" s="5"/>
      <c r="F112" s="5"/>
      <c r="G112" s="5"/>
      <c r="I112" s="13">
        <f t="shared" si="0"/>
        <v>1837</v>
      </c>
      <c r="J112" s="46">
        <f>I112+I118+I122+I127</f>
        <v>2422</v>
      </c>
    </row>
    <row r="113" spans="1:10" x14ac:dyDescent="0.3">
      <c r="A113" s="2" t="s">
        <v>326</v>
      </c>
      <c r="B113" s="2" t="s">
        <v>327</v>
      </c>
      <c r="C113" s="5"/>
      <c r="D113" s="5">
        <v>2139</v>
      </c>
      <c r="E113" s="5">
        <v>2163</v>
      </c>
      <c r="F113" s="5">
        <v>4038</v>
      </c>
      <c r="G113" s="5">
        <v>3004</v>
      </c>
      <c r="I113" s="13">
        <f t="shared" si="0"/>
        <v>11344</v>
      </c>
      <c r="J113" s="46">
        <f>I113+I128</f>
        <v>14297</v>
      </c>
    </row>
    <row r="114" spans="1:10" x14ac:dyDescent="0.3">
      <c r="A114" t="s">
        <v>31</v>
      </c>
      <c r="B114" t="s">
        <v>293</v>
      </c>
      <c r="C114" s="5"/>
      <c r="D114" s="5"/>
      <c r="E114" s="5">
        <v>381</v>
      </c>
      <c r="F114" s="10">
        <v>1725</v>
      </c>
      <c r="G114" s="5">
        <v>4973</v>
      </c>
      <c r="I114" s="13">
        <f t="shared" si="0"/>
        <v>7079</v>
      </c>
      <c r="J114" s="44">
        <f>I114+I119+I123</f>
        <v>7079</v>
      </c>
    </row>
    <row r="115" spans="1:10" x14ac:dyDescent="0.3">
      <c r="A115" t="s">
        <v>245</v>
      </c>
      <c r="B115" t="s">
        <v>293</v>
      </c>
      <c r="C115" s="5"/>
      <c r="D115" s="5"/>
      <c r="E115" s="5"/>
      <c r="F115" s="10"/>
      <c r="G115" s="5">
        <v>851</v>
      </c>
      <c r="I115" s="13">
        <f t="shared" si="0"/>
        <v>851</v>
      </c>
      <c r="J115" s="46">
        <f>I115+I120+I124+I129</f>
        <v>851</v>
      </c>
    </row>
    <row r="116" spans="1:10" x14ac:dyDescent="0.3">
      <c r="A116" t="s">
        <v>161</v>
      </c>
      <c r="B116" t="s">
        <v>293</v>
      </c>
      <c r="C116" s="5"/>
      <c r="D116" s="5"/>
      <c r="E116" s="5"/>
      <c r="F116" s="10">
        <v>1108</v>
      </c>
      <c r="G116" s="5"/>
      <c r="I116" s="13">
        <f t="shared" si="0"/>
        <v>1108</v>
      </c>
      <c r="J116" s="46">
        <f>I116+I130</f>
        <v>3267</v>
      </c>
    </row>
    <row r="117" spans="1:10" x14ac:dyDescent="0.3">
      <c r="A117" t="s">
        <v>37</v>
      </c>
      <c r="B117" t="s">
        <v>277</v>
      </c>
      <c r="C117" s="5"/>
      <c r="D117" s="5"/>
      <c r="E117" s="5"/>
      <c r="F117" s="10"/>
      <c r="G117" s="5"/>
      <c r="I117" s="47">
        <f t="shared" si="0"/>
        <v>0</v>
      </c>
      <c r="J117" s="46"/>
    </row>
    <row r="118" spans="1:10" x14ac:dyDescent="0.3">
      <c r="A118" t="s">
        <v>33</v>
      </c>
      <c r="B118" t="s">
        <v>277</v>
      </c>
      <c r="C118" s="5"/>
      <c r="D118" s="5"/>
      <c r="E118" s="5"/>
      <c r="F118" s="10"/>
      <c r="G118" s="5"/>
      <c r="I118" s="47">
        <f t="shared" si="0"/>
        <v>0</v>
      </c>
      <c r="J118" s="46"/>
    </row>
    <row r="119" spans="1:10" x14ac:dyDescent="0.3">
      <c r="A119" t="s">
        <v>31</v>
      </c>
      <c r="B119" t="s">
        <v>277</v>
      </c>
      <c r="C119" s="5"/>
      <c r="D119" s="5"/>
      <c r="E119" s="5"/>
      <c r="F119" s="10"/>
      <c r="G119" s="5"/>
      <c r="I119" s="47">
        <f t="shared" si="0"/>
        <v>0</v>
      </c>
      <c r="J119" s="46"/>
    </row>
    <row r="120" spans="1:10" x14ac:dyDescent="0.3">
      <c r="A120" t="s">
        <v>245</v>
      </c>
      <c r="B120" t="s">
        <v>277</v>
      </c>
      <c r="C120" s="5"/>
      <c r="D120" s="5"/>
      <c r="E120" s="5"/>
      <c r="F120" s="10"/>
      <c r="G120" s="5"/>
      <c r="I120" s="47">
        <f t="shared" si="0"/>
        <v>0</v>
      </c>
      <c r="J120" s="46"/>
    </row>
    <row r="121" spans="1:10" x14ac:dyDescent="0.3">
      <c r="A121" s="2" t="s">
        <v>37</v>
      </c>
      <c r="B121" s="2" t="s">
        <v>153</v>
      </c>
      <c r="C121" s="5"/>
      <c r="D121" s="5"/>
      <c r="E121" s="5"/>
      <c r="F121" s="10"/>
      <c r="G121" s="5"/>
      <c r="I121" s="47">
        <f t="shared" si="0"/>
        <v>0</v>
      </c>
      <c r="J121" s="46"/>
    </row>
    <row r="122" spans="1:10" x14ac:dyDescent="0.3">
      <c r="A122" s="2" t="s">
        <v>33</v>
      </c>
      <c r="B122" s="2" t="s">
        <v>153</v>
      </c>
      <c r="C122" s="5"/>
      <c r="D122" s="5"/>
      <c r="E122" s="5"/>
      <c r="F122" s="10"/>
      <c r="G122" s="5"/>
      <c r="I122" s="47">
        <f t="shared" si="0"/>
        <v>0</v>
      </c>
      <c r="J122" s="46"/>
    </row>
    <row r="123" spans="1:10" x14ac:dyDescent="0.3">
      <c r="A123" s="2" t="s">
        <v>31</v>
      </c>
      <c r="B123" s="2" t="s">
        <v>153</v>
      </c>
      <c r="C123" s="5"/>
      <c r="D123" s="5"/>
      <c r="E123" s="5"/>
      <c r="F123" s="10"/>
      <c r="G123" s="5"/>
      <c r="I123" s="47">
        <f t="shared" si="0"/>
        <v>0</v>
      </c>
      <c r="J123" s="46"/>
    </row>
    <row r="124" spans="1:10" x14ac:dyDescent="0.3">
      <c r="A124" s="2" t="s">
        <v>245</v>
      </c>
      <c r="B124" s="2" t="s">
        <v>153</v>
      </c>
      <c r="C124" s="5"/>
      <c r="D124" s="5"/>
      <c r="E124" s="5"/>
      <c r="F124" s="10"/>
      <c r="G124" s="5"/>
      <c r="I124" s="47">
        <f t="shared" si="0"/>
        <v>0</v>
      </c>
      <c r="J124" s="46"/>
    </row>
    <row r="125" spans="1:10" x14ac:dyDescent="0.3">
      <c r="A125" s="2" t="s">
        <v>42</v>
      </c>
      <c r="B125" s="2" t="s">
        <v>355</v>
      </c>
      <c r="C125" s="5"/>
      <c r="D125" s="5">
        <v>843</v>
      </c>
      <c r="E125" s="5"/>
      <c r="F125" s="10"/>
      <c r="G125" s="5"/>
      <c r="I125" s="47">
        <f t="shared" si="0"/>
        <v>843</v>
      </c>
      <c r="J125" s="46"/>
    </row>
    <row r="126" spans="1:10" x14ac:dyDescent="0.3">
      <c r="A126" s="2" t="s">
        <v>356</v>
      </c>
      <c r="B126" s="2" t="s">
        <v>355</v>
      </c>
      <c r="C126" s="5"/>
      <c r="D126" s="5"/>
      <c r="E126" s="5"/>
      <c r="F126" s="10"/>
      <c r="G126" s="5"/>
      <c r="I126" s="47">
        <f t="shared" si="0"/>
        <v>0</v>
      </c>
      <c r="J126" s="46"/>
    </row>
    <row r="127" spans="1:10" x14ac:dyDescent="0.3">
      <c r="A127" s="2" t="s">
        <v>44</v>
      </c>
      <c r="B127" s="2" t="s">
        <v>355</v>
      </c>
      <c r="C127" s="5"/>
      <c r="D127" s="5"/>
      <c r="E127" s="5"/>
      <c r="F127" s="10">
        <v>585</v>
      </c>
      <c r="G127" s="5"/>
      <c r="I127" s="47">
        <f t="shared" si="0"/>
        <v>585</v>
      </c>
      <c r="J127" s="46"/>
    </row>
    <row r="128" spans="1:10" x14ac:dyDescent="0.3">
      <c r="A128" s="2" t="s">
        <v>357</v>
      </c>
      <c r="B128" s="2" t="s">
        <v>355</v>
      </c>
      <c r="C128" s="5">
        <v>1390</v>
      </c>
      <c r="D128" s="5">
        <v>1175</v>
      </c>
      <c r="E128" s="5"/>
      <c r="F128" s="10">
        <v>388</v>
      </c>
      <c r="G128" s="5"/>
      <c r="I128" s="47">
        <f t="shared" si="0"/>
        <v>2953</v>
      </c>
      <c r="J128" s="46"/>
    </row>
    <row r="129" spans="1:10" x14ac:dyDescent="0.3">
      <c r="A129" s="2" t="s">
        <v>358</v>
      </c>
      <c r="B129" s="2" t="s">
        <v>355</v>
      </c>
      <c r="C129" s="5"/>
      <c r="D129" s="5"/>
      <c r="E129" s="5"/>
      <c r="F129" s="10"/>
      <c r="G129" s="5"/>
      <c r="I129" s="47">
        <f t="shared" si="0"/>
        <v>0</v>
      </c>
      <c r="J129" s="46"/>
    </row>
    <row r="130" spans="1:10" x14ac:dyDescent="0.3">
      <c r="A130" s="2" t="s">
        <v>359</v>
      </c>
      <c r="B130" s="2" t="s">
        <v>355</v>
      </c>
      <c r="C130" s="5">
        <v>512</v>
      </c>
      <c r="D130" s="5">
        <v>580</v>
      </c>
      <c r="E130" s="5">
        <v>1067</v>
      </c>
      <c r="F130" s="10"/>
      <c r="G130" s="5"/>
      <c r="I130" s="47">
        <f t="shared" si="0"/>
        <v>2159</v>
      </c>
      <c r="J130" s="46"/>
    </row>
    <row r="131" spans="1:10" x14ac:dyDescent="0.3">
      <c r="A131" s="2" t="s">
        <v>29</v>
      </c>
      <c r="B131" s="2" t="s">
        <v>318</v>
      </c>
      <c r="C131" s="5"/>
      <c r="D131" s="5"/>
      <c r="E131" s="5"/>
      <c r="F131" s="10"/>
      <c r="G131" s="5"/>
      <c r="I131" s="47">
        <f t="shared" si="0"/>
        <v>0</v>
      </c>
      <c r="J131" s="46">
        <f>I131</f>
        <v>0</v>
      </c>
    </row>
    <row r="132" spans="1:10" x14ac:dyDescent="0.3">
      <c r="A132" s="2" t="s">
        <v>17</v>
      </c>
      <c r="B132" s="2" t="s">
        <v>318</v>
      </c>
      <c r="C132" s="5"/>
      <c r="D132" s="5"/>
      <c r="E132" s="5"/>
      <c r="F132" s="10"/>
      <c r="G132" s="5"/>
      <c r="I132" s="47">
        <f t="shared" si="0"/>
        <v>0</v>
      </c>
      <c r="J132" s="46">
        <f>I132</f>
        <v>0</v>
      </c>
    </row>
    <row r="133" spans="1:10" x14ac:dyDescent="0.3">
      <c r="A133" s="2" t="s">
        <v>37</v>
      </c>
      <c r="B133" s="2" t="s">
        <v>290</v>
      </c>
      <c r="C133" s="5"/>
      <c r="D133" s="5"/>
      <c r="E133" s="5"/>
      <c r="F133" s="10"/>
      <c r="G133" s="5"/>
      <c r="I133" s="47">
        <f t="shared" si="0"/>
        <v>0</v>
      </c>
      <c r="J133" s="45"/>
    </row>
    <row r="134" spans="1:10" x14ac:dyDescent="0.3">
      <c r="A134" s="2" t="s">
        <v>33</v>
      </c>
      <c r="B134" s="2" t="s">
        <v>290</v>
      </c>
      <c r="C134" s="5"/>
      <c r="D134" s="5"/>
      <c r="E134" s="5"/>
      <c r="F134" s="10"/>
      <c r="G134" s="5"/>
      <c r="I134" s="47">
        <f t="shared" si="0"/>
        <v>0</v>
      </c>
      <c r="J134" s="45"/>
    </row>
    <row r="135" spans="1:10" x14ac:dyDescent="0.3">
      <c r="A135" s="2" t="s">
        <v>31</v>
      </c>
      <c r="B135" s="2" t="s">
        <v>290</v>
      </c>
      <c r="C135" s="5"/>
      <c r="D135" s="5"/>
      <c r="E135" s="5"/>
      <c r="F135" s="10"/>
      <c r="G135" s="5"/>
      <c r="I135" s="47">
        <f t="shared" si="0"/>
        <v>0</v>
      </c>
      <c r="J135" s="45"/>
    </row>
    <row r="136" spans="1:10" x14ac:dyDescent="0.3">
      <c r="A136" s="2" t="s">
        <v>245</v>
      </c>
      <c r="B136" s="2" t="s">
        <v>290</v>
      </c>
      <c r="C136" s="5"/>
      <c r="D136" s="5"/>
      <c r="E136" s="5"/>
      <c r="F136" s="10"/>
      <c r="G136" s="5"/>
      <c r="I136" s="47">
        <f t="shared" si="0"/>
        <v>0</v>
      </c>
      <c r="J136" s="45"/>
    </row>
    <row r="137" spans="1:10" x14ac:dyDescent="0.3">
      <c r="A137" s="2" t="s">
        <v>29</v>
      </c>
      <c r="B137" s="2" t="s">
        <v>32</v>
      </c>
      <c r="C137" s="5"/>
      <c r="D137" s="5"/>
      <c r="E137" s="5"/>
      <c r="F137" s="10"/>
      <c r="G137" s="5"/>
      <c r="I137" s="47">
        <f t="shared" si="0"/>
        <v>0</v>
      </c>
      <c r="J137" s="46">
        <f>I137</f>
        <v>0</v>
      </c>
    </row>
    <row r="138" spans="1:10" x14ac:dyDescent="0.3">
      <c r="A138" s="2" t="s">
        <v>17</v>
      </c>
      <c r="B138" s="2" t="s">
        <v>32</v>
      </c>
      <c r="C138" s="5"/>
      <c r="D138" s="5"/>
      <c r="E138" s="5"/>
      <c r="F138" s="10"/>
      <c r="G138" s="5"/>
      <c r="I138" s="47">
        <f t="shared" si="0"/>
        <v>0</v>
      </c>
      <c r="J138" s="46">
        <f t="shared" ref="J138:J139" si="3">I138</f>
        <v>0</v>
      </c>
    </row>
    <row r="139" spans="1:10" x14ac:dyDescent="0.3">
      <c r="A139" t="s">
        <v>18</v>
      </c>
      <c r="B139" s="2" t="s">
        <v>32</v>
      </c>
      <c r="C139" s="5"/>
      <c r="D139" s="5"/>
      <c r="E139" s="5"/>
      <c r="F139" s="10"/>
      <c r="G139" s="5"/>
      <c r="I139" s="47">
        <f t="shared" si="0"/>
        <v>0</v>
      </c>
      <c r="J139" s="46">
        <f t="shared" si="3"/>
        <v>0</v>
      </c>
    </row>
    <row r="140" spans="1:10" x14ac:dyDescent="0.3">
      <c r="A140" s="2" t="s">
        <v>53</v>
      </c>
      <c r="B140" s="58" t="s">
        <v>310</v>
      </c>
      <c r="C140" s="5">
        <v>6229</v>
      </c>
      <c r="D140" s="5">
        <v>11134</v>
      </c>
      <c r="E140" s="5">
        <v>3268</v>
      </c>
      <c r="F140" s="10">
        <v>2331</v>
      </c>
      <c r="G140" s="5">
        <v>3384</v>
      </c>
      <c r="I140" s="47">
        <f t="shared" si="0"/>
        <v>26346</v>
      </c>
      <c r="J140" s="44">
        <f>I96+I133+I140+I147+I150</f>
        <v>34650</v>
      </c>
    </row>
    <row r="141" spans="1:10" x14ac:dyDescent="0.3">
      <c r="A141" s="2" t="s">
        <v>333</v>
      </c>
      <c r="B141" s="58" t="s">
        <v>310</v>
      </c>
      <c r="C141" s="5">
        <v>9268</v>
      </c>
      <c r="D141" s="5">
        <v>5583</v>
      </c>
      <c r="E141" s="5">
        <v>9589</v>
      </c>
      <c r="F141" s="10">
        <v>10263</v>
      </c>
      <c r="G141" s="5">
        <v>9280</v>
      </c>
      <c r="I141" s="47">
        <f t="shared" si="0"/>
        <v>43983</v>
      </c>
      <c r="J141" s="46">
        <f>I141+I97</f>
        <v>44660</v>
      </c>
    </row>
    <row r="142" spans="1:10" x14ac:dyDescent="0.3">
      <c r="A142" s="2" t="s">
        <v>54</v>
      </c>
      <c r="B142" s="58" t="s">
        <v>310</v>
      </c>
      <c r="C142" s="5">
        <v>2038</v>
      </c>
      <c r="D142" s="5">
        <v>8103</v>
      </c>
      <c r="E142" s="5"/>
      <c r="F142" s="10">
        <v>2105</v>
      </c>
      <c r="G142" s="5">
        <v>4457</v>
      </c>
      <c r="I142" s="47">
        <f t="shared" si="0"/>
        <v>16703</v>
      </c>
      <c r="J142" s="44">
        <f>I98+I134+I142+I148+I151</f>
        <v>16703</v>
      </c>
    </row>
    <row r="143" spans="1:10" x14ac:dyDescent="0.3">
      <c r="A143" s="2" t="s">
        <v>334</v>
      </c>
      <c r="B143" s="58" t="s">
        <v>310</v>
      </c>
      <c r="C143" s="5">
        <v>3744</v>
      </c>
      <c r="D143" s="5">
        <v>4721</v>
      </c>
      <c r="E143" s="5">
        <v>11230</v>
      </c>
      <c r="F143" s="10">
        <v>4197</v>
      </c>
      <c r="G143" s="5">
        <v>6180</v>
      </c>
      <c r="I143" s="47">
        <f t="shared" si="0"/>
        <v>30072</v>
      </c>
      <c r="J143" s="46">
        <f>I143+I99</f>
        <v>30072</v>
      </c>
    </row>
    <row r="144" spans="1:10" x14ac:dyDescent="0.3">
      <c r="A144" s="2" t="s">
        <v>311</v>
      </c>
      <c r="B144" s="58" t="s">
        <v>310</v>
      </c>
      <c r="C144" s="5">
        <v>2288</v>
      </c>
      <c r="D144" s="5">
        <v>1672</v>
      </c>
      <c r="E144" s="5">
        <v>4044</v>
      </c>
      <c r="F144" s="10">
        <v>3388</v>
      </c>
      <c r="G144" s="5">
        <v>446</v>
      </c>
      <c r="I144" s="47">
        <f t="shared" si="0"/>
        <v>11838</v>
      </c>
      <c r="J144" s="44">
        <f>I101+I135+I144+I149+I139+I152</f>
        <v>11838</v>
      </c>
    </row>
    <row r="145" spans="1:13" x14ac:dyDescent="0.3">
      <c r="A145" s="2" t="s">
        <v>320</v>
      </c>
      <c r="B145" s="58" t="s">
        <v>310</v>
      </c>
      <c r="C145" s="5"/>
      <c r="D145" s="5"/>
      <c r="E145" s="5"/>
      <c r="F145" s="10"/>
      <c r="G145" s="5"/>
      <c r="I145" s="47">
        <f t="shared" si="0"/>
        <v>0</v>
      </c>
      <c r="J145" s="44">
        <f>I136+I145+I153</f>
        <v>0</v>
      </c>
    </row>
    <row r="146" spans="1:13" x14ac:dyDescent="0.3">
      <c r="A146" s="2" t="s">
        <v>337</v>
      </c>
      <c r="B146" s="58" t="s">
        <v>310</v>
      </c>
      <c r="C146" s="5"/>
      <c r="D146" s="5"/>
      <c r="E146" s="5">
        <v>1181</v>
      </c>
      <c r="F146" s="10"/>
      <c r="G146" s="5"/>
      <c r="I146" s="47">
        <f t="shared" si="0"/>
        <v>1181</v>
      </c>
      <c r="J146" s="46">
        <f>I146+I154</f>
        <v>1181</v>
      </c>
    </row>
    <row r="147" spans="1:13" x14ac:dyDescent="0.3">
      <c r="A147" s="2" t="s">
        <v>42</v>
      </c>
      <c r="B147" s="2" t="s">
        <v>296</v>
      </c>
      <c r="C147" s="5"/>
      <c r="D147" s="5"/>
      <c r="E147" s="5"/>
      <c r="F147" s="10"/>
      <c r="G147" s="5"/>
      <c r="I147" s="47">
        <f t="shared" si="0"/>
        <v>0</v>
      </c>
      <c r="J147" s="45"/>
    </row>
    <row r="148" spans="1:13" x14ac:dyDescent="0.3">
      <c r="A148" s="2" t="s">
        <v>44</v>
      </c>
      <c r="B148" s="2" t="s">
        <v>296</v>
      </c>
      <c r="C148" s="5"/>
      <c r="D148" s="5"/>
      <c r="E148" s="5"/>
      <c r="F148" s="10"/>
      <c r="G148" s="5"/>
      <c r="I148" s="47">
        <f t="shared" si="0"/>
        <v>0</v>
      </c>
      <c r="J148" s="45"/>
    </row>
    <row r="149" spans="1:13" x14ac:dyDescent="0.3">
      <c r="A149" s="2" t="s">
        <v>71</v>
      </c>
      <c r="B149" s="2" t="s">
        <v>296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3" x14ac:dyDescent="0.3">
      <c r="A150" t="s">
        <v>25</v>
      </c>
      <c r="B150" t="s">
        <v>45</v>
      </c>
      <c r="C150" s="5"/>
      <c r="D150" s="5"/>
      <c r="E150" s="5"/>
      <c r="F150" s="5"/>
      <c r="G150" s="5"/>
      <c r="I150" s="47">
        <f t="shared" si="0"/>
        <v>0</v>
      </c>
      <c r="J150" s="44"/>
    </row>
    <row r="151" spans="1:13" x14ac:dyDescent="0.3">
      <c r="A151" t="s">
        <v>27</v>
      </c>
      <c r="B151" t="s">
        <v>45</v>
      </c>
      <c r="C151" s="5"/>
      <c r="D151" s="5"/>
      <c r="E151" s="5"/>
      <c r="F151" s="5"/>
      <c r="G151" s="5"/>
      <c r="I151" s="47">
        <f t="shared" si="0"/>
        <v>0</v>
      </c>
      <c r="J151" s="44"/>
    </row>
    <row r="152" spans="1:13" x14ac:dyDescent="0.3">
      <c r="A152" t="s">
        <v>28</v>
      </c>
      <c r="B152" t="s">
        <v>45</v>
      </c>
      <c r="C152" s="5"/>
      <c r="D152" s="5"/>
      <c r="E152" s="5"/>
      <c r="F152" s="5"/>
      <c r="G152" s="5"/>
      <c r="I152" s="47">
        <f t="shared" si="0"/>
        <v>0</v>
      </c>
      <c r="J152" s="44"/>
    </row>
    <row r="153" spans="1:13" x14ac:dyDescent="0.3">
      <c r="A153" t="s">
        <v>246</v>
      </c>
      <c r="B153" t="s">
        <v>45</v>
      </c>
      <c r="C153" s="5"/>
      <c r="D153" s="5"/>
      <c r="E153" s="5"/>
      <c r="F153" s="5"/>
      <c r="G153" s="5"/>
      <c r="I153" s="47">
        <f t="shared" si="0"/>
        <v>0</v>
      </c>
      <c r="J153" s="44"/>
    </row>
    <row r="154" spans="1:13" x14ac:dyDescent="0.3">
      <c r="A154" t="s">
        <v>160</v>
      </c>
      <c r="B154" t="s">
        <v>45</v>
      </c>
      <c r="C154" s="5"/>
      <c r="D154" s="5"/>
      <c r="E154" s="5"/>
      <c r="F154" s="5"/>
      <c r="G154" s="5"/>
      <c r="I154" s="13">
        <f t="shared" si="0"/>
        <v>0</v>
      </c>
      <c r="J154" s="46"/>
    </row>
    <row r="155" spans="1:13" x14ac:dyDescent="0.3">
      <c r="C155" s="1" t="s">
        <v>0</v>
      </c>
      <c r="D155" s="1" t="s">
        <v>0</v>
      </c>
      <c r="E155" s="1" t="s">
        <v>0</v>
      </c>
      <c r="F155" s="1" t="s">
        <v>0</v>
      </c>
      <c r="G155" s="1" t="s">
        <v>0</v>
      </c>
      <c r="H155" s="1"/>
      <c r="I155" s="1" t="s">
        <v>0</v>
      </c>
    </row>
    <row r="156" spans="1:13" x14ac:dyDescent="0.3">
      <c r="C156" s="8">
        <f>SUM(C4:C154)</f>
        <v>111044</v>
      </c>
      <c r="D156" s="8">
        <f>SUM(D4:D154)</f>
        <v>137101</v>
      </c>
      <c r="E156" s="8">
        <f>SUM(E4:E154)</f>
        <v>144856</v>
      </c>
      <c r="F156" s="8">
        <f>SUM(F4:F154)</f>
        <v>140132</v>
      </c>
      <c r="G156" s="8">
        <f>SUM(G4:G154)</f>
        <v>133951</v>
      </c>
      <c r="H156" s="9"/>
      <c r="I156" s="21">
        <f>SUM(I4:I154)</f>
        <v>667084</v>
      </c>
      <c r="J156" s="21">
        <f>SUM(J4:J154)</f>
        <v>667084</v>
      </c>
      <c r="M156" s="9">
        <f>J156-I156</f>
        <v>0</v>
      </c>
    </row>
    <row r="157" spans="1:13" x14ac:dyDescent="0.3">
      <c r="C157" s="1" t="s">
        <v>1</v>
      </c>
      <c r="D157" s="1" t="s">
        <v>1</v>
      </c>
      <c r="E157" s="1" t="s">
        <v>1</v>
      </c>
      <c r="F157" s="1" t="s">
        <v>1</v>
      </c>
      <c r="G157" s="1" t="s">
        <v>1</v>
      </c>
      <c r="H157" s="1"/>
      <c r="I157" s="1" t="s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157"/>
  <sheetViews>
    <sheetView topLeftCell="A106" workbookViewId="0">
      <selection activeCell="H111" sqref="H111"/>
    </sheetView>
  </sheetViews>
  <sheetFormatPr defaultRowHeight="14.4" x14ac:dyDescent="0.3"/>
  <cols>
    <col min="2" max="2" width="18.33203125" customWidth="1"/>
    <col min="3" max="3" width="11.44140625" customWidth="1"/>
    <col min="4" max="4" width="10.5546875" customWidth="1"/>
    <col min="5" max="6" width="10.44140625" customWidth="1"/>
    <col min="7" max="7" width="10.6640625" customWidth="1"/>
  </cols>
  <sheetData>
    <row r="1" spans="1:10" x14ac:dyDescent="0.3">
      <c r="A1" t="s">
        <v>366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250</v>
      </c>
      <c r="D3" s="3" t="s">
        <v>251</v>
      </c>
      <c r="E3" s="3" t="s">
        <v>252</v>
      </c>
      <c r="F3" s="4" t="s">
        <v>253</v>
      </c>
      <c r="G3" s="3" t="s">
        <v>123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54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>
        <v>2653</v>
      </c>
      <c r="E10" s="5"/>
      <c r="F10" s="17">
        <v>1302</v>
      </c>
      <c r="G10" s="5"/>
      <c r="I10" s="47">
        <f t="shared" si="0"/>
        <v>3955</v>
      </c>
      <c r="J10" s="46">
        <f>I10</f>
        <v>3955</v>
      </c>
    </row>
    <row r="11" spans="1:10" x14ac:dyDescent="0.3">
      <c r="A11" t="s">
        <v>24</v>
      </c>
      <c r="B11" t="s">
        <v>23</v>
      </c>
      <c r="C11" s="5">
        <v>3242</v>
      </c>
      <c r="D11" s="5">
        <v>1303</v>
      </c>
      <c r="E11" s="5">
        <v>1293</v>
      </c>
      <c r="F11" s="17"/>
      <c r="G11" s="5"/>
      <c r="I11" s="47">
        <f t="shared" si="0"/>
        <v>5838</v>
      </c>
      <c r="J11" s="46">
        <f>I11</f>
        <v>5838</v>
      </c>
    </row>
    <row r="12" spans="1:10" x14ac:dyDescent="0.3">
      <c r="A12" s="2" t="s">
        <v>331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4">
        <f>I4+I14+I21+I28+I35+I39+I41+I43</f>
        <v>60748</v>
      </c>
    </row>
    <row r="15" spans="1:10" x14ac:dyDescent="0.3">
      <c r="A15" s="2" t="s">
        <v>328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I15+I22+I29+I44</f>
        <v>36675</v>
      </c>
    </row>
    <row r="16" spans="1:10" x14ac:dyDescent="0.3">
      <c r="A16" s="2" t="s">
        <v>139</v>
      </c>
      <c r="B16" s="2" t="s">
        <v>287</v>
      </c>
      <c r="C16" s="5"/>
      <c r="D16" s="5"/>
      <c r="E16" s="5"/>
      <c r="F16" s="17"/>
      <c r="G16" s="5"/>
      <c r="I16" s="47">
        <f t="shared" si="0"/>
        <v>0</v>
      </c>
      <c r="J16" s="44">
        <f>I5+I16+I23+I30+I36+I40+I42+I45</f>
        <v>30011</v>
      </c>
    </row>
    <row r="17" spans="1:10" x14ac:dyDescent="0.3">
      <c r="A17" s="2" t="s">
        <v>329</v>
      </c>
      <c r="B17" s="2" t="s">
        <v>287</v>
      </c>
      <c r="C17" s="5"/>
      <c r="D17" s="5"/>
      <c r="E17" s="5"/>
      <c r="F17" s="17"/>
      <c r="G17" s="5"/>
      <c r="I17" s="47">
        <f t="shared" si="0"/>
        <v>0</v>
      </c>
      <c r="J17" s="46">
        <f>I17+I24+I31+I46</f>
        <v>47437</v>
      </c>
    </row>
    <row r="18" spans="1:10" x14ac:dyDescent="0.3">
      <c r="A18" s="2" t="s">
        <v>174</v>
      </c>
      <c r="B18" s="2" t="s">
        <v>287</v>
      </c>
      <c r="C18" s="5"/>
      <c r="D18" s="5"/>
      <c r="E18" s="5"/>
      <c r="F18" s="17"/>
      <c r="G18" s="5"/>
      <c r="I18" s="47">
        <f t="shared" si="0"/>
        <v>0</v>
      </c>
      <c r="J18" s="44">
        <f>I6+I18+I25+I32+I37+I47</f>
        <v>16600</v>
      </c>
    </row>
    <row r="19" spans="1:10" x14ac:dyDescent="0.3">
      <c r="A19" s="2" t="s">
        <v>307</v>
      </c>
      <c r="B19" s="2" t="s">
        <v>287</v>
      </c>
      <c r="C19" s="5"/>
      <c r="D19" s="5"/>
      <c r="E19" s="5"/>
      <c r="F19" s="17"/>
      <c r="G19" s="5"/>
      <c r="I19" s="47">
        <f t="shared" si="0"/>
        <v>0</v>
      </c>
      <c r="J19" s="44">
        <f>I7+I19+I26+I33+I38+I48</f>
        <v>8214</v>
      </c>
    </row>
    <row r="20" spans="1:10" x14ac:dyDescent="0.3">
      <c r="A20" s="2" t="s">
        <v>324</v>
      </c>
      <c r="B20" s="2" t="s">
        <v>287</v>
      </c>
      <c r="C20" s="5">
        <v>457</v>
      </c>
      <c r="D20" s="5"/>
      <c r="E20" s="5"/>
      <c r="F20" s="17"/>
      <c r="G20" s="5"/>
      <c r="I20" s="47">
        <f t="shared" si="0"/>
        <v>457</v>
      </c>
      <c r="J20" s="44">
        <f>I8+I20+I27+I34+I49</f>
        <v>43431</v>
      </c>
    </row>
    <row r="21" spans="1:10" x14ac:dyDescent="0.3">
      <c r="A21" s="2" t="s">
        <v>11</v>
      </c>
      <c r="B21" s="61" t="s">
        <v>345</v>
      </c>
      <c r="C21" s="5"/>
      <c r="D21" s="5"/>
      <c r="E21" s="5"/>
      <c r="F21" s="17"/>
      <c r="G21" s="5"/>
      <c r="I21" s="47">
        <f t="shared" si="0"/>
        <v>0</v>
      </c>
      <c r="J21" s="45"/>
    </row>
    <row r="22" spans="1:10" x14ac:dyDescent="0.3">
      <c r="A22" s="2" t="s">
        <v>346</v>
      </c>
      <c r="B22" s="61" t="s">
        <v>345</v>
      </c>
      <c r="C22" s="5"/>
      <c r="D22" s="5"/>
      <c r="E22" s="5"/>
      <c r="F22" s="17"/>
      <c r="G22" s="5"/>
      <c r="I22" s="47">
        <f t="shared" si="0"/>
        <v>0</v>
      </c>
      <c r="J22" s="45"/>
    </row>
    <row r="23" spans="1:10" x14ac:dyDescent="0.3">
      <c r="A23" s="2" t="s">
        <v>10</v>
      </c>
      <c r="B23" s="61" t="s">
        <v>345</v>
      </c>
      <c r="C23" s="5"/>
      <c r="D23" s="5"/>
      <c r="E23" s="5"/>
      <c r="F23" s="17"/>
      <c r="G23" s="5"/>
      <c r="I23" s="47">
        <f t="shared" si="0"/>
        <v>0</v>
      </c>
      <c r="J23" s="45"/>
    </row>
    <row r="24" spans="1:10" x14ac:dyDescent="0.3">
      <c r="A24" s="2" t="s">
        <v>347</v>
      </c>
      <c r="B24" s="61" t="s">
        <v>345</v>
      </c>
      <c r="C24" s="5">
        <v>229</v>
      </c>
      <c r="D24" s="5"/>
      <c r="E24" s="5"/>
      <c r="F24" s="17"/>
      <c r="G24" s="5"/>
      <c r="I24" s="47">
        <f t="shared" si="0"/>
        <v>229</v>
      </c>
      <c r="J24" s="45"/>
    </row>
    <row r="25" spans="1:10" x14ac:dyDescent="0.3">
      <c r="A25" s="2" t="s">
        <v>8</v>
      </c>
      <c r="B25" s="61" t="s">
        <v>345</v>
      </c>
      <c r="C25" s="5"/>
      <c r="D25" s="5"/>
      <c r="E25" s="5"/>
      <c r="F25" s="17"/>
      <c r="G25" s="5"/>
      <c r="I25" s="47">
        <f t="shared" si="0"/>
        <v>0</v>
      </c>
      <c r="J25" s="45"/>
    </row>
    <row r="26" spans="1:10" x14ac:dyDescent="0.3">
      <c r="A26" s="2" t="s">
        <v>348</v>
      </c>
      <c r="B26" s="61" t="s">
        <v>345</v>
      </c>
      <c r="C26" s="5"/>
      <c r="D26" s="5"/>
      <c r="E26" s="5"/>
      <c r="F26" s="17"/>
      <c r="G26" s="5"/>
      <c r="I26" s="47">
        <f t="shared" si="0"/>
        <v>0</v>
      </c>
      <c r="J26" s="45"/>
    </row>
    <row r="27" spans="1:10" x14ac:dyDescent="0.3">
      <c r="A27" s="2" t="s">
        <v>158</v>
      </c>
      <c r="B27" s="61" t="s">
        <v>345</v>
      </c>
      <c r="C27" s="5"/>
      <c r="D27" s="5"/>
      <c r="E27" s="5"/>
      <c r="F27" s="17"/>
      <c r="G27" s="5"/>
      <c r="I27" s="47">
        <f t="shared" si="0"/>
        <v>0</v>
      </c>
      <c r="J27" s="45"/>
    </row>
    <row r="28" spans="1:10" x14ac:dyDescent="0.3">
      <c r="A28" s="2" t="s">
        <v>157</v>
      </c>
      <c r="B28" s="63" t="s">
        <v>345</v>
      </c>
      <c r="C28" s="5"/>
      <c r="D28" s="5"/>
      <c r="E28" s="5"/>
      <c r="F28" s="17"/>
      <c r="G28" s="5"/>
      <c r="I28" s="47">
        <f t="shared" si="0"/>
        <v>0</v>
      </c>
      <c r="J28" s="45"/>
    </row>
    <row r="29" spans="1:10" x14ac:dyDescent="0.3">
      <c r="A29" s="2" t="s">
        <v>328</v>
      </c>
      <c r="B29" s="63" t="s">
        <v>345</v>
      </c>
      <c r="C29" s="5"/>
      <c r="D29" s="5"/>
      <c r="E29" s="5"/>
      <c r="F29" s="17"/>
      <c r="G29" s="5"/>
      <c r="I29" s="47">
        <f t="shared" si="0"/>
        <v>0</v>
      </c>
      <c r="J29" s="45"/>
    </row>
    <row r="30" spans="1:10" x14ac:dyDescent="0.3">
      <c r="A30" s="2" t="s">
        <v>139</v>
      </c>
      <c r="B30" s="63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329</v>
      </c>
      <c r="B31" s="63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174</v>
      </c>
      <c r="B32" s="63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307</v>
      </c>
      <c r="B33" s="63" t="s">
        <v>345</v>
      </c>
      <c r="C33" s="5">
        <v>2206</v>
      </c>
      <c r="D33" s="5"/>
      <c r="E33" s="5"/>
      <c r="F33" s="17"/>
      <c r="G33" s="5"/>
      <c r="I33" s="47">
        <f t="shared" si="0"/>
        <v>2206</v>
      </c>
      <c r="J33" s="45"/>
    </row>
    <row r="34" spans="1:10" x14ac:dyDescent="0.3">
      <c r="A34" s="2" t="s">
        <v>324</v>
      </c>
      <c r="B34" s="63" t="s">
        <v>345</v>
      </c>
      <c r="C34" s="5">
        <v>12094</v>
      </c>
      <c r="D34" s="5"/>
      <c r="E34" s="5"/>
      <c r="F34" s="17"/>
      <c r="G34" s="5"/>
      <c r="I34" s="47">
        <f t="shared" si="0"/>
        <v>12094</v>
      </c>
      <c r="J34" s="45"/>
    </row>
    <row r="35" spans="1:10" x14ac:dyDescent="0.3">
      <c r="A35" s="2" t="s">
        <v>19</v>
      </c>
      <c r="B35" s="2" t="s">
        <v>288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20</v>
      </c>
      <c r="B36" s="2" t="s">
        <v>288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21</v>
      </c>
      <c r="B37" s="2" t="s">
        <v>288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243</v>
      </c>
      <c r="B38" s="2" t="s">
        <v>288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157</v>
      </c>
      <c r="B39" s="2" t="s">
        <v>315</v>
      </c>
      <c r="C39" s="5"/>
      <c r="D39" s="5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139</v>
      </c>
      <c r="B40" s="2" t="s">
        <v>315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60" t="s">
        <v>11</v>
      </c>
      <c r="B41" s="60" t="s">
        <v>315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60" t="s">
        <v>10</v>
      </c>
      <c r="B42" s="60" t="s">
        <v>315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62" t="s">
        <v>172</v>
      </c>
      <c r="B43" s="62" t="s">
        <v>351</v>
      </c>
      <c r="C43" s="5">
        <v>6725</v>
      </c>
      <c r="D43" s="5">
        <v>12811</v>
      </c>
      <c r="E43" s="5">
        <v>19678</v>
      </c>
      <c r="F43" s="17">
        <v>21534</v>
      </c>
      <c r="G43" s="5"/>
      <c r="I43" s="47">
        <f t="shared" si="0"/>
        <v>60748</v>
      </c>
      <c r="J43" s="45"/>
    </row>
    <row r="44" spans="1:10" x14ac:dyDescent="0.3">
      <c r="A44" s="62" t="s">
        <v>352</v>
      </c>
      <c r="B44" s="62" t="s">
        <v>351</v>
      </c>
      <c r="C44" s="5">
        <v>5662</v>
      </c>
      <c r="D44" s="5">
        <v>6947</v>
      </c>
      <c r="E44" s="5">
        <v>12008</v>
      </c>
      <c r="F44" s="17">
        <v>12058</v>
      </c>
      <c r="G44" s="5"/>
      <c r="I44" s="47">
        <f t="shared" si="0"/>
        <v>36675</v>
      </c>
      <c r="J44" s="45"/>
    </row>
    <row r="45" spans="1:10" x14ac:dyDescent="0.3">
      <c r="A45" s="62" t="s">
        <v>22</v>
      </c>
      <c r="B45" s="62" t="s">
        <v>351</v>
      </c>
      <c r="C45" s="5">
        <v>6097</v>
      </c>
      <c r="D45" s="5">
        <v>5890</v>
      </c>
      <c r="E45" s="5">
        <v>5729</v>
      </c>
      <c r="F45" s="17">
        <v>12295</v>
      </c>
      <c r="G45" s="5"/>
      <c r="I45" s="47">
        <f t="shared" si="0"/>
        <v>30011</v>
      </c>
      <c r="J45" s="45"/>
    </row>
    <row r="46" spans="1:10" x14ac:dyDescent="0.3">
      <c r="A46" s="62" t="s">
        <v>323</v>
      </c>
      <c r="B46" s="62" t="s">
        <v>351</v>
      </c>
      <c r="C46" s="5">
        <v>5338</v>
      </c>
      <c r="D46" s="5">
        <v>1488</v>
      </c>
      <c r="E46" s="5">
        <v>20010</v>
      </c>
      <c r="F46" s="17">
        <v>20372</v>
      </c>
      <c r="G46" s="5"/>
      <c r="I46" s="47">
        <f t="shared" si="0"/>
        <v>47208</v>
      </c>
      <c r="J46" s="45"/>
    </row>
    <row r="47" spans="1:10" x14ac:dyDescent="0.3">
      <c r="A47" s="62" t="s">
        <v>24</v>
      </c>
      <c r="B47" s="62" t="s">
        <v>351</v>
      </c>
      <c r="C47" s="5"/>
      <c r="D47" s="5">
        <v>2069</v>
      </c>
      <c r="E47" s="5">
        <v>3480</v>
      </c>
      <c r="F47" s="17">
        <v>11051</v>
      </c>
      <c r="G47" s="5"/>
      <c r="I47" s="47">
        <f t="shared" si="0"/>
        <v>16600</v>
      </c>
      <c r="J47" s="45"/>
    </row>
    <row r="48" spans="1:10" x14ac:dyDescent="0.3">
      <c r="A48" s="62" t="s">
        <v>353</v>
      </c>
      <c r="B48" s="62" t="s">
        <v>351</v>
      </c>
      <c r="C48" s="5"/>
      <c r="D48" s="5">
        <v>1252</v>
      </c>
      <c r="E48" s="5">
        <v>1119</v>
      </c>
      <c r="F48" s="17">
        <v>3637</v>
      </c>
      <c r="G48" s="5"/>
      <c r="I48" s="47">
        <f t="shared" si="0"/>
        <v>6008</v>
      </c>
      <c r="J48" s="45"/>
    </row>
    <row r="49" spans="1:10" x14ac:dyDescent="0.3">
      <c r="A49" s="62" t="s">
        <v>354</v>
      </c>
      <c r="B49" s="62" t="s">
        <v>351</v>
      </c>
      <c r="C49" s="5">
        <v>12876</v>
      </c>
      <c r="D49" s="5">
        <v>17027</v>
      </c>
      <c r="E49" s="5">
        <v>977</v>
      </c>
      <c r="F49" s="17"/>
      <c r="G49" s="5"/>
      <c r="I49" s="47">
        <f t="shared" si="0"/>
        <v>30880</v>
      </c>
      <c r="J49" s="45"/>
    </row>
    <row r="50" spans="1:10" x14ac:dyDescent="0.3">
      <c r="A50" t="s">
        <v>29</v>
      </c>
      <c r="B50" t="s">
        <v>30</v>
      </c>
      <c r="C50" s="5"/>
      <c r="D50" s="5"/>
      <c r="E50" s="5"/>
      <c r="F50" s="17"/>
      <c r="G50" s="5"/>
      <c r="I50" s="47">
        <f t="shared" si="0"/>
        <v>0</v>
      </c>
      <c r="J50" s="44"/>
    </row>
    <row r="51" spans="1:10" x14ac:dyDescent="0.3">
      <c r="A51" t="s">
        <v>17</v>
      </c>
      <c r="B51" t="s">
        <v>30</v>
      </c>
      <c r="C51" s="5"/>
      <c r="D51" s="5"/>
      <c r="E51" s="5"/>
      <c r="F51" s="5"/>
      <c r="G51" s="5"/>
      <c r="I51" s="47">
        <f t="shared" si="0"/>
        <v>0</v>
      </c>
      <c r="J51" s="44"/>
    </row>
    <row r="52" spans="1:10" x14ac:dyDescent="0.3">
      <c r="A52" t="s">
        <v>18</v>
      </c>
      <c r="B52" t="s">
        <v>30</v>
      </c>
      <c r="C52" s="5"/>
      <c r="D52" s="5"/>
      <c r="E52" s="5"/>
      <c r="F52" s="5"/>
      <c r="G52" s="5"/>
      <c r="I52" s="47">
        <f t="shared" si="0"/>
        <v>0</v>
      </c>
      <c r="J52" s="44"/>
    </row>
    <row r="53" spans="1:10" x14ac:dyDescent="0.3">
      <c r="A53" t="s">
        <v>244</v>
      </c>
      <c r="B53" t="s">
        <v>30</v>
      </c>
      <c r="C53" s="5"/>
      <c r="D53" s="5"/>
      <c r="E53" s="5"/>
      <c r="F53" s="5"/>
      <c r="G53" s="5"/>
      <c r="I53" s="47">
        <f t="shared" si="0"/>
        <v>0</v>
      </c>
      <c r="J53" s="44"/>
    </row>
    <row r="54" spans="1:10" x14ac:dyDescent="0.3">
      <c r="A54" t="s">
        <v>162</v>
      </c>
      <c r="B54" t="s">
        <v>30</v>
      </c>
      <c r="C54" s="5">
        <v>464</v>
      </c>
      <c r="D54" s="5">
        <v>601</v>
      </c>
      <c r="E54" s="5"/>
      <c r="F54" s="5"/>
      <c r="G54" s="5"/>
      <c r="I54" s="47">
        <f t="shared" si="0"/>
        <v>1065</v>
      </c>
      <c r="J54" s="46"/>
    </row>
    <row r="55" spans="1:10" x14ac:dyDescent="0.3">
      <c r="A55" t="s">
        <v>25</v>
      </c>
      <c r="B55" t="s">
        <v>30</v>
      </c>
      <c r="C55" s="5"/>
      <c r="D55" s="5"/>
      <c r="E55" s="5"/>
      <c r="F55" s="5">
        <v>3820</v>
      </c>
      <c r="G55" s="5"/>
      <c r="I55" s="47">
        <f t="shared" si="0"/>
        <v>3820</v>
      </c>
      <c r="J55" s="46">
        <f>I55+I73</f>
        <v>3820</v>
      </c>
    </row>
    <row r="56" spans="1:10" x14ac:dyDescent="0.3">
      <c r="A56" t="s">
        <v>349</v>
      </c>
      <c r="B56" t="s">
        <v>30</v>
      </c>
      <c r="C56" s="5"/>
      <c r="D56" s="5"/>
      <c r="E56" s="5"/>
      <c r="F56" s="5"/>
      <c r="G56" s="5"/>
      <c r="I56" s="47">
        <f t="shared" si="0"/>
        <v>0</v>
      </c>
      <c r="J56" s="46">
        <f>I56</f>
        <v>0</v>
      </c>
    </row>
    <row r="57" spans="1:10" x14ac:dyDescent="0.3">
      <c r="A57" t="s">
        <v>27</v>
      </c>
      <c r="B57" t="s">
        <v>30</v>
      </c>
      <c r="C57" s="5"/>
      <c r="D57" s="5"/>
      <c r="E57" s="5"/>
      <c r="F57" s="5"/>
      <c r="G57" s="5"/>
      <c r="I57" s="47">
        <f t="shared" si="0"/>
        <v>0</v>
      </c>
      <c r="J57" s="44">
        <f>I57+I71+I74</f>
        <v>0</v>
      </c>
    </row>
    <row r="58" spans="1:10" x14ac:dyDescent="0.3">
      <c r="A58" s="2" t="s">
        <v>325</v>
      </c>
      <c r="B58" s="2" t="s">
        <v>30</v>
      </c>
      <c r="C58" s="5"/>
      <c r="D58" s="5">
        <v>2566</v>
      </c>
      <c r="E58" s="5">
        <v>3091</v>
      </c>
      <c r="F58" s="5">
        <v>1321</v>
      </c>
      <c r="G58" s="5"/>
      <c r="I58" s="47">
        <f t="shared" si="0"/>
        <v>6978</v>
      </c>
      <c r="J58" s="44">
        <f>I58+I75</f>
        <v>6978</v>
      </c>
    </row>
    <row r="59" spans="1:10" x14ac:dyDescent="0.3">
      <c r="A59" t="s">
        <v>28</v>
      </c>
      <c r="B59" t="s">
        <v>30</v>
      </c>
      <c r="C59" s="5">
        <v>3229</v>
      </c>
      <c r="D59" s="5">
        <v>1314</v>
      </c>
      <c r="E59" s="5">
        <v>2874</v>
      </c>
      <c r="F59" s="5"/>
      <c r="G59" s="5"/>
      <c r="I59" s="47">
        <f t="shared" si="0"/>
        <v>7417</v>
      </c>
      <c r="J59" s="44">
        <f>I59+I72+I76</f>
        <v>7417</v>
      </c>
    </row>
    <row r="60" spans="1:10" x14ac:dyDescent="0.3">
      <c r="A60" t="s">
        <v>29</v>
      </c>
      <c r="B60" s="59" t="s">
        <v>254</v>
      </c>
      <c r="C60" s="5"/>
      <c r="D60" s="5"/>
      <c r="E60" s="5"/>
      <c r="F60" s="5"/>
      <c r="G60" s="5"/>
      <c r="I60" s="47">
        <f t="shared" si="0"/>
        <v>0</v>
      </c>
      <c r="J60" s="44">
        <f>I50+I60+I67+I77+I89+I81</f>
        <v>33440</v>
      </c>
    </row>
    <row r="61" spans="1:10" x14ac:dyDescent="0.3">
      <c r="A61" t="s">
        <v>330</v>
      </c>
      <c r="B61" s="59" t="s">
        <v>254</v>
      </c>
      <c r="C61" s="5"/>
      <c r="D61" s="5"/>
      <c r="E61" s="5"/>
      <c r="F61" s="5"/>
      <c r="G61" s="5"/>
      <c r="I61" s="47">
        <f t="shared" si="0"/>
        <v>0</v>
      </c>
      <c r="J61" s="46">
        <f>I61+I90+I82</f>
        <v>20805</v>
      </c>
    </row>
    <row r="62" spans="1:10" x14ac:dyDescent="0.3">
      <c r="A62" t="s">
        <v>17</v>
      </c>
      <c r="B62" s="59" t="s">
        <v>254</v>
      </c>
      <c r="C62" s="5"/>
      <c r="D62" s="5"/>
      <c r="E62" s="5"/>
      <c r="F62" s="5"/>
      <c r="G62" s="5"/>
      <c r="I62" s="47">
        <f t="shared" si="0"/>
        <v>0</v>
      </c>
      <c r="J62" s="44">
        <f>I51+I62+I68+I78+I88+I91+I83</f>
        <v>17635</v>
      </c>
    </row>
    <row r="63" spans="1:10" x14ac:dyDescent="0.3">
      <c r="A63" t="s">
        <v>331</v>
      </c>
      <c r="B63" s="59" t="s">
        <v>254</v>
      </c>
      <c r="C63" s="5"/>
      <c r="D63" s="5"/>
      <c r="E63" s="5"/>
      <c r="F63" s="5"/>
      <c r="G63" s="5"/>
      <c r="I63" s="47">
        <f t="shared" si="0"/>
        <v>0</v>
      </c>
      <c r="J63" s="46">
        <f>I63+I92+I84</f>
        <v>26227</v>
      </c>
    </row>
    <row r="64" spans="1:10" x14ac:dyDescent="0.3">
      <c r="A64" t="s">
        <v>18</v>
      </c>
      <c r="B64" s="59" t="s">
        <v>254</v>
      </c>
      <c r="C64" s="5"/>
      <c r="D64" s="5">
        <v>1712</v>
      </c>
      <c r="E64" s="5">
        <v>814</v>
      </c>
      <c r="F64" s="5">
        <v>6122</v>
      </c>
      <c r="G64" s="5"/>
      <c r="I64" s="47">
        <f t="shared" si="0"/>
        <v>8648</v>
      </c>
      <c r="J64" s="44">
        <f>I52+I69+I79+I93+I64+I85</f>
        <v>9983</v>
      </c>
    </row>
    <row r="65" spans="1:10" x14ac:dyDescent="0.3">
      <c r="A65" t="s">
        <v>244</v>
      </c>
      <c r="B65" s="59" t="s">
        <v>254</v>
      </c>
      <c r="C65" s="5"/>
      <c r="D65" s="5"/>
      <c r="E65" s="5"/>
      <c r="F65" s="5">
        <v>3289</v>
      </c>
      <c r="G65" s="5"/>
      <c r="I65" s="47">
        <f t="shared" si="0"/>
        <v>3289</v>
      </c>
      <c r="J65" s="44">
        <f>I53+I70+I80+I65+I94+I86</f>
        <v>5286</v>
      </c>
    </row>
    <row r="66" spans="1:10" x14ac:dyDescent="0.3">
      <c r="A66" t="s">
        <v>162</v>
      </c>
      <c r="B66" s="59" t="s">
        <v>254</v>
      </c>
      <c r="C66" s="5"/>
      <c r="D66" s="5">
        <v>5680</v>
      </c>
      <c r="E66" s="5"/>
      <c r="F66" s="5"/>
      <c r="G66" s="5"/>
      <c r="I66" s="47">
        <f t="shared" si="0"/>
        <v>5680</v>
      </c>
      <c r="J66" s="44">
        <f>I54+I66+I95+I87</f>
        <v>16772</v>
      </c>
    </row>
    <row r="67" spans="1:10" x14ac:dyDescent="0.3">
      <c r="A67" s="2" t="s">
        <v>29</v>
      </c>
      <c r="B67" s="2" t="s">
        <v>289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2" t="s">
        <v>17</v>
      </c>
      <c r="B68" s="2" t="s">
        <v>289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t="s">
        <v>18</v>
      </c>
      <c r="B69" s="2" t="s">
        <v>289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s="2" t="s">
        <v>244</v>
      </c>
      <c r="B70" s="2" t="s">
        <v>289</v>
      </c>
      <c r="C70" s="5"/>
      <c r="D70" s="5"/>
      <c r="E70" s="5"/>
      <c r="F70" s="5"/>
      <c r="G70" s="5"/>
      <c r="I70" s="13">
        <f t="shared" si="0"/>
        <v>0</v>
      </c>
      <c r="J70" s="45"/>
    </row>
    <row r="71" spans="1:10" x14ac:dyDescent="0.3">
      <c r="A71" t="s">
        <v>27</v>
      </c>
      <c r="B71" s="2" t="s">
        <v>289</v>
      </c>
      <c r="C71" s="5"/>
      <c r="D71" s="5"/>
      <c r="E71" s="5"/>
      <c r="F71" s="5"/>
      <c r="G71" s="5"/>
      <c r="I71" s="13">
        <f t="shared" si="0"/>
        <v>0</v>
      </c>
      <c r="J71" s="45"/>
    </row>
    <row r="72" spans="1:10" x14ac:dyDescent="0.3">
      <c r="A72" t="s">
        <v>28</v>
      </c>
      <c r="B72" s="2" t="s">
        <v>289</v>
      </c>
      <c r="C72" s="5"/>
      <c r="D72" s="5"/>
      <c r="E72" s="5"/>
      <c r="F72" s="5"/>
      <c r="G72" s="5"/>
      <c r="I72" s="13">
        <f t="shared" si="0"/>
        <v>0</v>
      </c>
      <c r="J72" s="45"/>
    </row>
    <row r="73" spans="1:10" x14ac:dyDescent="0.3">
      <c r="A73" t="s">
        <v>25</v>
      </c>
      <c r="B73" s="2" t="s">
        <v>292</v>
      </c>
      <c r="C73" s="5"/>
      <c r="D73" s="5"/>
      <c r="E73" s="5"/>
      <c r="F73" s="5"/>
      <c r="G73" s="5"/>
      <c r="I73" s="13">
        <f t="shared" si="0"/>
        <v>0</v>
      </c>
      <c r="J73" s="45"/>
    </row>
    <row r="74" spans="1:10" x14ac:dyDescent="0.3">
      <c r="A74" t="s">
        <v>27</v>
      </c>
      <c r="B74" s="2" t="s">
        <v>292</v>
      </c>
      <c r="C74" s="5"/>
      <c r="D74" s="5"/>
      <c r="E74" s="5"/>
      <c r="F74" s="5"/>
      <c r="G74" s="5"/>
      <c r="I74" s="13">
        <f t="shared" si="0"/>
        <v>0</v>
      </c>
      <c r="J74" s="45"/>
    </row>
    <row r="75" spans="1:10" x14ac:dyDescent="0.3">
      <c r="A75" t="s">
        <v>325</v>
      </c>
      <c r="B75" s="2" t="s">
        <v>292</v>
      </c>
      <c r="C75" s="5"/>
      <c r="D75" s="5"/>
      <c r="E75" s="5"/>
      <c r="F75" s="5"/>
      <c r="G75" s="5"/>
      <c r="I75" s="13">
        <f t="shared" si="0"/>
        <v>0</v>
      </c>
      <c r="J75" s="45"/>
    </row>
    <row r="76" spans="1:10" x14ac:dyDescent="0.3">
      <c r="A76" t="s">
        <v>28</v>
      </c>
      <c r="B76" s="2" t="s">
        <v>292</v>
      </c>
      <c r="C76" s="5"/>
      <c r="D76" s="5"/>
      <c r="E76" s="5"/>
      <c r="F76" s="5"/>
      <c r="G76" s="5"/>
      <c r="I76" s="13">
        <f t="shared" si="0"/>
        <v>0</v>
      </c>
      <c r="J76" s="45"/>
    </row>
    <row r="77" spans="1:10" x14ac:dyDescent="0.3">
      <c r="A77" s="2" t="s">
        <v>29</v>
      </c>
      <c r="B77" s="2" t="s">
        <v>292</v>
      </c>
      <c r="C77" s="5"/>
      <c r="D77" s="5"/>
      <c r="E77" s="5"/>
      <c r="F77" s="5"/>
      <c r="G77" s="5"/>
      <c r="I77" s="13">
        <f t="shared" si="0"/>
        <v>0</v>
      </c>
      <c r="J77" s="45"/>
    </row>
    <row r="78" spans="1:10" x14ac:dyDescent="0.3">
      <c r="A78" s="2" t="s">
        <v>17</v>
      </c>
      <c r="B78" s="2" t="s">
        <v>292</v>
      </c>
      <c r="C78" s="5"/>
      <c r="D78" s="5"/>
      <c r="E78" s="5"/>
      <c r="F78" s="5"/>
      <c r="G78" s="5"/>
      <c r="I78" s="13">
        <f t="shared" si="0"/>
        <v>0</v>
      </c>
      <c r="J78" s="45"/>
    </row>
    <row r="79" spans="1:10" x14ac:dyDescent="0.3">
      <c r="A79" t="s">
        <v>18</v>
      </c>
      <c r="B79" s="2" t="s">
        <v>292</v>
      </c>
      <c r="C79" s="5"/>
      <c r="D79" s="5"/>
      <c r="E79" s="5"/>
      <c r="F79" s="5"/>
      <c r="G79" s="5"/>
      <c r="I79" s="13">
        <f t="shared" si="0"/>
        <v>0</v>
      </c>
      <c r="J79" s="45"/>
    </row>
    <row r="80" spans="1:10" x14ac:dyDescent="0.3">
      <c r="A80" s="2" t="s">
        <v>244</v>
      </c>
      <c r="B80" s="2" t="s">
        <v>292</v>
      </c>
      <c r="C80" s="5"/>
      <c r="D80" s="5"/>
      <c r="E80" s="5"/>
      <c r="F80" s="5"/>
      <c r="G80" s="5"/>
      <c r="I80" s="13">
        <f t="shared" si="0"/>
        <v>0</v>
      </c>
      <c r="J80" s="45"/>
    </row>
    <row r="81" spans="1:10" x14ac:dyDescent="0.3">
      <c r="A81" t="s">
        <v>175</v>
      </c>
      <c r="B81" s="64" t="s">
        <v>360</v>
      </c>
      <c r="C81" s="5">
        <v>5334</v>
      </c>
      <c r="D81" s="5">
        <v>10139</v>
      </c>
      <c r="E81" s="5">
        <v>9747</v>
      </c>
      <c r="F81" s="5">
        <v>8220</v>
      </c>
      <c r="G81" s="5"/>
      <c r="I81" s="13">
        <f t="shared" si="0"/>
        <v>33440</v>
      </c>
      <c r="J81" s="45"/>
    </row>
    <row r="82" spans="1:10" x14ac:dyDescent="0.3">
      <c r="A82" t="s">
        <v>361</v>
      </c>
      <c r="B82" s="64" t="s">
        <v>360</v>
      </c>
      <c r="C82" s="5">
        <v>4481</v>
      </c>
      <c r="D82" s="5">
        <v>5424</v>
      </c>
      <c r="E82" s="5">
        <v>3794</v>
      </c>
      <c r="F82" s="5">
        <v>7106</v>
      </c>
      <c r="G82" s="5"/>
      <c r="I82" s="13">
        <f t="shared" si="0"/>
        <v>20805</v>
      </c>
      <c r="J82" s="45"/>
    </row>
    <row r="83" spans="1:10" x14ac:dyDescent="0.3">
      <c r="A83" t="s">
        <v>176</v>
      </c>
      <c r="B83" s="64" t="s">
        <v>360</v>
      </c>
      <c r="C83" s="5">
        <v>4726</v>
      </c>
      <c r="D83" s="5">
        <v>4606</v>
      </c>
      <c r="E83" s="5">
        <v>3318</v>
      </c>
      <c r="F83" s="5">
        <v>4985</v>
      </c>
      <c r="G83" s="5"/>
      <c r="I83" s="13">
        <f t="shared" si="0"/>
        <v>17635</v>
      </c>
      <c r="J83" s="45"/>
    </row>
    <row r="84" spans="1:10" x14ac:dyDescent="0.3">
      <c r="A84" t="s">
        <v>362</v>
      </c>
      <c r="B84" s="64" t="s">
        <v>360</v>
      </c>
      <c r="C84" s="5">
        <v>4394</v>
      </c>
      <c r="D84" s="5">
        <v>1270</v>
      </c>
      <c r="E84" s="5">
        <v>10286</v>
      </c>
      <c r="F84" s="5">
        <v>10277</v>
      </c>
      <c r="G84" s="5"/>
      <c r="I84" s="13">
        <f t="shared" si="0"/>
        <v>26227</v>
      </c>
      <c r="J84" s="45"/>
    </row>
    <row r="85" spans="1:10" x14ac:dyDescent="0.3">
      <c r="A85" t="s">
        <v>177</v>
      </c>
      <c r="B85" s="64" t="s">
        <v>360</v>
      </c>
      <c r="C85" s="5"/>
      <c r="D85" s="5"/>
      <c r="E85" s="5">
        <v>366</v>
      </c>
      <c r="F85" s="5"/>
      <c r="G85" s="5"/>
      <c r="I85" s="13">
        <f t="shared" si="0"/>
        <v>366</v>
      </c>
      <c r="J85" s="45"/>
    </row>
    <row r="86" spans="1:10" x14ac:dyDescent="0.3">
      <c r="A86" s="2" t="s">
        <v>363</v>
      </c>
      <c r="B86" s="64" t="s">
        <v>360</v>
      </c>
      <c r="C86" s="5">
        <v>696</v>
      </c>
      <c r="D86" s="5">
        <v>1004</v>
      </c>
      <c r="E86" s="5">
        <v>297</v>
      </c>
      <c r="F86" s="5"/>
      <c r="G86" s="5"/>
      <c r="I86" s="13">
        <f t="shared" si="0"/>
        <v>1997</v>
      </c>
      <c r="J86" s="45"/>
    </row>
    <row r="87" spans="1:10" x14ac:dyDescent="0.3">
      <c r="A87" s="2" t="s">
        <v>364</v>
      </c>
      <c r="B87" s="64" t="s">
        <v>360</v>
      </c>
      <c r="C87" s="5">
        <v>7846</v>
      </c>
      <c r="D87" s="5"/>
      <c r="E87" s="5">
        <v>277</v>
      </c>
      <c r="F87" s="5"/>
      <c r="G87" s="5"/>
      <c r="I87" s="13">
        <f t="shared" si="0"/>
        <v>8123</v>
      </c>
      <c r="J87" s="45"/>
    </row>
    <row r="88" spans="1:10" x14ac:dyDescent="0.3">
      <c r="A88" t="s">
        <v>33</v>
      </c>
      <c r="B88" s="2" t="s">
        <v>254</v>
      </c>
      <c r="C88" s="5"/>
      <c r="D88" s="5"/>
      <c r="E88" s="5"/>
      <c r="F88" s="5"/>
      <c r="G88" s="5"/>
      <c r="I88" s="13">
        <f t="shared" si="0"/>
        <v>0</v>
      </c>
      <c r="J88" s="46"/>
    </row>
    <row r="89" spans="1:10" x14ac:dyDescent="0.3">
      <c r="A89" s="2" t="s">
        <v>37</v>
      </c>
      <c r="B89" s="2" t="s">
        <v>297</v>
      </c>
      <c r="C89" s="5"/>
      <c r="D89" s="5"/>
      <c r="E89" s="5"/>
      <c r="F89" s="5"/>
      <c r="G89" s="5"/>
      <c r="I89" s="13">
        <f t="shared" si="0"/>
        <v>0</v>
      </c>
      <c r="J89" s="46"/>
    </row>
    <row r="90" spans="1:10" x14ac:dyDescent="0.3">
      <c r="A90" s="2" t="s">
        <v>332</v>
      </c>
      <c r="B90" s="2" t="s">
        <v>297</v>
      </c>
      <c r="C90" s="5"/>
      <c r="D90" s="5"/>
      <c r="E90" s="5"/>
      <c r="F90" s="5"/>
      <c r="G90" s="5"/>
      <c r="I90" s="13">
        <f t="shared" si="0"/>
        <v>0</v>
      </c>
      <c r="J90" s="46"/>
    </row>
    <row r="91" spans="1:10" x14ac:dyDescent="0.3">
      <c r="A91" s="2" t="s">
        <v>33</v>
      </c>
      <c r="B91" s="2" t="s">
        <v>297</v>
      </c>
      <c r="C91" s="5"/>
      <c r="D91" s="5"/>
      <c r="E91" s="5"/>
      <c r="F91" s="5"/>
      <c r="G91" s="5"/>
      <c r="I91" s="13">
        <f t="shared" si="0"/>
        <v>0</v>
      </c>
      <c r="J91" s="46"/>
    </row>
    <row r="92" spans="1:10" x14ac:dyDescent="0.3">
      <c r="A92" s="2" t="s">
        <v>326</v>
      </c>
      <c r="B92" s="2" t="s">
        <v>297</v>
      </c>
      <c r="C92" s="5"/>
      <c r="D92" s="5"/>
      <c r="E92" s="5"/>
      <c r="F92" s="5"/>
      <c r="G92" s="5"/>
      <c r="I92" s="13">
        <f t="shared" si="0"/>
        <v>0</v>
      </c>
      <c r="J92" s="46"/>
    </row>
    <row r="93" spans="1:10" x14ac:dyDescent="0.3">
      <c r="A93" s="2" t="s">
        <v>31</v>
      </c>
      <c r="B93" s="2" t="s">
        <v>297</v>
      </c>
      <c r="C93" s="5"/>
      <c r="D93" s="5"/>
      <c r="E93" s="5"/>
      <c r="F93" s="5">
        <v>969</v>
      </c>
      <c r="G93" s="5"/>
      <c r="I93" s="13">
        <f t="shared" si="0"/>
        <v>969</v>
      </c>
      <c r="J93" s="46"/>
    </row>
    <row r="94" spans="1:10" x14ac:dyDescent="0.3">
      <c r="A94" s="2" t="s">
        <v>245</v>
      </c>
      <c r="B94" s="2" t="s">
        <v>297</v>
      </c>
      <c r="C94" s="5"/>
      <c r="D94" s="5"/>
      <c r="E94" s="5"/>
      <c r="F94" s="5"/>
      <c r="G94" s="5"/>
      <c r="I94" s="13">
        <f t="shared" si="0"/>
        <v>0</v>
      </c>
      <c r="J94" s="46"/>
    </row>
    <row r="95" spans="1:10" x14ac:dyDescent="0.3">
      <c r="A95" s="2" t="s">
        <v>161</v>
      </c>
      <c r="B95" s="2" t="s">
        <v>297</v>
      </c>
      <c r="C95" s="5">
        <v>829</v>
      </c>
      <c r="D95" s="5">
        <v>1075</v>
      </c>
      <c r="E95" s="5"/>
      <c r="F95" s="5"/>
      <c r="G95" s="5"/>
      <c r="I95" s="13">
        <f t="shared" si="0"/>
        <v>1904</v>
      </c>
      <c r="J95" s="46"/>
    </row>
    <row r="96" spans="1:10" x14ac:dyDescent="0.3">
      <c r="A96" t="s">
        <v>37</v>
      </c>
      <c r="B96" s="55" t="s">
        <v>336</v>
      </c>
      <c r="C96" s="5"/>
      <c r="D96" s="5"/>
      <c r="E96" s="5"/>
      <c r="F96" s="10"/>
      <c r="G96" s="5"/>
      <c r="I96" s="47">
        <f t="shared" si="0"/>
        <v>0</v>
      </c>
      <c r="J96" s="45"/>
    </row>
    <row r="97" spans="1:10" x14ac:dyDescent="0.3">
      <c r="A97" s="2" t="s">
        <v>332</v>
      </c>
      <c r="B97" s="55" t="s">
        <v>336</v>
      </c>
      <c r="C97" s="5"/>
      <c r="D97" s="5"/>
      <c r="E97" s="5"/>
      <c r="F97" s="10"/>
      <c r="G97" s="5"/>
      <c r="I97" s="47">
        <f t="shared" si="0"/>
        <v>0</v>
      </c>
      <c r="J97" s="45"/>
    </row>
    <row r="98" spans="1:10" x14ac:dyDescent="0.3">
      <c r="A98" t="s">
        <v>33</v>
      </c>
      <c r="B98" s="55" t="s">
        <v>336</v>
      </c>
      <c r="C98" s="5"/>
      <c r="D98" s="5"/>
      <c r="E98" s="5">
        <v>1420</v>
      </c>
      <c r="F98" s="10"/>
      <c r="G98" s="5"/>
      <c r="I98" s="47">
        <f t="shared" si="0"/>
        <v>1420</v>
      </c>
      <c r="J98" s="45"/>
    </row>
    <row r="99" spans="1:10" x14ac:dyDescent="0.3">
      <c r="A99" s="2" t="s">
        <v>326</v>
      </c>
      <c r="B99" s="55" t="s">
        <v>336</v>
      </c>
      <c r="C99" s="5"/>
      <c r="D99" s="5"/>
      <c r="E99" s="5"/>
      <c r="F99" s="10"/>
      <c r="G99" s="5"/>
      <c r="I99" s="47">
        <f t="shared" si="0"/>
        <v>0</v>
      </c>
      <c r="J99" s="45"/>
    </row>
    <row r="100" spans="1:10" x14ac:dyDescent="0.3">
      <c r="A100" s="2" t="s">
        <v>339</v>
      </c>
      <c r="B100" s="55" t="s">
        <v>336</v>
      </c>
      <c r="C100" s="5"/>
      <c r="D100" s="5"/>
      <c r="E100" s="5"/>
      <c r="F100" s="10">
        <v>2006</v>
      </c>
      <c r="G100" s="5"/>
      <c r="I100" s="47">
        <f t="shared" si="0"/>
        <v>2006</v>
      </c>
      <c r="J100" s="46">
        <f>I100</f>
        <v>2006</v>
      </c>
    </row>
    <row r="101" spans="1:10" x14ac:dyDescent="0.3">
      <c r="A101" t="s">
        <v>31</v>
      </c>
      <c r="B101" s="55" t="s">
        <v>336</v>
      </c>
      <c r="C101" s="5"/>
      <c r="D101" s="5"/>
      <c r="E101" s="5"/>
      <c r="F101" s="10"/>
      <c r="G101" s="5"/>
      <c r="I101" s="47">
        <f t="shared" si="0"/>
        <v>0</v>
      </c>
      <c r="J101" s="45"/>
    </row>
    <row r="102" spans="1:10" x14ac:dyDescent="0.3">
      <c r="A102" t="s">
        <v>35</v>
      </c>
      <c r="B102" t="s">
        <v>32</v>
      </c>
      <c r="C102" s="5"/>
      <c r="D102" s="5"/>
      <c r="E102" s="5"/>
      <c r="F102" s="10"/>
      <c r="G102" s="5"/>
      <c r="I102" s="13">
        <f t="shared" si="0"/>
        <v>0</v>
      </c>
      <c r="J102" s="46">
        <f>I102</f>
        <v>0</v>
      </c>
    </row>
    <row r="103" spans="1:10" x14ac:dyDescent="0.3">
      <c r="A103" t="s">
        <v>36</v>
      </c>
      <c r="B103" t="s">
        <v>32</v>
      </c>
      <c r="C103" s="5"/>
      <c r="D103" s="5"/>
      <c r="E103" s="5"/>
      <c r="F103" s="6"/>
      <c r="G103" s="5"/>
      <c r="I103" s="13">
        <f t="shared" si="0"/>
        <v>0</v>
      </c>
      <c r="J103" s="46">
        <f t="shared" ref="J103:J105" si="1">I103</f>
        <v>0</v>
      </c>
    </row>
    <row r="104" spans="1:10" x14ac:dyDescent="0.3">
      <c r="A104" t="s">
        <v>340</v>
      </c>
      <c r="B104" s="56" t="s">
        <v>32</v>
      </c>
      <c r="C104" s="5"/>
      <c r="D104" s="5"/>
      <c r="E104" s="5"/>
      <c r="F104" s="10"/>
      <c r="G104" s="5"/>
      <c r="I104" s="13">
        <f t="shared" si="0"/>
        <v>0</v>
      </c>
      <c r="J104" s="46">
        <f t="shared" si="1"/>
        <v>0</v>
      </c>
    </row>
    <row r="105" spans="1:10" x14ac:dyDescent="0.3">
      <c r="A105" t="s">
        <v>341</v>
      </c>
      <c r="B105" s="56" t="s">
        <v>32</v>
      </c>
      <c r="C105" s="5"/>
      <c r="D105" s="5"/>
      <c r="E105" s="5"/>
      <c r="F105" s="10">
        <v>5985</v>
      </c>
      <c r="G105" s="5"/>
      <c r="I105" s="13">
        <f t="shared" si="0"/>
        <v>5985</v>
      </c>
      <c r="J105" s="46">
        <f t="shared" si="1"/>
        <v>5985</v>
      </c>
    </row>
    <row r="106" spans="1:10" x14ac:dyDescent="0.3">
      <c r="A106" s="7" t="s">
        <v>39</v>
      </c>
      <c r="B106" t="s">
        <v>38</v>
      </c>
      <c r="C106" s="5"/>
      <c r="D106" s="5"/>
      <c r="E106" s="5"/>
      <c r="F106" s="6"/>
      <c r="G106" s="5"/>
      <c r="I106" s="13">
        <f t="shared" si="0"/>
        <v>0</v>
      </c>
      <c r="J106" s="45"/>
    </row>
    <row r="107" spans="1:10" x14ac:dyDescent="0.3">
      <c r="A107" s="53" t="s">
        <v>37</v>
      </c>
      <c r="B107" s="54" t="s">
        <v>316</v>
      </c>
      <c r="C107" s="5"/>
      <c r="D107" s="5"/>
      <c r="E107" s="5"/>
      <c r="F107" s="10"/>
      <c r="G107" s="5"/>
      <c r="I107" s="13">
        <f t="shared" si="0"/>
        <v>0</v>
      </c>
      <c r="J107" s="46">
        <f>I107</f>
        <v>0</v>
      </c>
    </row>
    <row r="108" spans="1:10" x14ac:dyDescent="0.3">
      <c r="A108" s="53" t="s">
        <v>332</v>
      </c>
      <c r="B108" s="54" t="s">
        <v>316</v>
      </c>
      <c r="C108" s="5"/>
      <c r="D108" s="5"/>
      <c r="E108" s="5"/>
      <c r="F108" s="10"/>
      <c r="G108" s="5"/>
      <c r="I108" s="13">
        <f t="shared" si="0"/>
        <v>0</v>
      </c>
      <c r="J108" s="46">
        <f t="shared" ref="J108" si="2">I108</f>
        <v>0</v>
      </c>
    </row>
    <row r="109" spans="1:10" x14ac:dyDescent="0.3">
      <c r="A109" s="53" t="s">
        <v>339</v>
      </c>
      <c r="B109" s="54" t="s">
        <v>316</v>
      </c>
      <c r="C109" s="5"/>
      <c r="D109" s="5"/>
      <c r="E109" s="5"/>
      <c r="F109" s="10">
        <v>5249</v>
      </c>
      <c r="G109" s="5"/>
      <c r="I109" s="13">
        <f t="shared" si="0"/>
        <v>5249</v>
      </c>
      <c r="J109" s="46">
        <f>I109</f>
        <v>5249</v>
      </c>
    </row>
    <row r="110" spans="1:10" x14ac:dyDescent="0.3">
      <c r="A110" t="s">
        <v>37</v>
      </c>
      <c r="B110" t="s">
        <v>293</v>
      </c>
      <c r="C110" s="5"/>
      <c r="D110" s="5">
        <v>596</v>
      </c>
      <c r="E110" s="5">
        <v>2511</v>
      </c>
      <c r="F110" s="5">
        <v>957</v>
      </c>
      <c r="G110" s="5"/>
      <c r="I110" s="13">
        <f t="shared" si="0"/>
        <v>4064</v>
      </c>
      <c r="J110" s="44">
        <f>I110+I117+I121+I125</f>
        <v>4064</v>
      </c>
    </row>
    <row r="111" spans="1:10" x14ac:dyDescent="0.3">
      <c r="A111" s="2" t="s">
        <v>332</v>
      </c>
      <c r="B111" s="2" t="s">
        <v>327</v>
      </c>
      <c r="C111" s="5">
        <v>356</v>
      </c>
      <c r="D111" s="5">
        <v>3463</v>
      </c>
      <c r="E111" s="5">
        <v>586</v>
      </c>
      <c r="F111" s="5">
        <v>2595</v>
      </c>
      <c r="G111" s="5"/>
      <c r="I111" s="13">
        <f t="shared" si="0"/>
        <v>7000</v>
      </c>
      <c r="J111" s="46">
        <f>I111+I126</f>
        <v>7000</v>
      </c>
    </row>
    <row r="112" spans="1:10" x14ac:dyDescent="0.3">
      <c r="A112" t="s">
        <v>33</v>
      </c>
      <c r="B112" t="s">
        <v>293</v>
      </c>
      <c r="C112" s="5">
        <v>277</v>
      </c>
      <c r="D112" s="5">
        <v>1886</v>
      </c>
      <c r="E112" s="5">
        <v>761</v>
      </c>
      <c r="F112" s="5"/>
      <c r="G112" s="5"/>
      <c r="I112" s="13">
        <f t="shared" si="0"/>
        <v>2924</v>
      </c>
      <c r="J112" s="46">
        <f>I112+I118+I122+I127</f>
        <v>2924</v>
      </c>
    </row>
    <row r="113" spans="1:10" x14ac:dyDescent="0.3">
      <c r="A113" s="2" t="s">
        <v>326</v>
      </c>
      <c r="B113" s="2" t="s">
        <v>327</v>
      </c>
      <c r="C113" s="5"/>
      <c r="D113" s="5">
        <v>2437</v>
      </c>
      <c r="E113" s="5">
        <v>2756</v>
      </c>
      <c r="F113" s="5">
        <v>1191</v>
      </c>
      <c r="G113" s="5"/>
      <c r="I113" s="13">
        <f t="shared" si="0"/>
        <v>6384</v>
      </c>
      <c r="J113" s="46">
        <f>I113+I128</f>
        <v>6384</v>
      </c>
    </row>
    <row r="114" spans="1:10" x14ac:dyDescent="0.3">
      <c r="A114" t="s">
        <v>31</v>
      </c>
      <c r="B114" t="s">
        <v>293</v>
      </c>
      <c r="C114" s="5"/>
      <c r="D114" s="5">
        <v>1746</v>
      </c>
      <c r="E114" s="5">
        <v>1099</v>
      </c>
      <c r="F114" s="10"/>
      <c r="G114" s="5"/>
      <c r="I114" s="13">
        <f t="shared" si="0"/>
        <v>2845</v>
      </c>
      <c r="J114" s="44">
        <f>I114+I119+I123</f>
        <v>9239</v>
      </c>
    </row>
    <row r="115" spans="1:10" x14ac:dyDescent="0.3">
      <c r="A115" t="s">
        <v>245</v>
      </c>
      <c r="B115" t="s">
        <v>293</v>
      </c>
      <c r="C115" s="5"/>
      <c r="D115" s="5">
        <v>1161</v>
      </c>
      <c r="E115" s="5">
        <v>381</v>
      </c>
      <c r="F115" s="10">
        <v>3660</v>
      </c>
      <c r="G115" s="5"/>
      <c r="I115" s="13">
        <f t="shared" si="0"/>
        <v>5202</v>
      </c>
      <c r="J115" s="46">
        <f>I115+I120+I124+I129</f>
        <v>5202</v>
      </c>
    </row>
    <row r="116" spans="1:10" x14ac:dyDescent="0.3">
      <c r="A116" t="s">
        <v>161</v>
      </c>
      <c r="B116" t="s">
        <v>293</v>
      </c>
      <c r="C116" s="5"/>
      <c r="D116" s="5">
        <v>797</v>
      </c>
      <c r="E116" s="5">
        <v>328</v>
      </c>
      <c r="F116" s="10"/>
      <c r="G116" s="5"/>
      <c r="I116" s="13">
        <f t="shared" si="0"/>
        <v>1125</v>
      </c>
      <c r="J116" s="46">
        <f>I116+I130</f>
        <v>2223</v>
      </c>
    </row>
    <row r="117" spans="1:10" x14ac:dyDescent="0.3">
      <c r="A117" t="s">
        <v>37</v>
      </c>
      <c r="B117" t="s">
        <v>277</v>
      </c>
      <c r="C117" s="5"/>
      <c r="D117" s="5"/>
      <c r="E117" s="5"/>
      <c r="F117" s="10"/>
      <c r="G117" s="5"/>
      <c r="I117" s="47">
        <f t="shared" si="0"/>
        <v>0</v>
      </c>
      <c r="J117" s="46"/>
    </row>
    <row r="118" spans="1:10" x14ac:dyDescent="0.3">
      <c r="A118" t="s">
        <v>33</v>
      </c>
      <c r="B118" t="s">
        <v>277</v>
      </c>
      <c r="C118" s="5"/>
      <c r="D118" s="5"/>
      <c r="E118" s="5"/>
      <c r="F118" s="10"/>
      <c r="G118" s="5"/>
      <c r="I118" s="47">
        <f t="shared" si="0"/>
        <v>0</v>
      </c>
      <c r="J118" s="46"/>
    </row>
    <row r="119" spans="1:10" x14ac:dyDescent="0.3">
      <c r="A119" t="s">
        <v>31</v>
      </c>
      <c r="B119" t="s">
        <v>277</v>
      </c>
      <c r="C119" s="5"/>
      <c r="D119" s="5"/>
      <c r="E119" s="5">
        <v>217</v>
      </c>
      <c r="F119" s="10">
        <v>6177</v>
      </c>
      <c r="G119" s="5"/>
      <c r="I119" s="47">
        <f t="shared" si="0"/>
        <v>6394</v>
      </c>
      <c r="J119" s="46"/>
    </row>
    <row r="120" spans="1:10" x14ac:dyDescent="0.3">
      <c r="A120" t="s">
        <v>245</v>
      </c>
      <c r="B120" t="s">
        <v>277</v>
      </c>
      <c r="C120" s="5"/>
      <c r="D120" s="5"/>
      <c r="E120" s="5"/>
      <c r="F120" s="10"/>
      <c r="G120" s="5"/>
      <c r="I120" s="47">
        <f t="shared" si="0"/>
        <v>0</v>
      </c>
      <c r="J120" s="46"/>
    </row>
    <row r="121" spans="1:10" x14ac:dyDescent="0.3">
      <c r="A121" s="2" t="s">
        <v>37</v>
      </c>
      <c r="B121" s="2" t="s">
        <v>153</v>
      </c>
      <c r="C121" s="5"/>
      <c r="D121" s="5"/>
      <c r="E121" s="5"/>
      <c r="F121" s="10"/>
      <c r="G121" s="5"/>
      <c r="I121" s="47">
        <f t="shared" si="0"/>
        <v>0</v>
      </c>
      <c r="J121" s="46"/>
    </row>
    <row r="122" spans="1:10" x14ac:dyDescent="0.3">
      <c r="A122" s="2" t="s">
        <v>33</v>
      </c>
      <c r="B122" s="2" t="s">
        <v>153</v>
      </c>
      <c r="C122" s="5"/>
      <c r="D122" s="5"/>
      <c r="E122" s="5"/>
      <c r="F122" s="10"/>
      <c r="G122" s="5"/>
      <c r="I122" s="47">
        <f t="shared" si="0"/>
        <v>0</v>
      </c>
      <c r="J122" s="46"/>
    </row>
    <row r="123" spans="1:10" x14ac:dyDescent="0.3">
      <c r="A123" s="2" t="s">
        <v>31</v>
      </c>
      <c r="B123" s="2" t="s">
        <v>153</v>
      </c>
      <c r="C123" s="5"/>
      <c r="D123" s="5"/>
      <c r="E123" s="5"/>
      <c r="F123" s="10"/>
      <c r="G123" s="5"/>
      <c r="I123" s="47">
        <f t="shared" si="0"/>
        <v>0</v>
      </c>
      <c r="J123" s="46"/>
    </row>
    <row r="124" spans="1:10" x14ac:dyDescent="0.3">
      <c r="A124" s="2" t="s">
        <v>245</v>
      </c>
      <c r="B124" s="2" t="s">
        <v>153</v>
      </c>
      <c r="C124" s="5"/>
      <c r="D124" s="5"/>
      <c r="E124" s="5"/>
      <c r="F124" s="10"/>
      <c r="G124" s="5"/>
      <c r="I124" s="47">
        <f t="shared" si="0"/>
        <v>0</v>
      </c>
      <c r="J124" s="46"/>
    </row>
    <row r="125" spans="1:10" x14ac:dyDescent="0.3">
      <c r="A125" s="2" t="s">
        <v>42</v>
      </c>
      <c r="B125" s="2" t="s">
        <v>355</v>
      </c>
      <c r="C125" s="5"/>
      <c r="D125" s="5"/>
      <c r="E125" s="5"/>
      <c r="F125" s="10"/>
      <c r="G125" s="5"/>
      <c r="I125" s="47">
        <f t="shared" si="0"/>
        <v>0</v>
      </c>
      <c r="J125" s="46"/>
    </row>
    <row r="126" spans="1:10" x14ac:dyDescent="0.3">
      <c r="A126" s="2" t="s">
        <v>356</v>
      </c>
      <c r="B126" s="2" t="s">
        <v>355</v>
      </c>
      <c r="C126" s="5"/>
      <c r="D126" s="5"/>
      <c r="E126" s="5"/>
      <c r="F126" s="10"/>
      <c r="G126" s="5"/>
      <c r="I126" s="47">
        <f t="shared" si="0"/>
        <v>0</v>
      </c>
      <c r="J126" s="46"/>
    </row>
    <row r="127" spans="1:10" x14ac:dyDescent="0.3">
      <c r="A127" s="2" t="s">
        <v>44</v>
      </c>
      <c r="B127" s="2" t="s">
        <v>355</v>
      </c>
      <c r="C127" s="5"/>
      <c r="D127" s="5"/>
      <c r="E127" s="5"/>
      <c r="F127" s="10"/>
      <c r="G127" s="5"/>
      <c r="I127" s="47">
        <f t="shared" si="0"/>
        <v>0</v>
      </c>
      <c r="J127" s="46"/>
    </row>
    <row r="128" spans="1:10" x14ac:dyDescent="0.3">
      <c r="A128" s="2" t="s">
        <v>357</v>
      </c>
      <c r="B128" s="2" t="s">
        <v>355</v>
      </c>
      <c r="C128" s="5"/>
      <c r="D128" s="5"/>
      <c r="E128" s="5"/>
      <c r="F128" s="10"/>
      <c r="G128" s="5"/>
      <c r="I128" s="47">
        <f t="shared" si="0"/>
        <v>0</v>
      </c>
      <c r="J128" s="46"/>
    </row>
    <row r="129" spans="1:10" x14ac:dyDescent="0.3">
      <c r="A129" s="2" t="s">
        <v>358</v>
      </c>
      <c r="B129" s="2" t="s">
        <v>355</v>
      </c>
      <c r="C129" s="5"/>
      <c r="D129" s="5"/>
      <c r="E129" s="5"/>
      <c r="F129" s="10"/>
      <c r="G129" s="5"/>
      <c r="I129" s="47">
        <f t="shared" si="0"/>
        <v>0</v>
      </c>
      <c r="J129" s="46"/>
    </row>
    <row r="130" spans="1:10" x14ac:dyDescent="0.3">
      <c r="A130" s="2" t="s">
        <v>359</v>
      </c>
      <c r="B130" s="2" t="s">
        <v>355</v>
      </c>
      <c r="C130" s="5">
        <v>1098</v>
      </c>
      <c r="D130" s="5"/>
      <c r="E130" s="5"/>
      <c r="F130" s="10"/>
      <c r="G130" s="5"/>
      <c r="I130" s="47">
        <f t="shared" si="0"/>
        <v>1098</v>
      </c>
      <c r="J130" s="46"/>
    </row>
    <row r="131" spans="1:10" x14ac:dyDescent="0.3">
      <c r="A131" s="2" t="s">
        <v>29</v>
      </c>
      <c r="B131" s="2" t="s">
        <v>318</v>
      </c>
      <c r="C131" s="5"/>
      <c r="D131" s="5"/>
      <c r="E131" s="5"/>
      <c r="F131" s="10"/>
      <c r="G131" s="5"/>
      <c r="I131" s="47">
        <f t="shared" si="0"/>
        <v>0</v>
      </c>
      <c r="J131" s="46">
        <f>I131</f>
        <v>0</v>
      </c>
    </row>
    <row r="132" spans="1:10" x14ac:dyDescent="0.3">
      <c r="A132" s="2" t="s">
        <v>17</v>
      </c>
      <c r="B132" s="2" t="s">
        <v>318</v>
      </c>
      <c r="C132" s="5"/>
      <c r="D132" s="5"/>
      <c r="E132" s="5"/>
      <c r="F132" s="10"/>
      <c r="G132" s="5"/>
      <c r="I132" s="47">
        <f t="shared" si="0"/>
        <v>0</v>
      </c>
      <c r="J132" s="46">
        <f>I132</f>
        <v>0</v>
      </c>
    </row>
    <row r="133" spans="1:10" x14ac:dyDescent="0.3">
      <c r="A133" s="2" t="s">
        <v>37</v>
      </c>
      <c r="B133" s="2" t="s">
        <v>290</v>
      </c>
      <c r="C133" s="5"/>
      <c r="D133" s="5"/>
      <c r="E133" s="5"/>
      <c r="F133" s="10"/>
      <c r="G133" s="5"/>
      <c r="I133" s="47">
        <f t="shared" si="0"/>
        <v>0</v>
      </c>
      <c r="J133" s="45"/>
    </row>
    <row r="134" spans="1:10" x14ac:dyDescent="0.3">
      <c r="A134" s="2" t="s">
        <v>33</v>
      </c>
      <c r="B134" s="2" t="s">
        <v>290</v>
      </c>
      <c r="C134" s="5"/>
      <c r="D134" s="5"/>
      <c r="E134" s="5"/>
      <c r="F134" s="10"/>
      <c r="G134" s="5"/>
      <c r="I134" s="47">
        <f t="shared" si="0"/>
        <v>0</v>
      </c>
      <c r="J134" s="45"/>
    </row>
    <row r="135" spans="1:10" x14ac:dyDescent="0.3">
      <c r="A135" s="2" t="s">
        <v>31</v>
      </c>
      <c r="B135" s="2" t="s">
        <v>290</v>
      </c>
      <c r="C135" s="5"/>
      <c r="D135" s="5"/>
      <c r="E135" s="5"/>
      <c r="F135" s="10"/>
      <c r="G135" s="5"/>
      <c r="I135" s="47">
        <f t="shared" si="0"/>
        <v>0</v>
      </c>
      <c r="J135" s="45"/>
    </row>
    <row r="136" spans="1:10" x14ac:dyDescent="0.3">
      <c r="A136" s="2" t="s">
        <v>245</v>
      </c>
      <c r="B136" s="2" t="s">
        <v>290</v>
      </c>
      <c r="C136" s="5"/>
      <c r="D136" s="5"/>
      <c r="E136" s="5"/>
      <c r="F136" s="10"/>
      <c r="G136" s="5"/>
      <c r="I136" s="47">
        <f t="shared" si="0"/>
        <v>0</v>
      </c>
      <c r="J136" s="45"/>
    </row>
    <row r="137" spans="1:10" x14ac:dyDescent="0.3">
      <c r="A137" s="2" t="s">
        <v>29</v>
      </c>
      <c r="B137" s="2" t="s">
        <v>32</v>
      </c>
      <c r="C137" s="5"/>
      <c r="D137" s="5"/>
      <c r="E137" s="5"/>
      <c r="F137" s="10"/>
      <c r="G137" s="5"/>
      <c r="I137" s="47">
        <f t="shared" si="0"/>
        <v>0</v>
      </c>
      <c r="J137" s="46">
        <f>I137</f>
        <v>0</v>
      </c>
    </row>
    <row r="138" spans="1:10" x14ac:dyDescent="0.3">
      <c r="A138" s="2" t="s">
        <v>17</v>
      </c>
      <c r="B138" s="2" t="s">
        <v>32</v>
      </c>
      <c r="C138" s="5"/>
      <c r="D138" s="5"/>
      <c r="E138" s="5"/>
      <c r="F138" s="10"/>
      <c r="G138" s="5"/>
      <c r="I138" s="47">
        <f t="shared" si="0"/>
        <v>0</v>
      </c>
      <c r="J138" s="46">
        <f t="shared" ref="J138:J139" si="3">I138</f>
        <v>0</v>
      </c>
    </row>
    <row r="139" spans="1:10" x14ac:dyDescent="0.3">
      <c r="A139" t="s">
        <v>18</v>
      </c>
      <c r="B139" s="2" t="s">
        <v>32</v>
      </c>
      <c r="C139" s="5"/>
      <c r="D139" s="5"/>
      <c r="E139" s="5"/>
      <c r="F139" s="10"/>
      <c r="G139" s="5"/>
      <c r="I139" s="47">
        <f t="shared" si="0"/>
        <v>0</v>
      </c>
      <c r="J139" s="46">
        <f t="shared" si="3"/>
        <v>0</v>
      </c>
    </row>
    <row r="140" spans="1:10" x14ac:dyDescent="0.3">
      <c r="A140" s="2" t="s">
        <v>53</v>
      </c>
      <c r="B140" s="58" t="s">
        <v>310</v>
      </c>
      <c r="C140" s="5">
        <v>5662</v>
      </c>
      <c r="D140" s="5">
        <v>10355</v>
      </c>
      <c r="E140" s="5">
        <v>8125</v>
      </c>
      <c r="F140" s="10">
        <v>9385</v>
      </c>
      <c r="G140" s="5"/>
      <c r="I140" s="47">
        <f t="shared" si="0"/>
        <v>33527</v>
      </c>
      <c r="J140" s="44">
        <f>I96+I133+I140+I147+I150</f>
        <v>33527</v>
      </c>
    </row>
    <row r="141" spans="1:10" x14ac:dyDescent="0.3">
      <c r="A141" s="2" t="s">
        <v>333</v>
      </c>
      <c r="B141" s="58" t="s">
        <v>310</v>
      </c>
      <c r="C141" s="5">
        <v>4508</v>
      </c>
      <c r="D141" s="5">
        <v>2662</v>
      </c>
      <c r="E141" s="5">
        <v>3652</v>
      </c>
      <c r="F141" s="10">
        <v>6594</v>
      </c>
      <c r="G141" s="5"/>
      <c r="I141" s="47">
        <f t="shared" si="0"/>
        <v>17416</v>
      </c>
      <c r="J141" s="46">
        <f>I141+I97</f>
        <v>17416</v>
      </c>
    </row>
    <row r="142" spans="1:10" x14ac:dyDescent="0.3">
      <c r="A142" s="2" t="s">
        <v>54</v>
      </c>
      <c r="B142" s="58" t="s">
        <v>310</v>
      </c>
      <c r="C142" s="5">
        <v>4902</v>
      </c>
      <c r="D142" s="5">
        <v>3356</v>
      </c>
      <c r="E142" s="5">
        <v>1505</v>
      </c>
      <c r="F142" s="10">
        <v>5368</v>
      </c>
      <c r="G142" s="5"/>
      <c r="I142" s="47">
        <f t="shared" si="0"/>
        <v>15131</v>
      </c>
      <c r="J142" s="44">
        <f>I98+I134+I142+I148+I151</f>
        <v>16551</v>
      </c>
    </row>
    <row r="143" spans="1:10" x14ac:dyDescent="0.3">
      <c r="A143" s="2" t="s">
        <v>334</v>
      </c>
      <c r="B143" s="58" t="s">
        <v>310</v>
      </c>
      <c r="C143" s="5">
        <v>4763</v>
      </c>
      <c r="D143" s="5">
        <v>1258</v>
      </c>
      <c r="E143" s="5">
        <v>9428</v>
      </c>
      <c r="F143" s="10">
        <v>11182</v>
      </c>
      <c r="G143" s="5"/>
      <c r="I143" s="47">
        <f t="shared" si="0"/>
        <v>26631</v>
      </c>
      <c r="J143" s="46">
        <f>I143+I99</f>
        <v>26631</v>
      </c>
    </row>
    <row r="144" spans="1:10" x14ac:dyDescent="0.3">
      <c r="A144" s="2" t="s">
        <v>311</v>
      </c>
      <c r="B144" s="58" t="s">
        <v>310</v>
      </c>
      <c r="C144" s="5">
        <v>2769</v>
      </c>
      <c r="D144" s="5">
        <v>1059</v>
      </c>
      <c r="E144" s="5">
        <v>1618</v>
      </c>
      <c r="F144" s="10">
        <v>1325</v>
      </c>
      <c r="G144" s="5"/>
      <c r="I144" s="47">
        <f t="shared" si="0"/>
        <v>6771</v>
      </c>
      <c r="J144" s="44">
        <f>I101+I135+I144+I149+I139+I152</f>
        <v>6771</v>
      </c>
    </row>
    <row r="145" spans="1:10" x14ac:dyDescent="0.3">
      <c r="A145" s="2" t="s">
        <v>320</v>
      </c>
      <c r="B145" s="58" t="s">
        <v>310</v>
      </c>
      <c r="C145" s="5">
        <v>754</v>
      </c>
      <c r="D145" s="5"/>
      <c r="E145" s="5"/>
      <c r="F145" s="10"/>
      <c r="G145" s="5"/>
      <c r="I145" s="47">
        <f t="shared" si="0"/>
        <v>754</v>
      </c>
      <c r="J145" s="44">
        <f>I136+I145+I153</f>
        <v>754</v>
      </c>
    </row>
    <row r="146" spans="1:10" x14ac:dyDescent="0.3">
      <c r="A146" s="2" t="s">
        <v>337</v>
      </c>
      <c r="B146" s="58" t="s">
        <v>310</v>
      </c>
      <c r="C146" s="5">
        <v>7848</v>
      </c>
      <c r="D146" s="5">
        <v>6423</v>
      </c>
      <c r="E146" s="5"/>
      <c r="F146" s="10"/>
      <c r="G146" s="5"/>
      <c r="I146" s="47">
        <f t="shared" si="0"/>
        <v>14271</v>
      </c>
      <c r="J146" s="46">
        <f>I146+I154</f>
        <v>14271</v>
      </c>
    </row>
    <row r="147" spans="1:10" x14ac:dyDescent="0.3">
      <c r="A147" s="2" t="s">
        <v>42</v>
      </c>
      <c r="B147" s="2" t="s">
        <v>296</v>
      </c>
      <c r="C147" s="5"/>
      <c r="D147" s="5"/>
      <c r="E147" s="5"/>
      <c r="F147" s="10"/>
      <c r="G147" s="5"/>
      <c r="I147" s="47">
        <f t="shared" si="0"/>
        <v>0</v>
      </c>
      <c r="J147" s="45"/>
    </row>
    <row r="148" spans="1:10" x14ac:dyDescent="0.3">
      <c r="A148" s="2" t="s">
        <v>44</v>
      </c>
      <c r="B148" s="2" t="s">
        <v>296</v>
      </c>
      <c r="C148" s="5"/>
      <c r="D148" s="5"/>
      <c r="E148" s="5"/>
      <c r="F148" s="10"/>
      <c r="G148" s="5"/>
      <c r="I148" s="47">
        <f t="shared" si="0"/>
        <v>0</v>
      </c>
      <c r="J148" s="45"/>
    </row>
    <row r="149" spans="1:10" x14ac:dyDescent="0.3">
      <c r="A149" s="2" t="s">
        <v>71</v>
      </c>
      <c r="B149" s="2" t="s">
        <v>296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0" x14ac:dyDescent="0.3">
      <c r="A150" t="s">
        <v>25</v>
      </c>
      <c r="B150" t="s">
        <v>45</v>
      </c>
      <c r="C150" s="5"/>
      <c r="D150" s="5"/>
      <c r="E150" s="5"/>
      <c r="F150" s="5"/>
      <c r="G150" s="5"/>
      <c r="I150" s="47">
        <f t="shared" si="0"/>
        <v>0</v>
      </c>
      <c r="J150" s="44"/>
    </row>
    <row r="151" spans="1:10" x14ac:dyDescent="0.3">
      <c r="A151" t="s">
        <v>27</v>
      </c>
      <c r="B151" t="s">
        <v>45</v>
      </c>
      <c r="C151" s="5"/>
      <c r="D151" s="5"/>
      <c r="E151" s="5"/>
      <c r="F151" s="5"/>
      <c r="G151" s="5"/>
      <c r="I151" s="47">
        <f t="shared" si="0"/>
        <v>0</v>
      </c>
      <c r="J151" s="44"/>
    </row>
    <row r="152" spans="1:10" x14ac:dyDescent="0.3">
      <c r="A152" t="s">
        <v>28</v>
      </c>
      <c r="B152" t="s">
        <v>45</v>
      </c>
      <c r="C152" s="5"/>
      <c r="D152" s="5"/>
      <c r="E152" s="5"/>
      <c r="F152" s="5"/>
      <c r="G152" s="5"/>
      <c r="I152" s="47">
        <f t="shared" si="0"/>
        <v>0</v>
      </c>
      <c r="J152" s="44"/>
    </row>
    <row r="153" spans="1:10" x14ac:dyDescent="0.3">
      <c r="A153" t="s">
        <v>246</v>
      </c>
      <c r="B153" t="s">
        <v>45</v>
      </c>
      <c r="C153" s="5"/>
      <c r="D153" s="5"/>
      <c r="E153" s="5"/>
      <c r="F153" s="5"/>
      <c r="G153" s="5"/>
      <c r="I153" s="47">
        <f t="shared" si="0"/>
        <v>0</v>
      </c>
      <c r="J153" s="44"/>
    </row>
    <row r="154" spans="1:10" x14ac:dyDescent="0.3">
      <c r="A154" t="s">
        <v>160</v>
      </c>
      <c r="B154" t="s">
        <v>45</v>
      </c>
      <c r="C154" s="5"/>
      <c r="D154" s="5"/>
      <c r="E154" s="5"/>
      <c r="F154" s="5"/>
      <c r="G154" s="5"/>
      <c r="I154" s="13">
        <f t="shared" si="0"/>
        <v>0</v>
      </c>
      <c r="J154" s="46"/>
    </row>
    <row r="155" spans="1:10" x14ac:dyDescent="0.3">
      <c r="C155" s="1" t="s">
        <v>0</v>
      </c>
      <c r="D155" s="1" t="s">
        <v>0</v>
      </c>
      <c r="E155" s="1" t="s">
        <v>0</v>
      </c>
      <c r="F155" s="1" t="s">
        <v>0</v>
      </c>
      <c r="G155" s="1" t="s">
        <v>0</v>
      </c>
      <c r="H155" s="1"/>
      <c r="I155" s="1" t="s">
        <v>0</v>
      </c>
    </row>
    <row r="156" spans="1:10" x14ac:dyDescent="0.3">
      <c r="C156" s="8">
        <f>SUM(C4:C154)</f>
        <v>119862</v>
      </c>
      <c r="D156" s="8">
        <f>SUM(D4:D154)</f>
        <v>124030</v>
      </c>
      <c r="E156" s="8">
        <f>SUM(E4:E154)</f>
        <v>133545</v>
      </c>
      <c r="F156" s="8">
        <f>SUM(F4:F154)</f>
        <v>190032</v>
      </c>
      <c r="G156" s="8">
        <f>SUM(G4:G154)</f>
        <v>0</v>
      </c>
      <c r="H156" s="9"/>
      <c r="I156" s="21">
        <f>SUM(I4:I154)</f>
        <v>567469</v>
      </c>
      <c r="J156" s="21">
        <f>SUM(J4:J154)</f>
        <v>567469</v>
      </c>
    </row>
    <row r="157" spans="1:10" x14ac:dyDescent="0.3">
      <c r="C157" s="1" t="s">
        <v>1</v>
      </c>
      <c r="D157" s="1" t="s">
        <v>1</v>
      </c>
      <c r="E157" s="1" t="s">
        <v>1</v>
      </c>
      <c r="F157" s="1" t="s">
        <v>1</v>
      </c>
      <c r="G157" s="1" t="s">
        <v>1</v>
      </c>
      <c r="H157" s="1"/>
      <c r="I157" s="1" t="s">
        <v>1</v>
      </c>
    </row>
  </sheetData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162"/>
  <sheetViews>
    <sheetView topLeftCell="A34" workbookViewId="0">
      <selection activeCell="H150" sqref="H150"/>
    </sheetView>
  </sheetViews>
  <sheetFormatPr defaultRowHeight="14.4" x14ac:dyDescent="0.3"/>
  <cols>
    <col min="2" max="2" width="18.33203125" customWidth="1"/>
    <col min="3" max="3" width="11.44140625" customWidth="1"/>
    <col min="4" max="4" width="10.5546875" customWidth="1"/>
    <col min="5" max="6" width="10.44140625" customWidth="1"/>
    <col min="7" max="7" width="10.6640625" customWidth="1"/>
  </cols>
  <sheetData>
    <row r="1" spans="1:10" x14ac:dyDescent="0.3">
      <c r="A1" t="s">
        <v>367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90</v>
      </c>
      <c r="D3" s="3" t="s">
        <v>238</v>
      </c>
      <c r="E3" s="3" t="s">
        <v>239</v>
      </c>
      <c r="F3" s="4" t="s">
        <v>65</v>
      </c>
      <c r="G3" s="3" t="s">
        <v>137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59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>
        <v>1278</v>
      </c>
      <c r="D10" s="5">
        <v>1279</v>
      </c>
      <c r="E10" s="5"/>
      <c r="F10" s="17">
        <v>1569</v>
      </c>
      <c r="G10" s="5">
        <v>1339</v>
      </c>
      <c r="I10" s="47">
        <f t="shared" si="0"/>
        <v>5465</v>
      </c>
      <c r="J10" s="46">
        <f>I10</f>
        <v>5465</v>
      </c>
    </row>
    <row r="11" spans="1:10" x14ac:dyDescent="0.3">
      <c r="A11" t="s">
        <v>24</v>
      </c>
      <c r="B11" t="s">
        <v>23</v>
      </c>
      <c r="C11" s="5">
        <v>3379</v>
      </c>
      <c r="D11" s="5"/>
      <c r="E11" s="5">
        <v>1528</v>
      </c>
      <c r="F11" s="17">
        <v>1251</v>
      </c>
      <c r="G11" s="5"/>
      <c r="I11" s="47">
        <f t="shared" si="0"/>
        <v>6158</v>
      </c>
      <c r="J11" s="46">
        <f>I11</f>
        <v>6158</v>
      </c>
    </row>
    <row r="12" spans="1:10" x14ac:dyDescent="0.3">
      <c r="A12" s="2" t="s">
        <v>331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/>
      <c r="D14" s="5"/>
      <c r="E14" s="5"/>
      <c r="F14" s="17">
        <v>13891</v>
      </c>
      <c r="G14" s="5">
        <v>18836</v>
      </c>
      <c r="I14" s="47">
        <f t="shared" si="0"/>
        <v>32727</v>
      </c>
      <c r="J14" s="44">
        <f>I4+I14+I26+I33+I40+I44+I46+I48+I21</f>
        <v>49177</v>
      </c>
    </row>
    <row r="15" spans="1:10" x14ac:dyDescent="0.3">
      <c r="A15" s="2" t="s">
        <v>328</v>
      </c>
      <c r="B15" s="2" t="s">
        <v>287</v>
      </c>
      <c r="C15" s="5"/>
      <c r="D15" s="5"/>
      <c r="E15" s="5"/>
      <c r="F15" s="17">
        <v>13585</v>
      </c>
      <c r="G15" s="5">
        <v>5424</v>
      </c>
      <c r="I15" s="47">
        <f t="shared" si="0"/>
        <v>19009</v>
      </c>
      <c r="J15" s="46">
        <f>I15+I27+I34+I49+I22</f>
        <v>64735</v>
      </c>
    </row>
    <row r="16" spans="1:10" x14ac:dyDescent="0.3">
      <c r="A16" s="2" t="s">
        <v>139</v>
      </c>
      <c r="B16" s="2" t="s">
        <v>287</v>
      </c>
      <c r="C16" s="5"/>
      <c r="D16" s="5"/>
      <c r="E16" s="5"/>
      <c r="F16" s="17">
        <v>7946</v>
      </c>
      <c r="G16" s="5">
        <v>5726</v>
      </c>
      <c r="I16" s="47">
        <f t="shared" si="0"/>
        <v>13672</v>
      </c>
      <c r="J16" s="44">
        <f>I5+I16+I28+I35+I41+I45+I47+I50+I23</f>
        <v>85653</v>
      </c>
    </row>
    <row r="17" spans="1:10" x14ac:dyDescent="0.3">
      <c r="A17" s="2" t="s">
        <v>329</v>
      </c>
      <c r="B17" s="2" t="s">
        <v>287</v>
      </c>
      <c r="C17" s="5"/>
      <c r="D17" s="5"/>
      <c r="E17" s="5"/>
      <c r="F17" s="17"/>
      <c r="G17" s="5"/>
      <c r="I17" s="47">
        <f t="shared" si="0"/>
        <v>0</v>
      </c>
      <c r="J17" s="46">
        <f>I17+I29+I36+I51+I24</f>
        <v>49459</v>
      </c>
    </row>
    <row r="18" spans="1:10" x14ac:dyDescent="0.3">
      <c r="A18" s="2" t="s">
        <v>174</v>
      </c>
      <c r="B18" s="2" t="s">
        <v>287</v>
      </c>
      <c r="C18" s="5"/>
      <c r="D18" s="5"/>
      <c r="E18" s="5"/>
      <c r="F18" s="17">
        <v>4377</v>
      </c>
      <c r="G18" s="5">
        <v>956</v>
      </c>
      <c r="I18" s="47">
        <f t="shared" si="0"/>
        <v>5333</v>
      </c>
      <c r="J18" s="44">
        <f>I6+I18+I30+I37+I42+I52+I25</f>
        <v>20335</v>
      </c>
    </row>
    <row r="19" spans="1:10" x14ac:dyDescent="0.3">
      <c r="A19" s="2" t="s">
        <v>307</v>
      </c>
      <c r="B19" s="2" t="s">
        <v>287</v>
      </c>
      <c r="C19" s="5"/>
      <c r="D19" s="5"/>
      <c r="E19" s="5"/>
      <c r="F19" s="17"/>
      <c r="G19" s="5"/>
      <c r="I19" s="47">
        <f t="shared" si="0"/>
        <v>0</v>
      </c>
      <c r="J19" s="44">
        <f>I7+I19+I31+I38+I43+I53</f>
        <v>17385</v>
      </c>
    </row>
    <row r="20" spans="1:10" x14ac:dyDescent="0.3">
      <c r="A20" s="2" t="s">
        <v>324</v>
      </c>
      <c r="B20" s="2" t="s">
        <v>287</v>
      </c>
      <c r="C20" s="5"/>
      <c r="D20" s="5"/>
      <c r="E20" s="5"/>
      <c r="F20" s="17"/>
      <c r="G20" s="5"/>
      <c r="I20" s="47">
        <f t="shared" si="0"/>
        <v>0</v>
      </c>
      <c r="J20" s="44">
        <f>I8+I20+I32+I39+I54</f>
        <v>3307</v>
      </c>
    </row>
    <row r="21" spans="1:10" x14ac:dyDescent="0.3">
      <c r="A21" s="2" t="s">
        <v>11</v>
      </c>
      <c r="B21" s="2" t="s">
        <v>287</v>
      </c>
      <c r="C21" s="5"/>
      <c r="D21" s="5"/>
      <c r="E21" s="5"/>
      <c r="F21" s="17">
        <v>836</v>
      </c>
      <c r="G21" s="5">
        <v>8226</v>
      </c>
      <c r="I21" s="47">
        <f t="shared" si="0"/>
        <v>9062</v>
      </c>
      <c r="J21" s="44"/>
    </row>
    <row r="22" spans="1:10" x14ac:dyDescent="0.3">
      <c r="A22" s="2" t="s">
        <v>346</v>
      </c>
      <c r="B22" s="2" t="s">
        <v>287</v>
      </c>
      <c r="C22" s="5"/>
      <c r="D22" s="5"/>
      <c r="E22" s="5"/>
      <c r="F22" s="17"/>
      <c r="G22" s="5">
        <v>4933</v>
      </c>
      <c r="I22" s="47">
        <f t="shared" si="0"/>
        <v>4933</v>
      </c>
      <c r="J22" s="44"/>
    </row>
    <row r="23" spans="1:10" x14ac:dyDescent="0.3">
      <c r="A23" s="2" t="s">
        <v>10</v>
      </c>
      <c r="B23" s="2" t="s">
        <v>287</v>
      </c>
      <c r="C23" s="5"/>
      <c r="D23" s="5"/>
      <c r="E23" s="5"/>
      <c r="F23" s="17"/>
      <c r="G23" s="5">
        <v>3556</v>
      </c>
      <c r="I23" s="47">
        <f t="shared" si="0"/>
        <v>3556</v>
      </c>
      <c r="J23" s="44"/>
    </row>
    <row r="24" spans="1:10" x14ac:dyDescent="0.3">
      <c r="A24" s="2" t="s">
        <v>347</v>
      </c>
      <c r="B24" s="2" t="s">
        <v>287</v>
      </c>
      <c r="C24" s="5"/>
      <c r="D24" s="5"/>
      <c r="E24" s="5"/>
      <c r="F24" s="17">
        <v>1942</v>
      </c>
      <c r="G24" s="5">
        <v>2981</v>
      </c>
      <c r="I24" s="47">
        <f t="shared" si="0"/>
        <v>4923</v>
      </c>
      <c r="J24" s="44"/>
    </row>
    <row r="25" spans="1:10" x14ac:dyDescent="0.3">
      <c r="A25" s="2" t="s">
        <v>8</v>
      </c>
      <c r="B25" s="2" t="s">
        <v>287</v>
      </c>
      <c r="C25" s="5"/>
      <c r="D25" s="5"/>
      <c r="E25" s="5"/>
      <c r="F25" s="17"/>
      <c r="G25" s="5"/>
      <c r="I25" s="47">
        <f t="shared" si="0"/>
        <v>0</v>
      </c>
      <c r="J25" s="44"/>
    </row>
    <row r="26" spans="1:10" x14ac:dyDescent="0.3">
      <c r="A26" s="2" t="s">
        <v>11</v>
      </c>
      <c r="B26" s="61" t="s">
        <v>345</v>
      </c>
      <c r="C26" s="5"/>
      <c r="D26" s="5"/>
      <c r="E26" s="5"/>
      <c r="F26" s="17"/>
      <c r="G26" s="5"/>
      <c r="I26" s="47">
        <f t="shared" si="0"/>
        <v>0</v>
      </c>
      <c r="J26" s="45"/>
    </row>
    <row r="27" spans="1:10" x14ac:dyDescent="0.3">
      <c r="A27" s="2" t="s">
        <v>346</v>
      </c>
      <c r="B27" s="61" t="s">
        <v>345</v>
      </c>
      <c r="C27" s="5"/>
      <c r="D27" s="5"/>
      <c r="E27" s="5"/>
      <c r="F27" s="17">
        <v>1892</v>
      </c>
      <c r="G27" s="5"/>
      <c r="I27" s="47">
        <f t="shared" si="0"/>
        <v>1892</v>
      </c>
      <c r="J27" s="45"/>
    </row>
    <row r="28" spans="1:10" x14ac:dyDescent="0.3">
      <c r="A28" s="2" t="s">
        <v>10</v>
      </c>
      <c r="B28" s="61" t="s">
        <v>345</v>
      </c>
      <c r="C28" s="5"/>
      <c r="D28" s="5"/>
      <c r="E28" s="5"/>
      <c r="F28" s="17"/>
      <c r="G28" s="5"/>
      <c r="I28" s="47">
        <f t="shared" si="0"/>
        <v>0</v>
      </c>
      <c r="J28" s="45"/>
    </row>
    <row r="29" spans="1:10" x14ac:dyDescent="0.3">
      <c r="A29" s="2" t="s">
        <v>347</v>
      </c>
      <c r="B29" s="61" t="s">
        <v>345</v>
      </c>
      <c r="C29" s="5"/>
      <c r="D29" s="5"/>
      <c r="E29" s="5"/>
      <c r="F29" s="17"/>
      <c r="G29" s="5"/>
      <c r="I29" s="47">
        <f t="shared" si="0"/>
        <v>0</v>
      </c>
      <c r="J29" s="45"/>
    </row>
    <row r="30" spans="1:10" x14ac:dyDescent="0.3">
      <c r="A30" s="2" t="s">
        <v>8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348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158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157</v>
      </c>
      <c r="B33" s="63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328</v>
      </c>
      <c r="B34" s="63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139</v>
      </c>
      <c r="B35" s="63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329</v>
      </c>
      <c r="B36" s="63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174</v>
      </c>
      <c r="B37" s="63" t="s">
        <v>345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307</v>
      </c>
      <c r="B38" s="63" t="s">
        <v>345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324</v>
      </c>
      <c r="B39" s="63" t="s">
        <v>345</v>
      </c>
      <c r="C39" s="5"/>
      <c r="D39" s="5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19</v>
      </c>
      <c r="B40" s="2" t="s">
        <v>288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2" t="s">
        <v>20</v>
      </c>
      <c r="B41" s="2" t="s">
        <v>288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2" t="s">
        <v>21</v>
      </c>
      <c r="B42" s="2" t="s">
        <v>288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243</v>
      </c>
      <c r="B43" s="2" t="s">
        <v>288</v>
      </c>
      <c r="C43" s="5"/>
      <c r="D43" s="5"/>
      <c r="E43" s="5"/>
      <c r="F43" s="17"/>
      <c r="G43" s="5"/>
      <c r="I43" s="47">
        <f t="shared" si="0"/>
        <v>0</v>
      </c>
      <c r="J43" s="45"/>
    </row>
    <row r="44" spans="1:10" x14ac:dyDescent="0.3">
      <c r="A44" s="2" t="s">
        <v>157</v>
      </c>
      <c r="B44" s="2" t="s">
        <v>315</v>
      </c>
      <c r="C44" s="5"/>
      <c r="D44" s="5"/>
      <c r="E44" s="5"/>
      <c r="F44" s="17"/>
      <c r="G44" s="5"/>
      <c r="I44" s="47">
        <f t="shared" si="0"/>
        <v>0</v>
      </c>
      <c r="J44" s="45"/>
    </row>
    <row r="45" spans="1:10" x14ac:dyDescent="0.3">
      <c r="A45" s="2" t="s">
        <v>139</v>
      </c>
      <c r="B45" s="2" t="s">
        <v>315</v>
      </c>
      <c r="C45" s="5"/>
      <c r="D45" s="5"/>
      <c r="E45" s="5"/>
      <c r="F45" s="17"/>
      <c r="G45" s="5"/>
      <c r="I45" s="47">
        <f t="shared" si="0"/>
        <v>0</v>
      </c>
      <c r="J45" s="45"/>
    </row>
    <row r="46" spans="1:10" x14ac:dyDescent="0.3">
      <c r="A46" s="60" t="s">
        <v>11</v>
      </c>
      <c r="B46" s="60" t="s">
        <v>315</v>
      </c>
      <c r="C46" s="5"/>
      <c r="D46" s="5"/>
      <c r="E46" s="5"/>
      <c r="F46" s="17"/>
      <c r="G46" s="5"/>
      <c r="I46" s="47">
        <f t="shared" si="0"/>
        <v>0</v>
      </c>
      <c r="J46" s="45"/>
    </row>
    <row r="47" spans="1:10" x14ac:dyDescent="0.3">
      <c r="A47" s="60" t="s">
        <v>10</v>
      </c>
      <c r="B47" s="60" t="s">
        <v>315</v>
      </c>
      <c r="C47" s="5"/>
      <c r="D47" s="5"/>
      <c r="E47" s="5"/>
      <c r="F47" s="17"/>
      <c r="G47" s="5"/>
      <c r="I47" s="47">
        <f t="shared" si="0"/>
        <v>0</v>
      </c>
      <c r="J47" s="45"/>
    </row>
    <row r="48" spans="1:10" x14ac:dyDescent="0.3">
      <c r="A48" s="62" t="s">
        <v>172</v>
      </c>
      <c r="B48" s="62" t="s">
        <v>351</v>
      </c>
      <c r="C48" s="5"/>
      <c r="D48" s="5"/>
      <c r="E48" s="5">
        <v>6300</v>
      </c>
      <c r="F48" s="17">
        <v>1088</v>
      </c>
      <c r="G48" s="5"/>
      <c r="I48" s="47">
        <f t="shared" si="0"/>
        <v>7388</v>
      </c>
      <c r="J48" s="45"/>
    </row>
    <row r="49" spans="1:10" x14ac:dyDescent="0.3">
      <c r="A49" s="62" t="s">
        <v>352</v>
      </c>
      <c r="B49" s="62" t="s">
        <v>351</v>
      </c>
      <c r="C49" s="5">
        <v>15160</v>
      </c>
      <c r="D49" s="5">
        <v>16168</v>
      </c>
      <c r="E49" s="5">
        <v>7573</v>
      </c>
      <c r="F49" s="17"/>
      <c r="G49" s="5"/>
      <c r="I49" s="47">
        <f t="shared" si="0"/>
        <v>38901</v>
      </c>
      <c r="J49" s="45"/>
    </row>
    <row r="50" spans="1:10" x14ac:dyDescent="0.3">
      <c r="A50" s="62" t="s">
        <v>22</v>
      </c>
      <c r="B50" s="62" t="s">
        <v>351</v>
      </c>
      <c r="C50" s="5">
        <v>3473</v>
      </c>
      <c r="D50" s="5">
        <v>24306</v>
      </c>
      <c r="E50" s="5">
        <v>18994</v>
      </c>
      <c r="F50" s="17">
        <v>21652</v>
      </c>
      <c r="G50" s="5"/>
      <c r="I50" s="47">
        <f t="shared" si="0"/>
        <v>68425</v>
      </c>
      <c r="J50" s="45"/>
    </row>
    <row r="51" spans="1:10" x14ac:dyDescent="0.3">
      <c r="A51" s="62" t="s">
        <v>323</v>
      </c>
      <c r="B51" s="62" t="s">
        <v>351</v>
      </c>
      <c r="C51" s="5">
        <v>18991</v>
      </c>
      <c r="D51" s="5">
        <v>15269</v>
      </c>
      <c r="E51" s="5">
        <v>10276</v>
      </c>
      <c r="F51" s="17"/>
      <c r="G51" s="5"/>
      <c r="I51" s="47">
        <f t="shared" si="0"/>
        <v>44536</v>
      </c>
      <c r="J51" s="45"/>
    </row>
    <row r="52" spans="1:10" x14ac:dyDescent="0.3">
      <c r="A52" s="62" t="s">
        <v>24</v>
      </c>
      <c r="B52" s="62" t="s">
        <v>351</v>
      </c>
      <c r="C52" s="5">
        <v>2437</v>
      </c>
      <c r="D52" s="5"/>
      <c r="E52" s="5">
        <v>7804</v>
      </c>
      <c r="F52" s="17">
        <v>4761</v>
      </c>
      <c r="G52" s="5"/>
      <c r="I52" s="47">
        <f t="shared" si="0"/>
        <v>15002</v>
      </c>
      <c r="J52" s="45"/>
    </row>
    <row r="53" spans="1:10" x14ac:dyDescent="0.3">
      <c r="A53" s="62" t="s">
        <v>353</v>
      </c>
      <c r="B53" s="62" t="s">
        <v>351</v>
      </c>
      <c r="C53" s="5">
        <v>3050</v>
      </c>
      <c r="D53" s="5">
        <v>4710</v>
      </c>
      <c r="E53" s="5">
        <v>6340</v>
      </c>
      <c r="F53" s="17">
        <v>3285</v>
      </c>
      <c r="G53" s="5"/>
      <c r="I53" s="47">
        <f t="shared" si="0"/>
        <v>17385</v>
      </c>
      <c r="J53" s="45"/>
    </row>
    <row r="54" spans="1:10" x14ac:dyDescent="0.3">
      <c r="A54" s="62" t="s">
        <v>354</v>
      </c>
      <c r="B54" s="62" t="s">
        <v>351</v>
      </c>
      <c r="C54" s="5">
        <v>1314</v>
      </c>
      <c r="D54" s="5">
        <v>1993</v>
      </c>
      <c r="E54" s="5"/>
      <c r="F54" s="17"/>
      <c r="G54" s="5"/>
      <c r="I54" s="47">
        <f t="shared" si="0"/>
        <v>3307</v>
      </c>
      <c r="J54" s="45"/>
    </row>
    <row r="55" spans="1:10" x14ac:dyDescent="0.3">
      <c r="A55" t="s">
        <v>29</v>
      </c>
      <c r="B55" t="s">
        <v>30</v>
      </c>
      <c r="C55" s="5"/>
      <c r="D55" s="5"/>
      <c r="E55" s="5"/>
      <c r="F55" s="17"/>
      <c r="G55" s="5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5"/>
      <c r="D56" s="5"/>
      <c r="E56" s="5"/>
      <c r="F56" s="5"/>
      <c r="G56" s="5"/>
      <c r="I56" s="47">
        <f t="shared" si="0"/>
        <v>0</v>
      </c>
      <c r="J56" s="44"/>
    </row>
    <row r="57" spans="1:10" x14ac:dyDescent="0.3">
      <c r="A57" t="s">
        <v>18</v>
      </c>
      <c r="B57" t="s">
        <v>30</v>
      </c>
      <c r="C57" s="5"/>
      <c r="D57" s="5"/>
      <c r="E57" s="5"/>
      <c r="F57" s="5"/>
      <c r="G57" s="5"/>
      <c r="I57" s="47">
        <f t="shared" si="0"/>
        <v>0</v>
      </c>
      <c r="J57" s="44"/>
    </row>
    <row r="58" spans="1:10" x14ac:dyDescent="0.3">
      <c r="A58" t="s">
        <v>244</v>
      </c>
      <c r="B58" t="s">
        <v>30</v>
      </c>
      <c r="C58" s="5"/>
      <c r="D58" s="5"/>
      <c r="E58" s="5"/>
      <c r="F58" s="5"/>
      <c r="G58" s="5"/>
      <c r="I58" s="47">
        <f t="shared" si="0"/>
        <v>0</v>
      </c>
      <c r="J58" s="44"/>
    </row>
    <row r="59" spans="1:10" x14ac:dyDescent="0.3">
      <c r="A59" t="s">
        <v>162</v>
      </c>
      <c r="B59" t="s">
        <v>30</v>
      </c>
      <c r="C59" s="5"/>
      <c r="D59" s="5"/>
      <c r="E59" s="5"/>
      <c r="F59" s="5"/>
      <c r="G59" s="5"/>
      <c r="I59" s="47">
        <f t="shared" si="0"/>
        <v>0</v>
      </c>
      <c r="J59" s="46"/>
    </row>
    <row r="60" spans="1:10" x14ac:dyDescent="0.3">
      <c r="A60" s="42" t="s">
        <v>25</v>
      </c>
      <c r="B60" s="42" t="s">
        <v>30</v>
      </c>
      <c r="C60" s="5"/>
      <c r="D60" s="5"/>
      <c r="E60" s="5"/>
      <c r="F60" s="5">
        <v>7111</v>
      </c>
      <c r="G60" s="5"/>
      <c r="I60" s="47">
        <f t="shared" si="0"/>
        <v>7111</v>
      </c>
      <c r="J60" s="46">
        <f>I60+I78</f>
        <v>7111</v>
      </c>
    </row>
    <row r="61" spans="1:10" x14ac:dyDescent="0.3">
      <c r="A61" s="42" t="s">
        <v>349</v>
      </c>
      <c r="B61" s="42" t="s">
        <v>30</v>
      </c>
      <c r="C61" s="5"/>
      <c r="D61" s="5"/>
      <c r="E61" s="5"/>
      <c r="F61" s="5"/>
      <c r="G61" s="5"/>
      <c r="I61" s="47">
        <f t="shared" si="0"/>
        <v>0</v>
      </c>
      <c r="J61" s="46">
        <f>I61</f>
        <v>0</v>
      </c>
    </row>
    <row r="62" spans="1:10" x14ac:dyDescent="0.3">
      <c r="A62" s="42" t="s">
        <v>27</v>
      </c>
      <c r="B62" s="42" t="s">
        <v>30</v>
      </c>
      <c r="C62" s="5"/>
      <c r="D62" s="5">
        <v>3583</v>
      </c>
      <c r="E62" s="5"/>
      <c r="F62" s="5"/>
      <c r="G62" s="5"/>
      <c r="I62" s="47">
        <f t="shared" si="0"/>
        <v>3583</v>
      </c>
      <c r="J62" s="44">
        <f>I62+I76+I79</f>
        <v>3583</v>
      </c>
    </row>
    <row r="63" spans="1:10" x14ac:dyDescent="0.3">
      <c r="A63" s="60" t="s">
        <v>325</v>
      </c>
      <c r="B63" s="60" t="s">
        <v>30</v>
      </c>
      <c r="C63" s="5">
        <v>3301</v>
      </c>
      <c r="D63" s="5">
        <v>1263</v>
      </c>
      <c r="E63" s="5"/>
      <c r="F63" s="5">
        <v>1552</v>
      </c>
      <c r="G63" s="5">
        <v>1312</v>
      </c>
      <c r="I63" s="47">
        <f t="shared" si="0"/>
        <v>7428</v>
      </c>
      <c r="J63" s="44">
        <f>I63+I80</f>
        <v>7428</v>
      </c>
    </row>
    <row r="64" spans="1:10" x14ac:dyDescent="0.3">
      <c r="A64" s="42" t="s">
        <v>28</v>
      </c>
      <c r="B64" s="42" t="s">
        <v>30</v>
      </c>
      <c r="C64" s="5">
        <v>3273</v>
      </c>
      <c r="D64" s="5"/>
      <c r="E64" s="5">
        <v>1503</v>
      </c>
      <c r="F64" s="5">
        <v>1266</v>
      </c>
      <c r="G64" s="5"/>
      <c r="I64" s="47">
        <f t="shared" si="0"/>
        <v>6042</v>
      </c>
      <c r="J64" s="44">
        <f>I64+I77+I81</f>
        <v>6042</v>
      </c>
    </row>
    <row r="65" spans="1:10" x14ac:dyDescent="0.3">
      <c r="A65" t="s">
        <v>29</v>
      </c>
      <c r="B65" s="59" t="s">
        <v>254</v>
      </c>
      <c r="C65" s="5"/>
      <c r="D65" s="5"/>
      <c r="E65" s="5">
        <v>3027</v>
      </c>
      <c r="F65" s="5">
        <v>756</v>
      </c>
      <c r="G65" s="5">
        <v>8833</v>
      </c>
      <c r="I65" s="47">
        <f t="shared" si="0"/>
        <v>12616</v>
      </c>
      <c r="J65" s="44">
        <f>I55+I65+I72+I82+I94+I86</f>
        <v>23132</v>
      </c>
    </row>
    <row r="66" spans="1:10" x14ac:dyDescent="0.3">
      <c r="A66" t="s">
        <v>330</v>
      </c>
      <c r="B66" s="59" t="s">
        <v>254</v>
      </c>
      <c r="C66" s="5"/>
      <c r="D66" s="5"/>
      <c r="E66" s="5">
        <v>6360</v>
      </c>
      <c r="F66" s="5">
        <v>6083</v>
      </c>
      <c r="G66" s="5">
        <v>5554</v>
      </c>
      <c r="I66" s="47">
        <f t="shared" si="0"/>
        <v>17997</v>
      </c>
      <c r="J66" s="46">
        <f>I66+I95+I87</f>
        <v>33378</v>
      </c>
    </row>
    <row r="67" spans="1:10" x14ac:dyDescent="0.3">
      <c r="A67" t="s">
        <v>17</v>
      </c>
      <c r="B67" s="59" t="s">
        <v>254</v>
      </c>
      <c r="C67" s="5"/>
      <c r="D67" s="5"/>
      <c r="E67" s="5">
        <v>1266</v>
      </c>
      <c r="F67" s="5">
        <v>3309</v>
      </c>
      <c r="G67" s="5">
        <v>4777</v>
      </c>
      <c r="I67" s="47">
        <f t="shared" si="0"/>
        <v>9352</v>
      </c>
      <c r="J67" s="44">
        <f>I56+I67+I73+I83+I93+I96+I88</f>
        <v>40833</v>
      </c>
    </row>
    <row r="68" spans="1:10" x14ac:dyDescent="0.3">
      <c r="A68" t="s">
        <v>331</v>
      </c>
      <c r="B68" s="59" t="s">
        <v>254</v>
      </c>
      <c r="C68" s="5"/>
      <c r="D68" s="5"/>
      <c r="E68" s="5"/>
      <c r="F68" s="5"/>
      <c r="G68" s="5"/>
      <c r="I68" s="47">
        <f t="shared" si="0"/>
        <v>0</v>
      </c>
      <c r="J68" s="46">
        <f>I68+I97+I89</f>
        <v>19815</v>
      </c>
    </row>
    <row r="69" spans="1:10" x14ac:dyDescent="0.3">
      <c r="A69" t="s">
        <v>18</v>
      </c>
      <c r="B69" s="59" t="s">
        <v>254</v>
      </c>
      <c r="C69" s="5">
        <v>755</v>
      </c>
      <c r="D69" s="5"/>
      <c r="E69" s="5">
        <v>3738</v>
      </c>
      <c r="F69" s="5"/>
      <c r="G69" s="5"/>
      <c r="I69" s="47">
        <f t="shared" si="0"/>
        <v>4493</v>
      </c>
      <c r="J69" s="44">
        <f>I57+I74+I84+I98+I69+I90</f>
        <v>4795</v>
      </c>
    </row>
    <row r="70" spans="1:10" x14ac:dyDescent="0.3">
      <c r="A70" t="s">
        <v>244</v>
      </c>
      <c r="B70" s="59" t="s">
        <v>254</v>
      </c>
      <c r="C70" s="5"/>
      <c r="D70" s="5"/>
      <c r="E70" s="5"/>
      <c r="F70" s="5">
        <v>547</v>
      </c>
      <c r="G70" s="5"/>
      <c r="I70" s="47">
        <f t="shared" si="0"/>
        <v>547</v>
      </c>
      <c r="J70" s="44">
        <f>I58+I75+I85+I70+I99+I91</f>
        <v>8911</v>
      </c>
    </row>
    <row r="71" spans="1:10" x14ac:dyDescent="0.3">
      <c r="A71" t="s">
        <v>162</v>
      </c>
      <c r="B71" s="59" t="s">
        <v>254</v>
      </c>
      <c r="C71" s="5"/>
      <c r="D71" s="5"/>
      <c r="E71" s="5"/>
      <c r="F71" s="5"/>
      <c r="G71" s="5"/>
      <c r="I71" s="47">
        <f t="shared" si="0"/>
        <v>0</v>
      </c>
      <c r="J71" s="44">
        <f>I59+I71+I100+I92</f>
        <v>2662</v>
      </c>
    </row>
    <row r="72" spans="1:10" x14ac:dyDescent="0.3">
      <c r="A72" s="2" t="s">
        <v>29</v>
      </c>
      <c r="B72" s="2" t="s">
        <v>289</v>
      </c>
      <c r="C72" s="5"/>
      <c r="D72" s="5"/>
      <c r="E72" s="5"/>
      <c r="F72" s="5"/>
      <c r="G72" s="5"/>
      <c r="I72" s="47">
        <f t="shared" si="0"/>
        <v>0</v>
      </c>
      <c r="J72" s="45"/>
    </row>
    <row r="73" spans="1:10" x14ac:dyDescent="0.3">
      <c r="A73" s="2" t="s">
        <v>17</v>
      </c>
      <c r="B73" s="2" t="s">
        <v>289</v>
      </c>
      <c r="C73" s="5"/>
      <c r="D73" s="5"/>
      <c r="E73" s="5"/>
      <c r="F73" s="5"/>
      <c r="G73" s="5"/>
      <c r="I73" s="47">
        <f t="shared" si="0"/>
        <v>0</v>
      </c>
      <c r="J73" s="45"/>
    </row>
    <row r="74" spans="1:10" x14ac:dyDescent="0.3">
      <c r="A74" t="s">
        <v>18</v>
      </c>
      <c r="B74" s="2" t="s">
        <v>289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s="2" t="s">
        <v>244</v>
      </c>
      <c r="B75" s="2" t="s">
        <v>289</v>
      </c>
      <c r="C75" s="5"/>
      <c r="D75" s="5"/>
      <c r="E75" s="5"/>
      <c r="F75" s="5"/>
      <c r="G75" s="5"/>
      <c r="I75" s="13">
        <f t="shared" si="0"/>
        <v>0</v>
      </c>
      <c r="J75" s="45"/>
    </row>
    <row r="76" spans="1:10" x14ac:dyDescent="0.3">
      <c r="A76" t="s">
        <v>27</v>
      </c>
      <c r="B76" s="2" t="s">
        <v>289</v>
      </c>
      <c r="C76" s="5"/>
      <c r="D76" s="5"/>
      <c r="E76" s="5"/>
      <c r="F76" s="5"/>
      <c r="G76" s="5"/>
      <c r="I76" s="13">
        <f t="shared" si="0"/>
        <v>0</v>
      </c>
      <c r="J76" s="45"/>
    </row>
    <row r="77" spans="1:10" x14ac:dyDescent="0.3">
      <c r="A77" t="s">
        <v>28</v>
      </c>
      <c r="B77" s="2" t="s">
        <v>289</v>
      </c>
      <c r="C77" s="5"/>
      <c r="D77" s="5"/>
      <c r="E77" s="5"/>
      <c r="F77" s="5"/>
      <c r="G77" s="5"/>
      <c r="I77" s="13">
        <f t="shared" si="0"/>
        <v>0</v>
      </c>
      <c r="J77" s="45"/>
    </row>
    <row r="78" spans="1:10" x14ac:dyDescent="0.3">
      <c r="A78" t="s">
        <v>25</v>
      </c>
      <c r="B78" s="2" t="s">
        <v>292</v>
      </c>
      <c r="C78" s="5"/>
      <c r="D78" s="5"/>
      <c r="E78" s="5"/>
      <c r="F78" s="5"/>
      <c r="G78" s="5"/>
      <c r="I78" s="13">
        <f t="shared" si="0"/>
        <v>0</v>
      </c>
      <c r="J78" s="45"/>
    </row>
    <row r="79" spans="1:10" x14ac:dyDescent="0.3">
      <c r="A79" t="s">
        <v>27</v>
      </c>
      <c r="B79" s="2" t="s">
        <v>292</v>
      </c>
      <c r="C79" s="5"/>
      <c r="D79" s="5"/>
      <c r="E79" s="5"/>
      <c r="F79" s="5"/>
      <c r="G79" s="5"/>
      <c r="I79" s="13">
        <f t="shared" si="0"/>
        <v>0</v>
      </c>
      <c r="J79" s="45"/>
    </row>
    <row r="80" spans="1:10" x14ac:dyDescent="0.3">
      <c r="A80" t="s">
        <v>325</v>
      </c>
      <c r="B80" s="2" t="s">
        <v>292</v>
      </c>
      <c r="C80" s="5"/>
      <c r="D80" s="5"/>
      <c r="E80" s="5"/>
      <c r="F80" s="5"/>
      <c r="G80" s="5"/>
      <c r="I80" s="13">
        <f t="shared" si="0"/>
        <v>0</v>
      </c>
      <c r="J80" s="45"/>
    </row>
    <row r="81" spans="1:10" x14ac:dyDescent="0.3">
      <c r="A81" t="s">
        <v>28</v>
      </c>
      <c r="B81" s="2" t="s">
        <v>292</v>
      </c>
      <c r="C81" s="5"/>
      <c r="D81" s="5"/>
      <c r="E81" s="5"/>
      <c r="F81" s="5"/>
      <c r="G81" s="5"/>
      <c r="I81" s="13">
        <f t="shared" si="0"/>
        <v>0</v>
      </c>
      <c r="J81" s="45"/>
    </row>
    <row r="82" spans="1:10" x14ac:dyDescent="0.3">
      <c r="A82" s="2" t="s">
        <v>29</v>
      </c>
      <c r="B82" s="2" t="s">
        <v>292</v>
      </c>
      <c r="C82" s="5"/>
      <c r="D82" s="5"/>
      <c r="E82" s="5"/>
      <c r="F82" s="5"/>
      <c r="G82" s="5"/>
      <c r="I82" s="13">
        <f t="shared" si="0"/>
        <v>0</v>
      </c>
      <c r="J82" s="45"/>
    </row>
    <row r="83" spans="1:10" x14ac:dyDescent="0.3">
      <c r="A83" s="2" t="s">
        <v>17</v>
      </c>
      <c r="B83" s="2" t="s">
        <v>292</v>
      </c>
      <c r="C83" s="5"/>
      <c r="D83" s="5"/>
      <c r="E83" s="5"/>
      <c r="F83" s="5"/>
      <c r="G83" s="5"/>
      <c r="I83" s="13">
        <f t="shared" si="0"/>
        <v>0</v>
      </c>
      <c r="J83" s="45"/>
    </row>
    <row r="84" spans="1:10" x14ac:dyDescent="0.3">
      <c r="A84" t="s">
        <v>18</v>
      </c>
      <c r="B84" s="2" t="s">
        <v>292</v>
      </c>
      <c r="C84" s="5"/>
      <c r="D84" s="5"/>
      <c r="E84" s="5"/>
      <c r="F84" s="5"/>
      <c r="G84" s="5"/>
      <c r="I84" s="13">
        <f t="shared" si="0"/>
        <v>0</v>
      </c>
      <c r="J84" s="45"/>
    </row>
    <row r="85" spans="1:10" x14ac:dyDescent="0.3">
      <c r="A85" s="2" t="s">
        <v>244</v>
      </c>
      <c r="B85" s="2" t="s">
        <v>292</v>
      </c>
      <c r="C85" s="5"/>
      <c r="D85" s="5"/>
      <c r="E85" s="5"/>
      <c r="F85" s="5"/>
      <c r="G85" s="5"/>
      <c r="I85" s="13">
        <f t="shared" si="0"/>
        <v>0</v>
      </c>
      <c r="J85" s="45"/>
    </row>
    <row r="86" spans="1:10" x14ac:dyDescent="0.3">
      <c r="A86" t="s">
        <v>175</v>
      </c>
      <c r="B86" s="64" t="s">
        <v>360</v>
      </c>
      <c r="C86" s="5"/>
      <c r="D86" s="5"/>
      <c r="E86" s="5">
        <v>802</v>
      </c>
      <c r="F86" s="5">
        <v>5447</v>
      </c>
      <c r="G86" s="5">
        <v>4267</v>
      </c>
      <c r="I86" s="13">
        <f t="shared" si="0"/>
        <v>10516</v>
      </c>
      <c r="J86" s="45"/>
    </row>
    <row r="87" spans="1:10" x14ac:dyDescent="0.3">
      <c r="A87" t="s">
        <v>361</v>
      </c>
      <c r="B87" s="64" t="s">
        <v>360</v>
      </c>
      <c r="C87" s="5">
        <v>8081</v>
      </c>
      <c r="D87" s="5">
        <v>7300</v>
      </c>
      <c r="E87" s="5"/>
      <c r="F87" s="5"/>
      <c r="G87" s="5"/>
      <c r="I87" s="13">
        <f t="shared" si="0"/>
        <v>15381</v>
      </c>
      <c r="J87" s="45"/>
    </row>
    <row r="88" spans="1:10" x14ac:dyDescent="0.3">
      <c r="A88" t="s">
        <v>176</v>
      </c>
      <c r="B88" s="64" t="s">
        <v>360</v>
      </c>
      <c r="C88" s="5">
        <v>2759</v>
      </c>
      <c r="D88" s="5">
        <v>10287</v>
      </c>
      <c r="E88" s="5">
        <v>7113</v>
      </c>
      <c r="F88" s="5">
        <v>11322</v>
      </c>
      <c r="G88" s="5"/>
      <c r="I88" s="13">
        <f t="shared" si="0"/>
        <v>31481</v>
      </c>
      <c r="J88" s="45"/>
    </row>
    <row r="89" spans="1:10" x14ac:dyDescent="0.3">
      <c r="A89" t="s">
        <v>362</v>
      </c>
      <c r="B89" s="64" t="s">
        <v>360</v>
      </c>
      <c r="C89" s="5">
        <v>4934</v>
      </c>
      <c r="D89" s="5">
        <v>5907</v>
      </c>
      <c r="E89" s="5">
        <v>5053</v>
      </c>
      <c r="F89" s="5">
        <v>1571</v>
      </c>
      <c r="G89" s="5">
        <v>2350</v>
      </c>
      <c r="I89" s="13">
        <f t="shared" si="0"/>
        <v>19815</v>
      </c>
      <c r="J89" s="45"/>
    </row>
    <row r="90" spans="1:10" x14ac:dyDescent="0.3">
      <c r="A90" t="s">
        <v>177</v>
      </c>
      <c r="B90" s="64" t="s">
        <v>360</v>
      </c>
      <c r="C90" s="5"/>
      <c r="D90" s="5"/>
      <c r="E90" s="5"/>
      <c r="F90" s="5"/>
      <c r="G90" s="5">
        <v>302</v>
      </c>
      <c r="I90" s="13">
        <f t="shared" si="0"/>
        <v>302</v>
      </c>
      <c r="J90" s="45"/>
    </row>
    <row r="91" spans="1:10" x14ac:dyDescent="0.3">
      <c r="A91" s="2" t="s">
        <v>363</v>
      </c>
      <c r="B91" s="64" t="s">
        <v>360</v>
      </c>
      <c r="C91" s="5">
        <v>2412</v>
      </c>
      <c r="D91" s="5">
        <v>2201</v>
      </c>
      <c r="E91" s="5">
        <v>1692</v>
      </c>
      <c r="F91" s="5">
        <v>2059</v>
      </c>
      <c r="G91" s="5"/>
      <c r="I91" s="13">
        <f t="shared" si="0"/>
        <v>8364</v>
      </c>
      <c r="J91" s="45"/>
    </row>
    <row r="92" spans="1:10" x14ac:dyDescent="0.3">
      <c r="A92" s="2" t="s">
        <v>364</v>
      </c>
      <c r="B92" s="64" t="s">
        <v>360</v>
      </c>
      <c r="C92" s="5">
        <v>1056</v>
      </c>
      <c r="D92" s="5">
        <v>1606</v>
      </c>
      <c r="E92" s="5"/>
      <c r="F92" s="5"/>
      <c r="G92" s="5"/>
      <c r="I92" s="13">
        <f t="shared" si="0"/>
        <v>2662</v>
      </c>
      <c r="J92" s="45"/>
    </row>
    <row r="93" spans="1:10" x14ac:dyDescent="0.3">
      <c r="A93" t="s">
        <v>33</v>
      </c>
      <c r="B93" s="2" t="s">
        <v>254</v>
      </c>
      <c r="C93" s="5"/>
      <c r="D93" s="5"/>
      <c r="E93" s="5"/>
      <c r="F93" s="5"/>
      <c r="G93" s="5"/>
      <c r="I93" s="13">
        <f t="shared" si="0"/>
        <v>0</v>
      </c>
      <c r="J93" s="46"/>
    </row>
    <row r="94" spans="1:10" x14ac:dyDescent="0.3">
      <c r="A94" s="2" t="s">
        <v>37</v>
      </c>
      <c r="B94" s="2" t="s">
        <v>297</v>
      </c>
      <c r="C94" s="5"/>
      <c r="D94" s="5"/>
      <c r="E94" s="5"/>
      <c r="F94" s="5"/>
      <c r="G94" s="5"/>
      <c r="I94" s="13">
        <f t="shared" si="0"/>
        <v>0</v>
      </c>
      <c r="J94" s="46"/>
    </row>
    <row r="95" spans="1:10" x14ac:dyDescent="0.3">
      <c r="A95" s="2" t="s">
        <v>332</v>
      </c>
      <c r="B95" s="2" t="s">
        <v>297</v>
      </c>
      <c r="C95" s="5"/>
      <c r="D95" s="5"/>
      <c r="E95" s="5"/>
      <c r="F95" s="5"/>
      <c r="G95" s="5"/>
      <c r="I95" s="13">
        <f t="shared" si="0"/>
        <v>0</v>
      </c>
      <c r="J95" s="46"/>
    </row>
    <row r="96" spans="1:10" x14ac:dyDescent="0.3">
      <c r="A96" s="2" t="s">
        <v>33</v>
      </c>
      <c r="B96" s="2" t="s">
        <v>297</v>
      </c>
      <c r="C96" s="5"/>
      <c r="D96" s="5"/>
      <c r="E96" s="5"/>
      <c r="F96" s="5"/>
      <c r="G96" s="5"/>
      <c r="I96" s="13">
        <f t="shared" si="0"/>
        <v>0</v>
      </c>
      <c r="J96" s="46"/>
    </row>
    <row r="97" spans="1:10" x14ac:dyDescent="0.3">
      <c r="A97" s="2" t="s">
        <v>326</v>
      </c>
      <c r="B97" s="2" t="s">
        <v>297</v>
      </c>
      <c r="C97" s="5"/>
      <c r="D97" s="5"/>
      <c r="E97" s="5"/>
      <c r="F97" s="5"/>
      <c r="G97" s="5"/>
      <c r="I97" s="13">
        <f t="shared" si="0"/>
        <v>0</v>
      </c>
      <c r="J97" s="46"/>
    </row>
    <row r="98" spans="1:10" x14ac:dyDescent="0.3">
      <c r="A98" s="2" t="s">
        <v>31</v>
      </c>
      <c r="B98" s="2" t="s">
        <v>297</v>
      </c>
      <c r="C98" s="5"/>
      <c r="D98" s="5"/>
      <c r="E98" s="5"/>
      <c r="F98" s="5"/>
      <c r="G98" s="5"/>
      <c r="I98" s="13">
        <f t="shared" si="0"/>
        <v>0</v>
      </c>
      <c r="J98" s="46"/>
    </row>
    <row r="99" spans="1:10" x14ac:dyDescent="0.3">
      <c r="A99" s="2" t="s">
        <v>245</v>
      </c>
      <c r="B99" s="2" t="s">
        <v>297</v>
      </c>
      <c r="C99" s="5"/>
      <c r="D99" s="5"/>
      <c r="E99" s="5"/>
      <c r="F99" s="5"/>
      <c r="G99" s="5"/>
      <c r="I99" s="13">
        <f t="shared" si="0"/>
        <v>0</v>
      </c>
      <c r="J99" s="46"/>
    </row>
    <row r="100" spans="1:10" x14ac:dyDescent="0.3">
      <c r="A100" s="2" t="s">
        <v>161</v>
      </c>
      <c r="B100" s="2" t="s">
        <v>297</v>
      </c>
      <c r="C100" s="5"/>
      <c r="D100" s="5"/>
      <c r="E100" s="5"/>
      <c r="F100" s="5"/>
      <c r="G100" s="5"/>
      <c r="I100" s="13">
        <f t="shared" si="0"/>
        <v>0</v>
      </c>
      <c r="J100" s="46"/>
    </row>
    <row r="101" spans="1:10" x14ac:dyDescent="0.3">
      <c r="A101" t="s">
        <v>37</v>
      </c>
      <c r="B101" s="55" t="s">
        <v>336</v>
      </c>
      <c r="C101" s="5"/>
      <c r="D101" s="5"/>
      <c r="E101" s="5">
        <v>1946</v>
      </c>
      <c r="F101" s="10"/>
      <c r="G101" s="5"/>
      <c r="I101" s="47">
        <f t="shared" si="0"/>
        <v>1946</v>
      </c>
      <c r="J101" s="45"/>
    </row>
    <row r="102" spans="1:10" x14ac:dyDescent="0.3">
      <c r="A102" s="2" t="s">
        <v>332</v>
      </c>
      <c r="B102" s="55" t="s">
        <v>336</v>
      </c>
      <c r="C102" s="5"/>
      <c r="D102" s="5"/>
      <c r="E102" s="5">
        <v>2374</v>
      </c>
      <c r="F102" s="10">
        <v>5007</v>
      </c>
      <c r="G102" s="5">
        <v>5064</v>
      </c>
      <c r="I102" s="47">
        <f t="shared" si="0"/>
        <v>12445</v>
      </c>
      <c r="J102" s="45"/>
    </row>
    <row r="103" spans="1:10" x14ac:dyDescent="0.3">
      <c r="A103" t="s">
        <v>33</v>
      </c>
      <c r="B103" s="55" t="s">
        <v>336</v>
      </c>
      <c r="C103" s="5"/>
      <c r="D103" s="5">
        <v>8936</v>
      </c>
      <c r="E103" s="5">
        <v>5031</v>
      </c>
      <c r="F103" s="10">
        <v>805</v>
      </c>
      <c r="G103" s="5"/>
      <c r="I103" s="47">
        <f t="shared" si="0"/>
        <v>14772</v>
      </c>
      <c r="J103" s="45"/>
    </row>
    <row r="104" spans="1:10" x14ac:dyDescent="0.3">
      <c r="A104" s="2" t="s">
        <v>326</v>
      </c>
      <c r="B104" s="55" t="s">
        <v>336</v>
      </c>
      <c r="C104" s="5"/>
      <c r="D104" s="5"/>
      <c r="E104" s="5"/>
      <c r="F104" s="10"/>
      <c r="G104" s="5"/>
      <c r="I104" s="47">
        <f t="shared" si="0"/>
        <v>0</v>
      </c>
      <c r="J104" s="45"/>
    </row>
    <row r="105" spans="1:10" x14ac:dyDescent="0.3">
      <c r="A105" s="2" t="s">
        <v>339</v>
      </c>
      <c r="B105" s="55" t="s">
        <v>336</v>
      </c>
      <c r="C105" s="5"/>
      <c r="D105" s="5"/>
      <c r="E105" s="5">
        <v>1946</v>
      </c>
      <c r="F105" s="10">
        <v>1559</v>
      </c>
      <c r="G105" s="5"/>
      <c r="I105" s="47">
        <f t="shared" si="0"/>
        <v>3505</v>
      </c>
      <c r="J105" s="46">
        <f>I105</f>
        <v>3505</v>
      </c>
    </row>
    <row r="106" spans="1:10" x14ac:dyDescent="0.3">
      <c r="A106" t="s">
        <v>31</v>
      </c>
      <c r="B106" s="55" t="s">
        <v>336</v>
      </c>
      <c r="C106" s="5"/>
      <c r="D106" s="5"/>
      <c r="E106" s="5"/>
      <c r="F106" s="10">
        <v>432</v>
      </c>
      <c r="G106" s="5"/>
      <c r="I106" s="47">
        <f t="shared" si="0"/>
        <v>432</v>
      </c>
      <c r="J106" s="45"/>
    </row>
    <row r="107" spans="1:10" x14ac:dyDescent="0.3">
      <c r="A107" t="s">
        <v>35</v>
      </c>
      <c r="B107" t="s">
        <v>32</v>
      </c>
      <c r="C107" s="5"/>
      <c r="D107" s="5"/>
      <c r="E107" s="5"/>
      <c r="F107" s="10"/>
      <c r="G107" s="5"/>
      <c r="I107" s="13">
        <f t="shared" si="0"/>
        <v>0</v>
      </c>
      <c r="J107" s="46">
        <f>I107</f>
        <v>0</v>
      </c>
    </row>
    <row r="108" spans="1:10" x14ac:dyDescent="0.3">
      <c r="A108" t="s">
        <v>36</v>
      </c>
      <c r="B108" t="s">
        <v>32</v>
      </c>
      <c r="C108" s="5"/>
      <c r="D108" s="5"/>
      <c r="E108" s="5"/>
      <c r="F108" s="6"/>
      <c r="G108" s="5"/>
      <c r="I108" s="13">
        <f t="shared" si="0"/>
        <v>0</v>
      </c>
      <c r="J108" s="46">
        <f t="shared" ref="J108:J110" si="1">I108</f>
        <v>0</v>
      </c>
    </row>
    <row r="109" spans="1:10" x14ac:dyDescent="0.3">
      <c r="A109" t="s">
        <v>340</v>
      </c>
      <c r="B109" s="56" t="s">
        <v>32</v>
      </c>
      <c r="C109" s="5"/>
      <c r="D109" s="5"/>
      <c r="E109" s="5"/>
      <c r="F109" s="10"/>
      <c r="G109" s="5"/>
      <c r="I109" s="13">
        <f t="shared" si="0"/>
        <v>0</v>
      </c>
      <c r="J109" s="46">
        <f t="shared" si="1"/>
        <v>0</v>
      </c>
    </row>
    <row r="110" spans="1:10" x14ac:dyDescent="0.3">
      <c r="A110" t="s">
        <v>341</v>
      </c>
      <c r="B110" s="56" t="s">
        <v>32</v>
      </c>
      <c r="C110" s="5"/>
      <c r="D110" s="5"/>
      <c r="E110" s="5">
        <v>6078</v>
      </c>
      <c r="F110" s="10">
        <v>4630</v>
      </c>
      <c r="G110" s="5"/>
      <c r="I110" s="13">
        <f t="shared" si="0"/>
        <v>10708</v>
      </c>
      <c r="J110" s="46">
        <f t="shared" si="1"/>
        <v>10708</v>
      </c>
    </row>
    <row r="111" spans="1:10" x14ac:dyDescent="0.3">
      <c r="A111" s="7" t="s">
        <v>39</v>
      </c>
      <c r="B111" t="s">
        <v>38</v>
      </c>
      <c r="C111" s="5"/>
      <c r="D111" s="5"/>
      <c r="E111" s="5"/>
      <c r="F111" s="6"/>
      <c r="G111" s="5"/>
      <c r="I111" s="13">
        <f t="shared" si="0"/>
        <v>0</v>
      </c>
      <c r="J111" s="45"/>
    </row>
    <row r="112" spans="1:10" x14ac:dyDescent="0.3">
      <c r="A112" s="53" t="s">
        <v>37</v>
      </c>
      <c r="B112" s="54" t="s">
        <v>316</v>
      </c>
      <c r="C112" s="5"/>
      <c r="D112" s="5"/>
      <c r="E112" s="5"/>
      <c r="F112" s="10"/>
      <c r="G112" s="5"/>
      <c r="I112" s="13">
        <f t="shared" si="0"/>
        <v>0</v>
      </c>
      <c r="J112" s="46">
        <f>I112</f>
        <v>0</v>
      </c>
    </row>
    <row r="113" spans="1:10" x14ac:dyDescent="0.3">
      <c r="A113" s="53" t="s">
        <v>332</v>
      </c>
      <c r="B113" s="54" t="s">
        <v>316</v>
      </c>
      <c r="C113" s="5"/>
      <c r="D113" s="5"/>
      <c r="E113" s="5"/>
      <c r="F113" s="10"/>
      <c r="G113" s="5"/>
      <c r="I113" s="13">
        <f t="shared" si="0"/>
        <v>0</v>
      </c>
      <c r="J113" s="46">
        <f t="shared" ref="J113" si="2">I113</f>
        <v>0</v>
      </c>
    </row>
    <row r="114" spans="1:10" x14ac:dyDescent="0.3">
      <c r="A114" s="53" t="s">
        <v>339</v>
      </c>
      <c r="B114" s="54" t="s">
        <v>316</v>
      </c>
      <c r="C114" s="5"/>
      <c r="D114" s="5"/>
      <c r="E114" s="5">
        <v>5191</v>
      </c>
      <c r="F114" s="10">
        <v>3984</v>
      </c>
      <c r="G114" s="5">
        <v>1726</v>
      </c>
      <c r="I114" s="13">
        <f t="shared" si="0"/>
        <v>10901</v>
      </c>
      <c r="J114" s="46">
        <f>I114</f>
        <v>10901</v>
      </c>
    </row>
    <row r="115" spans="1:10" x14ac:dyDescent="0.3">
      <c r="A115" t="s">
        <v>37</v>
      </c>
      <c r="B115" t="s">
        <v>293</v>
      </c>
      <c r="C115" s="5"/>
      <c r="D115" s="5"/>
      <c r="E115" s="5">
        <v>899</v>
      </c>
      <c r="F115" s="5">
        <v>822</v>
      </c>
      <c r="G115" s="5">
        <v>1818</v>
      </c>
      <c r="I115" s="13">
        <f t="shared" si="0"/>
        <v>3539</v>
      </c>
      <c r="J115" s="44">
        <f>I115+I122+I126+I130</f>
        <v>3539</v>
      </c>
    </row>
    <row r="116" spans="1:10" x14ac:dyDescent="0.3">
      <c r="A116" s="2" t="s">
        <v>332</v>
      </c>
      <c r="B116" s="2" t="s">
        <v>327</v>
      </c>
      <c r="C116" s="5"/>
      <c r="D116" s="5"/>
      <c r="E116" s="5">
        <v>489</v>
      </c>
      <c r="F116" s="5">
        <v>1681</v>
      </c>
      <c r="G116" s="5">
        <v>685</v>
      </c>
      <c r="I116" s="13">
        <f t="shared" si="0"/>
        <v>2855</v>
      </c>
      <c r="J116" s="46">
        <f>I116+I131</f>
        <v>2855</v>
      </c>
    </row>
    <row r="117" spans="1:10" x14ac:dyDescent="0.3">
      <c r="A117" t="s">
        <v>33</v>
      </c>
      <c r="B117" t="s">
        <v>293</v>
      </c>
      <c r="C117" s="5">
        <v>693</v>
      </c>
      <c r="D117" s="5"/>
      <c r="E117" s="5">
        <v>2447</v>
      </c>
      <c r="F117" s="5">
        <v>3070</v>
      </c>
      <c r="G117" s="5">
        <v>1224</v>
      </c>
      <c r="I117" s="13">
        <f t="shared" si="0"/>
        <v>7434</v>
      </c>
      <c r="J117" s="46">
        <f>I117+I123+I127+I132</f>
        <v>7434</v>
      </c>
    </row>
    <row r="118" spans="1:10" x14ac:dyDescent="0.3">
      <c r="A118" s="2" t="s">
        <v>326</v>
      </c>
      <c r="B118" s="2" t="s">
        <v>327</v>
      </c>
      <c r="C118" s="5">
        <v>1386</v>
      </c>
      <c r="D118" s="5">
        <v>1197</v>
      </c>
      <c r="E118" s="5"/>
      <c r="F118" s="5">
        <v>1424</v>
      </c>
      <c r="G118" s="5"/>
      <c r="I118" s="13">
        <f t="shared" si="0"/>
        <v>4007</v>
      </c>
      <c r="J118" s="46">
        <f>I118+I133</f>
        <v>4007</v>
      </c>
    </row>
    <row r="119" spans="1:10" x14ac:dyDescent="0.3">
      <c r="A119" t="s">
        <v>31</v>
      </c>
      <c r="B119" t="s">
        <v>293</v>
      </c>
      <c r="C119" s="5"/>
      <c r="D119" s="5"/>
      <c r="E119" s="5">
        <v>2181</v>
      </c>
      <c r="F119" s="10"/>
      <c r="G119" s="5"/>
      <c r="I119" s="13">
        <f t="shared" si="0"/>
        <v>2181</v>
      </c>
      <c r="J119" s="44">
        <f>I119+I124+I128</f>
        <v>6560</v>
      </c>
    </row>
    <row r="120" spans="1:10" x14ac:dyDescent="0.3">
      <c r="A120" t="s">
        <v>245</v>
      </c>
      <c r="B120" t="s">
        <v>293</v>
      </c>
      <c r="C120" s="5">
        <v>2872</v>
      </c>
      <c r="D120" s="5"/>
      <c r="E120" s="5">
        <v>185</v>
      </c>
      <c r="F120" s="10">
        <v>1072</v>
      </c>
      <c r="G120" s="5"/>
      <c r="I120" s="13">
        <f t="shared" si="0"/>
        <v>4129</v>
      </c>
      <c r="J120" s="46">
        <f>I120+I125+I129+I134</f>
        <v>4129</v>
      </c>
    </row>
    <row r="121" spans="1:10" x14ac:dyDescent="0.3">
      <c r="A121" t="s">
        <v>161</v>
      </c>
      <c r="B121" t="s">
        <v>293</v>
      </c>
      <c r="C121" s="5"/>
      <c r="D121" s="5">
        <v>1885</v>
      </c>
      <c r="E121" s="5"/>
      <c r="F121" s="10"/>
      <c r="G121" s="5"/>
      <c r="I121" s="13">
        <f t="shared" si="0"/>
        <v>1885</v>
      </c>
      <c r="J121" s="46">
        <f>I121+I135</f>
        <v>3069</v>
      </c>
    </row>
    <row r="122" spans="1:10" x14ac:dyDescent="0.3">
      <c r="A122" t="s">
        <v>37</v>
      </c>
      <c r="B122" t="s">
        <v>277</v>
      </c>
      <c r="C122" s="5"/>
      <c r="D122" s="5"/>
      <c r="E122" s="5"/>
      <c r="F122" s="10"/>
      <c r="G122" s="5"/>
      <c r="I122" s="47">
        <f t="shared" si="0"/>
        <v>0</v>
      </c>
      <c r="J122" s="46"/>
    </row>
    <row r="123" spans="1:10" x14ac:dyDescent="0.3">
      <c r="A123" t="s">
        <v>33</v>
      </c>
      <c r="B123" t="s">
        <v>277</v>
      </c>
      <c r="C123" s="5"/>
      <c r="D123" s="5"/>
      <c r="E123" s="5"/>
      <c r="F123" s="10"/>
      <c r="G123" s="5"/>
      <c r="I123" s="47">
        <f t="shared" si="0"/>
        <v>0</v>
      </c>
      <c r="J123" s="46"/>
    </row>
    <row r="124" spans="1:10" x14ac:dyDescent="0.3">
      <c r="A124" t="s">
        <v>31</v>
      </c>
      <c r="B124" t="s">
        <v>277</v>
      </c>
      <c r="C124" s="5"/>
      <c r="D124" s="5"/>
      <c r="E124" s="5">
        <v>1969</v>
      </c>
      <c r="F124" s="10">
        <v>928</v>
      </c>
      <c r="G124" s="5"/>
      <c r="I124" s="47">
        <f t="shared" si="0"/>
        <v>2897</v>
      </c>
      <c r="J124" s="46"/>
    </row>
    <row r="125" spans="1:10" x14ac:dyDescent="0.3">
      <c r="A125" t="s">
        <v>245</v>
      </c>
      <c r="B125" t="s">
        <v>277</v>
      </c>
      <c r="C125" s="5"/>
      <c r="D125" s="5"/>
      <c r="E125" s="5"/>
      <c r="F125" s="10"/>
      <c r="G125" s="5"/>
      <c r="I125" s="47">
        <f t="shared" si="0"/>
        <v>0</v>
      </c>
      <c r="J125" s="46"/>
    </row>
    <row r="126" spans="1:10" x14ac:dyDescent="0.3">
      <c r="A126" s="2" t="s">
        <v>37</v>
      </c>
      <c r="B126" s="2" t="s">
        <v>153</v>
      </c>
      <c r="C126" s="5"/>
      <c r="D126" s="5"/>
      <c r="E126" s="5"/>
      <c r="F126" s="10"/>
      <c r="G126" s="5"/>
      <c r="I126" s="47">
        <f t="shared" si="0"/>
        <v>0</v>
      </c>
      <c r="J126" s="46"/>
    </row>
    <row r="127" spans="1:10" x14ac:dyDescent="0.3">
      <c r="A127" s="2" t="s">
        <v>33</v>
      </c>
      <c r="B127" s="2" t="s">
        <v>153</v>
      </c>
      <c r="C127" s="5"/>
      <c r="D127" s="5"/>
      <c r="E127" s="5"/>
      <c r="F127" s="10"/>
      <c r="G127" s="5"/>
      <c r="I127" s="47">
        <f t="shared" si="0"/>
        <v>0</v>
      </c>
      <c r="J127" s="46"/>
    </row>
    <row r="128" spans="1:10" x14ac:dyDescent="0.3">
      <c r="A128" s="2" t="s">
        <v>31</v>
      </c>
      <c r="B128" s="2" t="s">
        <v>153</v>
      </c>
      <c r="C128" s="5"/>
      <c r="D128" s="5"/>
      <c r="E128" s="5"/>
      <c r="F128" s="10">
        <v>1114</v>
      </c>
      <c r="G128" s="5">
        <v>368</v>
      </c>
      <c r="I128" s="47">
        <f t="shared" si="0"/>
        <v>1482</v>
      </c>
      <c r="J128" s="46"/>
    </row>
    <row r="129" spans="1:10" x14ac:dyDescent="0.3">
      <c r="A129" s="2" t="s">
        <v>245</v>
      </c>
      <c r="B129" s="2" t="s">
        <v>153</v>
      </c>
      <c r="C129" s="5"/>
      <c r="D129" s="5"/>
      <c r="E129" s="5"/>
      <c r="F129" s="10"/>
      <c r="G129" s="5"/>
      <c r="I129" s="47">
        <f t="shared" si="0"/>
        <v>0</v>
      </c>
      <c r="J129" s="46"/>
    </row>
    <row r="130" spans="1:10" x14ac:dyDescent="0.3">
      <c r="A130" s="2" t="s">
        <v>42</v>
      </c>
      <c r="B130" s="2" t="s">
        <v>355</v>
      </c>
      <c r="C130" s="5"/>
      <c r="D130" s="5"/>
      <c r="E130" s="5"/>
      <c r="F130" s="10"/>
      <c r="G130" s="5"/>
      <c r="I130" s="47">
        <f t="shared" si="0"/>
        <v>0</v>
      </c>
      <c r="J130" s="46"/>
    </row>
    <row r="131" spans="1:10" x14ac:dyDescent="0.3">
      <c r="A131" s="2" t="s">
        <v>356</v>
      </c>
      <c r="B131" s="2" t="s">
        <v>355</v>
      </c>
      <c r="C131" s="5"/>
      <c r="D131" s="5"/>
      <c r="E131" s="5"/>
      <c r="F131" s="10"/>
      <c r="G131" s="5"/>
      <c r="I131" s="47">
        <f t="shared" si="0"/>
        <v>0</v>
      </c>
      <c r="J131" s="46"/>
    </row>
    <row r="132" spans="1:10" x14ac:dyDescent="0.3">
      <c r="A132" s="2" t="s">
        <v>44</v>
      </c>
      <c r="B132" s="2" t="s">
        <v>355</v>
      </c>
      <c r="C132" s="5"/>
      <c r="D132" s="5"/>
      <c r="E132" s="5"/>
      <c r="F132" s="10"/>
      <c r="G132" s="5"/>
      <c r="I132" s="47">
        <f t="shared" si="0"/>
        <v>0</v>
      </c>
      <c r="J132" s="46"/>
    </row>
    <row r="133" spans="1:10" x14ac:dyDescent="0.3">
      <c r="A133" s="2" t="s">
        <v>357</v>
      </c>
      <c r="B133" s="2" t="s">
        <v>355</v>
      </c>
      <c r="C133" s="5"/>
      <c r="D133" s="5"/>
      <c r="E133" s="5"/>
      <c r="F133" s="10"/>
      <c r="G133" s="5"/>
      <c r="I133" s="47">
        <f t="shared" si="0"/>
        <v>0</v>
      </c>
      <c r="J133" s="46"/>
    </row>
    <row r="134" spans="1:10" x14ac:dyDescent="0.3">
      <c r="A134" s="2" t="s">
        <v>358</v>
      </c>
      <c r="B134" s="2" t="s">
        <v>355</v>
      </c>
      <c r="C134" s="5"/>
      <c r="D134" s="5"/>
      <c r="E134" s="5"/>
      <c r="F134" s="10"/>
      <c r="G134" s="5"/>
      <c r="I134" s="47">
        <f t="shared" si="0"/>
        <v>0</v>
      </c>
      <c r="J134" s="46"/>
    </row>
    <row r="135" spans="1:10" x14ac:dyDescent="0.3">
      <c r="A135" s="2" t="s">
        <v>359</v>
      </c>
      <c r="B135" s="2" t="s">
        <v>355</v>
      </c>
      <c r="C135" s="5">
        <v>1184</v>
      </c>
      <c r="D135" s="5"/>
      <c r="E135" s="5"/>
      <c r="F135" s="10"/>
      <c r="G135" s="5"/>
      <c r="I135" s="47">
        <f t="shared" si="0"/>
        <v>1184</v>
      </c>
      <c r="J135" s="46"/>
    </row>
    <row r="136" spans="1:10" x14ac:dyDescent="0.3">
      <c r="A136" s="2" t="s">
        <v>29</v>
      </c>
      <c r="B136" s="2" t="s">
        <v>318</v>
      </c>
      <c r="C136" s="5"/>
      <c r="D136" s="5"/>
      <c r="E136" s="5"/>
      <c r="F136" s="10"/>
      <c r="G136" s="5"/>
      <c r="I136" s="47">
        <f t="shared" si="0"/>
        <v>0</v>
      </c>
      <c r="J136" s="46">
        <f>I136</f>
        <v>0</v>
      </c>
    </row>
    <row r="137" spans="1:10" x14ac:dyDescent="0.3">
      <c r="A137" s="2" t="s">
        <v>17</v>
      </c>
      <c r="B137" s="2" t="s">
        <v>318</v>
      </c>
      <c r="C137" s="5"/>
      <c r="D137" s="5"/>
      <c r="E137" s="5"/>
      <c r="F137" s="10"/>
      <c r="G137" s="5"/>
      <c r="I137" s="47">
        <f t="shared" si="0"/>
        <v>0</v>
      </c>
      <c r="J137" s="46">
        <f>I137</f>
        <v>0</v>
      </c>
    </row>
    <row r="138" spans="1:10" x14ac:dyDescent="0.3">
      <c r="A138" s="2" t="s">
        <v>37</v>
      </c>
      <c r="B138" s="2" t="s">
        <v>290</v>
      </c>
      <c r="C138" s="5"/>
      <c r="D138" s="5"/>
      <c r="E138" s="5"/>
      <c r="F138" s="10"/>
      <c r="G138" s="5"/>
      <c r="I138" s="47">
        <f t="shared" si="0"/>
        <v>0</v>
      </c>
      <c r="J138" s="45"/>
    </row>
    <row r="139" spans="1:10" x14ac:dyDescent="0.3">
      <c r="A139" s="2" t="s">
        <v>33</v>
      </c>
      <c r="B139" s="2" t="s">
        <v>290</v>
      </c>
      <c r="C139" s="5"/>
      <c r="D139" s="5"/>
      <c r="E139" s="5"/>
      <c r="F139" s="10"/>
      <c r="G139" s="5"/>
      <c r="I139" s="47">
        <f t="shared" si="0"/>
        <v>0</v>
      </c>
      <c r="J139" s="45"/>
    </row>
    <row r="140" spans="1:10" x14ac:dyDescent="0.3">
      <c r="A140" s="2" t="s">
        <v>31</v>
      </c>
      <c r="B140" s="2" t="s">
        <v>290</v>
      </c>
      <c r="C140" s="5"/>
      <c r="D140" s="5"/>
      <c r="E140" s="5"/>
      <c r="F140" s="10"/>
      <c r="G140" s="5"/>
      <c r="I140" s="47">
        <f t="shared" si="0"/>
        <v>0</v>
      </c>
      <c r="J140" s="45"/>
    </row>
    <row r="141" spans="1:10" x14ac:dyDescent="0.3">
      <c r="A141" s="2" t="s">
        <v>245</v>
      </c>
      <c r="B141" s="2" t="s">
        <v>290</v>
      </c>
      <c r="C141" s="5"/>
      <c r="D141" s="5"/>
      <c r="E141" s="5"/>
      <c r="F141" s="10"/>
      <c r="G141" s="5"/>
      <c r="I141" s="47">
        <f t="shared" si="0"/>
        <v>0</v>
      </c>
      <c r="J141" s="45"/>
    </row>
    <row r="142" spans="1:10" x14ac:dyDescent="0.3">
      <c r="A142" s="62" t="s">
        <v>29</v>
      </c>
      <c r="B142" s="62" t="s">
        <v>32</v>
      </c>
      <c r="C142" s="5"/>
      <c r="D142" s="5"/>
      <c r="E142" s="5"/>
      <c r="F142" s="10"/>
      <c r="G142" s="5">
        <v>11785</v>
      </c>
      <c r="I142" s="47">
        <f t="shared" si="0"/>
        <v>11785</v>
      </c>
      <c r="J142" s="46">
        <f>I142</f>
        <v>11785</v>
      </c>
    </row>
    <row r="143" spans="1:10" x14ac:dyDescent="0.3">
      <c r="A143" s="62" t="s">
        <v>17</v>
      </c>
      <c r="B143" s="62" t="s">
        <v>32</v>
      </c>
      <c r="C143" s="5"/>
      <c r="D143" s="5"/>
      <c r="E143" s="5"/>
      <c r="F143" s="10">
        <v>11717</v>
      </c>
      <c r="G143" s="5">
        <v>4174</v>
      </c>
      <c r="I143" s="47">
        <f t="shared" si="0"/>
        <v>15891</v>
      </c>
      <c r="J143" s="46">
        <f t="shared" ref="J143:J144" si="3">I143</f>
        <v>15891</v>
      </c>
    </row>
    <row r="144" spans="1:10" x14ac:dyDescent="0.3">
      <c r="A144" s="40" t="s">
        <v>18</v>
      </c>
      <c r="B144" s="62" t="s">
        <v>32</v>
      </c>
      <c r="C144" s="5"/>
      <c r="D144" s="5"/>
      <c r="E144" s="5"/>
      <c r="F144" s="10"/>
      <c r="G144" s="5"/>
      <c r="I144" s="47">
        <f t="shared" si="0"/>
        <v>0</v>
      </c>
      <c r="J144" s="46">
        <f t="shared" si="3"/>
        <v>0</v>
      </c>
    </row>
    <row r="145" spans="1:10" x14ac:dyDescent="0.3">
      <c r="A145" s="2" t="s">
        <v>53</v>
      </c>
      <c r="B145" s="58" t="s">
        <v>310</v>
      </c>
      <c r="C145" s="5"/>
      <c r="D145" s="5"/>
      <c r="E145" s="5">
        <v>1290</v>
      </c>
      <c r="F145" s="10">
        <v>8573</v>
      </c>
      <c r="G145" s="5"/>
      <c r="I145" s="47">
        <f t="shared" si="0"/>
        <v>9863</v>
      </c>
      <c r="J145" s="44">
        <f>I101+I138+I145+I152+I155</f>
        <v>11809</v>
      </c>
    </row>
    <row r="146" spans="1:10" x14ac:dyDescent="0.3">
      <c r="A146" s="2" t="s">
        <v>333</v>
      </c>
      <c r="B146" s="58" t="s">
        <v>310</v>
      </c>
      <c r="C146" s="5">
        <v>8595</v>
      </c>
      <c r="D146" s="5">
        <v>8025</v>
      </c>
      <c r="E146" s="5">
        <v>4155</v>
      </c>
      <c r="F146" s="10"/>
      <c r="G146" s="5"/>
      <c r="I146" s="47">
        <f t="shared" si="0"/>
        <v>20775</v>
      </c>
      <c r="J146" s="46">
        <f>I146+I102</f>
        <v>33220</v>
      </c>
    </row>
    <row r="147" spans="1:10" x14ac:dyDescent="0.3">
      <c r="A147" s="2" t="s">
        <v>54</v>
      </c>
      <c r="B147" s="58" t="s">
        <v>310</v>
      </c>
      <c r="C147" s="5">
        <v>2344</v>
      </c>
      <c r="D147" s="5">
        <v>3962</v>
      </c>
      <c r="E147" s="5">
        <v>1762</v>
      </c>
      <c r="F147" s="10"/>
      <c r="G147" s="5"/>
      <c r="I147" s="47">
        <f t="shared" si="0"/>
        <v>8068</v>
      </c>
      <c r="J147" s="44">
        <f>I103+I139+I147+I153+I156</f>
        <v>22840</v>
      </c>
    </row>
    <row r="148" spans="1:10" x14ac:dyDescent="0.3">
      <c r="A148" s="2" t="s">
        <v>334</v>
      </c>
      <c r="B148" s="58" t="s">
        <v>310</v>
      </c>
      <c r="C148" s="5">
        <v>6147</v>
      </c>
      <c r="D148" s="5">
        <v>6420</v>
      </c>
      <c r="E148" s="5">
        <v>5468</v>
      </c>
      <c r="F148" s="10">
        <v>1737</v>
      </c>
      <c r="G148" s="5">
        <v>2508</v>
      </c>
      <c r="I148" s="47">
        <f t="shared" si="0"/>
        <v>22280</v>
      </c>
      <c r="J148" s="46">
        <f>I148+I104</f>
        <v>22280</v>
      </c>
    </row>
    <row r="149" spans="1:10" x14ac:dyDescent="0.3">
      <c r="A149" s="2" t="s">
        <v>311</v>
      </c>
      <c r="B149" s="58" t="s">
        <v>310</v>
      </c>
      <c r="C149" s="5">
        <v>3663</v>
      </c>
      <c r="D149" s="5"/>
      <c r="E149" s="5">
        <v>4765</v>
      </c>
      <c r="F149" s="10">
        <v>7127</v>
      </c>
      <c r="G149" s="5"/>
      <c r="I149" s="47">
        <f t="shared" si="0"/>
        <v>15555</v>
      </c>
      <c r="J149" s="44">
        <f>I106+I140+I149+I154+I144+I157</f>
        <v>15987</v>
      </c>
    </row>
    <row r="150" spans="1:10" x14ac:dyDescent="0.3">
      <c r="A150" s="2" t="s">
        <v>320</v>
      </c>
      <c r="B150" s="58" t="s">
        <v>310</v>
      </c>
      <c r="C150" s="5"/>
      <c r="D150" s="5">
        <v>2317</v>
      </c>
      <c r="E150" s="5">
        <v>2254</v>
      </c>
      <c r="F150" s="10">
        <v>1835</v>
      </c>
      <c r="G150" s="5"/>
      <c r="I150" s="47">
        <f t="shared" si="0"/>
        <v>6406</v>
      </c>
      <c r="J150" s="44">
        <f>I141+I150+I158</f>
        <v>6406</v>
      </c>
    </row>
    <row r="151" spans="1:10" x14ac:dyDescent="0.3">
      <c r="A151" s="2" t="s">
        <v>337</v>
      </c>
      <c r="B151" s="58" t="s">
        <v>310</v>
      </c>
      <c r="C151" s="5"/>
      <c r="D151" s="5"/>
      <c r="E151" s="5"/>
      <c r="F151" s="10"/>
      <c r="G151" s="5"/>
      <c r="I151" s="47">
        <f t="shared" si="0"/>
        <v>0</v>
      </c>
      <c r="J151" s="46">
        <f>I151+I159</f>
        <v>0</v>
      </c>
    </row>
    <row r="152" spans="1:10" x14ac:dyDescent="0.3">
      <c r="A152" s="2" t="s">
        <v>42</v>
      </c>
      <c r="B152" s="2" t="s">
        <v>296</v>
      </c>
      <c r="C152" s="5"/>
      <c r="D152" s="5"/>
      <c r="E152" s="5"/>
      <c r="F152" s="10"/>
      <c r="G152" s="5"/>
      <c r="I152" s="47">
        <f t="shared" si="0"/>
        <v>0</v>
      </c>
      <c r="J152" s="45"/>
    </row>
    <row r="153" spans="1:10" x14ac:dyDescent="0.3">
      <c r="A153" s="2" t="s">
        <v>44</v>
      </c>
      <c r="B153" s="2" t="s">
        <v>296</v>
      </c>
      <c r="C153" s="5"/>
      <c r="D153" s="5"/>
      <c r="E153" s="5"/>
      <c r="F153" s="10"/>
      <c r="G153" s="5"/>
      <c r="I153" s="47">
        <f t="shared" si="0"/>
        <v>0</v>
      </c>
      <c r="J153" s="45"/>
    </row>
    <row r="154" spans="1:10" x14ac:dyDescent="0.3">
      <c r="A154" s="2" t="s">
        <v>71</v>
      </c>
      <c r="B154" s="2" t="s">
        <v>296</v>
      </c>
      <c r="C154" s="5"/>
      <c r="D154" s="5"/>
      <c r="E154" s="5"/>
      <c r="F154" s="10"/>
      <c r="G154" s="5"/>
      <c r="I154" s="47">
        <f t="shared" si="0"/>
        <v>0</v>
      </c>
      <c r="J154" s="45"/>
    </row>
    <row r="155" spans="1:10" x14ac:dyDescent="0.3">
      <c r="A155" t="s">
        <v>25</v>
      </c>
      <c r="B155" t="s">
        <v>45</v>
      </c>
      <c r="C155" s="5"/>
      <c r="D155" s="5"/>
      <c r="E155" s="5"/>
      <c r="F155" s="5"/>
      <c r="G155" s="5"/>
      <c r="I155" s="47">
        <f t="shared" si="0"/>
        <v>0</v>
      </c>
      <c r="J155" s="44"/>
    </row>
    <row r="156" spans="1:10" x14ac:dyDescent="0.3">
      <c r="A156" t="s">
        <v>27</v>
      </c>
      <c r="B156" t="s">
        <v>45</v>
      </c>
      <c r="C156" s="5"/>
      <c r="D156" s="5"/>
      <c r="E156" s="5"/>
      <c r="F156" s="5"/>
      <c r="G156" s="5"/>
      <c r="I156" s="47">
        <f t="shared" si="0"/>
        <v>0</v>
      </c>
      <c r="J156" s="44"/>
    </row>
    <row r="157" spans="1:10" x14ac:dyDescent="0.3">
      <c r="A157" t="s">
        <v>28</v>
      </c>
      <c r="B157" t="s">
        <v>45</v>
      </c>
      <c r="C157" s="5"/>
      <c r="D157" s="5"/>
      <c r="E157" s="5"/>
      <c r="F157" s="5"/>
      <c r="G157" s="5"/>
      <c r="I157" s="47">
        <f t="shared" si="0"/>
        <v>0</v>
      </c>
      <c r="J157" s="44"/>
    </row>
    <row r="158" spans="1:10" x14ac:dyDescent="0.3">
      <c r="A158" t="s">
        <v>246</v>
      </c>
      <c r="B158" t="s">
        <v>45</v>
      </c>
      <c r="C158" s="5"/>
      <c r="D158" s="5"/>
      <c r="E158" s="5"/>
      <c r="F158" s="5"/>
      <c r="G158" s="5"/>
      <c r="I158" s="47">
        <f t="shared" si="0"/>
        <v>0</v>
      </c>
      <c r="J158" s="44"/>
    </row>
    <row r="159" spans="1:10" x14ac:dyDescent="0.3">
      <c r="A159" t="s">
        <v>160</v>
      </c>
      <c r="B159" t="s">
        <v>45</v>
      </c>
      <c r="C159" s="5"/>
      <c r="D159" s="5"/>
      <c r="E159" s="5"/>
      <c r="F159" s="5"/>
      <c r="G159" s="5"/>
      <c r="I159" s="13">
        <f t="shared" si="0"/>
        <v>0</v>
      </c>
      <c r="J159" s="46"/>
    </row>
    <row r="160" spans="1:10" x14ac:dyDescent="0.3">
      <c r="C160" s="1" t="s">
        <v>0</v>
      </c>
      <c r="D160" s="1" t="s">
        <v>0</v>
      </c>
      <c r="E160" s="1" t="s">
        <v>0</v>
      </c>
      <c r="F160" s="1" t="s">
        <v>0</v>
      </c>
      <c r="G160" s="1" t="s">
        <v>0</v>
      </c>
      <c r="H160" s="1"/>
      <c r="I160" s="1" t="s">
        <v>0</v>
      </c>
    </row>
    <row r="161" spans="3:10" x14ac:dyDescent="0.3">
      <c r="C161" s="8">
        <f>SUM(C4:C159)</f>
        <v>102537</v>
      </c>
      <c r="D161" s="8">
        <f>SUM(D4:D159)</f>
        <v>128614</v>
      </c>
      <c r="E161" s="8">
        <f>SUM(E4:E159)</f>
        <v>139799</v>
      </c>
      <c r="F161" s="8">
        <f>SUM(F4:F159)</f>
        <v>176615</v>
      </c>
      <c r="G161" s="8">
        <f>SUM(G4:G159)</f>
        <v>108724</v>
      </c>
      <c r="H161" s="9"/>
      <c r="I161" s="21">
        <f>SUM(I4:I159)</f>
        <v>656289</v>
      </c>
      <c r="J161" s="21">
        <f>SUM(J4:J159)</f>
        <v>656289</v>
      </c>
    </row>
    <row r="162" spans="3:10" x14ac:dyDescent="0.3">
      <c r="C162" s="1" t="s">
        <v>1</v>
      </c>
      <c r="D162" s="1" t="s">
        <v>1</v>
      </c>
      <c r="E162" s="1" t="s">
        <v>1</v>
      </c>
      <c r="F162" s="1" t="s">
        <v>1</v>
      </c>
      <c r="G162" s="1" t="s">
        <v>1</v>
      </c>
      <c r="H162" s="1"/>
      <c r="I162" s="1" t="s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J163"/>
  <sheetViews>
    <sheetView topLeftCell="A146" workbookViewId="0">
      <selection activeCell="F169" sqref="F169"/>
    </sheetView>
  </sheetViews>
  <sheetFormatPr defaultRowHeight="14.4" x14ac:dyDescent="0.3"/>
  <cols>
    <col min="2" max="2" width="17.6640625" customWidth="1"/>
    <col min="3" max="3" width="11.109375" customWidth="1"/>
    <col min="4" max="4" width="10.44140625" customWidth="1"/>
    <col min="5" max="5" width="11.44140625" customWidth="1"/>
    <col min="6" max="6" width="12.33203125" customWidth="1"/>
    <col min="7" max="7" width="11" customWidth="1"/>
  </cols>
  <sheetData>
    <row r="1" spans="1:10" x14ac:dyDescent="0.3">
      <c r="A1" t="s">
        <v>368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155</v>
      </c>
      <c r="D3" s="3" t="s">
        <v>226</v>
      </c>
      <c r="E3" s="3" t="s">
        <v>227</v>
      </c>
      <c r="F3" s="4" t="s">
        <v>228</v>
      </c>
      <c r="G3" s="3" t="s">
        <v>231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60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>
        <v>2104</v>
      </c>
      <c r="E10" s="5">
        <v>4033</v>
      </c>
      <c r="F10" s="17">
        <v>1219</v>
      </c>
      <c r="G10" s="5"/>
      <c r="I10" s="47">
        <f t="shared" si="0"/>
        <v>7356</v>
      </c>
      <c r="J10" s="46">
        <f>I10</f>
        <v>7356</v>
      </c>
    </row>
    <row r="11" spans="1:10" x14ac:dyDescent="0.3">
      <c r="A11" t="s">
        <v>24</v>
      </c>
      <c r="B11" t="s">
        <v>23</v>
      </c>
      <c r="C11" s="5"/>
      <c r="D11" s="5">
        <v>2698</v>
      </c>
      <c r="E11" s="5">
        <v>1300</v>
      </c>
      <c r="F11" s="17">
        <v>1443</v>
      </c>
      <c r="G11" s="5">
        <v>2853</v>
      </c>
      <c r="I11" s="47">
        <f t="shared" si="0"/>
        <v>8294</v>
      </c>
      <c r="J11" s="46">
        <f>I11</f>
        <v>8294</v>
      </c>
    </row>
    <row r="12" spans="1:10" x14ac:dyDescent="0.3">
      <c r="A12" s="2" t="s">
        <v>331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/>
      <c r="D14" s="5">
        <v>1348</v>
      </c>
      <c r="E14" s="5">
        <v>1689</v>
      </c>
      <c r="F14" s="17">
        <v>3079</v>
      </c>
      <c r="G14" s="5">
        <v>6626</v>
      </c>
      <c r="I14" s="47">
        <f t="shared" si="0"/>
        <v>12742</v>
      </c>
      <c r="J14" s="44">
        <f>I4+I14+I26+I33+I40+I44+I46+I48+I21</f>
        <v>32423</v>
      </c>
    </row>
    <row r="15" spans="1:10" x14ac:dyDescent="0.3">
      <c r="A15" s="2" t="s">
        <v>328</v>
      </c>
      <c r="B15" s="2" t="s">
        <v>287</v>
      </c>
      <c r="C15" s="5"/>
      <c r="D15" s="5"/>
      <c r="E15" s="5">
        <v>3126</v>
      </c>
      <c r="F15" s="17">
        <v>9184</v>
      </c>
      <c r="G15" s="5"/>
      <c r="I15" s="47">
        <f t="shared" si="0"/>
        <v>12310</v>
      </c>
      <c r="J15" s="46">
        <f>I15+I27+I34+I49+I22</f>
        <v>29148</v>
      </c>
    </row>
    <row r="16" spans="1:10" x14ac:dyDescent="0.3">
      <c r="A16" s="2" t="s">
        <v>139</v>
      </c>
      <c r="B16" s="2" t="s">
        <v>287</v>
      </c>
      <c r="C16" s="5"/>
      <c r="D16" s="5">
        <v>1560</v>
      </c>
      <c r="E16" s="5">
        <v>8346</v>
      </c>
      <c r="F16" s="17">
        <v>4583</v>
      </c>
      <c r="G16" s="5">
        <v>2967</v>
      </c>
      <c r="I16" s="47">
        <f t="shared" si="0"/>
        <v>17456</v>
      </c>
      <c r="J16" s="44">
        <f>I5+I16+I28+I35+I41+I45+I47+I50+I23</f>
        <v>55145</v>
      </c>
    </row>
    <row r="17" spans="1:10" x14ac:dyDescent="0.3">
      <c r="A17" s="2" t="s">
        <v>329</v>
      </c>
      <c r="B17" s="2" t="s">
        <v>287</v>
      </c>
      <c r="C17" s="5"/>
      <c r="D17" s="5">
        <v>3611</v>
      </c>
      <c r="E17" s="5">
        <v>24314</v>
      </c>
      <c r="F17" s="17">
        <v>7653</v>
      </c>
      <c r="G17" s="5">
        <v>833</v>
      </c>
      <c r="I17" s="47">
        <f t="shared" si="0"/>
        <v>36411</v>
      </c>
      <c r="J17" s="46">
        <f>I17+I29+I36+I51+I24</f>
        <v>48557</v>
      </c>
    </row>
    <row r="18" spans="1:10" x14ac:dyDescent="0.3">
      <c r="A18" s="2" t="s">
        <v>174</v>
      </c>
      <c r="B18" s="2" t="s">
        <v>287</v>
      </c>
      <c r="C18" s="5"/>
      <c r="D18" s="5"/>
      <c r="E18" s="5">
        <v>2038</v>
      </c>
      <c r="F18" s="17"/>
      <c r="G18" s="5">
        <v>1299</v>
      </c>
      <c r="I18" s="47">
        <f t="shared" si="0"/>
        <v>3337</v>
      </c>
      <c r="J18" s="44">
        <f>I6+I18+I30+I37+I42+I52+I25</f>
        <v>5395</v>
      </c>
    </row>
    <row r="19" spans="1:10" x14ac:dyDescent="0.3">
      <c r="A19" s="2" t="s">
        <v>307</v>
      </c>
      <c r="B19" s="2" t="s">
        <v>287</v>
      </c>
      <c r="C19" s="5"/>
      <c r="D19" s="5"/>
      <c r="E19" s="5"/>
      <c r="F19" s="17"/>
      <c r="G19" s="5"/>
      <c r="I19" s="47">
        <f t="shared" si="0"/>
        <v>0</v>
      </c>
      <c r="J19" s="44">
        <f>I7+I19+I31+I38+I43+I53</f>
        <v>14846</v>
      </c>
    </row>
    <row r="20" spans="1:10" x14ac:dyDescent="0.3">
      <c r="A20" s="2" t="s">
        <v>324</v>
      </c>
      <c r="B20" s="2" t="s">
        <v>287</v>
      </c>
      <c r="C20" s="5"/>
      <c r="D20" s="5"/>
      <c r="E20" s="5"/>
      <c r="F20" s="17"/>
      <c r="G20" s="5"/>
      <c r="I20" s="47">
        <f t="shared" si="0"/>
        <v>0</v>
      </c>
      <c r="J20" s="44">
        <f>I8+I20+I32+I39+I54</f>
        <v>1408</v>
      </c>
    </row>
    <row r="21" spans="1:10" x14ac:dyDescent="0.3">
      <c r="A21" s="2" t="s">
        <v>11</v>
      </c>
      <c r="B21" s="2" t="s">
        <v>287</v>
      </c>
      <c r="C21" s="5"/>
      <c r="D21" s="5">
        <v>9670</v>
      </c>
      <c r="E21" s="5">
        <v>6182</v>
      </c>
      <c r="F21" s="17">
        <v>2101</v>
      </c>
      <c r="G21" s="5">
        <v>523</v>
      </c>
      <c r="I21" s="47">
        <f t="shared" si="0"/>
        <v>18476</v>
      </c>
      <c r="J21" s="44"/>
    </row>
    <row r="22" spans="1:10" x14ac:dyDescent="0.3">
      <c r="A22" s="2" t="s">
        <v>346</v>
      </c>
      <c r="B22" s="2" t="s">
        <v>287</v>
      </c>
      <c r="C22" s="5"/>
      <c r="D22" s="5">
        <v>5425</v>
      </c>
      <c r="E22" s="5">
        <v>1277</v>
      </c>
      <c r="F22" s="17">
        <v>6020</v>
      </c>
      <c r="G22" s="5">
        <v>1681</v>
      </c>
      <c r="I22" s="47">
        <f t="shared" si="0"/>
        <v>14403</v>
      </c>
      <c r="J22" s="44"/>
    </row>
    <row r="23" spans="1:10" x14ac:dyDescent="0.3">
      <c r="A23" s="2" t="s">
        <v>10</v>
      </c>
      <c r="B23" s="2" t="s">
        <v>287</v>
      </c>
      <c r="C23" s="5"/>
      <c r="D23" s="5">
        <v>1828</v>
      </c>
      <c r="E23" s="5">
        <v>6770</v>
      </c>
      <c r="F23" s="17">
        <v>5265</v>
      </c>
      <c r="G23" s="5">
        <v>1411</v>
      </c>
      <c r="I23" s="47">
        <f t="shared" si="0"/>
        <v>15274</v>
      </c>
      <c r="J23" s="44"/>
    </row>
    <row r="24" spans="1:10" x14ac:dyDescent="0.3">
      <c r="A24" s="2" t="s">
        <v>347</v>
      </c>
      <c r="B24" s="2" t="s">
        <v>287</v>
      </c>
      <c r="C24" s="5"/>
      <c r="D24" s="5">
        <v>4742</v>
      </c>
      <c r="E24" s="5"/>
      <c r="F24" s="17">
        <v>3923</v>
      </c>
      <c r="G24" s="5">
        <v>1741</v>
      </c>
      <c r="I24" s="47">
        <f t="shared" si="0"/>
        <v>10406</v>
      </c>
      <c r="J24" s="44"/>
    </row>
    <row r="25" spans="1:10" x14ac:dyDescent="0.3">
      <c r="A25" s="2" t="s">
        <v>8</v>
      </c>
      <c r="B25" s="2" t="s">
        <v>287</v>
      </c>
      <c r="C25" s="5"/>
      <c r="D25" s="5"/>
      <c r="E25" s="5"/>
      <c r="F25" s="17">
        <v>2058</v>
      </c>
      <c r="G25" s="5"/>
      <c r="I25" s="47">
        <f t="shared" si="0"/>
        <v>2058</v>
      </c>
      <c r="J25" s="44"/>
    </row>
    <row r="26" spans="1:10" x14ac:dyDescent="0.3">
      <c r="A26" s="2" t="s">
        <v>11</v>
      </c>
      <c r="B26" s="61" t="s">
        <v>345</v>
      </c>
      <c r="C26" s="5"/>
      <c r="D26" s="5"/>
      <c r="E26" s="5"/>
      <c r="F26" s="17"/>
      <c r="G26" s="5"/>
      <c r="I26" s="47">
        <f t="shared" si="0"/>
        <v>0</v>
      </c>
      <c r="J26" s="45"/>
    </row>
    <row r="27" spans="1:10" x14ac:dyDescent="0.3">
      <c r="A27" s="2" t="s">
        <v>346</v>
      </c>
      <c r="B27" s="61" t="s">
        <v>345</v>
      </c>
      <c r="C27" s="5"/>
      <c r="D27" s="5"/>
      <c r="E27" s="5"/>
      <c r="F27" s="17"/>
      <c r="G27" s="5"/>
      <c r="I27" s="47">
        <f t="shared" si="0"/>
        <v>0</v>
      </c>
      <c r="J27" s="45"/>
    </row>
    <row r="28" spans="1:10" x14ac:dyDescent="0.3">
      <c r="A28" s="2" t="s">
        <v>10</v>
      </c>
      <c r="B28" s="61" t="s">
        <v>345</v>
      </c>
      <c r="C28" s="5"/>
      <c r="D28" s="5"/>
      <c r="E28" s="5"/>
      <c r="F28" s="17"/>
      <c r="G28" s="5"/>
      <c r="I28" s="47">
        <f t="shared" si="0"/>
        <v>0</v>
      </c>
      <c r="J28" s="45"/>
    </row>
    <row r="29" spans="1:10" x14ac:dyDescent="0.3">
      <c r="A29" s="2" t="s">
        <v>347</v>
      </c>
      <c r="B29" s="61" t="s">
        <v>345</v>
      </c>
      <c r="C29" s="5"/>
      <c r="D29" s="5"/>
      <c r="E29" s="5"/>
      <c r="F29" s="17"/>
      <c r="G29" s="5"/>
      <c r="I29" s="47">
        <f t="shared" si="0"/>
        <v>0</v>
      </c>
      <c r="J29" s="45"/>
    </row>
    <row r="30" spans="1:10" x14ac:dyDescent="0.3">
      <c r="A30" s="2" t="s">
        <v>8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348</v>
      </c>
      <c r="B31" s="61" t="s">
        <v>345</v>
      </c>
      <c r="C31" s="5"/>
      <c r="D31" s="5">
        <v>322</v>
      </c>
      <c r="E31" s="5">
        <v>734</v>
      </c>
      <c r="F31" s="17">
        <v>316</v>
      </c>
      <c r="G31" s="5"/>
      <c r="I31" s="47">
        <f t="shared" si="0"/>
        <v>1372</v>
      </c>
      <c r="J31" s="45"/>
    </row>
    <row r="32" spans="1:10" x14ac:dyDescent="0.3">
      <c r="A32" s="2" t="s">
        <v>158</v>
      </c>
      <c r="B32" s="61" t="s">
        <v>345</v>
      </c>
      <c r="C32" s="5"/>
      <c r="D32" s="5">
        <v>1408</v>
      </c>
      <c r="E32" s="5"/>
      <c r="F32" s="17"/>
      <c r="G32" s="5"/>
      <c r="I32" s="47">
        <f t="shared" si="0"/>
        <v>1408</v>
      </c>
      <c r="J32" s="45"/>
    </row>
    <row r="33" spans="1:10" x14ac:dyDescent="0.3">
      <c r="A33" s="2" t="s">
        <v>157</v>
      </c>
      <c r="B33" s="63" t="s">
        <v>345</v>
      </c>
      <c r="C33" s="5"/>
      <c r="D33" s="5"/>
      <c r="E33" s="5"/>
      <c r="F33" s="17"/>
      <c r="G33" s="5">
        <v>804</v>
      </c>
      <c r="I33" s="47">
        <f t="shared" si="0"/>
        <v>804</v>
      </c>
      <c r="J33" s="45"/>
    </row>
    <row r="34" spans="1:10" x14ac:dyDescent="0.3">
      <c r="A34" s="2" t="s">
        <v>328</v>
      </c>
      <c r="B34" s="63" t="s">
        <v>345</v>
      </c>
      <c r="C34" s="5"/>
      <c r="D34" s="5"/>
      <c r="E34" s="5"/>
      <c r="F34" s="17"/>
      <c r="G34" s="5">
        <v>1515</v>
      </c>
      <c r="I34" s="47">
        <f t="shared" si="0"/>
        <v>1515</v>
      </c>
      <c r="J34" s="45"/>
    </row>
    <row r="35" spans="1:10" x14ac:dyDescent="0.3">
      <c r="A35" s="2" t="s">
        <v>139</v>
      </c>
      <c r="B35" s="63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329</v>
      </c>
      <c r="B36" s="63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174</v>
      </c>
      <c r="B37" s="63" t="s">
        <v>345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307</v>
      </c>
      <c r="B38" s="63" t="s">
        <v>345</v>
      </c>
      <c r="C38" s="5"/>
      <c r="D38" s="5"/>
      <c r="E38" s="5"/>
      <c r="F38" s="17">
        <v>2917</v>
      </c>
      <c r="G38" s="5">
        <v>3679</v>
      </c>
      <c r="I38" s="47">
        <f t="shared" si="0"/>
        <v>6596</v>
      </c>
      <c r="J38" s="45"/>
    </row>
    <row r="39" spans="1:10" x14ac:dyDescent="0.3">
      <c r="A39" s="2" t="s">
        <v>324</v>
      </c>
      <c r="B39" s="63" t="s">
        <v>345</v>
      </c>
      <c r="C39" s="5"/>
      <c r="D39" s="5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19</v>
      </c>
      <c r="B40" s="2" t="s">
        <v>288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2" t="s">
        <v>20</v>
      </c>
      <c r="B41" s="2" t="s">
        <v>288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2" t="s">
        <v>21</v>
      </c>
      <c r="B42" s="2" t="s">
        <v>288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243</v>
      </c>
      <c r="B43" s="2" t="s">
        <v>288</v>
      </c>
      <c r="C43" s="5"/>
      <c r="D43" s="5"/>
      <c r="E43" s="5"/>
      <c r="F43" s="17"/>
      <c r="G43" s="5"/>
      <c r="I43" s="47">
        <f t="shared" si="0"/>
        <v>0</v>
      </c>
      <c r="J43" s="45"/>
    </row>
    <row r="44" spans="1:10" x14ac:dyDescent="0.3">
      <c r="A44" s="2" t="s">
        <v>157</v>
      </c>
      <c r="B44" s="2" t="s">
        <v>315</v>
      </c>
      <c r="C44" s="5"/>
      <c r="D44" s="5"/>
      <c r="E44" s="5"/>
      <c r="F44" s="17"/>
      <c r="G44" s="5"/>
      <c r="I44" s="47">
        <f t="shared" si="0"/>
        <v>0</v>
      </c>
      <c r="J44" s="45"/>
    </row>
    <row r="45" spans="1:10" x14ac:dyDescent="0.3">
      <c r="A45" s="2" t="s">
        <v>139</v>
      </c>
      <c r="B45" s="2" t="s">
        <v>315</v>
      </c>
      <c r="C45" s="5"/>
      <c r="D45" s="5"/>
      <c r="E45" s="5"/>
      <c r="F45" s="17"/>
      <c r="G45" s="5"/>
      <c r="I45" s="47">
        <f t="shared" si="0"/>
        <v>0</v>
      </c>
      <c r="J45" s="45"/>
    </row>
    <row r="46" spans="1:10" x14ac:dyDescent="0.3">
      <c r="A46" s="60" t="s">
        <v>11</v>
      </c>
      <c r="B46" s="60" t="s">
        <v>315</v>
      </c>
      <c r="C46" s="5"/>
      <c r="D46" s="5"/>
      <c r="E46" s="5"/>
      <c r="F46" s="17"/>
      <c r="G46" s="5">
        <v>401</v>
      </c>
      <c r="I46" s="47">
        <f t="shared" si="0"/>
        <v>401</v>
      </c>
      <c r="J46" s="45"/>
    </row>
    <row r="47" spans="1:10" x14ac:dyDescent="0.3">
      <c r="A47" s="60" t="s">
        <v>158</v>
      </c>
      <c r="B47" s="60" t="s">
        <v>315</v>
      </c>
      <c r="C47" s="5"/>
      <c r="D47" s="5"/>
      <c r="E47" s="5">
        <v>4137</v>
      </c>
      <c r="F47" s="17">
        <v>9678</v>
      </c>
      <c r="G47" s="5">
        <v>8600</v>
      </c>
      <c r="I47" s="47">
        <f t="shared" si="0"/>
        <v>22415</v>
      </c>
      <c r="J47" s="45"/>
    </row>
    <row r="48" spans="1:10" x14ac:dyDescent="0.3">
      <c r="A48" s="62" t="s">
        <v>172</v>
      </c>
      <c r="B48" s="62" t="s">
        <v>351</v>
      </c>
      <c r="C48" s="5"/>
      <c r="D48" s="5"/>
      <c r="E48" s="5"/>
      <c r="F48" s="17"/>
      <c r="G48" s="5"/>
      <c r="I48" s="47">
        <f t="shared" si="0"/>
        <v>0</v>
      </c>
      <c r="J48" s="45"/>
    </row>
    <row r="49" spans="1:10" x14ac:dyDescent="0.3">
      <c r="A49" s="62" t="s">
        <v>352</v>
      </c>
      <c r="B49" s="62" t="s">
        <v>351</v>
      </c>
      <c r="C49" s="5"/>
      <c r="D49" s="5"/>
      <c r="E49" s="5"/>
      <c r="F49" s="17"/>
      <c r="G49" s="5">
        <v>920</v>
      </c>
      <c r="I49" s="47">
        <f t="shared" si="0"/>
        <v>920</v>
      </c>
      <c r="J49" s="45"/>
    </row>
    <row r="50" spans="1:10" x14ac:dyDescent="0.3">
      <c r="A50" s="62" t="s">
        <v>22</v>
      </c>
      <c r="B50" s="62" t="s">
        <v>351</v>
      </c>
      <c r="C50" s="5"/>
      <c r="D50" s="5"/>
      <c r="E50" s="5"/>
      <c r="F50" s="17"/>
      <c r="G50" s="5"/>
      <c r="I50" s="47">
        <f t="shared" si="0"/>
        <v>0</v>
      </c>
      <c r="J50" s="45"/>
    </row>
    <row r="51" spans="1:10" x14ac:dyDescent="0.3">
      <c r="A51" s="62" t="s">
        <v>323</v>
      </c>
      <c r="B51" s="62" t="s">
        <v>351</v>
      </c>
      <c r="C51" s="5"/>
      <c r="D51" s="5"/>
      <c r="E51" s="5"/>
      <c r="F51" s="17">
        <v>1740</v>
      </c>
      <c r="G51" s="5"/>
      <c r="I51" s="47">
        <f t="shared" si="0"/>
        <v>1740</v>
      </c>
      <c r="J51" s="45"/>
    </row>
    <row r="52" spans="1:10" x14ac:dyDescent="0.3">
      <c r="A52" s="62" t="s">
        <v>24</v>
      </c>
      <c r="B52" s="62" t="s">
        <v>351</v>
      </c>
      <c r="C52" s="5"/>
      <c r="D52" s="5"/>
      <c r="E52" s="5"/>
      <c r="F52" s="17"/>
      <c r="G52" s="5"/>
      <c r="I52" s="47">
        <f t="shared" si="0"/>
        <v>0</v>
      </c>
      <c r="J52" s="45"/>
    </row>
    <row r="53" spans="1:10" x14ac:dyDescent="0.3">
      <c r="A53" s="62" t="s">
        <v>353</v>
      </c>
      <c r="B53" s="62" t="s">
        <v>351</v>
      </c>
      <c r="C53" s="5"/>
      <c r="D53" s="5">
        <v>4433</v>
      </c>
      <c r="E53" s="5"/>
      <c r="F53" s="17"/>
      <c r="G53" s="5">
        <v>2445</v>
      </c>
      <c r="I53" s="47">
        <f t="shared" si="0"/>
        <v>6878</v>
      </c>
      <c r="J53" s="45"/>
    </row>
    <row r="54" spans="1:10" x14ac:dyDescent="0.3">
      <c r="A54" s="62" t="s">
        <v>354</v>
      </c>
      <c r="B54" s="62" t="s">
        <v>351</v>
      </c>
      <c r="C54" s="5"/>
      <c r="D54" s="5"/>
      <c r="E54" s="5"/>
      <c r="F54" s="17"/>
      <c r="G54" s="5"/>
      <c r="I54" s="47">
        <f t="shared" si="0"/>
        <v>0</v>
      </c>
      <c r="J54" s="45"/>
    </row>
    <row r="55" spans="1:10" x14ac:dyDescent="0.3">
      <c r="A55" t="s">
        <v>29</v>
      </c>
      <c r="B55" t="s">
        <v>30</v>
      </c>
      <c r="C55" s="5"/>
      <c r="D55" s="5"/>
      <c r="E55" s="5"/>
      <c r="F55" s="17"/>
      <c r="G55" s="5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5"/>
      <c r="D56" s="5"/>
      <c r="E56" s="5"/>
      <c r="F56" s="5"/>
      <c r="G56" s="5"/>
      <c r="I56" s="47">
        <f t="shared" si="0"/>
        <v>0</v>
      </c>
      <c r="J56" s="44"/>
    </row>
    <row r="57" spans="1:10" x14ac:dyDescent="0.3">
      <c r="A57" t="s">
        <v>18</v>
      </c>
      <c r="B57" t="s">
        <v>30</v>
      </c>
      <c r="C57" s="5"/>
      <c r="D57" s="5"/>
      <c r="E57" s="5"/>
      <c r="F57" s="5"/>
      <c r="G57" s="5"/>
      <c r="I57" s="47">
        <f t="shared" si="0"/>
        <v>0</v>
      </c>
      <c r="J57" s="44"/>
    </row>
    <row r="58" spans="1:10" x14ac:dyDescent="0.3">
      <c r="A58" t="s">
        <v>244</v>
      </c>
      <c r="B58" t="s">
        <v>30</v>
      </c>
      <c r="C58" s="5"/>
      <c r="D58" s="5"/>
      <c r="E58" s="5"/>
      <c r="F58" s="5"/>
      <c r="G58" s="5"/>
      <c r="I58" s="47">
        <f t="shared" si="0"/>
        <v>0</v>
      </c>
      <c r="J58" s="44"/>
    </row>
    <row r="59" spans="1:10" x14ac:dyDescent="0.3">
      <c r="A59" t="s">
        <v>162</v>
      </c>
      <c r="B59" t="s">
        <v>30</v>
      </c>
      <c r="C59" s="5"/>
      <c r="D59" s="5"/>
      <c r="E59" s="5"/>
      <c r="F59" s="5"/>
      <c r="G59" s="5"/>
      <c r="I59" s="47">
        <f t="shared" si="0"/>
        <v>0</v>
      </c>
      <c r="J59" s="46"/>
    </row>
    <row r="60" spans="1:10" x14ac:dyDescent="0.3">
      <c r="A60" s="42" t="s">
        <v>25</v>
      </c>
      <c r="B60" s="42" t="s">
        <v>30</v>
      </c>
      <c r="C60" s="5"/>
      <c r="D60" s="5"/>
      <c r="E60" s="5">
        <v>2598</v>
      </c>
      <c r="F60" s="5"/>
      <c r="G60" s="5"/>
      <c r="I60" s="47">
        <f t="shared" si="0"/>
        <v>2598</v>
      </c>
      <c r="J60" s="46">
        <f>I60+I78</f>
        <v>2598</v>
      </c>
    </row>
    <row r="61" spans="1:10" x14ac:dyDescent="0.3">
      <c r="A61" s="42" t="s">
        <v>349</v>
      </c>
      <c r="B61" s="42" t="s">
        <v>30</v>
      </c>
      <c r="C61" s="5"/>
      <c r="D61" s="5"/>
      <c r="E61" s="5"/>
      <c r="F61" s="5"/>
      <c r="G61" s="5"/>
      <c r="I61" s="47">
        <f t="shared" si="0"/>
        <v>0</v>
      </c>
      <c r="J61" s="46">
        <f>I61</f>
        <v>0</v>
      </c>
    </row>
    <row r="62" spans="1:10" x14ac:dyDescent="0.3">
      <c r="A62" s="42" t="s">
        <v>27</v>
      </c>
      <c r="B62" s="42" t="s">
        <v>30</v>
      </c>
      <c r="C62" s="5"/>
      <c r="D62" s="5"/>
      <c r="E62" s="5"/>
      <c r="F62" s="5"/>
      <c r="G62" s="5"/>
      <c r="I62" s="47">
        <f t="shared" si="0"/>
        <v>0</v>
      </c>
      <c r="J62" s="44">
        <f>I62+I76+I79</f>
        <v>0</v>
      </c>
    </row>
    <row r="63" spans="1:10" x14ac:dyDescent="0.3">
      <c r="A63" s="60" t="s">
        <v>325</v>
      </c>
      <c r="B63" s="60" t="s">
        <v>30</v>
      </c>
      <c r="C63" s="5"/>
      <c r="D63" s="5">
        <v>2121</v>
      </c>
      <c r="E63" s="5">
        <v>4024</v>
      </c>
      <c r="F63" s="5">
        <v>1261</v>
      </c>
      <c r="G63" s="5"/>
      <c r="I63" s="47">
        <f t="shared" si="0"/>
        <v>7406</v>
      </c>
      <c r="J63" s="44">
        <f>I63+I80</f>
        <v>7406</v>
      </c>
    </row>
    <row r="64" spans="1:10" x14ac:dyDescent="0.3">
      <c r="A64" s="42" t="s">
        <v>28</v>
      </c>
      <c r="B64" s="42" t="s">
        <v>30</v>
      </c>
      <c r="C64" s="5"/>
      <c r="D64" s="5">
        <v>2688</v>
      </c>
      <c r="E64" s="5">
        <v>1336</v>
      </c>
      <c r="F64" s="5">
        <v>1489</v>
      </c>
      <c r="G64" s="5">
        <v>2769</v>
      </c>
      <c r="I64" s="47">
        <f t="shared" si="0"/>
        <v>8282</v>
      </c>
      <c r="J64" s="44">
        <f>I64+I77+I81</f>
        <v>8282</v>
      </c>
    </row>
    <row r="65" spans="1:10" x14ac:dyDescent="0.3">
      <c r="A65" t="s">
        <v>29</v>
      </c>
      <c r="B65" s="59" t="s">
        <v>254</v>
      </c>
      <c r="C65" s="5"/>
      <c r="D65" s="5">
        <v>8399</v>
      </c>
      <c r="E65" s="5">
        <v>5153</v>
      </c>
      <c r="F65" s="5">
        <v>4571</v>
      </c>
      <c r="G65" s="5">
        <v>7304</v>
      </c>
      <c r="I65" s="47">
        <f t="shared" si="0"/>
        <v>25427</v>
      </c>
      <c r="J65" s="44">
        <f>I55+I65+I72+I82+I94+I86</f>
        <v>25427</v>
      </c>
    </row>
    <row r="66" spans="1:10" x14ac:dyDescent="0.3">
      <c r="A66" t="s">
        <v>330</v>
      </c>
      <c r="B66" s="59" t="s">
        <v>254</v>
      </c>
      <c r="C66" s="5"/>
      <c r="D66" s="5">
        <v>4442</v>
      </c>
      <c r="E66" s="5">
        <v>2125</v>
      </c>
      <c r="F66" s="5">
        <v>8248</v>
      </c>
      <c r="G66" s="5">
        <v>10042</v>
      </c>
      <c r="I66" s="47">
        <f t="shared" si="0"/>
        <v>24857</v>
      </c>
      <c r="J66" s="46">
        <f>I66+I95+I87</f>
        <v>24857</v>
      </c>
    </row>
    <row r="67" spans="1:10" x14ac:dyDescent="0.3">
      <c r="A67" t="s">
        <v>17</v>
      </c>
      <c r="B67" s="59" t="s">
        <v>254</v>
      </c>
      <c r="C67" s="5"/>
      <c r="D67" s="5">
        <v>2090</v>
      </c>
      <c r="E67" s="5">
        <v>8344</v>
      </c>
      <c r="F67" s="5">
        <v>5949</v>
      </c>
      <c r="G67" s="5">
        <v>7071</v>
      </c>
      <c r="I67" s="47">
        <f t="shared" si="0"/>
        <v>23454</v>
      </c>
      <c r="J67" s="44">
        <f>I56+I67+I73+I83+I93+I96+I88</f>
        <v>23454</v>
      </c>
    </row>
    <row r="68" spans="1:10" x14ac:dyDescent="0.3">
      <c r="A68" t="s">
        <v>331</v>
      </c>
      <c r="B68" s="59" t="s">
        <v>254</v>
      </c>
      <c r="C68" s="5"/>
      <c r="D68" s="5">
        <v>5043</v>
      </c>
      <c r="E68" s="5">
        <v>8112</v>
      </c>
      <c r="F68" s="5">
        <v>7170</v>
      </c>
      <c r="G68" s="5">
        <v>6857</v>
      </c>
      <c r="I68" s="47">
        <f t="shared" si="0"/>
        <v>27182</v>
      </c>
      <c r="J68" s="46">
        <f>I68+I97+I89</f>
        <v>30953</v>
      </c>
    </row>
    <row r="69" spans="1:10" x14ac:dyDescent="0.3">
      <c r="A69" t="s">
        <v>18</v>
      </c>
      <c r="B69" s="59" t="s">
        <v>254</v>
      </c>
      <c r="C69" s="5"/>
      <c r="D69" s="5"/>
      <c r="E69" s="5">
        <v>735</v>
      </c>
      <c r="F69" s="5">
        <v>1822</v>
      </c>
      <c r="G69" s="5">
        <v>1231</v>
      </c>
      <c r="I69" s="47">
        <f t="shared" si="0"/>
        <v>3788</v>
      </c>
      <c r="J69" s="44">
        <f>I57+I74+I84+I98+I69+I90</f>
        <v>3788</v>
      </c>
    </row>
    <row r="70" spans="1:10" x14ac:dyDescent="0.3">
      <c r="A70" t="s">
        <v>244</v>
      </c>
      <c r="B70" s="59" t="s">
        <v>254</v>
      </c>
      <c r="C70" s="5"/>
      <c r="D70" s="5">
        <v>3537</v>
      </c>
      <c r="E70" s="5">
        <v>643</v>
      </c>
      <c r="F70" s="5">
        <v>1256</v>
      </c>
      <c r="G70" s="5">
        <v>2607</v>
      </c>
      <c r="I70" s="47">
        <f t="shared" si="0"/>
        <v>8043</v>
      </c>
      <c r="J70" s="44">
        <f>I58+I75+I85+I70+I99+I91</f>
        <v>8043</v>
      </c>
    </row>
    <row r="71" spans="1:10" x14ac:dyDescent="0.3">
      <c r="A71" t="s">
        <v>162</v>
      </c>
      <c r="B71" s="59" t="s">
        <v>254</v>
      </c>
      <c r="C71" s="5"/>
      <c r="D71" s="5">
        <v>1126</v>
      </c>
      <c r="E71" s="5">
        <v>1680</v>
      </c>
      <c r="F71" s="5">
        <v>5547</v>
      </c>
      <c r="G71" s="5">
        <v>1054</v>
      </c>
      <c r="I71" s="47">
        <f t="shared" si="0"/>
        <v>9407</v>
      </c>
      <c r="J71" s="44">
        <f>I59+I71+I100+I92</f>
        <v>13352</v>
      </c>
    </row>
    <row r="72" spans="1:10" x14ac:dyDescent="0.3">
      <c r="A72" s="2" t="s">
        <v>29</v>
      </c>
      <c r="B72" s="2" t="s">
        <v>289</v>
      </c>
      <c r="C72" s="5"/>
      <c r="D72" s="5"/>
      <c r="E72" s="5"/>
      <c r="F72" s="5"/>
      <c r="G72" s="5"/>
      <c r="I72" s="47">
        <f t="shared" si="0"/>
        <v>0</v>
      </c>
      <c r="J72" s="45"/>
    </row>
    <row r="73" spans="1:10" x14ac:dyDescent="0.3">
      <c r="A73" s="2" t="s">
        <v>17</v>
      </c>
      <c r="B73" s="2" t="s">
        <v>289</v>
      </c>
      <c r="C73" s="5"/>
      <c r="D73" s="5"/>
      <c r="E73" s="5"/>
      <c r="F73" s="5"/>
      <c r="G73" s="5"/>
      <c r="I73" s="47">
        <f t="shared" si="0"/>
        <v>0</v>
      </c>
      <c r="J73" s="45"/>
    </row>
    <row r="74" spans="1:10" x14ac:dyDescent="0.3">
      <c r="A74" t="s">
        <v>18</v>
      </c>
      <c r="B74" s="2" t="s">
        <v>289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s="2" t="s">
        <v>244</v>
      </c>
      <c r="B75" s="2" t="s">
        <v>289</v>
      </c>
      <c r="C75" s="5"/>
      <c r="D75" s="5"/>
      <c r="E75" s="5"/>
      <c r="F75" s="5"/>
      <c r="G75" s="5"/>
      <c r="I75" s="13">
        <f t="shared" si="0"/>
        <v>0</v>
      </c>
      <c r="J75" s="45"/>
    </row>
    <row r="76" spans="1:10" x14ac:dyDescent="0.3">
      <c r="A76" t="s">
        <v>27</v>
      </c>
      <c r="B76" s="2" t="s">
        <v>289</v>
      </c>
      <c r="C76" s="5"/>
      <c r="D76" s="5"/>
      <c r="E76" s="5"/>
      <c r="F76" s="5"/>
      <c r="G76" s="5"/>
      <c r="I76" s="13">
        <f t="shared" si="0"/>
        <v>0</v>
      </c>
      <c r="J76" s="45"/>
    </row>
    <row r="77" spans="1:10" x14ac:dyDescent="0.3">
      <c r="A77" t="s">
        <v>28</v>
      </c>
      <c r="B77" s="2" t="s">
        <v>289</v>
      </c>
      <c r="C77" s="5"/>
      <c r="D77" s="5"/>
      <c r="E77" s="5"/>
      <c r="F77" s="5"/>
      <c r="G77" s="5"/>
      <c r="I77" s="13">
        <f t="shared" si="0"/>
        <v>0</v>
      </c>
      <c r="J77" s="45"/>
    </row>
    <row r="78" spans="1:10" x14ac:dyDescent="0.3">
      <c r="A78" t="s">
        <v>25</v>
      </c>
      <c r="B78" s="2" t="s">
        <v>292</v>
      </c>
      <c r="C78" s="5"/>
      <c r="D78" s="5"/>
      <c r="E78" s="5"/>
      <c r="F78" s="5"/>
      <c r="G78" s="5"/>
      <c r="I78" s="13">
        <f t="shared" si="0"/>
        <v>0</v>
      </c>
      <c r="J78" s="45"/>
    </row>
    <row r="79" spans="1:10" x14ac:dyDescent="0.3">
      <c r="A79" t="s">
        <v>27</v>
      </c>
      <c r="B79" s="2" t="s">
        <v>292</v>
      </c>
      <c r="C79" s="5"/>
      <c r="D79" s="5"/>
      <c r="E79" s="5"/>
      <c r="F79" s="5"/>
      <c r="G79" s="5"/>
      <c r="I79" s="13">
        <f t="shared" si="0"/>
        <v>0</v>
      </c>
      <c r="J79" s="45"/>
    </row>
    <row r="80" spans="1:10" x14ac:dyDescent="0.3">
      <c r="A80" t="s">
        <v>325</v>
      </c>
      <c r="B80" s="2" t="s">
        <v>292</v>
      </c>
      <c r="C80" s="5"/>
      <c r="D80" s="5"/>
      <c r="E80" s="5"/>
      <c r="F80" s="5"/>
      <c r="G80" s="5"/>
      <c r="I80" s="13">
        <f t="shared" si="0"/>
        <v>0</v>
      </c>
      <c r="J80" s="45"/>
    </row>
    <row r="81" spans="1:10" x14ac:dyDescent="0.3">
      <c r="A81" t="s">
        <v>28</v>
      </c>
      <c r="B81" s="2" t="s">
        <v>292</v>
      </c>
      <c r="C81" s="5"/>
      <c r="D81" s="5"/>
      <c r="E81" s="5"/>
      <c r="F81" s="5"/>
      <c r="G81" s="5"/>
      <c r="I81" s="13">
        <f t="shared" si="0"/>
        <v>0</v>
      </c>
      <c r="J81" s="45"/>
    </row>
    <row r="82" spans="1:10" x14ac:dyDescent="0.3">
      <c r="A82" s="2" t="s">
        <v>29</v>
      </c>
      <c r="B82" s="2" t="s">
        <v>292</v>
      </c>
      <c r="C82" s="5"/>
      <c r="D82" s="5"/>
      <c r="E82" s="5"/>
      <c r="F82" s="5"/>
      <c r="G82" s="5"/>
      <c r="I82" s="13">
        <f t="shared" si="0"/>
        <v>0</v>
      </c>
      <c r="J82" s="45"/>
    </row>
    <row r="83" spans="1:10" x14ac:dyDescent="0.3">
      <c r="A83" s="2" t="s">
        <v>17</v>
      </c>
      <c r="B83" s="2" t="s">
        <v>292</v>
      </c>
      <c r="C83" s="5"/>
      <c r="D83" s="5"/>
      <c r="E83" s="5"/>
      <c r="F83" s="5"/>
      <c r="G83" s="5"/>
      <c r="I83" s="13">
        <f t="shared" si="0"/>
        <v>0</v>
      </c>
      <c r="J83" s="45"/>
    </row>
    <row r="84" spans="1:10" x14ac:dyDescent="0.3">
      <c r="A84" t="s">
        <v>18</v>
      </c>
      <c r="B84" s="2" t="s">
        <v>292</v>
      </c>
      <c r="C84" s="5"/>
      <c r="D84" s="5"/>
      <c r="E84" s="5"/>
      <c r="F84" s="5"/>
      <c r="G84" s="5"/>
      <c r="I84" s="13">
        <f t="shared" si="0"/>
        <v>0</v>
      </c>
      <c r="J84" s="45"/>
    </row>
    <row r="85" spans="1:10" x14ac:dyDescent="0.3">
      <c r="A85" s="2" t="s">
        <v>244</v>
      </c>
      <c r="B85" s="2" t="s">
        <v>292</v>
      </c>
      <c r="C85" s="5"/>
      <c r="D85" s="5"/>
      <c r="E85" s="5"/>
      <c r="F85" s="5"/>
      <c r="G85" s="5"/>
      <c r="I85" s="13">
        <f t="shared" si="0"/>
        <v>0</v>
      </c>
      <c r="J85" s="45"/>
    </row>
    <row r="86" spans="1:10" x14ac:dyDescent="0.3">
      <c r="A86" t="s">
        <v>175</v>
      </c>
      <c r="B86" s="64" t="s">
        <v>360</v>
      </c>
      <c r="C86" s="5"/>
      <c r="D86" s="5"/>
      <c r="E86" s="5"/>
      <c r="F86" s="5"/>
      <c r="G86" s="5"/>
      <c r="I86" s="13">
        <f t="shared" si="0"/>
        <v>0</v>
      </c>
      <c r="J86" s="45"/>
    </row>
    <row r="87" spans="1:10" x14ac:dyDescent="0.3">
      <c r="A87" t="s">
        <v>361</v>
      </c>
      <c r="B87" s="64" t="s">
        <v>360</v>
      </c>
      <c r="C87" s="5"/>
      <c r="D87" s="5"/>
      <c r="E87" s="5"/>
      <c r="F87" s="5"/>
      <c r="G87" s="5"/>
      <c r="I87" s="13">
        <f t="shared" si="0"/>
        <v>0</v>
      </c>
      <c r="J87" s="45"/>
    </row>
    <row r="88" spans="1:10" x14ac:dyDescent="0.3">
      <c r="A88" t="s">
        <v>176</v>
      </c>
      <c r="B88" s="64" t="s">
        <v>360</v>
      </c>
      <c r="C88" s="5"/>
      <c r="D88" s="5"/>
      <c r="E88" s="5"/>
      <c r="F88" s="5"/>
      <c r="G88" s="5"/>
      <c r="I88" s="13">
        <f t="shared" si="0"/>
        <v>0</v>
      </c>
      <c r="J88" s="45"/>
    </row>
    <row r="89" spans="1:10" x14ac:dyDescent="0.3">
      <c r="A89" t="s">
        <v>362</v>
      </c>
      <c r="B89" s="64" t="s">
        <v>360</v>
      </c>
      <c r="C89" s="5"/>
      <c r="D89" s="5"/>
      <c r="E89" s="5"/>
      <c r="F89" s="5"/>
      <c r="G89" s="5">
        <v>3771</v>
      </c>
      <c r="I89" s="13">
        <f t="shared" si="0"/>
        <v>3771</v>
      </c>
      <c r="J89" s="45"/>
    </row>
    <row r="90" spans="1:10" x14ac:dyDescent="0.3">
      <c r="A90" t="s">
        <v>177</v>
      </c>
      <c r="B90" s="64" t="s">
        <v>360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s="2" t="s">
        <v>363</v>
      </c>
      <c r="B91" s="64" t="s">
        <v>360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s="2" t="s">
        <v>364</v>
      </c>
      <c r="B92" s="64" t="s">
        <v>360</v>
      </c>
      <c r="C92" s="5"/>
      <c r="D92" s="5"/>
      <c r="E92" s="5"/>
      <c r="F92" s="5"/>
      <c r="G92" s="5">
        <v>3945</v>
      </c>
      <c r="I92" s="13">
        <f t="shared" si="0"/>
        <v>3945</v>
      </c>
      <c r="J92" s="45"/>
    </row>
    <row r="93" spans="1:10" x14ac:dyDescent="0.3">
      <c r="A93" t="s">
        <v>33</v>
      </c>
      <c r="B93" s="2" t="s">
        <v>254</v>
      </c>
      <c r="C93" s="5"/>
      <c r="D93" s="5"/>
      <c r="E93" s="5"/>
      <c r="F93" s="5"/>
      <c r="G93" s="5"/>
      <c r="I93" s="13">
        <f t="shared" si="0"/>
        <v>0</v>
      </c>
      <c r="J93" s="46"/>
    </row>
    <row r="94" spans="1:10" x14ac:dyDescent="0.3">
      <c r="A94" s="2" t="s">
        <v>37</v>
      </c>
      <c r="B94" s="2" t="s">
        <v>297</v>
      </c>
      <c r="C94" s="5"/>
      <c r="D94" s="5"/>
      <c r="E94" s="5"/>
      <c r="F94" s="5"/>
      <c r="G94" s="5"/>
      <c r="I94" s="13">
        <f t="shared" si="0"/>
        <v>0</v>
      </c>
      <c r="J94" s="46"/>
    </row>
    <row r="95" spans="1:10" x14ac:dyDescent="0.3">
      <c r="A95" s="2" t="s">
        <v>332</v>
      </c>
      <c r="B95" s="2" t="s">
        <v>297</v>
      </c>
      <c r="C95" s="5"/>
      <c r="D95" s="5"/>
      <c r="E95" s="5"/>
      <c r="F95" s="5"/>
      <c r="G95" s="5"/>
      <c r="I95" s="13">
        <f t="shared" si="0"/>
        <v>0</v>
      </c>
      <c r="J95" s="46"/>
    </row>
    <row r="96" spans="1:10" x14ac:dyDescent="0.3">
      <c r="A96" s="2" t="s">
        <v>33</v>
      </c>
      <c r="B96" s="2" t="s">
        <v>297</v>
      </c>
      <c r="C96" s="5"/>
      <c r="D96" s="5"/>
      <c r="E96" s="5"/>
      <c r="F96" s="5"/>
      <c r="G96" s="5"/>
      <c r="I96" s="13">
        <f t="shared" si="0"/>
        <v>0</v>
      </c>
      <c r="J96" s="46"/>
    </row>
    <row r="97" spans="1:10" x14ac:dyDescent="0.3">
      <c r="A97" s="2" t="s">
        <v>326</v>
      </c>
      <c r="B97" s="2" t="s">
        <v>297</v>
      </c>
      <c r="C97" s="5"/>
      <c r="D97" s="5"/>
      <c r="E97" s="5"/>
      <c r="F97" s="5"/>
      <c r="G97" s="5"/>
      <c r="I97" s="13">
        <f t="shared" si="0"/>
        <v>0</v>
      </c>
      <c r="J97" s="46"/>
    </row>
    <row r="98" spans="1:10" x14ac:dyDescent="0.3">
      <c r="A98" s="2" t="s">
        <v>31</v>
      </c>
      <c r="B98" s="2" t="s">
        <v>297</v>
      </c>
      <c r="C98" s="5"/>
      <c r="D98" s="5"/>
      <c r="E98" s="5"/>
      <c r="F98" s="5"/>
      <c r="G98" s="5"/>
      <c r="I98" s="13">
        <f t="shared" si="0"/>
        <v>0</v>
      </c>
      <c r="J98" s="46"/>
    </row>
    <row r="99" spans="1:10" x14ac:dyDescent="0.3">
      <c r="A99" s="2" t="s">
        <v>245</v>
      </c>
      <c r="B99" s="2" t="s">
        <v>297</v>
      </c>
      <c r="C99" s="5"/>
      <c r="D99" s="5"/>
      <c r="E99" s="5"/>
      <c r="F99" s="5"/>
      <c r="G99" s="5"/>
      <c r="I99" s="13">
        <f t="shared" si="0"/>
        <v>0</v>
      </c>
      <c r="J99" s="46"/>
    </row>
    <row r="100" spans="1:10" x14ac:dyDescent="0.3">
      <c r="A100" s="2" t="s">
        <v>161</v>
      </c>
      <c r="B100" s="2" t="s">
        <v>297</v>
      </c>
      <c r="C100" s="5"/>
      <c r="D100" s="5"/>
      <c r="E100" s="5"/>
      <c r="F100" s="5"/>
      <c r="G100" s="5"/>
      <c r="I100" s="13">
        <f t="shared" si="0"/>
        <v>0</v>
      </c>
      <c r="J100" s="46"/>
    </row>
    <row r="101" spans="1:10" x14ac:dyDescent="0.3">
      <c r="A101" t="s">
        <v>37</v>
      </c>
      <c r="B101" s="55" t="s">
        <v>336</v>
      </c>
      <c r="C101" s="5"/>
      <c r="D101" s="5">
        <v>1571</v>
      </c>
      <c r="E101" s="5"/>
      <c r="F101" s="10">
        <v>1949</v>
      </c>
      <c r="G101" s="5"/>
      <c r="I101" s="47">
        <f t="shared" si="0"/>
        <v>3520</v>
      </c>
      <c r="J101" s="45"/>
    </row>
    <row r="102" spans="1:10" x14ac:dyDescent="0.3">
      <c r="A102" s="2" t="s">
        <v>332</v>
      </c>
      <c r="B102" s="55" t="s">
        <v>336</v>
      </c>
      <c r="C102" s="5"/>
      <c r="D102" s="5"/>
      <c r="E102" s="5">
        <v>508</v>
      </c>
      <c r="F102" s="10">
        <v>5116</v>
      </c>
      <c r="G102" s="5"/>
      <c r="I102" s="47">
        <f t="shared" si="0"/>
        <v>5624</v>
      </c>
      <c r="J102" s="45"/>
    </row>
    <row r="103" spans="1:10" x14ac:dyDescent="0.3">
      <c r="A103" t="s">
        <v>33</v>
      </c>
      <c r="B103" s="55" t="s">
        <v>336</v>
      </c>
      <c r="C103" s="5"/>
      <c r="D103" s="5"/>
      <c r="E103" s="5"/>
      <c r="F103" s="10"/>
      <c r="G103" s="5"/>
      <c r="I103" s="47">
        <f t="shared" si="0"/>
        <v>0</v>
      </c>
      <c r="J103" s="45"/>
    </row>
    <row r="104" spans="1:10" x14ac:dyDescent="0.3">
      <c r="A104" s="2" t="s">
        <v>326</v>
      </c>
      <c r="B104" s="55" t="s">
        <v>336</v>
      </c>
      <c r="C104" s="5"/>
      <c r="D104" s="5"/>
      <c r="E104" s="5"/>
      <c r="F104" s="10"/>
      <c r="G104" s="5"/>
      <c r="I104" s="47">
        <f t="shared" si="0"/>
        <v>0</v>
      </c>
      <c r="J104" s="45"/>
    </row>
    <row r="105" spans="1:10" x14ac:dyDescent="0.3">
      <c r="A105" s="2" t="s">
        <v>339</v>
      </c>
      <c r="B105" s="55" t="s">
        <v>336</v>
      </c>
      <c r="C105" s="5"/>
      <c r="D105" s="5">
        <v>1681</v>
      </c>
      <c r="E105" s="5">
        <v>1340</v>
      </c>
      <c r="F105" s="10">
        <v>838</v>
      </c>
      <c r="G105" s="5">
        <v>363</v>
      </c>
      <c r="I105" s="47">
        <f t="shared" si="0"/>
        <v>4222</v>
      </c>
      <c r="J105" s="46">
        <f>I105</f>
        <v>4222</v>
      </c>
    </row>
    <row r="106" spans="1:10" x14ac:dyDescent="0.3">
      <c r="A106" t="s">
        <v>31</v>
      </c>
      <c r="B106" s="55" t="s">
        <v>336</v>
      </c>
      <c r="C106" s="5"/>
      <c r="D106" s="5"/>
      <c r="E106" s="5"/>
      <c r="F106" s="10"/>
      <c r="G106" s="5"/>
      <c r="I106" s="47">
        <f t="shared" si="0"/>
        <v>0</v>
      </c>
      <c r="J106" s="45"/>
    </row>
    <row r="107" spans="1:10" x14ac:dyDescent="0.3">
      <c r="A107" t="s">
        <v>35</v>
      </c>
      <c r="B107" t="s">
        <v>32</v>
      </c>
      <c r="C107" s="5"/>
      <c r="D107" s="5"/>
      <c r="E107" s="5"/>
      <c r="F107" s="10"/>
      <c r="G107" s="5"/>
      <c r="I107" s="13">
        <f t="shared" si="0"/>
        <v>0</v>
      </c>
      <c r="J107" s="46">
        <f>I107</f>
        <v>0</v>
      </c>
    </row>
    <row r="108" spans="1:10" x14ac:dyDescent="0.3">
      <c r="A108" t="s">
        <v>36</v>
      </c>
      <c r="B108" t="s">
        <v>32</v>
      </c>
      <c r="C108" s="5"/>
      <c r="D108" s="5"/>
      <c r="E108" s="5"/>
      <c r="F108" s="6"/>
      <c r="G108" s="5"/>
      <c r="I108" s="13">
        <f t="shared" si="0"/>
        <v>0</v>
      </c>
      <c r="J108" s="46">
        <f t="shared" ref="J108:J110" si="1">I108</f>
        <v>0</v>
      </c>
    </row>
    <row r="109" spans="1:10" x14ac:dyDescent="0.3">
      <c r="A109" t="s">
        <v>340</v>
      </c>
      <c r="B109" s="56" t="s">
        <v>32</v>
      </c>
      <c r="C109" s="5"/>
      <c r="D109" s="5"/>
      <c r="E109" s="5">
        <v>1685</v>
      </c>
      <c r="F109" s="10"/>
      <c r="G109" s="5"/>
      <c r="I109" s="13">
        <f t="shared" si="0"/>
        <v>1685</v>
      </c>
      <c r="J109" s="46">
        <f t="shared" si="1"/>
        <v>1685</v>
      </c>
    </row>
    <row r="110" spans="1:10" x14ac:dyDescent="0.3">
      <c r="A110" t="s">
        <v>341</v>
      </c>
      <c r="B110" s="56" t="s">
        <v>32</v>
      </c>
      <c r="C110" s="5"/>
      <c r="D110" s="5">
        <v>5190</v>
      </c>
      <c r="E110" s="5">
        <v>4162</v>
      </c>
      <c r="F110" s="10">
        <v>2640</v>
      </c>
      <c r="G110" s="5">
        <v>5877</v>
      </c>
      <c r="I110" s="13">
        <f t="shared" si="0"/>
        <v>17869</v>
      </c>
      <c r="J110" s="46">
        <f t="shared" si="1"/>
        <v>17869</v>
      </c>
    </row>
    <row r="111" spans="1:10" x14ac:dyDescent="0.3">
      <c r="A111" s="7" t="s">
        <v>39</v>
      </c>
      <c r="B111" t="s">
        <v>38</v>
      </c>
      <c r="C111" s="5"/>
      <c r="D111" s="5"/>
      <c r="E111" s="5"/>
      <c r="F111" s="6"/>
      <c r="G111" s="5"/>
      <c r="I111" s="13">
        <f t="shared" si="0"/>
        <v>0</v>
      </c>
      <c r="J111" s="45"/>
    </row>
    <row r="112" spans="1:10" x14ac:dyDescent="0.3">
      <c r="A112" s="53" t="s">
        <v>37</v>
      </c>
      <c r="B112" s="54" t="s">
        <v>316</v>
      </c>
      <c r="C112" s="5"/>
      <c r="D112" s="5"/>
      <c r="E112" s="5"/>
      <c r="F112" s="10"/>
      <c r="G112" s="5"/>
      <c r="I112" s="13">
        <f t="shared" si="0"/>
        <v>0</v>
      </c>
      <c r="J112" s="46">
        <f>I112</f>
        <v>0</v>
      </c>
    </row>
    <row r="113" spans="1:10" x14ac:dyDescent="0.3">
      <c r="A113" s="53" t="s">
        <v>332</v>
      </c>
      <c r="B113" s="54" t="s">
        <v>316</v>
      </c>
      <c r="C113" s="5"/>
      <c r="D113" s="5"/>
      <c r="E113" s="5">
        <v>1409</v>
      </c>
      <c r="F113" s="10"/>
      <c r="G113" s="5"/>
      <c r="I113" s="13">
        <f t="shared" si="0"/>
        <v>1409</v>
      </c>
      <c r="J113" s="46">
        <f t="shared" ref="J113" si="2">I113</f>
        <v>1409</v>
      </c>
    </row>
    <row r="114" spans="1:10" x14ac:dyDescent="0.3">
      <c r="A114" s="53" t="s">
        <v>339</v>
      </c>
      <c r="B114" s="54" t="s">
        <v>316</v>
      </c>
      <c r="C114" s="5"/>
      <c r="D114" s="5">
        <v>4464</v>
      </c>
      <c r="E114" s="5">
        <v>3589</v>
      </c>
      <c r="F114" s="10">
        <v>2202</v>
      </c>
      <c r="G114" s="5">
        <v>3785</v>
      </c>
      <c r="I114" s="13">
        <f t="shared" si="0"/>
        <v>14040</v>
      </c>
      <c r="J114" s="46">
        <f>I114</f>
        <v>14040</v>
      </c>
    </row>
    <row r="115" spans="1:10" x14ac:dyDescent="0.3">
      <c r="A115" t="s">
        <v>37</v>
      </c>
      <c r="B115" t="s">
        <v>293</v>
      </c>
      <c r="C115" s="5"/>
      <c r="D115" s="5"/>
      <c r="E115" s="5"/>
      <c r="F115" s="5"/>
      <c r="G115" s="5">
        <v>1347</v>
      </c>
      <c r="I115" s="13">
        <f t="shared" si="0"/>
        <v>1347</v>
      </c>
      <c r="J115" s="44">
        <f>I115+I122+I126+I130</f>
        <v>1347</v>
      </c>
    </row>
    <row r="116" spans="1:10" x14ac:dyDescent="0.3">
      <c r="A116" s="2" t="s">
        <v>332</v>
      </c>
      <c r="B116" s="2" t="s">
        <v>327</v>
      </c>
      <c r="C116" s="5"/>
      <c r="D116" s="5"/>
      <c r="E116" s="5"/>
      <c r="F116" s="5">
        <v>440</v>
      </c>
      <c r="G116" s="5"/>
      <c r="I116" s="13">
        <f t="shared" si="0"/>
        <v>440</v>
      </c>
      <c r="J116" s="46">
        <f>I116+I131</f>
        <v>440</v>
      </c>
    </row>
    <row r="117" spans="1:10" x14ac:dyDescent="0.3">
      <c r="A117" t="s">
        <v>33</v>
      </c>
      <c r="B117" t="s">
        <v>293</v>
      </c>
      <c r="C117" s="5"/>
      <c r="D117" s="5">
        <v>2804</v>
      </c>
      <c r="E117" s="5">
        <v>3312</v>
      </c>
      <c r="F117" s="5">
        <v>2692</v>
      </c>
      <c r="G117" s="5"/>
      <c r="I117" s="13">
        <f t="shared" si="0"/>
        <v>8808</v>
      </c>
      <c r="J117" s="46">
        <f>I117+I123+I127+I132</f>
        <v>8808</v>
      </c>
    </row>
    <row r="118" spans="1:10" x14ac:dyDescent="0.3">
      <c r="A118" s="2" t="s">
        <v>326</v>
      </c>
      <c r="B118" s="2" t="s">
        <v>327</v>
      </c>
      <c r="C118" s="5"/>
      <c r="D118" s="5">
        <v>930</v>
      </c>
      <c r="E118" s="5"/>
      <c r="F118" s="5"/>
      <c r="G118" s="5"/>
      <c r="I118" s="13">
        <f t="shared" si="0"/>
        <v>930</v>
      </c>
      <c r="J118" s="46">
        <f>I118+I133</f>
        <v>7863</v>
      </c>
    </row>
    <row r="119" spans="1:10" x14ac:dyDescent="0.3">
      <c r="A119" t="s">
        <v>31</v>
      </c>
      <c r="B119" t="s">
        <v>293</v>
      </c>
      <c r="C119" s="5"/>
      <c r="D119" s="5"/>
      <c r="E119" s="5"/>
      <c r="F119" s="10"/>
      <c r="G119" s="5"/>
      <c r="I119" s="13">
        <f t="shared" si="0"/>
        <v>0</v>
      </c>
      <c r="J119" s="44">
        <f>I119+I124+I128+I134</f>
        <v>2578</v>
      </c>
    </row>
    <row r="120" spans="1:10" x14ac:dyDescent="0.3">
      <c r="A120" t="s">
        <v>245</v>
      </c>
      <c r="B120" t="s">
        <v>293</v>
      </c>
      <c r="C120" s="5"/>
      <c r="D120" s="5">
        <v>4254</v>
      </c>
      <c r="E120" s="5">
        <v>695</v>
      </c>
      <c r="F120" s="10">
        <v>336</v>
      </c>
      <c r="G120" s="5">
        <v>1560</v>
      </c>
      <c r="I120" s="13">
        <f t="shared" si="0"/>
        <v>6845</v>
      </c>
      <c r="J120" s="46">
        <f>I120+I125+I129+I135</f>
        <v>6845</v>
      </c>
    </row>
    <row r="121" spans="1:10" x14ac:dyDescent="0.3">
      <c r="A121" t="s">
        <v>161</v>
      </c>
      <c r="B121" t="s">
        <v>293</v>
      </c>
      <c r="C121" s="5"/>
      <c r="D121" s="5">
        <v>1280</v>
      </c>
      <c r="E121" s="5">
        <v>2515</v>
      </c>
      <c r="F121" s="10">
        <v>5095</v>
      </c>
      <c r="G121" s="5">
        <v>1753</v>
      </c>
      <c r="I121" s="13">
        <f t="shared" si="0"/>
        <v>10643</v>
      </c>
      <c r="J121" s="46">
        <f>I121+I136</f>
        <v>10643</v>
      </c>
    </row>
    <row r="122" spans="1:10" x14ac:dyDescent="0.3">
      <c r="A122" t="s">
        <v>37</v>
      </c>
      <c r="B122" t="s">
        <v>277</v>
      </c>
      <c r="C122" s="5"/>
      <c r="D122" s="5"/>
      <c r="E122" s="5"/>
      <c r="F122" s="10"/>
      <c r="G122" s="5"/>
      <c r="I122" s="47">
        <f t="shared" si="0"/>
        <v>0</v>
      </c>
      <c r="J122" s="46"/>
    </row>
    <row r="123" spans="1:10" x14ac:dyDescent="0.3">
      <c r="A123" t="s">
        <v>33</v>
      </c>
      <c r="B123" t="s">
        <v>277</v>
      </c>
      <c r="C123" s="5"/>
      <c r="D123" s="5"/>
      <c r="E123" s="5"/>
      <c r="F123" s="10"/>
      <c r="G123" s="5"/>
      <c r="I123" s="47">
        <f t="shared" si="0"/>
        <v>0</v>
      </c>
      <c r="J123" s="46"/>
    </row>
    <row r="124" spans="1:10" x14ac:dyDescent="0.3">
      <c r="A124" t="s">
        <v>31</v>
      </c>
      <c r="B124" t="s">
        <v>277</v>
      </c>
      <c r="C124" s="5"/>
      <c r="D124" s="5"/>
      <c r="E124" s="5"/>
      <c r="F124" s="10"/>
      <c r="G124" s="5"/>
      <c r="I124" s="47">
        <f t="shared" si="0"/>
        <v>0</v>
      </c>
      <c r="J124" s="46"/>
    </row>
    <row r="125" spans="1:10" x14ac:dyDescent="0.3">
      <c r="A125" t="s">
        <v>245</v>
      </c>
      <c r="B125" t="s">
        <v>277</v>
      </c>
      <c r="C125" s="5"/>
      <c r="D125" s="5"/>
      <c r="E125" s="5"/>
      <c r="F125" s="10"/>
      <c r="G125" s="5"/>
      <c r="I125" s="47">
        <f t="shared" si="0"/>
        <v>0</v>
      </c>
      <c r="J125" s="46"/>
    </row>
    <row r="126" spans="1:10" x14ac:dyDescent="0.3">
      <c r="A126" s="2" t="s">
        <v>37</v>
      </c>
      <c r="B126" s="2" t="s">
        <v>153</v>
      </c>
      <c r="C126" s="5"/>
      <c r="D126" s="5"/>
      <c r="E126" s="5"/>
      <c r="F126" s="10"/>
      <c r="G126" s="5"/>
      <c r="I126" s="47">
        <f t="shared" si="0"/>
        <v>0</v>
      </c>
      <c r="J126" s="46"/>
    </row>
    <row r="127" spans="1:10" x14ac:dyDescent="0.3">
      <c r="A127" s="2" t="s">
        <v>33</v>
      </c>
      <c r="B127" s="2" t="s">
        <v>153</v>
      </c>
      <c r="C127" s="5"/>
      <c r="D127" s="5"/>
      <c r="E127" s="5"/>
      <c r="F127" s="10"/>
      <c r="G127" s="5"/>
      <c r="I127" s="47">
        <f t="shared" si="0"/>
        <v>0</v>
      </c>
      <c r="J127" s="46"/>
    </row>
    <row r="128" spans="1:10" x14ac:dyDescent="0.3">
      <c r="A128" s="2" t="s">
        <v>31</v>
      </c>
      <c r="B128" s="2" t="s">
        <v>153</v>
      </c>
      <c r="C128" s="5"/>
      <c r="D128" s="5"/>
      <c r="E128" s="5"/>
      <c r="F128" s="10"/>
      <c r="G128" s="5"/>
      <c r="I128" s="47">
        <f t="shared" si="0"/>
        <v>0</v>
      </c>
      <c r="J128" s="46"/>
    </row>
    <row r="129" spans="1:10" x14ac:dyDescent="0.3">
      <c r="A129" s="2" t="s">
        <v>245</v>
      </c>
      <c r="B129" s="2" t="s">
        <v>153</v>
      </c>
      <c r="C129" s="5"/>
      <c r="D129" s="5"/>
      <c r="E129" s="5"/>
      <c r="F129" s="10"/>
      <c r="G129" s="5"/>
      <c r="I129" s="47">
        <f t="shared" si="0"/>
        <v>0</v>
      </c>
      <c r="J129" s="46"/>
    </row>
    <row r="130" spans="1:10" x14ac:dyDescent="0.3">
      <c r="A130" s="2" t="s">
        <v>42</v>
      </c>
      <c r="B130" s="2" t="s">
        <v>355</v>
      </c>
      <c r="C130" s="5"/>
      <c r="D130" s="5"/>
      <c r="E130" s="5"/>
      <c r="F130" s="10"/>
      <c r="G130" s="5"/>
      <c r="I130" s="47">
        <f t="shared" si="0"/>
        <v>0</v>
      </c>
      <c r="J130" s="46"/>
    </row>
    <row r="131" spans="1:10" x14ac:dyDescent="0.3">
      <c r="A131" s="2" t="s">
        <v>356</v>
      </c>
      <c r="B131" s="2" t="s">
        <v>355</v>
      </c>
      <c r="C131" s="5"/>
      <c r="D131" s="5"/>
      <c r="E131" s="5"/>
      <c r="F131" s="10"/>
      <c r="G131" s="5"/>
      <c r="I131" s="47">
        <f t="shared" si="0"/>
        <v>0</v>
      </c>
      <c r="J131" s="46"/>
    </row>
    <row r="132" spans="1:10" x14ac:dyDescent="0.3">
      <c r="A132" s="2" t="s">
        <v>44</v>
      </c>
      <c r="B132" s="2" t="s">
        <v>355</v>
      </c>
      <c r="C132" s="5"/>
      <c r="D132" s="5"/>
      <c r="E132" s="5"/>
      <c r="F132" s="10"/>
      <c r="G132" s="5"/>
      <c r="I132" s="47">
        <f t="shared" si="0"/>
        <v>0</v>
      </c>
      <c r="J132" s="46"/>
    </row>
    <row r="133" spans="1:10" x14ac:dyDescent="0.3">
      <c r="A133" s="2" t="s">
        <v>357</v>
      </c>
      <c r="B133" s="2" t="s">
        <v>355</v>
      </c>
      <c r="C133" s="5"/>
      <c r="D133" s="5">
        <v>497</v>
      </c>
      <c r="E133" s="5">
        <v>1845</v>
      </c>
      <c r="F133" s="10">
        <v>2586</v>
      </c>
      <c r="G133" s="5">
        <v>2005</v>
      </c>
      <c r="I133" s="47">
        <f t="shared" si="0"/>
        <v>6933</v>
      </c>
      <c r="J133" s="46"/>
    </row>
    <row r="134" spans="1:10" x14ac:dyDescent="0.3">
      <c r="A134" s="2" t="s">
        <v>71</v>
      </c>
      <c r="B134" s="2" t="s">
        <v>355</v>
      </c>
      <c r="C134" s="5"/>
      <c r="D134" s="5"/>
      <c r="E134" s="5"/>
      <c r="F134" s="10">
        <v>1948</v>
      </c>
      <c r="G134" s="5">
        <v>630</v>
      </c>
      <c r="I134" s="47">
        <f t="shared" si="0"/>
        <v>2578</v>
      </c>
      <c r="J134" s="46"/>
    </row>
    <row r="135" spans="1:10" x14ac:dyDescent="0.3">
      <c r="A135" s="2" t="s">
        <v>358</v>
      </c>
      <c r="B135" s="2" t="s">
        <v>355</v>
      </c>
      <c r="C135" s="5"/>
      <c r="D135" s="5"/>
      <c r="E135" s="5"/>
      <c r="F135" s="10"/>
      <c r="G135" s="5"/>
      <c r="I135" s="47">
        <f t="shared" si="0"/>
        <v>0</v>
      </c>
      <c r="J135" s="46"/>
    </row>
    <row r="136" spans="1:10" x14ac:dyDescent="0.3">
      <c r="A136" s="2" t="s">
        <v>359</v>
      </c>
      <c r="B136" s="2" t="s">
        <v>355</v>
      </c>
      <c r="C136" s="5"/>
      <c r="D136" s="5"/>
      <c r="E136" s="5"/>
      <c r="F136" s="10"/>
      <c r="G136" s="5"/>
      <c r="I136" s="47">
        <f t="shared" si="0"/>
        <v>0</v>
      </c>
      <c r="J136" s="46"/>
    </row>
    <row r="137" spans="1:10" x14ac:dyDescent="0.3">
      <c r="A137" s="2" t="s">
        <v>29</v>
      </c>
      <c r="B137" s="2" t="s">
        <v>318</v>
      </c>
      <c r="C137" s="5"/>
      <c r="D137" s="5"/>
      <c r="E137" s="5"/>
      <c r="F137" s="10"/>
      <c r="G137" s="5"/>
      <c r="I137" s="47">
        <f t="shared" si="0"/>
        <v>0</v>
      </c>
      <c r="J137" s="46">
        <f>I137</f>
        <v>0</v>
      </c>
    </row>
    <row r="138" spans="1:10" x14ac:dyDescent="0.3">
      <c r="A138" s="2" t="s">
        <v>17</v>
      </c>
      <c r="B138" s="2" t="s">
        <v>318</v>
      </c>
      <c r="C138" s="5"/>
      <c r="D138" s="5"/>
      <c r="E138" s="5"/>
      <c r="F138" s="10"/>
      <c r="G138" s="5"/>
      <c r="I138" s="47">
        <f t="shared" si="0"/>
        <v>0</v>
      </c>
      <c r="J138" s="46">
        <f>I138</f>
        <v>0</v>
      </c>
    </row>
    <row r="139" spans="1:10" x14ac:dyDescent="0.3">
      <c r="A139" s="2" t="s">
        <v>37</v>
      </c>
      <c r="B139" s="2" t="s">
        <v>290</v>
      </c>
      <c r="C139" s="5"/>
      <c r="D139" s="5"/>
      <c r="E139" s="5"/>
      <c r="F139" s="10"/>
      <c r="G139" s="5"/>
      <c r="I139" s="47">
        <f t="shared" si="0"/>
        <v>0</v>
      </c>
      <c r="J139" s="45"/>
    </row>
    <row r="140" spans="1:10" x14ac:dyDescent="0.3">
      <c r="A140" s="2" t="s">
        <v>33</v>
      </c>
      <c r="B140" s="2" t="s">
        <v>290</v>
      </c>
      <c r="C140" s="5"/>
      <c r="D140" s="5"/>
      <c r="E140" s="5"/>
      <c r="F140" s="10"/>
      <c r="G140" s="5"/>
      <c r="I140" s="47">
        <f t="shared" si="0"/>
        <v>0</v>
      </c>
      <c r="J140" s="45"/>
    </row>
    <row r="141" spans="1:10" x14ac:dyDescent="0.3">
      <c r="A141" s="2" t="s">
        <v>31</v>
      </c>
      <c r="B141" s="2" t="s">
        <v>290</v>
      </c>
      <c r="C141" s="5"/>
      <c r="D141" s="5"/>
      <c r="E141" s="5"/>
      <c r="F141" s="10"/>
      <c r="G141" s="5"/>
      <c r="I141" s="47">
        <f t="shared" si="0"/>
        <v>0</v>
      </c>
      <c r="J141" s="45"/>
    </row>
    <row r="142" spans="1:10" x14ac:dyDescent="0.3">
      <c r="A142" s="2" t="s">
        <v>245</v>
      </c>
      <c r="B142" s="2" t="s">
        <v>290</v>
      </c>
      <c r="C142" s="5"/>
      <c r="D142" s="5"/>
      <c r="E142" s="5"/>
      <c r="F142" s="10"/>
      <c r="G142" s="5"/>
      <c r="I142" s="47">
        <f t="shared" si="0"/>
        <v>0</v>
      </c>
      <c r="J142" s="45"/>
    </row>
    <row r="143" spans="1:10" x14ac:dyDescent="0.3">
      <c r="A143" s="62" t="s">
        <v>29</v>
      </c>
      <c r="B143" s="62" t="s">
        <v>32</v>
      </c>
      <c r="C143" s="5"/>
      <c r="D143" s="5">
        <v>3533</v>
      </c>
      <c r="E143" s="5"/>
      <c r="F143" s="10"/>
      <c r="G143" s="5"/>
      <c r="I143" s="47">
        <f t="shared" si="0"/>
        <v>3533</v>
      </c>
      <c r="J143" s="46">
        <f>I143</f>
        <v>3533</v>
      </c>
    </row>
    <row r="144" spans="1:10" x14ac:dyDescent="0.3">
      <c r="A144" s="62" t="s">
        <v>17</v>
      </c>
      <c r="B144" s="62" t="s">
        <v>32</v>
      </c>
      <c r="C144" s="5"/>
      <c r="D144" s="5"/>
      <c r="E144" s="5"/>
      <c r="F144" s="10"/>
      <c r="G144" s="5"/>
      <c r="I144" s="47">
        <f t="shared" si="0"/>
        <v>0</v>
      </c>
      <c r="J144" s="46">
        <f t="shared" ref="J144:J145" si="3">I144</f>
        <v>0</v>
      </c>
    </row>
    <row r="145" spans="1:10" x14ac:dyDescent="0.3">
      <c r="A145" s="40" t="s">
        <v>18</v>
      </c>
      <c r="B145" s="62" t="s">
        <v>32</v>
      </c>
      <c r="C145" s="5"/>
      <c r="D145" s="5"/>
      <c r="E145" s="5"/>
      <c r="F145" s="10"/>
      <c r="G145" s="5"/>
      <c r="I145" s="47">
        <f t="shared" si="0"/>
        <v>0</v>
      </c>
      <c r="J145" s="46">
        <f t="shared" si="3"/>
        <v>0</v>
      </c>
    </row>
    <row r="146" spans="1:10" x14ac:dyDescent="0.3">
      <c r="A146" s="2" t="s">
        <v>53</v>
      </c>
      <c r="B146" s="58" t="s">
        <v>310</v>
      </c>
      <c r="C146" s="5"/>
      <c r="D146" s="5">
        <v>3512</v>
      </c>
      <c r="E146" s="5">
        <v>6304</v>
      </c>
      <c r="F146" s="10">
        <v>2930</v>
      </c>
      <c r="G146" s="5">
        <v>5314</v>
      </c>
      <c r="I146" s="47">
        <f t="shared" si="0"/>
        <v>18060</v>
      </c>
      <c r="J146" s="44">
        <f>I101+I139+I146+I153+I156</f>
        <v>21580</v>
      </c>
    </row>
    <row r="147" spans="1:10" x14ac:dyDescent="0.3">
      <c r="A147" s="2" t="s">
        <v>333</v>
      </c>
      <c r="B147" s="58" t="s">
        <v>310</v>
      </c>
      <c r="C147" s="5"/>
      <c r="D147" s="5">
        <v>4574</v>
      </c>
      <c r="E147" s="5">
        <v>2173</v>
      </c>
      <c r="F147" s="10">
        <v>3095</v>
      </c>
      <c r="G147" s="5">
        <v>6546</v>
      </c>
      <c r="I147" s="47">
        <f t="shared" si="0"/>
        <v>16388</v>
      </c>
      <c r="J147" s="46">
        <f>I147+I102</f>
        <v>22012</v>
      </c>
    </row>
    <row r="148" spans="1:10" x14ac:dyDescent="0.3">
      <c r="A148" s="2" t="s">
        <v>54</v>
      </c>
      <c r="B148" s="58" t="s">
        <v>310</v>
      </c>
      <c r="C148" s="5"/>
      <c r="D148" s="5"/>
      <c r="E148" s="5">
        <v>7218</v>
      </c>
      <c r="F148" s="10">
        <v>3629</v>
      </c>
      <c r="G148" s="5">
        <v>4310</v>
      </c>
      <c r="I148" s="47">
        <f t="shared" si="0"/>
        <v>15157</v>
      </c>
      <c r="J148" s="44">
        <f>I103+I140+I148+I154+I157</f>
        <v>15157</v>
      </c>
    </row>
    <row r="149" spans="1:10" x14ac:dyDescent="0.3">
      <c r="A149" s="2" t="s">
        <v>334</v>
      </c>
      <c r="B149" s="58" t="s">
        <v>310</v>
      </c>
      <c r="C149" s="5"/>
      <c r="D149" s="5">
        <v>5292</v>
      </c>
      <c r="E149" s="5">
        <v>8419</v>
      </c>
      <c r="F149" s="10">
        <v>6012</v>
      </c>
      <c r="G149" s="5">
        <v>4876</v>
      </c>
      <c r="I149" s="47">
        <f t="shared" si="0"/>
        <v>24599</v>
      </c>
      <c r="J149" s="46">
        <f>I149+I104</f>
        <v>24599</v>
      </c>
    </row>
    <row r="150" spans="1:10" x14ac:dyDescent="0.3">
      <c r="A150" s="2" t="s">
        <v>311</v>
      </c>
      <c r="B150" s="58" t="s">
        <v>310</v>
      </c>
      <c r="C150" s="5"/>
      <c r="D150" s="5">
        <v>2241</v>
      </c>
      <c r="E150" s="5">
        <v>1864</v>
      </c>
      <c r="F150" s="10">
        <v>1238</v>
      </c>
      <c r="G150" s="5">
        <v>2450</v>
      </c>
      <c r="I150" s="47">
        <f t="shared" si="0"/>
        <v>7793</v>
      </c>
      <c r="J150" s="44">
        <f>I106+I141+I150+I155+I145+I158</f>
        <v>7793</v>
      </c>
    </row>
    <row r="151" spans="1:10" x14ac:dyDescent="0.3">
      <c r="A151" s="2" t="s">
        <v>320</v>
      </c>
      <c r="B151" s="58" t="s">
        <v>310</v>
      </c>
      <c r="C151" s="5"/>
      <c r="D151" s="5">
        <v>732</v>
      </c>
      <c r="E151" s="5"/>
      <c r="F151" s="10">
        <v>1035</v>
      </c>
      <c r="G151" s="5">
        <v>2052</v>
      </c>
      <c r="I151" s="47">
        <f t="shared" si="0"/>
        <v>3819</v>
      </c>
      <c r="J151" s="44">
        <f>I142+I151+I159</f>
        <v>3819</v>
      </c>
    </row>
    <row r="152" spans="1:10" x14ac:dyDescent="0.3">
      <c r="A152" s="2" t="s">
        <v>337</v>
      </c>
      <c r="B152" s="58" t="s">
        <v>310</v>
      </c>
      <c r="C152" s="5"/>
      <c r="D152" s="5"/>
      <c r="E152" s="5">
        <v>708</v>
      </c>
      <c r="F152" s="10">
        <v>956</v>
      </c>
      <c r="G152" s="5">
        <v>4243</v>
      </c>
      <c r="I152" s="47">
        <f t="shared" si="0"/>
        <v>5907</v>
      </c>
      <c r="J152" s="46">
        <f>I152+I160</f>
        <v>5907</v>
      </c>
    </row>
    <row r="153" spans="1:10" x14ac:dyDescent="0.3">
      <c r="A153" s="2" t="s">
        <v>42</v>
      </c>
      <c r="B153" s="2" t="s">
        <v>296</v>
      </c>
      <c r="C153" s="5"/>
      <c r="D153" s="5"/>
      <c r="E153" s="5"/>
      <c r="F153" s="10"/>
      <c r="G153" s="5"/>
      <c r="I153" s="47">
        <f t="shared" si="0"/>
        <v>0</v>
      </c>
      <c r="J153" s="45"/>
    </row>
    <row r="154" spans="1:10" x14ac:dyDescent="0.3">
      <c r="A154" s="2" t="s">
        <v>44</v>
      </c>
      <c r="B154" s="2" t="s">
        <v>296</v>
      </c>
      <c r="C154" s="5"/>
      <c r="D154" s="5"/>
      <c r="E154" s="5"/>
      <c r="F154" s="10"/>
      <c r="G154" s="5"/>
      <c r="I154" s="47">
        <f t="shared" si="0"/>
        <v>0</v>
      </c>
      <c r="J154" s="45"/>
    </row>
    <row r="155" spans="1:10" x14ac:dyDescent="0.3">
      <c r="A155" s="2" t="s">
        <v>71</v>
      </c>
      <c r="B155" s="2" t="s">
        <v>296</v>
      </c>
      <c r="C155" s="5"/>
      <c r="D155" s="5"/>
      <c r="E155" s="5"/>
      <c r="F155" s="10"/>
      <c r="G155" s="5"/>
      <c r="I155" s="47">
        <f t="shared" si="0"/>
        <v>0</v>
      </c>
      <c r="J155" s="45"/>
    </row>
    <row r="156" spans="1:10" x14ac:dyDescent="0.3">
      <c r="A156" t="s">
        <v>25</v>
      </c>
      <c r="B156" t="s">
        <v>45</v>
      </c>
      <c r="C156" s="5"/>
      <c r="D156" s="5"/>
      <c r="E156" s="5"/>
      <c r="F156" s="5"/>
      <c r="G156" s="5"/>
      <c r="I156" s="47">
        <f t="shared" si="0"/>
        <v>0</v>
      </c>
      <c r="J156" s="44"/>
    </row>
    <row r="157" spans="1:10" x14ac:dyDescent="0.3">
      <c r="A157" t="s">
        <v>27</v>
      </c>
      <c r="B157" t="s">
        <v>45</v>
      </c>
      <c r="C157" s="5"/>
      <c r="D157" s="5"/>
      <c r="E157" s="5"/>
      <c r="F157" s="5"/>
      <c r="G157" s="5"/>
      <c r="I157" s="47">
        <f t="shared" si="0"/>
        <v>0</v>
      </c>
      <c r="J157" s="44"/>
    </row>
    <row r="158" spans="1:10" x14ac:dyDescent="0.3">
      <c r="A158" t="s">
        <v>28</v>
      </c>
      <c r="B158" t="s">
        <v>45</v>
      </c>
      <c r="C158" s="5"/>
      <c r="D158" s="5"/>
      <c r="E158" s="5"/>
      <c r="F158" s="5"/>
      <c r="G158" s="5"/>
      <c r="I158" s="47">
        <f t="shared" si="0"/>
        <v>0</v>
      </c>
      <c r="J158" s="44"/>
    </row>
    <row r="159" spans="1:10" x14ac:dyDescent="0.3">
      <c r="A159" t="s">
        <v>246</v>
      </c>
      <c r="B159" t="s">
        <v>45</v>
      </c>
      <c r="C159" s="5"/>
      <c r="D159" s="5"/>
      <c r="E159" s="5"/>
      <c r="F159" s="5"/>
      <c r="G159" s="5"/>
      <c r="I159" s="47">
        <f t="shared" si="0"/>
        <v>0</v>
      </c>
      <c r="J159" s="44"/>
    </row>
    <row r="160" spans="1:10" x14ac:dyDescent="0.3">
      <c r="A160" t="s">
        <v>160</v>
      </c>
      <c r="B160" t="s">
        <v>45</v>
      </c>
      <c r="C160" s="5"/>
      <c r="D160" s="5"/>
      <c r="E160" s="5"/>
      <c r="F160" s="5"/>
      <c r="G160" s="5"/>
      <c r="I160" s="13">
        <f t="shared" si="0"/>
        <v>0</v>
      </c>
      <c r="J160" s="46"/>
    </row>
    <row r="161" spans="3:10" x14ac:dyDescent="0.3">
      <c r="C161" s="1" t="s">
        <v>0</v>
      </c>
      <c r="D161" s="1" t="s">
        <v>0</v>
      </c>
      <c r="E161" s="1" t="s">
        <v>0</v>
      </c>
      <c r="F161" s="1" t="s">
        <v>0</v>
      </c>
      <c r="G161" s="1" t="s">
        <v>0</v>
      </c>
      <c r="H161" s="1"/>
      <c r="I161" s="1" t="s">
        <v>0</v>
      </c>
    </row>
    <row r="162" spans="3:10" x14ac:dyDescent="0.3">
      <c r="C162" s="8">
        <f>SUM(C4:C160)</f>
        <v>0</v>
      </c>
      <c r="D162" s="8">
        <f>SUM(D4:D160)</f>
        <v>111150</v>
      </c>
      <c r="E162" s="8">
        <f>SUM(E4:E160)</f>
        <v>146442</v>
      </c>
      <c r="F162" s="8">
        <f>SUM(F4:F160)</f>
        <v>143229</v>
      </c>
      <c r="G162" s="8">
        <f>SUM(G4:G160)</f>
        <v>132060</v>
      </c>
      <c r="H162" s="9"/>
      <c r="I162" s="21">
        <f>SUM(I4:I160)</f>
        <v>532881</v>
      </c>
      <c r="J162" s="21">
        <f>SUM(J4:J160)</f>
        <v>532881</v>
      </c>
    </row>
    <row r="163" spans="3:10" x14ac:dyDescent="0.3">
      <c r="C163" s="1" t="s">
        <v>1</v>
      </c>
      <c r="D163" s="1" t="s">
        <v>1</v>
      </c>
      <c r="E163" s="1" t="s">
        <v>1</v>
      </c>
      <c r="F163" s="1" t="s">
        <v>1</v>
      </c>
      <c r="G163" s="1" t="s">
        <v>1</v>
      </c>
      <c r="H163" s="1"/>
      <c r="I163" s="1" t="s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163"/>
  <sheetViews>
    <sheetView topLeftCell="A139" workbookViewId="0">
      <selection activeCell="G161" sqref="G161"/>
    </sheetView>
  </sheetViews>
  <sheetFormatPr defaultRowHeight="14.4" x14ac:dyDescent="0.3"/>
  <cols>
    <col min="2" max="2" width="18.5546875" customWidth="1"/>
    <col min="3" max="3" width="9.5546875" bestFit="1" customWidth="1"/>
    <col min="4" max="4" width="11" customWidth="1"/>
    <col min="5" max="5" width="10.6640625" customWidth="1"/>
    <col min="6" max="6" width="10.5546875" customWidth="1"/>
    <col min="7" max="7" width="10.88671875" customWidth="1"/>
  </cols>
  <sheetData>
    <row r="1" spans="1:10" x14ac:dyDescent="0.3">
      <c r="A1" t="s">
        <v>369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3" t="s">
        <v>150</v>
      </c>
      <c r="E3" s="3" t="s">
        <v>151</v>
      </c>
      <c r="F3" s="4" t="s">
        <v>75</v>
      </c>
      <c r="G3" s="3" t="s">
        <v>236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60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>
        <v>849</v>
      </c>
      <c r="D7" s="5"/>
      <c r="E7" s="5"/>
      <c r="F7" s="17"/>
      <c r="G7" s="5"/>
      <c r="I7" s="47">
        <f t="shared" si="0"/>
        <v>849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>
        <v>110</v>
      </c>
      <c r="G9" s="5"/>
      <c r="I9" s="47">
        <f t="shared" si="0"/>
        <v>110</v>
      </c>
      <c r="J9" s="46">
        <f>I9</f>
        <v>110</v>
      </c>
    </row>
    <row r="10" spans="1:10" x14ac:dyDescent="0.3">
      <c r="A10" s="2" t="s">
        <v>323</v>
      </c>
      <c r="B10" s="2" t="s">
        <v>23</v>
      </c>
      <c r="C10" s="5"/>
      <c r="D10" s="5">
        <v>2314</v>
      </c>
      <c r="E10" s="5">
        <v>3164</v>
      </c>
      <c r="F10" s="17">
        <v>1314</v>
      </c>
      <c r="G10" s="5">
        <v>152</v>
      </c>
      <c r="I10" s="47">
        <f t="shared" si="0"/>
        <v>6944</v>
      </c>
      <c r="J10" s="46">
        <f>I10</f>
        <v>6944</v>
      </c>
    </row>
    <row r="11" spans="1:10" x14ac:dyDescent="0.3">
      <c r="A11" t="s">
        <v>24</v>
      </c>
      <c r="B11" t="s">
        <v>23</v>
      </c>
      <c r="C11" s="5">
        <v>1265</v>
      </c>
      <c r="D11" s="5">
        <v>914</v>
      </c>
      <c r="E11" s="5"/>
      <c r="F11" s="17">
        <v>902</v>
      </c>
      <c r="G11" s="5"/>
      <c r="I11" s="47">
        <f t="shared" si="0"/>
        <v>3081</v>
      </c>
      <c r="J11" s="46">
        <f>I11</f>
        <v>3081</v>
      </c>
    </row>
    <row r="12" spans="1:10" x14ac:dyDescent="0.3">
      <c r="A12" s="2" t="s">
        <v>331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4">
        <f>I4+I14+I26+I33+I40+I44+I46+I48+I21</f>
        <v>0</v>
      </c>
    </row>
    <row r="15" spans="1:10" x14ac:dyDescent="0.3">
      <c r="A15" s="2" t="s">
        <v>328</v>
      </c>
      <c r="B15" s="2" t="s">
        <v>287</v>
      </c>
      <c r="C15" s="5">
        <v>311</v>
      </c>
      <c r="D15" s="5"/>
      <c r="E15" s="5"/>
      <c r="F15" s="17"/>
      <c r="G15" s="5"/>
      <c r="I15" s="47">
        <f t="shared" si="0"/>
        <v>311</v>
      </c>
      <c r="J15" s="46">
        <f>I15+I27+I34+I49+I22</f>
        <v>311</v>
      </c>
    </row>
    <row r="16" spans="1:10" x14ac:dyDescent="0.3">
      <c r="A16" s="2" t="s">
        <v>139</v>
      </c>
      <c r="B16" s="2" t="s">
        <v>287</v>
      </c>
      <c r="C16" s="5"/>
      <c r="D16" s="5"/>
      <c r="E16" s="5"/>
      <c r="F16" s="17"/>
      <c r="G16" s="5"/>
      <c r="I16" s="47">
        <f t="shared" si="0"/>
        <v>0</v>
      </c>
      <c r="J16" s="44">
        <f>I5+I16+I28+I35+I41+I45+I47+I50+I23</f>
        <v>3839</v>
      </c>
    </row>
    <row r="17" spans="1:10" x14ac:dyDescent="0.3">
      <c r="A17" s="2" t="s">
        <v>329</v>
      </c>
      <c r="B17" s="2" t="s">
        <v>287</v>
      </c>
      <c r="C17" s="5"/>
      <c r="D17" s="5"/>
      <c r="E17" s="5">
        <v>649</v>
      </c>
      <c r="F17" s="17"/>
      <c r="G17" s="5"/>
      <c r="I17" s="47">
        <f t="shared" si="0"/>
        <v>649</v>
      </c>
      <c r="J17" s="46">
        <f>I17+I29+I36+I51+I24</f>
        <v>5897</v>
      </c>
    </row>
    <row r="18" spans="1:10" x14ac:dyDescent="0.3">
      <c r="A18" s="2" t="s">
        <v>174</v>
      </c>
      <c r="B18" s="2" t="s">
        <v>287</v>
      </c>
      <c r="C18" s="5">
        <v>1265</v>
      </c>
      <c r="D18" s="5"/>
      <c r="E18" s="5">
        <v>371</v>
      </c>
      <c r="F18" s="17"/>
      <c r="G18" s="5"/>
      <c r="I18" s="47">
        <f t="shared" si="0"/>
        <v>1636</v>
      </c>
      <c r="J18" s="44">
        <f>I6+I18+I30+I37+I42+I52+I25</f>
        <v>3762</v>
      </c>
    </row>
    <row r="19" spans="1:10" x14ac:dyDescent="0.3">
      <c r="A19" s="2" t="s">
        <v>307</v>
      </c>
      <c r="B19" s="2" t="s">
        <v>287</v>
      </c>
      <c r="C19" s="5">
        <v>355</v>
      </c>
      <c r="D19" s="5"/>
      <c r="E19" s="5"/>
      <c r="F19" s="17"/>
      <c r="G19" s="5"/>
      <c r="I19" s="47">
        <f t="shared" si="0"/>
        <v>355</v>
      </c>
      <c r="J19" s="44">
        <f>I7+I19+I31+I38+I43+I53</f>
        <v>2270</v>
      </c>
    </row>
    <row r="20" spans="1:10" x14ac:dyDescent="0.3">
      <c r="A20" s="2" t="s">
        <v>324</v>
      </c>
      <c r="B20" s="2" t="s">
        <v>287</v>
      </c>
      <c r="C20" s="5"/>
      <c r="D20" s="5"/>
      <c r="E20" s="5"/>
      <c r="F20" s="17"/>
      <c r="G20" s="5"/>
      <c r="I20" s="47">
        <f t="shared" si="0"/>
        <v>0</v>
      </c>
      <c r="J20" s="44">
        <f>I8+I20+I32+I39+I54</f>
        <v>1445</v>
      </c>
    </row>
    <row r="21" spans="1:10" x14ac:dyDescent="0.3">
      <c r="A21" s="2" t="s">
        <v>11</v>
      </c>
      <c r="B21" s="2" t="s">
        <v>287</v>
      </c>
      <c r="C21" s="5"/>
      <c r="D21" s="5"/>
      <c r="E21" s="5"/>
      <c r="F21" s="17"/>
      <c r="G21" s="5"/>
      <c r="I21" s="47">
        <f t="shared" si="0"/>
        <v>0</v>
      </c>
      <c r="J21" s="44"/>
    </row>
    <row r="22" spans="1:10" x14ac:dyDescent="0.3">
      <c r="A22" s="2" t="s">
        <v>346</v>
      </c>
      <c r="B22" s="2" t="s">
        <v>287</v>
      </c>
      <c r="C22" s="5"/>
      <c r="D22" s="5"/>
      <c r="E22" s="5"/>
      <c r="F22" s="17"/>
      <c r="G22" s="5"/>
      <c r="I22" s="47">
        <f t="shared" si="0"/>
        <v>0</v>
      </c>
      <c r="J22" s="44"/>
    </row>
    <row r="23" spans="1:10" x14ac:dyDescent="0.3">
      <c r="A23" s="2" t="s">
        <v>10</v>
      </c>
      <c r="B23" s="2" t="s">
        <v>287</v>
      </c>
      <c r="C23" s="5"/>
      <c r="D23" s="5"/>
      <c r="E23" s="5"/>
      <c r="F23" s="17"/>
      <c r="G23" s="5"/>
      <c r="I23" s="47">
        <f t="shared" si="0"/>
        <v>0</v>
      </c>
      <c r="J23" s="44"/>
    </row>
    <row r="24" spans="1:10" x14ac:dyDescent="0.3">
      <c r="A24" s="2" t="s">
        <v>347</v>
      </c>
      <c r="B24" s="2" t="s">
        <v>287</v>
      </c>
      <c r="C24" s="5">
        <v>5088</v>
      </c>
      <c r="D24" s="5"/>
      <c r="E24" s="5"/>
      <c r="F24" s="17"/>
      <c r="G24" s="5"/>
      <c r="I24" s="47">
        <f t="shared" si="0"/>
        <v>5088</v>
      </c>
      <c r="J24" s="44"/>
    </row>
    <row r="25" spans="1:10" x14ac:dyDescent="0.3">
      <c r="A25" s="2" t="s">
        <v>8</v>
      </c>
      <c r="B25" s="2" t="s">
        <v>287</v>
      </c>
      <c r="C25" s="5">
        <v>1396</v>
      </c>
      <c r="D25" s="5"/>
      <c r="E25" s="5">
        <v>78</v>
      </c>
      <c r="F25" s="17"/>
      <c r="G25" s="5"/>
      <c r="I25" s="47">
        <f t="shared" si="0"/>
        <v>1474</v>
      </c>
      <c r="J25" s="44"/>
    </row>
    <row r="26" spans="1:10" x14ac:dyDescent="0.3">
      <c r="A26" s="2" t="s">
        <v>11</v>
      </c>
      <c r="B26" s="61" t="s">
        <v>345</v>
      </c>
      <c r="C26" s="5"/>
      <c r="D26" s="5"/>
      <c r="E26" s="5"/>
      <c r="F26" s="17"/>
      <c r="G26" s="5"/>
      <c r="I26" s="47">
        <f t="shared" si="0"/>
        <v>0</v>
      </c>
      <c r="J26" s="45"/>
    </row>
    <row r="27" spans="1:10" x14ac:dyDescent="0.3">
      <c r="A27" s="2" t="s">
        <v>346</v>
      </c>
      <c r="B27" s="61" t="s">
        <v>345</v>
      </c>
      <c r="C27" s="5"/>
      <c r="D27" s="5"/>
      <c r="E27" s="5"/>
      <c r="F27" s="17"/>
      <c r="G27" s="5"/>
      <c r="I27" s="47">
        <f t="shared" si="0"/>
        <v>0</v>
      </c>
      <c r="J27" s="45"/>
    </row>
    <row r="28" spans="1:10" x14ac:dyDescent="0.3">
      <c r="A28" s="2" t="s">
        <v>10</v>
      </c>
      <c r="B28" s="61" t="s">
        <v>345</v>
      </c>
      <c r="C28" s="5"/>
      <c r="D28" s="5"/>
      <c r="E28" s="5"/>
      <c r="F28" s="17"/>
      <c r="G28" s="5"/>
      <c r="I28" s="47">
        <f t="shared" si="0"/>
        <v>0</v>
      </c>
      <c r="J28" s="45"/>
    </row>
    <row r="29" spans="1:10" x14ac:dyDescent="0.3">
      <c r="A29" s="2" t="s">
        <v>347</v>
      </c>
      <c r="B29" s="61" t="s">
        <v>345</v>
      </c>
      <c r="C29" s="5"/>
      <c r="D29" s="5"/>
      <c r="E29" s="5"/>
      <c r="F29" s="17"/>
      <c r="G29" s="5"/>
      <c r="I29" s="47">
        <f t="shared" si="0"/>
        <v>0</v>
      </c>
      <c r="J29" s="45"/>
    </row>
    <row r="30" spans="1:10" x14ac:dyDescent="0.3">
      <c r="A30" s="2" t="s">
        <v>8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348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158</v>
      </c>
      <c r="B32" s="61" t="s">
        <v>345</v>
      </c>
      <c r="C32" s="5">
        <v>514</v>
      </c>
      <c r="D32" s="5"/>
      <c r="E32" s="5">
        <v>781</v>
      </c>
      <c r="F32" s="17"/>
      <c r="G32" s="5"/>
      <c r="I32" s="47">
        <f t="shared" si="0"/>
        <v>1295</v>
      </c>
      <c r="J32" s="45"/>
    </row>
    <row r="33" spans="1:10" x14ac:dyDescent="0.3">
      <c r="A33" s="2" t="s">
        <v>157</v>
      </c>
      <c r="B33" s="63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328</v>
      </c>
      <c r="B34" s="63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139</v>
      </c>
      <c r="B35" s="63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329</v>
      </c>
      <c r="B36" s="63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174</v>
      </c>
      <c r="B37" s="63" t="s">
        <v>345</v>
      </c>
      <c r="C37" s="5"/>
      <c r="D37" s="5"/>
      <c r="E37" s="5">
        <v>652</v>
      </c>
      <c r="F37" s="17"/>
      <c r="G37" s="5"/>
      <c r="I37" s="47">
        <f t="shared" si="0"/>
        <v>652</v>
      </c>
      <c r="J37" s="45"/>
    </row>
    <row r="38" spans="1:10" x14ac:dyDescent="0.3">
      <c r="A38" s="2" t="s">
        <v>307</v>
      </c>
      <c r="B38" s="63" t="s">
        <v>345</v>
      </c>
      <c r="C38" s="5">
        <v>458</v>
      </c>
      <c r="D38" s="5"/>
      <c r="E38" s="5"/>
      <c r="F38" s="17"/>
      <c r="G38" s="5"/>
      <c r="I38" s="47">
        <f t="shared" si="0"/>
        <v>458</v>
      </c>
      <c r="J38" s="45"/>
    </row>
    <row r="39" spans="1:10" x14ac:dyDescent="0.3">
      <c r="A39" s="2" t="s">
        <v>324</v>
      </c>
      <c r="B39" s="63" t="s">
        <v>345</v>
      </c>
      <c r="C39" s="5"/>
      <c r="D39" s="5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19</v>
      </c>
      <c r="B40" s="2" t="s">
        <v>288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2" t="s">
        <v>20</v>
      </c>
      <c r="B41" s="2" t="s">
        <v>288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2" t="s">
        <v>21</v>
      </c>
      <c r="B42" s="2" t="s">
        <v>288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243</v>
      </c>
      <c r="B43" s="2" t="s">
        <v>288</v>
      </c>
      <c r="C43" s="5">
        <v>472</v>
      </c>
      <c r="D43" s="5"/>
      <c r="E43" s="5"/>
      <c r="F43" s="17"/>
      <c r="G43" s="5"/>
      <c r="I43" s="47">
        <f t="shared" si="0"/>
        <v>472</v>
      </c>
      <c r="J43" s="45"/>
    </row>
    <row r="44" spans="1:10" x14ac:dyDescent="0.3">
      <c r="A44" s="2" t="s">
        <v>157</v>
      </c>
      <c r="B44" s="2" t="s">
        <v>315</v>
      </c>
      <c r="C44" s="5"/>
      <c r="D44" s="5"/>
      <c r="E44" s="5"/>
      <c r="F44" s="17"/>
      <c r="G44" s="5"/>
      <c r="I44" s="47">
        <f t="shared" si="0"/>
        <v>0</v>
      </c>
      <c r="J44" s="45"/>
    </row>
    <row r="45" spans="1:10" x14ac:dyDescent="0.3">
      <c r="A45" s="2" t="s">
        <v>139</v>
      </c>
      <c r="B45" s="2" t="s">
        <v>315</v>
      </c>
      <c r="C45" s="5"/>
      <c r="D45" s="5"/>
      <c r="E45" s="5"/>
      <c r="F45" s="17"/>
      <c r="G45" s="5"/>
      <c r="I45" s="47">
        <f t="shared" si="0"/>
        <v>0</v>
      </c>
      <c r="J45" s="45"/>
    </row>
    <row r="46" spans="1:10" x14ac:dyDescent="0.3">
      <c r="A46" s="60" t="s">
        <v>11</v>
      </c>
      <c r="B46" s="60" t="s">
        <v>315</v>
      </c>
      <c r="C46" s="5"/>
      <c r="D46" s="5"/>
      <c r="E46" s="5"/>
      <c r="F46" s="17"/>
      <c r="G46" s="5"/>
      <c r="I46" s="47">
        <f t="shared" si="0"/>
        <v>0</v>
      </c>
      <c r="J46" s="45"/>
    </row>
    <row r="47" spans="1:10" x14ac:dyDescent="0.3">
      <c r="A47" s="60" t="s">
        <v>158</v>
      </c>
      <c r="B47" s="60" t="s">
        <v>315</v>
      </c>
      <c r="C47" s="5">
        <v>3367</v>
      </c>
      <c r="D47" s="5"/>
      <c r="E47" s="5"/>
      <c r="F47" s="17"/>
      <c r="G47" s="5"/>
      <c r="I47" s="47">
        <f t="shared" si="0"/>
        <v>3367</v>
      </c>
      <c r="J47" s="45"/>
    </row>
    <row r="48" spans="1:10" x14ac:dyDescent="0.3">
      <c r="A48" s="62" t="s">
        <v>172</v>
      </c>
      <c r="B48" s="62" t="s">
        <v>351</v>
      </c>
      <c r="C48" s="5"/>
      <c r="D48" s="5"/>
      <c r="E48" s="5"/>
      <c r="F48" s="17"/>
      <c r="G48" s="5"/>
      <c r="I48" s="47">
        <f t="shared" si="0"/>
        <v>0</v>
      </c>
      <c r="J48" s="45"/>
    </row>
    <row r="49" spans="1:10" x14ac:dyDescent="0.3">
      <c r="A49" s="62" t="s">
        <v>352</v>
      </c>
      <c r="B49" s="62" t="s">
        <v>351</v>
      </c>
      <c r="C49" s="5"/>
      <c r="D49" s="5"/>
      <c r="E49" s="5"/>
      <c r="F49" s="17"/>
      <c r="G49" s="5"/>
      <c r="I49" s="47">
        <f t="shared" si="0"/>
        <v>0</v>
      </c>
      <c r="J49" s="45"/>
    </row>
    <row r="50" spans="1:10" x14ac:dyDescent="0.3">
      <c r="A50" s="62" t="s">
        <v>22</v>
      </c>
      <c r="B50" s="62" t="s">
        <v>351</v>
      </c>
      <c r="C50" s="5"/>
      <c r="D50" s="5"/>
      <c r="E50" s="5">
        <v>472</v>
      </c>
      <c r="F50" s="17"/>
      <c r="G50" s="5"/>
      <c r="I50" s="47">
        <f t="shared" si="0"/>
        <v>472</v>
      </c>
      <c r="J50" s="45"/>
    </row>
    <row r="51" spans="1:10" x14ac:dyDescent="0.3">
      <c r="A51" s="62" t="s">
        <v>323</v>
      </c>
      <c r="B51" s="62" t="s">
        <v>351</v>
      </c>
      <c r="C51" s="5"/>
      <c r="D51" s="5"/>
      <c r="E51" s="5">
        <v>160</v>
      </c>
      <c r="F51" s="17"/>
      <c r="G51" s="5"/>
      <c r="I51" s="47">
        <f t="shared" si="0"/>
        <v>160</v>
      </c>
      <c r="J51" s="45"/>
    </row>
    <row r="52" spans="1:10" x14ac:dyDescent="0.3">
      <c r="A52" s="62" t="s">
        <v>24</v>
      </c>
      <c r="B52" s="62" t="s">
        <v>351</v>
      </c>
      <c r="C52" s="5"/>
      <c r="D52" s="5"/>
      <c r="E52" s="5"/>
      <c r="F52" s="17"/>
      <c r="G52" s="5"/>
      <c r="I52" s="47">
        <f t="shared" si="0"/>
        <v>0</v>
      </c>
      <c r="J52" s="45"/>
    </row>
    <row r="53" spans="1:10" x14ac:dyDescent="0.3">
      <c r="A53" s="62" t="s">
        <v>353</v>
      </c>
      <c r="B53" s="62" t="s">
        <v>351</v>
      </c>
      <c r="C53" s="5">
        <v>136</v>
      </c>
      <c r="D53" s="5"/>
      <c r="E53" s="5"/>
      <c r="F53" s="17"/>
      <c r="G53" s="5"/>
      <c r="I53" s="47">
        <f t="shared" si="0"/>
        <v>136</v>
      </c>
      <c r="J53" s="45"/>
    </row>
    <row r="54" spans="1:10" x14ac:dyDescent="0.3">
      <c r="A54" s="62" t="s">
        <v>354</v>
      </c>
      <c r="B54" s="62" t="s">
        <v>351</v>
      </c>
      <c r="C54" s="5"/>
      <c r="D54" s="5"/>
      <c r="E54" s="5">
        <v>150</v>
      </c>
      <c r="F54" s="17"/>
      <c r="G54" s="5"/>
      <c r="I54" s="47">
        <f t="shared" si="0"/>
        <v>150</v>
      </c>
      <c r="J54" s="45"/>
    </row>
    <row r="55" spans="1:10" x14ac:dyDescent="0.3">
      <c r="A55" t="s">
        <v>29</v>
      </c>
      <c r="B55" t="s">
        <v>30</v>
      </c>
      <c r="C55" s="5"/>
      <c r="D55" s="5"/>
      <c r="E55" s="5"/>
      <c r="F55" s="17"/>
      <c r="G55" s="5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5"/>
      <c r="D56" s="5"/>
      <c r="E56" s="5"/>
      <c r="F56" s="5"/>
      <c r="G56" s="5"/>
      <c r="I56" s="47">
        <f t="shared" si="0"/>
        <v>0</v>
      </c>
      <c r="J56" s="44"/>
    </row>
    <row r="57" spans="1:10" x14ac:dyDescent="0.3">
      <c r="A57" t="s">
        <v>18</v>
      </c>
      <c r="B57" t="s">
        <v>30</v>
      </c>
      <c r="C57" s="5"/>
      <c r="D57" s="5"/>
      <c r="E57" s="5"/>
      <c r="F57" s="5"/>
      <c r="G57" s="5">
        <v>1574</v>
      </c>
      <c r="I57" s="47">
        <f t="shared" si="0"/>
        <v>1574</v>
      </c>
      <c r="J57" s="44"/>
    </row>
    <row r="58" spans="1:10" x14ac:dyDescent="0.3">
      <c r="A58" t="s">
        <v>244</v>
      </c>
      <c r="B58" t="s">
        <v>30</v>
      </c>
      <c r="C58" s="5"/>
      <c r="D58" s="5"/>
      <c r="E58" s="5"/>
      <c r="F58" s="5"/>
      <c r="G58" s="5"/>
      <c r="I58" s="47">
        <f t="shared" si="0"/>
        <v>0</v>
      </c>
      <c r="J58" s="44"/>
    </row>
    <row r="59" spans="1:10" x14ac:dyDescent="0.3">
      <c r="A59" t="s">
        <v>162</v>
      </c>
      <c r="B59" t="s">
        <v>30</v>
      </c>
      <c r="C59" s="5"/>
      <c r="D59" s="5"/>
      <c r="E59" s="5"/>
      <c r="F59" s="5"/>
      <c r="G59" s="5"/>
      <c r="I59" s="47">
        <f t="shared" si="0"/>
        <v>0</v>
      </c>
      <c r="J59" s="46"/>
    </row>
    <row r="60" spans="1:10" x14ac:dyDescent="0.3">
      <c r="A60" s="42" t="s">
        <v>25</v>
      </c>
      <c r="B60" s="42" t="s">
        <v>30</v>
      </c>
      <c r="C60" s="5">
        <v>4267</v>
      </c>
      <c r="D60" s="5"/>
      <c r="E60" s="5"/>
      <c r="F60" s="5">
        <v>7645</v>
      </c>
      <c r="G60" s="5"/>
      <c r="I60" s="47">
        <f t="shared" si="0"/>
        <v>11912</v>
      </c>
      <c r="J60" s="46">
        <f>I60+I78</f>
        <v>23662</v>
      </c>
    </row>
    <row r="61" spans="1:10" x14ac:dyDescent="0.3">
      <c r="A61" s="42" t="s">
        <v>349</v>
      </c>
      <c r="B61" s="42" t="s">
        <v>30</v>
      </c>
      <c r="C61" s="5">
        <v>3176</v>
      </c>
      <c r="D61" s="5"/>
      <c r="E61" s="5">
        <v>1264</v>
      </c>
      <c r="F61" s="5">
        <v>5163</v>
      </c>
      <c r="G61" s="5">
        <v>1059</v>
      </c>
      <c r="I61" s="47">
        <f t="shared" si="0"/>
        <v>10662</v>
      </c>
      <c r="J61" s="46">
        <f>I61</f>
        <v>10662</v>
      </c>
    </row>
    <row r="62" spans="1:10" x14ac:dyDescent="0.3">
      <c r="A62" s="42" t="s">
        <v>27</v>
      </c>
      <c r="B62" s="42" t="s">
        <v>30</v>
      </c>
      <c r="C62" s="5"/>
      <c r="D62" s="5">
        <v>2300</v>
      </c>
      <c r="E62" s="5"/>
      <c r="F62" s="5">
        <v>11076</v>
      </c>
      <c r="G62" s="5"/>
      <c r="I62" s="47">
        <f t="shared" si="0"/>
        <v>13376</v>
      </c>
      <c r="J62" s="44">
        <f>I62+I76+I79</f>
        <v>17084</v>
      </c>
    </row>
    <row r="63" spans="1:10" x14ac:dyDescent="0.3">
      <c r="A63" s="60" t="s">
        <v>325</v>
      </c>
      <c r="B63" s="60" t="s">
        <v>30</v>
      </c>
      <c r="C63" s="5"/>
      <c r="D63" s="5">
        <v>2243</v>
      </c>
      <c r="E63" s="5"/>
      <c r="F63" s="5">
        <v>7978</v>
      </c>
      <c r="G63" s="5">
        <v>2730</v>
      </c>
      <c r="I63" s="47">
        <f t="shared" si="0"/>
        <v>12951</v>
      </c>
      <c r="J63" s="44">
        <f>I63+I80</f>
        <v>13633</v>
      </c>
    </row>
    <row r="64" spans="1:10" x14ac:dyDescent="0.3">
      <c r="A64" s="42" t="s">
        <v>28</v>
      </c>
      <c r="B64" s="42" t="s">
        <v>30</v>
      </c>
      <c r="C64" s="5">
        <v>1237</v>
      </c>
      <c r="D64" s="5">
        <v>1047</v>
      </c>
      <c r="E64" s="5">
        <v>5767</v>
      </c>
      <c r="F64" s="5">
        <v>5974</v>
      </c>
      <c r="G64" s="5">
        <v>5558</v>
      </c>
      <c r="I64" s="47">
        <f t="shared" si="0"/>
        <v>19583</v>
      </c>
      <c r="J64" s="44">
        <f>I64+I77+I81</f>
        <v>20783</v>
      </c>
    </row>
    <row r="65" spans="1:10" x14ac:dyDescent="0.3">
      <c r="A65" t="s">
        <v>29</v>
      </c>
      <c r="B65" s="59" t="s">
        <v>254</v>
      </c>
      <c r="C65" s="5"/>
      <c r="D65" s="5">
        <v>10991</v>
      </c>
      <c r="E65" s="5">
        <v>10659</v>
      </c>
      <c r="F65" s="5">
        <v>3589</v>
      </c>
      <c r="G65" s="5"/>
      <c r="I65" s="47">
        <f t="shared" si="0"/>
        <v>25239</v>
      </c>
      <c r="J65" s="44">
        <f>I55+I65+I72+I82+I94+I86</f>
        <v>28675</v>
      </c>
    </row>
    <row r="66" spans="1:10" x14ac:dyDescent="0.3">
      <c r="A66" t="s">
        <v>330</v>
      </c>
      <c r="B66" s="59" t="s">
        <v>254</v>
      </c>
      <c r="C66" s="5">
        <v>5070</v>
      </c>
      <c r="D66" s="5">
        <v>8589</v>
      </c>
      <c r="E66" s="5">
        <v>8271</v>
      </c>
      <c r="F66" s="5">
        <v>7033</v>
      </c>
      <c r="G66" s="5"/>
      <c r="I66" s="47">
        <f t="shared" si="0"/>
        <v>28963</v>
      </c>
      <c r="J66" s="46">
        <f>I66+I95+I87</f>
        <v>29892</v>
      </c>
    </row>
    <row r="67" spans="1:10" x14ac:dyDescent="0.3">
      <c r="A67" t="s">
        <v>17</v>
      </c>
      <c r="B67" s="59" t="s">
        <v>254</v>
      </c>
      <c r="C67" s="5"/>
      <c r="D67" s="5">
        <v>2838</v>
      </c>
      <c r="E67" s="5">
        <v>8386</v>
      </c>
      <c r="F67" s="5">
        <v>727</v>
      </c>
      <c r="G67" s="5"/>
      <c r="I67" s="47">
        <f t="shared" si="0"/>
        <v>11951</v>
      </c>
      <c r="J67" s="44">
        <f>I56+I67+I73+I83+I93+I96+I88</f>
        <v>14344</v>
      </c>
    </row>
    <row r="68" spans="1:10" x14ac:dyDescent="0.3">
      <c r="A68" t="s">
        <v>331</v>
      </c>
      <c r="B68" s="59" t="s">
        <v>254</v>
      </c>
      <c r="C68" s="5">
        <v>5149</v>
      </c>
      <c r="D68" s="5">
        <v>4136</v>
      </c>
      <c r="E68" s="5">
        <v>10739</v>
      </c>
      <c r="F68" s="5">
        <v>832</v>
      </c>
      <c r="G68" s="5">
        <v>1862</v>
      </c>
      <c r="I68" s="47">
        <f t="shared" si="0"/>
        <v>22718</v>
      </c>
      <c r="J68" s="46">
        <f>I68+I97+I89</f>
        <v>34105</v>
      </c>
    </row>
    <row r="69" spans="1:10" x14ac:dyDescent="0.3">
      <c r="A69" t="s">
        <v>18</v>
      </c>
      <c r="B69" s="59" t="s">
        <v>254</v>
      </c>
      <c r="C69" s="5">
        <v>2339</v>
      </c>
      <c r="D69" s="5"/>
      <c r="E69" s="5">
        <v>395</v>
      </c>
      <c r="F69" s="5"/>
      <c r="G69" s="5">
        <v>1600</v>
      </c>
      <c r="I69" s="47">
        <f t="shared" si="0"/>
        <v>4334</v>
      </c>
      <c r="J69" s="44">
        <f>I57+I74+I84+I98+I69+I90</f>
        <v>6585</v>
      </c>
    </row>
    <row r="70" spans="1:10" x14ac:dyDescent="0.3">
      <c r="A70" t="s">
        <v>244</v>
      </c>
      <c r="B70" s="59" t="s">
        <v>254</v>
      </c>
      <c r="C70" s="5">
        <v>1897</v>
      </c>
      <c r="D70" s="5">
        <v>357</v>
      </c>
      <c r="E70" s="5"/>
      <c r="F70" s="5"/>
      <c r="G70" s="5"/>
      <c r="I70" s="47">
        <f t="shared" si="0"/>
        <v>2254</v>
      </c>
      <c r="J70" s="44">
        <f>I58+I75+I85+I70+I99+I91</f>
        <v>4412</v>
      </c>
    </row>
    <row r="71" spans="1:10" x14ac:dyDescent="0.3">
      <c r="A71" t="s">
        <v>162</v>
      </c>
      <c r="B71" s="59" t="s">
        <v>254</v>
      </c>
      <c r="C71" s="5">
        <v>3131</v>
      </c>
      <c r="D71" s="5"/>
      <c r="E71" s="5">
        <v>575</v>
      </c>
      <c r="F71" s="5">
        <v>1623</v>
      </c>
      <c r="G71" s="5"/>
      <c r="I71" s="47">
        <f t="shared" si="0"/>
        <v>5329</v>
      </c>
      <c r="J71" s="44">
        <f>I59+I71+I100+I92</f>
        <v>6881</v>
      </c>
    </row>
    <row r="72" spans="1:10" x14ac:dyDescent="0.3">
      <c r="A72" s="2" t="s">
        <v>29</v>
      </c>
      <c r="B72" s="2" t="s">
        <v>289</v>
      </c>
      <c r="C72" s="5"/>
      <c r="D72" s="5"/>
      <c r="E72" s="5"/>
      <c r="F72" s="5"/>
      <c r="G72" s="5"/>
      <c r="I72" s="47">
        <f t="shared" si="0"/>
        <v>0</v>
      </c>
      <c r="J72" s="45"/>
    </row>
    <row r="73" spans="1:10" x14ac:dyDescent="0.3">
      <c r="A73" s="2" t="s">
        <v>17</v>
      </c>
      <c r="B73" s="2" t="s">
        <v>289</v>
      </c>
      <c r="C73" s="5"/>
      <c r="D73" s="5"/>
      <c r="E73" s="5"/>
      <c r="F73" s="5"/>
      <c r="G73" s="5"/>
      <c r="I73" s="47">
        <f t="shared" si="0"/>
        <v>0</v>
      </c>
      <c r="J73" s="45"/>
    </row>
    <row r="74" spans="1:10" x14ac:dyDescent="0.3">
      <c r="A74" t="s">
        <v>18</v>
      </c>
      <c r="B74" s="2" t="s">
        <v>289</v>
      </c>
      <c r="C74" s="5"/>
      <c r="D74" s="5"/>
      <c r="E74" s="5">
        <v>246</v>
      </c>
      <c r="F74" s="5"/>
      <c r="G74" s="5"/>
      <c r="I74" s="47">
        <f t="shared" si="0"/>
        <v>246</v>
      </c>
      <c r="J74" s="45"/>
    </row>
    <row r="75" spans="1:10" x14ac:dyDescent="0.3">
      <c r="A75" s="2" t="s">
        <v>244</v>
      </c>
      <c r="B75" s="2" t="s">
        <v>289</v>
      </c>
      <c r="C75" s="5"/>
      <c r="D75" s="5"/>
      <c r="E75" s="5"/>
      <c r="F75" s="5"/>
      <c r="G75" s="5"/>
      <c r="I75" s="13">
        <f t="shared" si="0"/>
        <v>0</v>
      </c>
      <c r="J75" s="45"/>
    </row>
    <row r="76" spans="1:10" x14ac:dyDescent="0.3">
      <c r="A76" t="s">
        <v>27</v>
      </c>
      <c r="B76" s="2" t="s">
        <v>289</v>
      </c>
      <c r="C76" s="5"/>
      <c r="D76" s="5"/>
      <c r="E76" s="5"/>
      <c r="F76" s="5"/>
      <c r="G76" s="5"/>
      <c r="I76" s="13">
        <f t="shared" si="0"/>
        <v>0</v>
      </c>
      <c r="J76" s="45"/>
    </row>
    <row r="77" spans="1:10" x14ac:dyDescent="0.3">
      <c r="A77" t="s">
        <v>28</v>
      </c>
      <c r="B77" s="2" t="s">
        <v>289</v>
      </c>
      <c r="C77" s="5"/>
      <c r="D77" s="5"/>
      <c r="E77" s="5">
        <v>231</v>
      </c>
      <c r="F77" s="5"/>
      <c r="G77" s="5"/>
      <c r="I77" s="13">
        <f t="shared" si="0"/>
        <v>231</v>
      </c>
      <c r="J77" s="45"/>
    </row>
    <row r="78" spans="1:10" x14ac:dyDescent="0.3">
      <c r="A78" t="s">
        <v>25</v>
      </c>
      <c r="B78" s="2" t="s">
        <v>292</v>
      </c>
      <c r="C78" s="5">
        <v>4256</v>
      </c>
      <c r="D78" s="5">
        <v>6273</v>
      </c>
      <c r="E78" s="5"/>
      <c r="F78" s="5">
        <v>1221</v>
      </c>
      <c r="G78" s="5"/>
      <c r="I78" s="13">
        <f t="shared" si="0"/>
        <v>11750</v>
      </c>
      <c r="J78" s="45"/>
    </row>
    <row r="79" spans="1:10" x14ac:dyDescent="0.3">
      <c r="A79" t="s">
        <v>27</v>
      </c>
      <c r="B79" s="2" t="s">
        <v>292</v>
      </c>
      <c r="C79" s="5"/>
      <c r="D79" s="5"/>
      <c r="E79" s="5">
        <v>3708</v>
      </c>
      <c r="F79" s="5"/>
      <c r="G79" s="5"/>
      <c r="I79" s="13">
        <f t="shared" si="0"/>
        <v>3708</v>
      </c>
      <c r="J79" s="45"/>
    </row>
    <row r="80" spans="1:10" x14ac:dyDescent="0.3">
      <c r="A80" t="s">
        <v>325</v>
      </c>
      <c r="B80" s="2" t="s">
        <v>292</v>
      </c>
      <c r="C80" s="5"/>
      <c r="D80" s="5"/>
      <c r="E80" s="5">
        <v>682</v>
      </c>
      <c r="F80" s="5"/>
      <c r="G80" s="5"/>
      <c r="I80" s="13">
        <f t="shared" si="0"/>
        <v>682</v>
      </c>
      <c r="J80" s="45"/>
    </row>
    <row r="81" spans="1:10" x14ac:dyDescent="0.3">
      <c r="A81" t="s">
        <v>28</v>
      </c>
      <c r="B81" s="2" t="s">
        <v>292</v>
      </c>
      <c r="C81" s="5"/>
      <c r="D81" s="5"/>
      <c r="E81" s="5">
        <v>969</v>
      </c>
      <c r="F81" s="5"/>
      <c r="G81" s="5"/>
      <c r="I81" s="13">
        <f t="shared" si="0"/>
        <v>969</v>
      </c>
      <c r="J81" s="45"/>
    </row>
    <row r="82" spans="1:10" x14ac:dyDescent="0.3">
      <c r="A82" s="2" t="s">
        <v>29</v>
      </c>
      <c r="B82" s="2" t="s">
        <v>292</v>
      </c>
      <c r="C82" s="5"/>
      <c r="D82" s="5"/>
      <c r="E82" s="5"/>
      <c r="F82" s="5"/>
      <c r="G82" s="5"/>
      <c r="I82" s="13">
        <f t="shared" si="0"/>
        <v>0</v>
      </c>
      <c r="J82" s="45"/>
    </row>
    <row r="83" spans="1:10" x14ac:dyDescent="0.3">
      <c r="A83" s="2" t="s">
        <v>17</v>
      </c>
      <c r="B83" s="2" t="s">
        <v>292</v>
      </c>
      <c r="C83" s="5"/>
      <c r="D83" s="5"/>
      <c r="E83" s="5"/>
      <c r="F83" s="5"/>
      <c r="G83" s="5"/>
      <c r="I83" s="13">
        <f t="shared" si="0"/>
        <v>0</v>
      </c>
      <c r="J83" s="45"/>
    </row>
    <row r="84" spans="1:10" x14ac:dyDescent="0.3">
      <c r="A84" t="s">
        <v>18</v>
      </c>
      <c r="B84" s="2" t="s">
        <v>292</v>
      </c>
      <c r="C84" s="5"/>
      <c r="D84" s="5"/>
      <c r="E84" s="5"/>
      <c r="F84" s="5"/>
      <c r="G84" s="5"/>
      <c r="I84" s="13">
        <f t="shared" si="0"/>
        <v>0</v>
      </c>
      <c r="J84" s="45"/>
    </row>
    <row r="85" spans="1:10" x14ac:dyDescent="0.3">
      <c r="A85" s="2" t="s">
        <v>244</v>
      </c>
      <c r="B85" s="2" t="s">
        <v>292</v>
      </c>
      <c r="C85" s="5"/>
      <c r="D85" s="5"/>
      <c r="E85" s="5"/>
      <c r="F85" s="5"/>
      <c r="G85" s="5"/>
      <c r="I85" s="13">
        <f t="shared" si="0"/>
        <v>0</v>
      </c>
      <c r="J85" s="45"/>
    </row>
    <row r="86" spans="1:10" x14ac:dyDescent="0.3">
      <c r="A86" t="s">
        <v>175</v>
      </c>
      <c r="B86" s="64" t="s">
        <v>360</v>
      </c>
      <c r="C86" s="5"/>
      <c r="D86" s="5">
        <v>3436</v>
      </c>
      <c r="E86" s="5"/>
      <c r="F86" s="5"/>
      <c r="G86" s="5"/>
      <c r="I86" s="13">
        <f t="shared" si="0"/>
        <v>3436</v>
      </c>
      <c r="J86" s="45"/>
    </row>
    <row r="87" spans="1:10" x14ac:dyDescent="0.3">
      <c r="A87" t="s">
        <v>361</v>
      </c>
      <c r="B87" s="64" t="s">
        <v>360</v>
      </c>
      <c r="C87" s="5"/>
      <c r="D87" s="5"/>
      <c r="E87" s="5">
        <v>656</v>
      </c>
      <c r="F87" s="5"/>
      <c r="G87" s="5"/>
      <c r="I87" s="13">
        <f t="shared" si="0"/>
        <v>656</v>
      </c>
      <c r="J87" s="45"/>
    </row>
    <row r="88" spans="1:10" x14ac:dyDescent="0.3">
      <c r="A88" t="s">
        <v>176</v>
      </c>
      <c r="B88" s="64" t="s">
        <v>360</v>
      </c>
      <c r="C88" s="5"/>
      <c r="D88" s="5"/>
      <c r="E88" s="5">
        <v>1910</v>
      </c>
      <c r="F88" s="5"/>
      <c r="G88" s="5"/>
      <c r="I88" s="13">
        <f t="shared" si="0"/>
        <v>1910</v>
      </c>
      <c r="J88" s="45"/>
    </row>
    <row r="89" spans="1:10" x14ac:dyDescent="0.3">
      <c r="A89" t="s">
        <v>362</v>
      </c>
      <c r="B89" s="64" t="s">
        <v>360</v>
      </c>
      <c r="C89" s="5"/>
      <c r="D89" s="5">
        <v>2001</v>
      </c>
      <c r="E89" s="5">
        <v>9386</v>
      </c>
      <c r="F89" s="5"/>
      <c r="G89" s="5"/>
      <c r="I89" s="13">
        <f t="shared" si="0"/>
        <v>11387</v>
      </c>
      <c r="J89" s="45"/>
    </row>
    <row r="90" spans="1:10" x14ac:dyDescent="0.3">
      <c r="A90" t="s">
        <v>177</v>
      </c>
      <c r="B90" s="64" t="s">
        <v>360</v>
      </c>
      <c r="C90" s="5"/>
      <c r="D90" s="5"/>
      <c r="E90" s="5">
        <v>240</v>
      </c>
      <c r="F90" s="5"/>
      <c r="G90" s="5"/>
      <c r="I90" s="13">
        <f t="shared" si="0"/>
        <v>240</v>
      </c>
      <c r="J90" s="45"/>
    </row>
    <row r="91" spans="1:10" x14ac:dyDescent="0.3">
      <c r="A91" s="2" t="s">
        <v>363</v>
      </c>
      <c r="B91" s="64" t="s">
        <v>360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s="2" t="s">
        <v>364</v>
      </c>
      <c r="B92" s="64" t="s">
        <v>360</v>
      </c>
      <c r="C92" s="5"/>
      <c r="D92" s="5"/>
      <c r="E92" s="5">
        <v>1394</v>
      </c>
      <c r="F92" s="5"/>
      <c r="G92" s="5"/>
      <c r="I92" s="13">
        <f t="shared" si="0"/>
        <v>1394</v>
      </c>
      <c r="J92" s="45"/>
    </row>
    <row r="93" spans="1:10" x14ac:dyDescent="0.3">
      <c r="A93" t="s">
        <v>33</v>
      </c>
      <c r="B93" s="2" t="s">
        <v>254</v>
      </c>
      <c r="C93" s="5"/>
      <c r="D93" s="5"/>
      <c r="E93" s="5"/>
      <c r="F93" s="5">
        <v>483</v>
      </c>
      <c r="G93" s="5"/>
      <c r="I93" s="13">
        <f t="shared" si="0"/>
        <v>483</v>
      </c>
      <c r="J93" s="46"/>
    </row>
    <row r="94" spans="1:10" x14ac:dyDescent="0.3">
      <c r="A94" s="2" t="s">
        <v>37</v>
      </c>
      <c r="B94" s="2" t="s">
        <v>297</v>
      </c>
      <c r="C94" s="5"/>
      <c r="D94" s="5"/>
      <c r="E94" s="5"/>
      <c r="F94" s="5"/>
      <c r="G94" s="5"/>
      <c r="I94" s="13">
        <f t="shared" si="0"/>
        <v>0</v>
      </c>
      <c r="J94" s="46"/>
    </row>
    <row r="95" spans="1:10" x14ac:dyDescent="0.3">
      <c r="A95" s="2" t="s">
        <v>332</v>
      </c>
      <c r="B95" s="2" t="s">
        <v>297</v>
      </c>
      <c r="C95" s="5"/>
      <c r="D95" s="5"/>
      <c r="E95" s="5">
        <v>273</v>
      </c>
      <c r="F95" s="5"/>
      <c r="G95" s="5"/>
      <c r="I95" s="13">
        <f t="shared" si="0"/>
        <v>273</v>
      </c>
      <c r="J95" s="46"/>
    </row>
    <row r="96" spans="1:10" x14ac:dyDescent="0.3">
      <c r="A96" s="2" t="s">
        <v>33</v>
      </c>
      <c r="B96" s="2" t="s">
        <v>297</v>
      </c>
      <c r="C96" s="5"/>
      <c r="D96" s="5"/>
      <c r="E96" s="5"/>
      <c r="F96" s="5"/>
      <c r="G96" s="5"/>
      <c r="I96" s="13">
        <f t="shared" si="0"/>
        <v>0</v>
      </c>
      <c r="J96" s="46"/>
    </row>
    <row r="97" spans="1:10" x14ac:dyDescent="0.3">
      <c r="A97" s="2" t="s">
        <v>326</v>
      </c>
      <c r="B97" s="2" t="s">
        <v>297</v>
      </c>
      <c r="C97" s="5"/>
      <c r="D97" s="5"/>
      <c r="E97" s="5"/>
      <c r="F97" s="5"/>
      <c r="G97" s="5"/>
      <c r="I97" s="13">
        <f t="shared" si="0"/>
        <v>0</v>
      </c>
      <c r="J97" s="46"/>
    </row>
    <row r="98" spans="1:10" x14ac:dyDescent="0.3">
      <c r="A98" s="2" t="s">
        <v>31</v>
      </c>
      <c r="B98" s="2" t="s">
        <v>297</v>
      </c>
      <c r="C98" s="5"/>
      <c r="D98" s="5"/>
      <c r="E98" s="5">
        <v>191</v>
      </c>
      <c r="F98" s="5"/>
      <c r="G98" s="5"/>
      <c r="I98" s="13">
        <f t="shared" si="0"/>
        <v>191</v>
      </c>
      <c r="J98" s="46"/>
    </row>
    <row r="99" spans="1:10" x14ac:dyDescent="0.3">
      <c r="A99" s="2" t="s">
        <v>245</v>
      </c>
      <c r="B99" s="2" t="s">
        <v>297</v>
      </c>
      <c r="C99" s="5"/>
      <c r="D99" s="5">
        <v>2158</v>
      </c>
      <c r="E99" s="5"/>
      <c r="F99" s="5"/>
      <c r="G99" s="5"/>
      <c r="I99" s="13">
        <f t="shared" si="0"/>
        <v>2158</v>
      </c>
      <c r="J99" s="46"/>
    </row>
    <row r="100" spans="1:10" x14ac:dyDescent="0.3">
      <c r="A100" s="2" t="s">
        <v>161</v>
      </c>
      <c r="B100" s="2" t="s">
        <v>297</v>
      </c>
      <c r="C100" s="5"/>
      <c r="D100" s="5"/>
      <c r="E100" s="5">
        <v>158</v>
      </c>
      <c r="F100" s="5"/>
      <c r="G100" s="5"/>
      <c r="I100" s="13">
        <f t="shared" si="0"/>
        <v>158</v>
      </c>
      <c r="J100" s="46"/>
    </row>
    <row r="101" spans="1:10" x14ac:dyDescent="0.3">
      <c r="A101" t="s">
        <v>37</v>
      </c>
      <c r="B101" s="55" t="s">
        <v>336</v>
      </c>
      <c r="C101" s="5"/>
      <c r="D101" s="5">
        <v>398</v>
      </c>
      <c r="E101" s="5"/>
      <c r="F101" s="10"/>
      <c r="G101" s="5"/>
      <c r="I101" s="47">
        <f t="shared" si="0"/>
        <v>398</v>
      </c>
      <c r="J101" s="45"/>
    </row>
    <row r="102" spans="1:10" x14ac:dyDescent="0.3">
      <c r="A102" s="2" t="s">
        <v>332</v>
      </c>
      <c r="B102" s="55" t="s">
        <v>336</v>
      </c>
      <c r="C102" s="5"/>
      <c r="D102" s="5">
        <v>1063</v>
      </c>
      <c r="E102" s="5"/>
      <c r="F102" s="10"/>
      <c r="G102" s="5"/>
      <c r="I102" s="47">
        <f t="shared" si="0"/>
        <v>1063</v>
      </c>
      <c r="J102" s="45"/>
    </row>
    <row r="103" spans="1:10" x14ac:dyDescent="0.3">
      <c r="A103" t="s">
        <v>33</v>
      </c>
      <c r="B103" s="55" t="s">
        <v>336</v>
      </c>
      <c r="C103" s="5"/>
      <c r="D103" s="5"/>
      <c r="E103" s="5"/>
      <c r="F103" s="10"/>
      <c r="G103" s="5"/>
      <c r="I103" s="47">
        <f t="shared" si="0"/>
        <v>0</v>
      </c>
      <c r="J103" s="45"/>
    </row>
    <row r="104" spans="1:10" x14ac:dyDescent="0.3">
      <c r="A104" s="2" t="s">
        <v>326</v>
      </c>
      <c r="B104" s="55" t="s">
        <v>336</v>
      </c>
      <c r="C104" s="5"/>
      <c r="D104" s="5"/>
      <c r="E104" s="5"/>
      <c r="F104" s="10"/>
      <c r="G104" s="5"/>
      <c r="I104" s="47">
        <f t="shared" si="0"/>
        <v>0</v>
      </c>
      <c r="J104" s="45"/>
    </row>
    <row r="105" spans="1:10" x14ac:dyDescent="0.3">
      <c r="A105" s="2" t="s">
        <v>339</v>
      </c>
      <c r="B105" s="55" t="s">
        <v>336</v>
      </c>
      <c r="C105" s="5"/>
      <c r="D105" s="5"/>
      <c r="E105" s="5">
        <v>2961</v>
      </c>
      <c r="F105" s="10"/>
      <c r="G105" s="5">
        <v>1900</v>
      </c>
      <c r="I105" s="47">
        <f t="shared" si="0"/>
        <v>4861</v>
      </c>
      <c r="J105" s="46">
        <f>I105</f>
        <v>4861</v>
      </c>
    </row>
    <row r="106" spans="1:10" x14ac:dyDescent="0.3">
      <c r="A106" t="s">
        <v>31</v>
      </c>
      <c r="B106" s="55" t="s">
        <v>336</v>
      </c>
      <c r="C106" s="5"/>
      <c r="D106" s="5"/>
      <c r="E106" s="5"/>
      <c r="F106" s="10">
        <v>781</v>
      </c>
      <c r="G106" s="5"/>
      <c r="I106" s="47">
        <f t="shared" si="0"/>
        <v>781</v>
      </c>
      <c r="J106" s="45"/>
    </row>
    <row r="107" spans="1:10" x14ac:dyDescent="0.3">
      <c r="A107" t="s">
        <v>35</v>
      </c>
      <c r="B107" t="s">
        <v>32</v>
      </c>
      <c r="C107" s="5"/>
      <c r="D107" s="5"/>
      <c r="E107" s="5"/>
      <c r="F107" s="10"/>
      <c r="G107" s="5"/>
      <c r="I107" s="13">
        <f t="shared" si="0"/>
        <v>0</v>
      </c>
      <c r="J107" s="46">
        <f>I107</f>
        <v>0</v>
      </c>
    </row>
    <row r="108" spans="1:10" x14ac:dyDescent="0.3">
      <c r="A108" t="s">
        <v>36</v>
      </c>
      <c r="B108" t="s">
        <v>32</v>
      </c>
      <c r="C108" s="5"/>
      <c r="D108" s="5"/>
      <c r="E108" s="5"/>
      <c r="F108" s="6"/>
      <c r="G108" s="5"/>
      <c r="I108" s="13">
        <f t="shared" si="0"/>
        <v>0</v>
      </c>
      <c r="J108" s="46">
        <f t="shared" ref="J108:J110" si="1">I108</f>
        <v>0</v>
      </c>
    </row>
    <row r="109" spans="1:10" x14ac:dyDescent="0.3">
      <c r="A109" t="s">
        <v>340</v>
      </c>
      <c r="B109" s="56" t="s">
        <v>32</v>
      </c>
      <c r="C109" s="5"/>
      <c r="D109" s="5">
        <v>3418</v>
      </c>
      <c r="E109" s="5"/>
      <c r="F109" s="10"/>
      <c r="G109" s="5"/>
      <c r="I109" s="13">
        <f t="shared" si="0"/>
        <v>3418</v>
      </c>
      <c r="J109" s="46">
        <f t="shared" si="1"/>
        <v>3418</v>
      </c>
    </row>
    <row r="110" spans="1:10" x14ac:dyDescent="0.3">
      <c r="A110" t="s">
        <v>341</v>
      </c>
      <c r="B110" s="56" t="s">
        <v>32</v>
      </c>
      <c r="C110" s="5"/>
      <c r="D110" s="5"/>
      <c r="E110" s="5">
        <v>9380</v>
      </c>
      <c r="F110" s="10"/>
      <c r="G110" s="5">
        <v>5944</v>
      </c>
      <c r="I110" s="13">
        <f t="shared" si="0"/>
        <v>15324</v>
      </c>
      <c r="J110" s="46">
        <f t="shared" si="1"/>
        <v>15324</v>
      </c>
    </row>
    <row r="111" spans="1:10" x14ac:dyDescent="0.3">
      <c r="A111" s="7" t="s">
        <v>39</v>
      </c>
      <c r="B111" t="s">
        <v>38</v>
      </c>
      <c r="C111" s="5"/>
      <c r="D111" s="5"/>
      <c r="E111" s="5"/>
      <c r="F111" s="6"/>
      <c r="G111" s="5"/>
      <c r="I111" s="13">
        <f t="shared" si="0"/>
        <v>0</v>
      </c>
      <c r="J111" s="45"/>
    </row>
    <row r="112" spans="1:10" x14ac:dyDescent="0.3">
      <c r="A112" s="53" t="s">
        <v>37</v>
      </c>
      <c r="B112" s="54" t="s">
        <v>316</v>
      </c>
      <c r="C112" s="5"/>
      <c r="D112" s="5"/>
      <c r="E112" s="5"/>
      <c r="F112" s="10"/>
      <c r="G112" s="5"/>
      <c r="I112" s="13">
        <f t="shared" si="0"/>
        <v>0</v>
      </c>
      <c r="J112" s="46">
        <f>I112</f>
        <v>0</v>
      </c>
    </row>
    <row r="113" spans="1:10" x14ac:dyDescent="0.3">
      <c r="A113" s="53" t="s">
        <v>332</v>
      </c>
      <c r="B113" s="54" t="s">
        <v>316</v>
      </c>
      <c r="C113" s="5"/>
      <c r="D113" s="5">
        <v>2934</v>
      </c>
      <c r="E113" s="5"/>
      <c r="F113" s="10"/>
      <c r="G113" s="5"/>
      <c r="I113" s="13">
        <f t="shared" si="0"/>
        <v>2934</v>
      </c>
      <c r="J113" s="46">
        <f t="shared" ref="J113" si="2">I113</f>
        <v>2934</v>
      </c>
    </row>
    <row r="114" spans="1:10" x14ac:dyDescent="0.3">
      <c r="A114" s="53" t="s">
        <v>339</v>
      </c>
      <c r="B114" s="54" t="s">
        <v>316</v>
      </c>
      <c r="C114" s="5"/>
      <c r="D114" s="5"/>
      <c r="E114" s="5">
        <v>7870</v>
      </c>
      <c r="F114" s="10"/>
      <c r="G114" s="5">
        <v>5133</v>
      </c>
      <c r="I114" s="13">
        <f t="shared" si="0"/>
        <v>13003</v>
      </c>
      <c r="J114" s="46">
        <f>I114</f>
        <v>13003</v>
      </c>
    </row>
    <row r="115" spans="1:10" x14ac:dyDescent="0.3">
      <c r="A115" t="s">
        <v>37</v>
      </c>
      <c r="B115" t="s">
        <v>293</v>
      </c>
      <c r="C115" s="5"/>
      <c r="D115" s="5"/>
      <c r="E115" s="5"/>
      <c r="F115" s="5"/>
      <c r="G115" s="5"/>
      <c r="I115" s="13">
        <f t="shared" si="0"/>
        <v>0</v>
      </c>
      <c r="J115" s="44">
        <f>I115+I122+I126+I130</f>
        <v>3992</v>
      </c>
    </row>
    <row r="116" spans="1:10" x14ac:dyDescent="0.3">
      <c r="A116" s="2" t="s">
        <v>332</v>
      </c>
      <c r="B116" s="2" t="s">
        <v>327</v>
      </c>
      <c r="C116" s="5"/>
      <c r="D116" s="5">
        <v>2524</v>
      </c>
      <c r="E116" s="5"/>
      <c r="F116" s="5"/>
      <c r="G116" s="5"/>
      <c r="I116" s="13">
        <f t="shared" si="0"/>
        <v>2524</v>
      </c>
      <c r="J116" s="46">
        <f>I116+I131</f>
        <v>4061</v>
      </c>
    </row>
    <row r="117" spans="1:10" x14ac:dyDescent="0.3">
      <c r="A117" t="s">
        <v>33</v>
      </c>
      <c r="B117" t="s">
        <v>293</v>
      </c>
      <c r="C117" s="5"/>
      <c r="D117" s="5"/>
      <c r="E117" s="5"/>
      <c r="F117" s="5">
        <v>661</v>
      </c>
      <c r="G117" s="5"/>
      <c r="I117" s="13">
        <f t="shared" si="0"/>
        <v>661</v>
      </c>
      <c r="J117" s="46">
        <f>I117+I123+I127+I132</f>
        <v>4650</v>
      </c>
    </row>
    <row r="118" spans="1:10" x14ac:dyDescent="0.3">
      <c r="A118" s="2" t="s">
        <v>326</v>
      </c>
      <c r="B118" s="2" t="s">
        <v>327</v>
      </c>
      <c r="C118" s="5"/>
      <c r="D118" s="5"/>
      <c r="E118" s="5"/>
      <c r="F118" s="5"/>
      <c r="G118" s="5"/>
      <c r="I118" s="13">
        <f t="shared" si="0"/>
        <v>0</v>
      </c>
      <c r="J118" s="46">
        <f>I118+I133</f>
        <v>7075</v>
      </c>
    </row>
    <row r="119" spans="1:10" x14ac:dyDescent="0.3">
      <c r="A119" t="s">
        <v>31</v>
      </c>
      <c r="B119" t="s">
        <v>293</v>
      </c>
      <c r="C119" s="5"/>
      <c r="D119" s="5"/>
      <c r="E119" s="5"/>
      <c r="F119" s="10"/>
      <c r="G119" s="5"/>
      <c r="I119" s="13">
        <f t="shared" si="0"/>
        <v>0</v>
      </c>
      <c r="J119" s="44">
        <f>I119+I124+I128+I134</f>
        <v>7264</v>
      </c>
    </row>
    <row r="120" spans="1:10" x14ac:dyDescent="0.3">
      <c r="A120" t="s">
        <v>245</v>
      </c>
      <c r="B120" t="s">
        <v>293</v>
      </c>
      <c r="C120" s="5"/>
      <c r="D120" s="5"/>
      <c r="E120" s="5"/>
      <c r="F120" s="10"/>
      <c r="G120" s="5"/>
      <c r="I120" s="13">
        <f t="shared" si="0"/>
        <v>0</v>
      </c>
      <c r="J120" s="46">
        <f>I120+I125+I129+I135</f>
        <v>1971</v>
      </c>
    </row>
    <row r="121" spans="1:10" x14ac:dyDescent="0.3">
      <c r="A121" t="s">
        <v>161</v>
      </c>
      <c r="B121" t="s">
        <v>293</v>
      </c>
      <c r="C121" s="5">
        <v>1509</v>
      </c>
      <c r="D121" s="5"/>
      <c r="E121" s="5">
        <v>2543</v>
      </c>
      <c r="F121" s="10">
        <v>1450</v>
      </c>
      <c r="G121" s="5"/>
      <c r="I121" s="13">
        <f t="shared" si="0"/>
        <v>5502</v>
      </c>
      <c r="J121" s="46">
        <f>I121+I136</f>
        <v>5502</v>
      </c>
    </row>
    <row r="122" spans="1:10" x14ac:dyDescent="0.3">
      <c r="A122" t="s">
        <v>37</v>
      </c>
      <c r="B122" t="s">
        <v>277</v>
      </c>
      <c r="C122" s="5"/>
      <c r="D122" s="5"/>
      <c r="E122" s="5"/>
      <c r="F122" s="10"/>
      <c r="G122" s="5"/>
      <c r="I122" s="47">
        <f t="shared" si="0"/>
        <v>0</v>
      </c>
      <c r="J122" s="46"/>
    </row>
    <row r="123" spans="1:10" x14ac:dyDescent="0.3">
      <c r="A123" t="s">
        <v>33</v>
      </c>
      <c r="B123" t="s">
        <v>277</v>
      </c>
      <c r="C123" s="5"/>
      <c r="D123" s="5"/>
      <c r="E123" s="5"/>
      <c r="F123" s="10"/>
      <c r="G123" s="5"/>
      <c r="I123" s="47">
        <f t="shared" si="0"/>
        <v>0</v>
      </c>
      <c r="J123" s="46"/>
    </row>
    <row r="124" spans="1:10" x14ac:dyDescent="0.3">
      <c r="A124" t="s">
        <v>31</v>
      </c>
      <c r="B124" t="s">
        <v>277</v>
      </c>
      <c r="C124" s="5"/>
      <c r="D124" s="5"/>
      <c r="E124" s="5"/>
      <c r="F124" s="10"/>
      <c r="G124" s="5"/>
      <c r="I124" s="47">
        <f t="shared" si="0"/>
        <v>0</v>
      </c>
      <c r="J124" s="46"/>
    </row>
    <row r="125" spans="1:10" x14ac:dyDescent="0.3">
      <c r="A125" t="s">
        <v>245</v>
      </c>
      <c r="B125" t="s">
        <v>277</v>
      </c>
      <c r="C125" s="5"/>
      <c r="D125" s="5"/>
      <c r="E125" s="5"/>
      <c r="F125" s="10"/>
      <c r="G125" s="5"/>
      <c r="I125" s="47">
        <f t="shared" si="0"/>
        <v>0</v>
      </c>
      <c r="J125" s="46"/>
    </row>
    <row r="126" spans="1:10" x14ac:dyDescent="0.3">
      <c r="A126" s="2" t="s">
        <v>37</v>
      </c>
      <c r="B126" s="2" t="s">
        <v>153</v>
      </c>
      <c r="C126" s="5"/>
      <c r="D126" s="5"/>
      <c r="E126" s="5"/>
      <c r="F126" s="10"/>
      <c r="G126" s="5"/>
      <c r="I126" s="47">
        <f t="shared" si="0"/>
        <v>0</v>
      </c>
      <c r="J126" s="46"/>
    </row>
    <row r="127" spans="1:10" x14ac:dyDescent="0.3">
      <c r="A127" s="2" t="s">
        <v>33</v>
      </c>
      <c r="B127" s="2" t="s">
        <v>153</v>
      </c>
      <c r="C127" s="5"/>
      <c r="D127" s="5"/>
      <c r="E127" s="5"/>
      <c r="F127" s="10"/>
      <c r="G127" s="5"/>
      <c r="I127" s="47">
        <f t="shared" si="0"/>
        <v>0</v>
      </c>
      <c r="J127" s="46"/>
    </row>
    <row r="128" spans="1:10" x14ac:dyDescent="0.3">
      <c r="A128" s="2" t="s">
        <v>31</v>
      </c>
      <c r="B128" s="2" t="s">
        <v>153</v>
      </c>
      <c r="C128" s="5"/>
      <c r="D128" s="5"/>
      <c r="E128" s="5"/>
      <c r="F128" s="10">
        <v>251</v>
      </c>
      <c r="G128" s="5"/>
      <c r="I128" s="47">
        <f t="shared" si="0"/>
        <v>251</v>
      </c>
      <c r="J128" s="46"/>
    </row>
    <row r="129" spans="1:10" x14ac:dyDescent="0.3">
      <c r="A129" s="2" t="s">
        <v>245</v>
      </c>
      <c r="B129" s="2" t="s">
        <v>153</v>
      </c>
      <c r="C129" s="5"/>
      <c r="D129" s="5"/>
      <c r="E129" s="5"/>
      <c r="F129" s="10"/>
      <c r="G129" s="5"/>
      <c r="I129" s="47">
        <f t="shared" si="0"/>
        <v>0</v>
      </c>
      <c r="J129" s="46"/>
    </row>
    <row r="130" spans="1:10" x14ac:dyDescent="0.3">
      <c r="A130" s="2" t="s">
        <v>42</v>
      </c>
      <c r="B130" s="2" t="s">
        <v>355</v>
      </c>
      <c r="C130" s="5"/>
      <c r="D130" s="5">
        <v>2557</v>
      </c>
      <c r="E130" s="5">
        <v>1435</v>
      </c>
      <c r="F130" s="10"/>
      <c r="G130" s="5"/>
      <c r="I130" s="47">
        <f t="shared" si="0"/>
        <v>3992</v>
      </c>
      <c r="J130" s="46"/>
    </row>
    <row r="131" spans="1:10" x14ac:dyDescent="0.3">
      <c r="A131" s="2" t="s">
        <v>356</v>
      </c>
      <c r="B131" s="2" t="s">
        <v>355</v>
      </c>
      <c r="C131" s="5"/>
      <c r="D131" s="5"/>
      <c r="E131" s="5">
        <v>1167</v>
      </c>
      <c r="F131" s="10"/>
      <c r="G131" s="5">
        <v>370</v>
      </c>
      <c r="I131" s="47">
        <f t="shared" si="0"/>
        <v>1537</v>
      </c>
      <c r="J131" s="46"/>
    </row>
    <row r="132" spans="1:10" x14ac:dyDescent="0.3">
      <c r="A132" s="2" t="s">
        <v>44</v>
      </c>
      <c r="B132" s="2" t="s">
        <v>355</v>
      </c>
      <c r="C132" s="5"/>
      <c r="D132" s="5">
        <v>1998</v>
      </c>
      <c r="E132" s="5">
        <v>1991</v>
      </c>
      <c r="F132" s="10"/>
      <c r="G132" s="5"/>
      <c r="I132" s="47">
        <f t="shared" si="0"/>
        <v>3989</v>
      </c>
      <c r="J132" s="46"/>
    </row>
    <row r="133" spans="1:10" x14ac:dyDescent="0.3">
      <c r="A133" s="2" t="s">
        <v>357</v>
      </c>
      <c r="B133" s="2" t="s">
        <v>355</v>
      </c>
      <c r="C133" s="5">
        <v>1035</v>
      </c>
      <c r="D133" s="5">
        <v>1115</v>
      </c>
      <c r="E133" s="5">
        <v>2933</v>
      </c>
      <c r="F133" s="10">
        <v>1565</v>
      </c>
      <c r="G133" s="5">
        <v>427</v>
      </c>
      <c r="I133" s="47">
        <f t="shared" si="0"/>
        <v>7075</v>
      </c>
      <c r="J133" s="46"/>
    </row>
    <row r="134" spans="1:10" x14ac:dyDescent="0.3">
      <c r="A134" s="2" t="s">
        <v>71</v>
      </c>
      <c r="B134" s="2" t="s">
        <v>355</v>
      </c>
      <c r="C134" s="5"/>
      <c r="D134" s="5"/>
      <c r="E134" s="5">
        <v>3099</v>
      </c>
      <c r="F134" s="10">
        <v>2027</v>
      </c>
      <c r="G134" s="5">
        <v>1887</v>
      </c>
      <c r="I134" s="47">
        <f t="shared" si="0"/>
        <v>7013</v>
      </c>
      <c r="J134" s="46"/>
    </row>
    <row r="135" spans="1:10" x14ac:dyDescent="0.3">
      <c r="A135" s="2" t="s">
        <v>358</v>
      </c>
      <c r="B135" s="2" t="s">
        <v>355</v>
      </c>
      <c r="C135" s="5"/>
      <c r="D135" s="5">
        <v>1971</v>
      </c>
      <c r="E135" s="5"/>
      <c r="F135" s="10"/>
      <c r="G135" s="5"/>
      <c r="I135" s="47">
        <f t="shared" si="0"/>
        <v>1971</v>
      </c>
      <c r="J135" s="46"/>
    </row>
    <row r="136" spans="1:10" x14ac:dyDescent="0.3">
      <c r="A136" s="2" t="s">
        <v>359</v>
      </c>
      <c r="B136" s="2" t="s">
        <v>355</v>
      </c>
      <c r="C136" s="5"/>
      <c r="D136" s="5"/>
      <c r="E136" s="5"/>
      <c r="F136" s="10"/>
      <c r="G136" s="5"/>
      <c r="I136" s="47">
        <f t="shared" si="0"/>
        <v>0</v>
      </c>
      <c r="J136" s="46"/>
    </row>
    <row r="137" spans="1:10" x14ac:dyDescent="0.3">
      <c r="A137" s="2" t="s">
        <v>29</v>
      </c>
      <c r="B137" s="2" t="s">
        <v>318</v>
      </c>
      <c r="C137" s="5"/>
      <c r="D137" s="5">
        <v>8460</v>
      </c>
      <c r="E137" s="5">
        <v>2665</v>
      </c>
      <c r="F137" s="10"/>
      <c r="G137" s="5"/>
      <c r="I137" s="47">
        <f t="shared" si="0"/>
        <v>11125</v>
      </c>
      <c r="J137" s="46">
        <f>I137</f>
        <v>11125</v>
      </c>
    </row>
    <row r="138" spans="1:10" x14ac:dyDescent="0.3">
      <c r="A138" s="2" t="s">
        <v>17</v>
      </c>
      <c r="B138" s="2" t="s">
        <v>318</v>
      </c>
      <c r="C138" s="5"/>
      <c r="D138" s="5">
        <v>11393</v>
      </c>
      <c r="E138" s="5">
        <v>1359</v>
      </c>
      <c r="F138" s="10"/>
      <c r="G138" s="5"/>
      <c r="I138" s="47">
        <f t="shared" si="0"/>
        <v>12752</v>
      </c>
      <c r="J138" s="46">
        <f>I138</f>
        <v>12752</v>
      </c>
    </row>
    <row r="139" spans="1:10" x14ac:dyDescent="0.3">
      <c r="A139" s="2" t="s">
        <v>37</v>
      </c>
      <c r="B139" s="2" t="s">
        <v>290</v>
      </c>
      <c r="C139" s="5"/>
      <c r="D139" s="5"/>
      <c r="E139" s="5"/>
      <c r="F139" s="10">
        <v>936</v>
      </c>
      <c r="G139" s="5"/>
      <c r="I139" s="47">
        <f t="shared" si="0"/>
        <v>936</v>
      </c>
      <c r="J139" s="45"/>
    </row>
    <row r="140" spans="1:10" x14ac:dyDescent="0.3">
      <c r="A140" s="2" t="s">
        <v>33</v>
      </c>
      <c r="B140" s="2" t="s">
        <v>290</v>
      </c>
      <c r="C140" s="5"/>
      <c r="D140" s="5"/>
      <c r="E140" s="5"/>
      <c r="F140" s="10"/>
      <c r="G140" s="5"/>
      <c r="I140" s="47">
        <f t="shared" si="0"/>
        <v>0</v>
      </c>
      <c r="J140" s="45"/>
    </row>
    <row r="141" spans="1:10" x14ac:dyDescent="0.3">
      <c r="A141" s="2" t="s">
        <v>31</v>
      </c>
      <c r="B141" s="2" t="s">
        <v>290</v>
      </c>
      <c r="C141" s="5"/>
      <c r="D141" s="5"/>
      <c r="E141" s="5"/>
      <c r="F141" s="10"/>
      <c r="G141" s="5"/>
      <c r="I141" s="47">
        <f t="shared" si="0"/>
        <v>0</v>
      </c>
      <c r="J141" s="45"/>
    </row>
    <row r="142" spans="1:10" x14ac:dyDescent="0.3">
      <c r="A142" s="2" t="s">
        <v>245</v>
      </c>
      <c r="B142" s="2" t="s">
        <v>290</v>
      </c>
      <c r="C142" s="5"/>
      <c r="D142" s="5"/>
      <c r="E142" s="5"/>
      <c r="F142" s="10"/>
      <c r="G142" s="5"/>
      <c r="I142" s="47">
        <f t="shared" si="0"/>
        <v>0</v>
      </c>
      <c r="J142" s="45"/>
    </row>
    <row r="143" spans="1:10" x14ac:dyDescent="0.3">
      <c r="A143" s="62" t="s">
        <v>29</v>
      </c>
      <c r="B143" s="62" t="s">
        <v>32</v>
      </c>
      <c r="C143" s="5"/>
      <c r="D143" s="5"/>
      <c r="E143" s="5"/>
      <c r="F143" s="10">
        <v>331</v>
      </c>
      <c r="G143" s="5"/>
      <c r="I143" s="47">
        <f t="shared" si="0"/>
        <v>331</v>
      </c>
      <c r="J143" s="46">
        <f>I143</f>
        <v>331</v>
      </c>
    </row>
    <row r="144" spans="1:10" x14ac:dyDescent="0.3">
      <c r="A144" s="62" t="s">
        <v>17</v>
      </c>
      <c r="B144" s="62" t="s">
        <v>32</v>
      </c>
      <c r="C144" s="5"/>
      <c r="D144" s="5"/>
      <c r="E144" s="5"/>
      <c r="F144" s="10"/>
      <c r="G144" s="5"/>
      <c r="I144" s="47">
        <f t="shared" si="0"/>
        <v>0</v>
      </c>
      <c r="J144" s="46">
        <f t="shared" ref="J144:J145" si="3">I144</f>
        <v>0</v>
      </c>
    </row>
    <row r="145" spans="1:10" x14ac:dyDescent="0.3">
      <c r="A145" s="40" t="s">
        <v>18</v>
      </c>
      <c r="B145" s="62" t="s">
        <v>32</v>
      </c>
      <c r="C145" s="5"/>
      <c r="D145" s="5"/>
      <c r="E145" s="5">
        <v>2930</v>
      </c>
      <c r="F145" s="10">
        <v>3253</v>
      </c>
      <c r="G145" s="5"/>
      <c r="I145" s="47">
        <f t="shared" si="0"/>
        <v>6183</v>
      </c>
      <c r="J145" s="46">
        <f t="shared" si="3"/>
        <v>6183</v>
      </c>
    </row>
    <row r="146" spans="1:10" x14ac:dyDescent="0.3">
      <c r="A146" s="2" t="s">
        <v>53</v>
      </c>
      <c r="B146" s="58" t="s">
        <v>310</v>
      </c>
      <c r="C146" s="5">
        <v>1658</v>
      </c>
      <c r="D146" s="5">
        <v>17877</v>
      </c>
      <c r="E146" s="5">
        <v>19057</v>
      </c>
      <c r="F146" s="10">
        <v>11311</v>
      </c>
      <c r="G146" s="5"/>
      <c r="I146" s="47">
        <f t="shared" si="0"/>
        <v>49903</v>
      </c>
      <c r="J146" s="44">
        <f>I101+I139+I146+I153+I156</f>
        <v>51544</v>
      </c>
    </row>
    <row r="147" spans="1:10" x14ac:dyDescent="0.3">
      <c r="A147" s="2" t="s">
        <v>333</v>
      </c>
      <c r="B147" s="58" t="s">
        <v>310</v>
      </c>
      <c r="C147" s="5">
        <v>5410</v>
      </c>
      <c r="D147" s="5">
        <v>8185</v>
      </c>
      <c r="E147" s="5">
        <v>11914</v>
      </c>
      <c r="F147" s="10">
        <v>23432</v>
      </c>
      <c r="G147" s="5">
        <v>676</v>
      </c>
      <c r="I147" s="47">
        <f t="shared" si="0"/>
        <v>49617</v>
      </c>
      <c r="J147" s="46">
        <f>I147+I102</f>
        <v>50680</v>
      </c>
    </row>
    <row r="148" spans="1:10" x14ac:dyDescent="0.3">
      <c r="A148" s="2" t="s">
        <v>54</v>
      </c>
      <c r="B148" s="58" t="s">
        <v>310</v>
      </c>
      <c r="C148" s="5"/>
      <c r="D148" s="5">
        <v>5327</v>
      </c>
      <c r="E148" s="5">
        <v>14496</v>
      </c>
      <c r="F148" s="10">
        <v>12255</v>
      </c>
      <c r="G148" s="5"/>
      <c r="I148" s="47">
        <f t="shared" si="0"/>
        <v>32078</v>
      </c>
      <c r="J148" s="44">
        <f>I103+I140+I148+I154+I157</f>
        <v>32078</v>
      </c>
    </row>
    <row r="149" spans="1:10" x14ac:dyDescent="0.3">
      <c r="A149" s="2" t="s">
        <v>334</v>
      </c>
      <c r="B149" s="58" t="s">
        <v>310</v>
      </c>
      <c r="C149" s="5">
        <v>7039</v>
      </c>
      <c r="D149" s="5">
        <v>3608</v>
      </c>
      <c r="E149" s="5">
        <v>16753</v>
      </c>
      <c r="F149" s="10">
        <v>5937</v>
      </c>
      <c r="G149" s="5">
        <v>1903</v>
      </c>
      <c r="I149" s="47">
        <f t="shared" si="0"/>
        <v>35240</v>
      </c>
      <c r="J149" s="46">
        <f>I149+I104</f>
        <v>35240</v>
      </c>
    </row>
    <row r="150" spans="1:10" x14ac:dyDescent="0.3">
      <c r="A150" s="2" t="s">
        <v>311</v>
      </c>
      <c r="B150" s="58" t="s">
        <v>310</v>
      </c>
      <c r="C150" s="5">
        <v>2173</v>
      </c>
      <c r="D150" s="5">
        <v>815</v>
      </c>
      <c r="E150" s="5"/>
      <c r="F150" s="10">
        <v>1097</v>
      </c>
      <c r="G150" s="5"/>
      <c r="I150" s="47">
        <f t="shared" si="0"/>
        <v>4085</v>
      </c>
      <c r="J150" s="44">
        <f>I106+I141+I150+I155+I158</f>
        <v>4866</v>
      </c>
    </row>
    <row r="151" spans="1:10" x14ac:dyDescent="0.3">
      <c r="A151" s="2" t="s">
        <v>320</v>
      </c>
      <c r="B151" s="58" t="s">
        <v>310</v>
      </c>
      <c r="C151" s="5">
        <v>2094</v>
      </c>
      <c r="D151" s="5">
        <v>1937</v>
      </c>
      <c r="E151" s="5"/>
      <c r="F151" s="10"/>
      <c r="G151" s="5"/>
      <c r="I151" s="47">
        <f t="shared" si="0"/>
        <v>4031</v>
      </c>
      <c r="J151" s="44">
        <f>I142+I151+I159</f>
        <v>4031</v>
      </c>
    </row>
    <row r="152" spans="1:10" x14ac:dyDescent="0.3">
      <c r="A152" s="2" t="s">
        <v>337</v>
      </c>
      <c r="B152" s="58" t="s">
        <v>310</v>
      </c>
      <c r="C152" s="5">
        <v>1813</v>
      </c>
      <c r="D152" s="5"/>
      <c r="E152" s="5">
        <v>7751</v>
      </c>
      <c r="F152" s="10">
        <v>1501</v>
      </c>
      <c r="G152" s="5"/>
      <c r="I152" s="47">
        <f t="shared" si="0"/>
        <v>11065</v>
      </c>
      <c r="J152" s="46">
        <f>I152+I160</f>
        <v>11065</v>
      </c>
    </row>
    <row r="153" spans="1:10" x14ac:dyDescent="0.3">
      <c r="A153" s="2" t="s">
        <v>42</v>
      </c>
      <c r="B153" s="2" t="s">
        <v>296</v>
      </c>
      <c r="C153" s="5"/>
      <c r="D153" s="5"/>
      <c r="E153" s="5"/>
      <c r="F153" s="10"/>
      <c r="G153" s="5"/>
      <c r="I153" s="47">
        <f t="shared" si="0"/>
        <v>0</v>
      </c>
      <c r="J153" s="45"/>
    </row>
    <row r="154" spans="1:10" x14ac:dyDescent="0.3">
      <c r="A154" s="2" t="s">
        <v>44</v>
      </c>
      <c r="B154" s="2" t="s">
        <v>296</v>
      </c>
      <c r="C154" s="5"/>
      <c r="D154" s="5"/>
      <c r="E154" s="5"/>
      <c r="F154" s="10"/>
      <c r="G154" s="5"/>
      <c r="I154" s="47">
        <f t="shared" si="0"/>
        <v>0</v>
      </c>
      <c r="J154" s="45"/>
    </row>
    <row r="155" spans="1:10" x14ac:dyDescent="0.3">
      <c r="A155" s="2" t="s">
        <v>71</v>
      </c>
      <c r="B155" s="2" t="s">
        <v>296</v>
      </c>
      <c r="C155" s="5"/>
      <c r="D155" s="5"/>
      <c r="E155" s="5"/>
      <c r="F155" s="10"/>
      <c r="G155" s="5"/>
      <c r="I155" s="47">
        <f t="shared" si="0"/>
        <v>0</v>
      </c>
      <c r="J155" s="45"/>
    </row>
    <row r="156" spans="1:10" x14ac:dyDescent="0.3">
      <c r="A156" t="s">
        <v>25</v>
      </c>
      <c r="B156" t="s">
        <v>45</v>
      </c>
      <c r="C156" s="5"/>
      <c r="D156" s="5"/>
      <c r="E156" s="5"/>
      <c r="F156" s="5">
        <v>307</v>
      </c>
      <c r="G156" s="5"/>
      <c r="I156" s="47">
        <f t="shared" si="0"/>
        <v>307</v>
      </c>
      <c r="J156" s="44"/>
    </row>
    <row r="157" spans="1:10" x14ac:dyDescent="0.3">
      <c r="A157" t="s">
        <v>27</v>
      </c>
      <c r="B157" t="s">
        <v>45</v>
      </c>
      <c r="C157" s="5"/>
      <c r="D157" s="5"/>
      <c r="E157" s="5"/>
      <c r="F157" s="5"/>
      <c r="G157" s="5"/>
      <c r="I157" s="47">
        <f t="shared" si="0"/>
        <v>0</v>
      </c>
      <c r="J157" s="44"/>
    </row>
    <row r="158" spans="1:10" x14ac:dyDescent="0.3">
      <c r="A158" t="s">
        <v>28</v>
      </c>
      <c r="B158" t="s">
        <v>45</v>
      </c>
      <c r="C158" s="5"/>
      <c r="D158" s="5"/>
      <c r="E158" s="5"/>
      <c r="F158" s="5"/>
      <c r="G158" s="5"/>
      <c r="I158" s="47">
        <f t="shared" si="0"/>
        <v>0</v>
      </c>
      <c r="J158" s="44"/>
    </row>
    <row r="159" spans="1:10" x14ac:dyDescent="0.3">
      <c r="A159" t="s">
        <v>246</v>
      </c>
      <c r="B159" t="s">
        <v>45</v>
      </c>
      <c r="C159" s="5"/>
      <c r="D159" s="5"/>
      <c r="E159" s="5"/>
      <c r="F159" s="5"/>
      <c r="G159" s="5"/>
      <c r="I159" s="47">
        <f t="shared" si="0"/>
        <v>0</v>
      </c>
      <c r="J159" s="44"/>
    </row>
    <row r="160" spans="1:10" x14ac:dyDescent="0.3">
      <c r="A160" t="s">
        <v>160</v>
      </c>
      <c r="B160" t="s">
        <v>45</v>
      </c>
      <c r="C160" s="5"/>
      <c r="D160" s="5"/>
      <c r="E160" s="5"/>
      <c r="F160" s="5"/>
      <c r="G160" s="5"/>
      <c r="I160" s="13">
        <f t="shared" si="0"/>
        <v>0</v>
      </c>
      <c r="J160" s="46"/>
    </row>
    <row r="161" spans="3:10" x14ac:dyDescent="0.3">
      <c r="C161" s="1" t="s">
        <v>0</v>
      </c>
      <c r="D161" s="1" t="s">
        <v>0</v>
      </c>
      <c r="E161" s="1" t="s">
        <v>0</v>
      </c>
      <c r="F161" s="1" t="s">
        <v>0</v>
      </c>
      <c r="G161" s="1" t="s">
        <v>0</v>
      </c>
      <c r="H161" s="1"/>
      <c r="I161" s="1" t="s">
        <v>0</v>
      </c>
    </row>
    <row r="162" spans="3:10" x14ac:dyDescent="0.3">
      <c r="C162" s="8">
        <f>SUM(C4:C160)</f>
        <v>68729</v>
      </c>
      <c r="D162" s="8">
        <f>SUM(D4:D160)</f>
        <v>125177</v>
      </c>
      <c r="E162" s="8">
        <f>SUM(E4:E160)</f>
        <v>182881</v>
      </c>
      <c r="F162" s="8">
        <f>SUM(F4:F160)</f>
        <v>122765</v>
      </c>
      <c r="G162" s="8">
        <f>SUM(G4:G160)</f>
        <v>32775</v>
      </c>
      <c r="H162" s="9"/>
      <c r="I162" s="21">
        <f>SUM(I4:I160)</f>
        <v>532327</v>
      </c>
      <c r="J162" s="21">
        <f>SUM(J4:J160)</f>
        <v>532327</v>
      </c>
    </row>
    <row r="163" spans="3:10" x14ac:dyDescent="0.3">
      <c r="C163" s="1" t="s">
        <v>1</v>
      </c>
      <c r="D163" s="1" t="s">
        <v>1</v>
      </c>
      <c r="E163" s="1" t="s">
        <v>1</v>
      </c>
      <c r="F163" s="1" t="s">
        <v>1</v>
      </c>
      <c r="G163" s="1" t="s">
        <v>1</v>
      </c>
      <c r="H163" s="1"/>
      <c r="I163" s="1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J170"/>
  <sheetViews>
    <sheetView topLeftCell="A151" workbookViewId="0">
      <selection activeCell="I175" sqref="I175"/>
    </sheetView>
  </sheetViews>
  <sheetFormatPr defaultRowHeight="14.4" x14ac:dyDescent="0.3"/>
  <cols>
    <col min="2" max="2" width="19.109375" customWidth="1"/>
    <col min="3" max="4" width="10.44140625" customWidth="1"/>
    <col min="5" max="5" width="10.88671875" customWidth="1"/>
    <col min="6" max="6" width="10.6640625" customWidth="1"/>
    <col min="7" max="7" width="11.6640625" customWidth="1"/>
  </cols>
  <sheetData>
    <row r="1" spans="1:10" x14ac:dyDescent="0.3">
      <c r="A1" t="s">
        <v>370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90</v>
      </c>
      <c r="D3" s="3" t="s">
        <v>238</v>
      </c>
      <c r="E3" s="3" t="s">
        <v>239</v>
      </c>
      <c r="F3" s="4" t="s">
        <v>65</v>
      </c>
      <c r="G3" s="3" t="s">
        <v>66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67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>
        <v>2121</v>
      </c>
      <c r="D10" s="5">
        <v>1571</v>
      </c>
      <c r="E10" s="5">
        <v>1479</v>
      </c>
      <c r="F10" s="17">
        <v>2004</v>
      </c>
      <c r="G10" s="5"/>
      <c r="I10" s="47">
        <f t="shared" si="0"/>
        <v>7175</v>
      </c>
      <c r="J10" s="46">
        <f>I10</f>
        <v>7175</v>
      </c>
    </row>
    <row r="11" spans="1:10" x14ac:dyDescent="0.3">
      <c r="A11" t="s">
        <v>24</v>
      </c>
      <c r="B11" t="s">
        <v>23</v>
      </c>
      <c r="C11" s="5">
        <v>1439</v>
      </c>
      <c r="D11" s="5"/>
      <c r="E11" s="5">
        <v>1777</v>
      </c>
      <c r="F11" s="17">
        <v>1662</v>
      </c>
      <c r="G11" s="5"/>
      <c r="I11" s="47">
        <f t="shared" si="0"/>
        <v>4878</v>
      </c>
      <c r="J11" s="46">
        <f>I11</f>
        <v>4878</v>
      </c>
    </row>
    <row r="12" spans="1:10" x14ac:dyDescent="0.3">
      <c r="A12" s="2" t="s">
        <v>331</v>
      </c>
      <c r="B12" s="2" t="s">
        <v>287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18</v>
      </c>
      <c r="B13" s="2" t="s">
        <v>287</v>
      </c>
      <c r="C13" s="5"/>
      <c r="D13" s="5"/>
      <c r="E13" s="5"/>
      <c r="F13" s="17"/>
      <c r="G13" s="5"/>
      <c r="I13" s="47">
        <f t="shared" si="0"/>
        <v>0</v>
      </c>
      <c r="J13" s="46">
        <f>I13</f>
        <v>0</v>
      </c>
    </row>
    <row r="14" spans="1:10" x14ac:dyDescent="0.3">
      <c r="A14" s="2" t="s">
        <v>157</v>
      </c>
      <c r="B14" s="2" t="s">
        <v>287</v>
      </c>
      <c r="C14" s="5"/>
      <c r="D14" s="5">
        <v>7324</v>
      </c>
      <c r="E14" s="5">
        <v>22383</v>
      </c>
      <c r="F14" s="17">
        <v>17853</v>
      </c>
      <c r="G14" s="5"/>
      <c r="I14" s="47">
        <f t="shared" si="0"/>
        <v>47560</v>
      </c>
      <c r="J14" s="44">
        <f>I4+I14+I28+I35+I42+I46+I48+I50+I21</f>
        <v>71156</v>
      </c>
    </row>
    <row r="15" spans="1:10" x14ac:dyDescent="0.3">
      <c r="A15" s="2" t="s">
        <v>328</v>
      </c>
      <c r="B15" s="2" t="s">
        <v>287</v>
      </c>
      <c r="C15" s="5"/>
      <c r="D15" s="5">
        <v>8223</v>
      </c>
      <c r="E15" s="5">
        <v>9246</v>
      </c>
      <c r="F15" s="17">
        <v>14352</v>
      </c>
      <c r="G15" s="5"/>
      <c r="I15" s="47">
        <f t="shared" si="0"/>
        <v>31821</v>
      </c>
      <c r="J15" s="46">
        <f>I15+I29+I36+I51+I22</f>
        <v>47527</v>
      </c>
    </row>
    <row r="16" spans="1:10" x14ac:dyDescent="0.3">
      <c r="A16" s="2" t="s">
        <v>139</v>
      </c>
      <c r="B16" s="2" t="s">
        <v>287</v>
      </c>
      <c r="C16" s="5"/>
      <c r="D16" s="5"/>
      <c r="E16" s="5">
        <v>20964</v>
      </c>
      <c r="F16" s="17">
        <v>1131</v>
      </c>
      <c r="G16" s="5"/>
      <c r="I16" s="47">
        <f t="shared" si="0"/>
        <v>22095</v>
      </c>
      <c r="J16" s="44">
        <f>I5+I16+I30+I37+I43+I47+I49+I52+I23</f>
        <v>34848</v>
      </c>
    </row>
    <row r="17" spans="1:10" x14ac:dyDescent="0.3">
      <c r="A17" s="2" t="s">
        <v>329</v>
      </c>
      <c r="B17" s="2" t="s">
        <v>287</v>
      </c>
      <c r="C17" s="5"/>
      <c r="D17" s="5">
        <v>9831</v>
      </c>
      <c r="E17" s="5">
        <v>10236</v>
      </c>
      <c r="F17" s="17">
        <v>3890</v>
      </c>
      <c r="G17" s="5"/>
      <c r="I17" s="47">
        <f t="shared" si="0"/>
        <v>23957</v>
      </c>
      <c r="J17" s="46">
        <f>I17+I31+I38+I53+I24</f>
        <v>37839</v>
      </c>
    </row>
    <row r="18" spans="1:10" x14ac:dyDescent="0.3">
      <c r="A18" s="2" t="s">
        <v>174</v>
      </c>
      <c r="B18" s="2" t="s">
        <v>287</v>
      </c>
      <c r="C18" s="5"/>
      <c r="D18" s="5"/>
      <c r="E18" s="5">
        <v>4452</v>
      </c>
      <c r="F18" s="17">
        <v>5199</v>
      </c>
      <c r="G18" s="5"/>
      <c r="I18" s="47">
        <f t="shared" si="0"/>
        <v>9651</v>
      </c>
      <c r="J18" s="44">
        <f>I6+I18+I32+I39+I44+I54+I25</f>
        <v>13967</v>
      </c>
    </row>
    <row r="19" spans="1:10" x14ac:dyDescent="0.3">
      <c r="A19" s="2" t="s">
        <v>307</v>
      </c>
      <c r="B19" s="2" t="s">
        <v>287</v>
      </c>
      <c r="C19" s="5"/>
      <c r="D19" s="5"/>
      <c r="E19" s="5"/>
      <c r="F19" s="17"/>
      <c r="G19" s="5"/>
      <c r="I19" s="47">
        <f t="shared" si="0"/>
        <v>0</v>
      </c>
      <c r="J19" s="44">
        <f>I7+I19+I33+I40+I45+I55+I26</f>
        <v>854</v>
      </c>
    </row>
    <row r="20" spans="1:10" x14ac:dyDescent="0.3">
      <c r="A20" s="2" t="s">
        <v>324</v>
      </c>
      <c r="B20" s="2" t="s">
        <v>287</v>
      </c>
      <c r="C20" s="5"/>
      <c r="D20" s="5">
        <v>4048</v>
      </c>
      <c r="E20" s="5"/>
      <c r="F20" s="17"/>
      <c r="G20" s="5"/>
      <c r="I20" s="47">
        <f t="shared" si="0"/>
        <v>4048</v>
      </c>
      <c r="J20" s="44">
        <f>I8+I20+I34+I41+I56+I27</f>
        <v>7104</v>
      </c>
    </row>
    <row r="21" spans="1:10" x14ac:dyDescent="0.3">
      <c r="A21" s="2" t="s">
        <v>172</v>
      </c>
      <c r="B21" s="2" t="s">
        <v>287</v>
      </c>
      <c r="C21" s="5"/>
      <c r="D21" s="5">
        <v>11722</v>
      </c>
      <c r="E21" s="5">
        <v>11008</v>
      </c>
      <c r="F21" s="17">
        <v>866</v>
      </c>
      <c r="G21" s="5"/>
      <c r="I21" s="47">
        <f t="shared" si="0"/>
        <v>23596</v>
      </c>
      <c r="J21" s="44"/>
    </row>
    <row r="22" spans="1:10" x14ac:dyDescent="0.3">
      <c r="A22" s="2" t="s">
        <v>352</v>
      </c>
      <c r="B22" s="2" t="s">
        <v>287</v>
      </c>
      <c r="C22" s="5"/>
      <c r="D22" s="5">
        <v>5111</v>
      </c>
      <c r="E22" s="5">
        <v>9433</v>
      </c>
      <c r="F22" s="17">
        <v>1162</v>
      </c>
      <c r="G22" s="5"/>
      <c r="I22" s="47">
        <f t="shared" si="0"/>
        <v>15706</v>
      </c>
      <c r="J22" s="44"/>
    </row>
    <row r="23" spans="1:10" x14ac:dyDescent="0.3">
      <c r="A23" s="2" t="s">
        <v>22</v>
      </c>
      <c r="B23" s="2" t="s">
        <v>287</v>
      </c>
      <c r="C23" s="5"/>
      <c r="D23" s="5">
        <v>10650</v>
      </c>
      <c r="E23" s="5">
        <v>1493</v>
      </c>
      <c r="F23" s="17">
        <v>610</v>
      </c>
      <c r="G23" s="5"/>
      <c r="I23" s="47">
        <f t="shared" si="0"/>
        <v>12753</v>
      </c>
      <c r="J23" s="44"/>
    </row>
    <row r="24" spans="1:10" x14ac:dyDescent="0.3">
      <c r="A24" s="2" t="s">
        <v>323</v>
      </c>
      <c r="B24" s="2" t="s">
        <v>287</v>
      </c>
      <c r="C24" s="5"/>
      <c r="D24" s="5">
        <v>6699</v>
      </c>
      <c r="E24" s="5">
        <v>5719</v>
      </c>
      <c r="F24" s="17">
        <v>1464</v>
      </c>
      <c r="G24" s="5"/>
      <c r="I24" s="47">
        <f t="shared" si="0"/>
        <v>13882</v>
      </c>
      <c r="J24" s="44"/>
    </row>
    <row r="25" spans="1:10" x14ac:dyDescent="0.3">
      <c r="A25" s="2" t="s">
        <v>24</v>
      </c>
      <c r="B25" s="2" t="s">
        <v>287</v>
      </c>
      <c r="C25" s="5"/>
      <c r="D25" s="5">
        <v>3232</v>
      </c>
      <c r="E25" s="5"/>
      <c r="F25" s="17">
        <v>1084</v>
      </c>
      <c r="G25" s="5"/>
      <c r="I25" s="47">
        <f t="shared" si="0"/>
        <v>4316</v>
      </c>
      <c r="J25" s="44"/>
    </row>
    <row r="26" spans="1:10" x14ac:dyDescent="0.3">
      <c r="A26" s="2" t="s">
        <v>353</v>
      </c>
      <c r="B26" s="2" t="s">
        <v>287</v>
      </c>
      <c r="C26" s="5"/>
      <c r="D26" s="5"/>
      <c r="E26" s="5"/>
      <c r="F26" s="17"/>
      <c r="G26" s="5"/>
      <c r="I26" s="47">
        <f t="shared" si="0"/>
        <v>0</v>
      </c>
      <c r="J26" s="44"/>
    </row>
    <row r="27" spans="1:10" x14ac:dyDescent="0.3">
      <c r="A27" s="2" t="s">
        <v>354</v>
      </c>
      <c r="B27" s="2" t="s">
        <v>287</v>
      </c>
      <c r="C27" s="5"/>
      <c r="D27" s="5">
        <v>1038</v>
      </c>
      <c r="E27" s="5">
        <v>2018</v>
      </c>
      <c r="F27" s="17"/>
      <c r="G27" s="5"/>
      <c r="I27" s="47">
        <f t="shared" si="0"/>
        <v>3056</v>
      </c>
      <c r="J27" s="44"/>
    </row>
    <row r="28" spans="1:10" x14ac:dyDescent="0.3">
      <c r="A28" s="2" t="s">
        <v>11</v>
      </c>
      <c r="B28" s="61" t="s">
        <v>345</v>
      </c>
      <c r="C28" s="5"/>
      <c r="D28" s="5"/>
      <c r="E28" s="5"/>
      <c r="F28" s="17"/>
      <c r="G28" s="5"/>
      <c r="I28" s="47">
        <f t="shared" si="0"/>
        <v>0</v>
      </c>
      <c r="J28" s="45"/>
    </row>
    <row r="29" spans="1:10" x14ac:dyDescent="0.3">
      <c r="A29" s="2" t="s">
        <v>346</v>
      </c>
      <c r="B29" s="61" t="s">
        <v>345</v>
      </c>
      <c r="C29" s="5"/>
      <c r="D29" s="5"/>
      <c r="E29" s="5"/>
      <c r="F29" s="17"/>
      <c r="G29" s="5"/>
      <c r="I29" s="47">
        <f t="shared" si="0"/>
        <v>0</v>
      </c>
      <c r="J29" s="45"/>
    </row>
    <row r="30" spans="1:10" x14ac:dyDescent="0.3">
      <c r="A30" s="2" t="s">
        <v>10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347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8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348</v>
      </c>
      <c r="B33" s="61" t="s">
        <v>345</v>
      </c>
      <c r="C33" s="5">
        <v>670</v>
      </c>
      <c r="D33" s="5"/>
      <c r="E33" s="5"/>
      <c r="F33" s="17"/>
      <c r="G33" s="5"/>
      <c r="I33" s="47">
        <f t="shared" si="0"/>
        <v>670</v>
      </c>
      <c r="J33" s="45"/>
    </row>
    <row r="34" spans="1:10" x14ac:dyDescent="0.3">
      <c r="A34" s="2" t="s">
        <v>158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157</v>
      </c>
      <c r="B35" s="63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328</v>
      </c>
      <c r="B36" s="63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139</v>
      </c>
      <c r="B37" s="63" t="s">
        <v>345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329</v>
      </c>
      <c r="B38" s="63" t="s">
        <v>345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174</v>
      </c>
      <c r="B39" s="63" t="s">
        <v>345</v>
      </c>
      <c r="C39" s="5"/>
      <c r="D39" s="5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307</v>
      </c>
      <c r="B40" s="63" t="s">
        <v>345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2" t="s">
        <v>324</v>
      </c>
      <c r="B41" s="63" t="s">
        <v>345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2" t="s">
        <v>19</v>
      </c>
      <c r="B42" s="2" t="s">
        <v>288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20</v>
      </c>
      <c r="B43" s="2" t="s">
        <v>288</v>
      </c>
      <c r="C43" s="5"/>
      <c r="D43" s="5"/>
      <c r="E43" s="5"/>
      <c r="F43" s="17"/>
      <c r="G43" s="5"/>
      <c r="I43" s="47">
        <f t="shared" si="0"/>
        <v>0</v>
      </c>
      <c r="J43" s="45"/>
    </row>
    <row r="44" spans="1:10" x14ac:dyDescent="0.3">
      <c r="A44" s="2" t="s">
        <v>21</v>
      </c>
      <c r="B44" s="2" t="s">
        <v>288</v>
      </c>
      <c r="C44" s="5"/>
      <c r="D44" s="5"/>
      <c r="E44" s="5"/>
      <c r="F44" s="17"/>
      <c r="G44" s="5"/>
      <c r="I44" s="47">
        <f t="shared" si="0"/>
        <v>0</v>
      </c>
      <c r="J44" s="45"/>
    </row>
    <row r="45" spans="1:10" x14ac:dyDescent="0.3">
      <c r="A45" s="2" t="s">
        <v>243</v>
      </c>
      <c r="B45" s="2" t="s">
        <v>288</v>
      </c>
      <c r="C45" s="5">
        <v>184</v>
      </c>
      <c r="D45" s="5"/>
      <c r="E45" s="5"/>
      <c r="F45" s="17"/>
      <c r="G45" s="5"/>
      <c r="I45" s="47">
        <f t="shared" si="0"/>
        <v>184</v>
      </c>
      <c r="J45" s="45"/>
    </row>
    <row r="46" spans="1:10" x14ac:dyDescent="0.3">
      <c r="A46" s="2" t="s">
        <v>157</v>
      </c>
      <c r="B46" s="2" t="s">
        <v>315</v>
      </c>
      <c r="C46" s="5"/>
      <c r="D46" s="5"/>
      <c r="E46" s="5"/>
      <c r="F46" s="17"/>
      <c r="G46" s="5"/>
      <c r="I46" s="47">
        <f t="shared" si="0"/>
        <v>0</v>
      </c>
      <c r="J46" s="45"/>
    </row>
    <row r="47" spans="1:10" x14ac:dyDescent="0.3">
      <c r="A47" s="2" t="s">
        <v>139</v>
      </c>
      <c r="B47" s="2" t="s">
        <v>315</v>
      </c>
      <c r="C47" s="5"/>
      <c r="D47" s="5"/>
      <c r="E47" s="5"/>
      <c r="F47" s="17"/>
      <c r="G47" s="5"/>
      <c r="I47" s="47">
        <f t="shared" si="0"/>
        <v>0</v>
      </c>
      <c r="J47" s="45"/>
    </row>
    <row r="48" spans="1:10" x14ac:dyDescent="0.3">
      <c r="A48" s="60" t="s">
        <v>11</v>
      </c>
      <c r="B48" s="60" t="s">
        <v>315</v>
      </c>
      <c r="C48" s="5"/>
      <c r="D48" s="5"/>
      <c r="E48" s="5"/>
      <c r="F48" s="17"/>
      <c r="G48" s="5"/>
      <c r="I48" s="47">
        <f t="shared" si="0"/>
        <v>0</v>
      </c>
      <c r="J48" s="45"/>
    </row>
    <row r="49" spans="1:10" x14ac:dyDescent="0.3">
      <c r="A49" s="60" t="s">
        <v>158</v>
      </c>
      <c r="B49" s="60" t="s">
        <v>315</v>
      </c>
      <c r="C49" s="5"/>
      <c r="D49" s="5"/>
      <c r="E49" s="5"/>
      <c r="F49" s="17"/>
      <c r="G49" s="5"/>
      <c r="I49" s="47">
        <f t="shared" si="0"/>
        <v>0</v>
      </c>
      <c r="J49" s="45"/>
    </row>
    <row r="50" spans="1:10" x14ac:dyDescent="0.3">
      <c r="A50" s="62" t="s">
        <v>172</v>
      </c>
      <c r="B50" s="62" t="s">
        <v>351</v>
      </c>
      <c r="C50" s="5"/>
      <c r="D50" s="5"/>
      <c r="E50" s="5"/>
      <c r="F50" s="17"/>
      <c r="G50" s="5"/>
      <c r="I50" s="47">
        <f t="shared" si="0"/>
        <v>0</v>
      </c>
      <c r="J50" s="45"/>
    </row>
    <row r="51" spans="1:10" x14ac:dyDescent="0.3">
      <c r="A51" s="62" t="s">
        <v>352</v>
      </c>
      <c r="B51" s="62" t="s">
        <v>351</v>
      </c>
      <c r="C51" s="5"/>
      <c r="D51" s="5"/>
      <c r="E51" s="5"/>
      <c r="F51" s="17"/>
      <c r="G51" s="5"/>
      <c r="I51" s="47">
        <f t="shared" si="0"/>
        <v>0</v>
      </c>
      <c r="J51" s="45"/>
    </row>
    <row r="52" spans="1:10" x14ac:dyDescent="0.3">
      <c r="A52" s="62" t="s">
        <v>22</v>
      </c>
      <c r="B52" s="62" t="s">
        <v>351</v>
      </c>
      <c r="C52" s="5"/>
      <c r="D52" s="5"/>
      <c r="E52" s="5"/>
      <c r="F52" s="17"/>
      <c r="G52" s="5"/>
      <c r="I52" s="47">
        <f t="shared" si="0"/>
        <v>0</v>
      </c>
      <c r="J52" s="45"/>
    </row>
    <row r="53" spans="1:10" x14ac:dyDescent="0.3">
      <c r="A53" s="62" t="s">
        <v>323</v>
      </c>
      <c r="B53" s="62" t="s">
        <v>351</v>
      </c>
      <c r="C53" s="5"/>
      <c r="D53" s="5"/>
      <c r="E53" s="5"/>
      <c r="F53" s="17"/>
      <c r="G53" s="5"/>
      <c r="I53" s="47">
        <f t="shared" si="0"/>
        <v>0</v>
      </c>
      <c r="J53" s="45"/>
    </row>
    <row r="54" spans="1:10" x14ac:dyDescent="0.3">
      <c r="A54" s="62" t="s">
        <v>24</v>
      </c>
      <c r="B54" s="62" t="s">
        <v>351</v>
      </c>
      <c r="C54" s="5"/>
      <c r="D54" s="5"/>
      <c r="E54" s="5"/>
      <c r="F54" s="17"/>
      <c r="G54" s="5"/>
      <c r="I54" s="47">
        <f t="shared" si="0"/>
        <v>0</v>
      </c>
      <c r="J54" s="45"/>
    </row>
    <row r="55" spans="1:10" x14ac:dyDescent="0.3">
      <c r="A55" s="62" t="s">
        <v>353</v>
      </c>
      <c r="B55" s="62" t="s">
        <v>351</v>
      </c>
      <c r="C55" s="5"/>
      <c r="D55" s="5"/>
      <c r="E55" s="5"/>
      <c r="F55" s="17"/>
      <c r="G55" s="5"/>
      <c r="I55" s="47">
        <f t="shared" si="0"/>
        <v>0</v>
      </c>
      <c r="J55" s="45"/>
    </row>
    <row r="56" spans="1:10" x14ac:dyDescent="0.3">
      <c r="A56" s="62" t="s">
        <v>354</v>
      </c>
      <c r="B56" s="62" t="s">
        <v>351</v>
      </c>
      <c r="C56" s="5"/>
      <c r="D56" s="5"/>
      <c r="E56" s="5"/>
      <c r="F56" s="17"/>
      <c r="G56" s="5"/>
      <c r="I56" s="47">
        <f t="shared" si="0"/>
        <v>0</v>
      </c>
      <c r="J56" s="45"/>
    </row>
    <row r="57" spans="1:10" x14ac:dyDescent="0.3">
      <c r="A57" t="s">
        <v>29</v>
      </c>
      <c r="B57" t="s">
        <v>30</v>
      </c>
      <c r="C57" s="5"/>
      <c r="D57" s="5"/>
      <c r="E57" s="5"/>
      <c r="F57" s="17"/>
      <c r="G57" s="5"/>
      <c r="I57" s="47">
        <f t="shared" si="0"/>
        <v>0</v>
      </c>
      <c r="J57" s="44"/>
    </row>
    <row r="58" spans="1:10" x14ac:dyDescent="0.3">
      <c r="A58" t="s">
        <v>17</v>
      </c>
      <c r="B58" t="s">
        <v>30</v>
      </c>
      <c r="C58" s="5"/>
      <c r="D58" s="5"/>
      <c r="E58" s="5"/>
      <c r="F58" s="5"/>
      <c r="G58" s="5"/>
      <c r="I58" s="47">
        <f t="shared" si="0"/>
        <v>0</v>
      </c>
      <c r="J58" s="44"/>
    </row>
    <row r="59" spans="1:10" x14ac:dyDescent="0.3">
      <c r="A59" t="s">
        <v>18</v>
      </c>
      <c r="B59" t="s">
        <v>30</v>
      </c>
      <c r="C59" s="5"/>
      <c r="D59" s="5"/>
      <c r="E59" s="5"/>
      <c r="F59" s="5"/>
      <c r="G59" s="5"/>
      <c r="I59" s="47">
        <f t="shared" si="0"/>
        <v>0</v>
      </c>
      <c r="J59" s="44"/>
    </row>
    <row r="60" spans="1:10" x14ac:dyDescent="0.3">
      <c r="A60" t="s">
        <v>244</v>
      </c>
      <c r="B60" t="s">
        <v>30</v>
      </c>
      <c r="C60" s="5">
        <v>1141</v>
      </c>
      <c r="D60" s="5"/>
      <c r="E60" s="5"/>
      <c r="F60" s="5"/>
      <c r="G60" s="5"/>
      <c r="I60" s="47">
        <f t="shared" si="0"/>
        <v>1141</v>
      </c>
      <c r="J60" s="44"/>
    </row>
    <row r="61" spans="1:10" x14ac:dyDescent="0.3">
      <c r="A61" t="s">
        <v>162</v>
      </c>
      <c r="B61" t="s">
        <v>30</v>
      </c>
      <c r="C61" s="5"/>
      <c r="D61" s="5"/>
      <c r="E61" s="5"/>
      <c r="F61" s="5"/>
      <c r="G61" s="5"/>
      <c r="I61" s="47">
        <f t="shared" si="0"/>
        <v>0</v>
      </c>
      <c r="J61" s="46"/>
    </row>
    <row r="62" spans="1:10" x14ac:dyDescent="0.3">
      <c r="A62" s="42" t="s">
        <v>25</v>
      </c>
      <c r="B62" s="42" t="s">
        <v>30</v>
      </c>
      <c r="C62" s="5">
        <v>8262</v>
      </c>
      <c r="D62" s="5">
        <v>2115</v>
      </c>
      <c r="E62" s="5"/>
      <c r="F62" s="5">
        <v>592</v>
      </c>
      <c r="G62" s="5"/>
      <c r="I62" s="47">
        <f t="shared" si="0"/>
        <v>10969</v>
      </c>
      <c r="J62" s="46">
        <f>I62+I80</f>
        <v>10969</v>
      </c>
    </row>
    <row r="63" spans="1:10" x14ac:dyDescent="0.3">
      <c r="A63" s="42" t="s">
        <v>349</v>
      </c>
      <c r="B63" s="42" t="s">
        <v>30</v>
      </c>
      <c r="C63" s="5">
        <v>10732</v>
      </c>
      <c r="D63" s="5">
        <v>2372</v>
      </c>
      <c r="E63" s="5"/>
      <c r="F63" s="5">
        <v>1188</v>
      </c>
      <c r="G63" s="5"/>
      <c r="I63" s="47">
        <f t="shared" si="0"/>
        <v>14292</v>
      </c>
      <c r="J63" s="46">
        <f>I63</f>
        <v>14292</v>
      </c>
    </row>
    <row r="64" spans="1:10" x14ac:dyDescent="0.3">
      <c r="A64" s="42" t="s">
        <v>27</v>
      </c>
      <c r="B64" s="42" t="s">
        <v>30</v>
      </c>
      <c r="C64" s="5">
        <v>11614</v>
      </c>
      <c r="D64" s="5"/>
      <c r="E64" s="5">
        <v>1913</v>
      </c>
      <c r="F64" s="5"/>
      <c r="G64" s="5"/>
      <c r="I64" s="47">
        <f t="shared" si="0"/>
        <v>13527</v>
      </c>
      <c r="J64" s="44">
        <f>I64+I78+I81</f>
        <v>13527</v>
      </c>
    </row>
    <row r="65" spans="1:10" x14ac:dyDescent="0.3">
      <c r="A65" s="60" t="s">
        <v>325</v>
      </c>
      <c r="B65" s="60" t="s">
        <v>30</v>
      </c>
      <c r="C65" s="5">
        <v>6193</v>
      </c>
      <c r="D65" s="5">
        <v>1584</v>
      </c>
      <c r="E65" s="5">
        <v>1386</v>
      </c>
      <c r="F65" s="5">
        <v>1907</v>
      </c>
      <c r="G65" s="5"/>
      <c r="I65" s="47">
        <f t="shared" si="0"/>
        <v>11070</v>
      </c>
      <c r="J65" s="44">
        <f>I65+I82</f>
        <v>11070</v>
      </c>
    </row>
    <row r="66" spans="1:10" x14ac:dyDescent="0.3">
      <c r="A66" s="42" t="s">
        <v>28</v>
      </c>
      <c r="B66" s="42" t="s">
        <v>30</v>
      </c>
      <c r="C66" s="5">
        <v>1451</v>
      </c>
      <c r="D66" s="5"/>
      <c r="E66" s="5">
        <v>1798</v>
      </c>
      <c r="F66" s="5">
        <v>3258</v>
      </c>
      <c r="G66" s="5"/>
      <c r="I66" s="47">
        <f t="shared" si="0"/>
        <v>6507</v>
      </c>
      <c r="J66" s="44">
        <f>I66+I79+I83</f>
        <v>6507</v>
      </c>
    </row>
    <row r="67" spans="1:10" x14ac:dyDescent="0.3">
      <c r="A67" t="s">
        <v>29</v>
      </c>
      <c r="B67" s="59" t="s">
        <v>254</v>
      </c>
      <c r="C67" s="5"/>
      <c r="D67" s="5">
        <v>15267</v>
      </c>
      <c r="E67" s="5">
        <v>13462</v>
      </c>
      <c r="F67" s="5"/>
      <c r="G67" s="5"/>
      <c r="I67" s="47">
        <f t="shared" si="0"/>
        <v>28729</v>
      </c>
      <c r="J67" s="44">
        <f>I57+I67+I74+I84+I96+I88</f>
        <v>28729</v>
      </c>
    </row>
    <row r="68" spans="1:10" x14ac:dyDescent="0.3">
      <c r="A68" t="s">
        <v>330</v>
      </c>
      <c r="B68" s="59" t="s">
        <v>254</v>
      </c>
      <c r="C68" s="5">
        <v>1085</v>
      </c>
      <c r="D68" s="5">
        <v>10250</v>
      </c>
      <c r="E68" s="5">
        <v>10886</v>
      </c>
      <c r="F68" s="5">
        <v>3640</v>
      </c>
      <c r="G68" s="5"/>
      <c r="I68" s="47">
        <f t="shared" si="0"/>
        <v>25861</v>
      </c>
      <c r="J68" s="46">
        <f>I68+I97+I89</f>
        <v>25861</v>
      </c>
    </row>
    <row r="69" spans="1:10" x14ac:dyDescent="0.3">
      <c r="A69" t="s">
        <v>17</v>
      </c>
      <c r="B69" s="59" t="s">
        <v>254</v>
      </c>
      <c r="C69" s="5">
        <v>1282</v>
      </c>
      <c r="D69" s="5">
        <v>8319</v>
      </c>
      <c r="E69" s="5">
        <v>9040</v>
      </c>
      <c r="F69" s="5">
        <v>475</v>
      </c>
      <c r="G69" s="5"/>
      <c r="I69" s="47">
        <f t="shared" si="0"/>
        <v>19116</v>
      </c>
      <c r="J69" s="44">
        <f>I58+I69+I75+I85+I95+I98+I90</f>
        <v>19116</v>
      </c>
    </row>
    <row r="70" spans="1:10" x14ac:dyDescent="0.3">
      <c r="A70" t="s">
        <v>331</v>
      </c>
      <c r="B70" s="59" t="s">
        <v>254</v>
      </c>
      <c r="C70" s="5"/>
      <c r="D70" s="5">
        <v>8725</v>
      </c>
      <c r="E70" s="5">
        <v>8404</v>
      </c>
      <c r="F70" s="5">
        <v>2252</v>
      </c>
      <c r="G70" s="5"/>
      <c r="I70" s="47">
        <f t="shared" si="0"/>
        <v>19381</v>
      </c>
      <c r="J70" s="46">
        <f>I70+I99+I91</f>
        <v>19381</v>
      </c>
    </row>
    <row r="71" spans="1:10" x14ac:dyDescent="0.3">
      <c r="A71" t="s">
        <v>18</v>
      </c>
      <c r="B71" s="59" t="s">
        <v>254</v>
      </c>
      <c r="C71" s="5">
        <v>1662</v>
      </c>
      <c r="D71" s="5">
        <v>2811</v>
      </c>
      <c r="E71" s="5">
        <v>1399</v>
      </c>
      <c r="F71" s="5">
        <v>3729</v>
      </c>
      <c r="G71" s="5"/>
      <c r="I71" s="47">
        <f t="shared" si="0"/>
        <v>9601</v>
      </c>
      <c r="J71" s="44">
        <f>I59+I76+I86+I100+I71+I92</f>
        <v>9601</v>
      </c>
    </row>
    <row r="72" spans="1:10" x14ac:dyDescent="0.3">
      <c r="A72" t="s">
        <v>244</v>
      </c>
      <c r="B72" s="59" t="s">
        <v>254</v>
      </c>
      <c r="C72" s="5">
        <v>265</v>
      </c>
      <c r="D72" s="5">
        <v>907</v>
      </c>
      <c r="E72" s="5"/>
      <c r="F72" s="5">
        <v>1309</v>
      </c>
      <c r="G72" s="5"/>
      <c r="I72" s="47">
        <f t="shared" si="0"/>
        <v>2481</v>
      </c>
      <c r="J72" s="44">
        <f>I60+I77+I87+I72+I101+I93</f>
        <v>3819</v>
      </c>
    </row>
    <row r="73" spans="1:10" x14ac:dyDescent="0.3">
      <c r="A73" t="s">
        <v>162</v>
      </c>
      <c r="B73" s="59" t="s">
        <v>254</v>
      </c>
      <c r="C73" s="5"/>
      <c r="D73" s="5"/>
      <c r="E73" s="5">
        <v>4392</v>
      </c>
      <c r="F73" s="5">
        <v>6049</v>
      </c>
      <c r="G73" s="5"/>
      <c r="I73" s="47">
        <f t="shared" si="0"/>
        <v>10441</v>
      </c>
      <c r="J73" s="44">
        <f>I61+I73+I102+I94</f>
        <v>10441</v>
      </c>
    </row>
    <row r="74" spans="1:10" x14ac:dyDescent="0.3">
      <c r="A74" s="2" t="s">
        <v>29</v>
      </c>
      <c r="B74" s="2" t="s">
        <v>289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s="2" t="s">
        <v>17</v>
      </c>
      <c r="B75" s="2" t="s">
        <v>289</v>
      </c>
      <c r="C75" s="5"/>
      <c r="D75" s="5"/>
      <c r="E75" s="5"/>
      <c r="F75" s="5"/>
      <c r="G75" s="5"/>
      <c r="I75" s="47">
        <f t="shared" si="0"/>
        <v>0</v>
      </c>
      <c r="J75" s="45"/>
    </row>
    <row r="76" spans="1:10" x14ac:dyDescent="0.3">
      <c r="A76" t="s">
        <v>18</v>
      </c>
      <c r="B76" s="2" t="s">
        <v>289</v>
      </c>
      <c r="C76" s="5"/>
      <c r="D76" s="5"/>
      <c r="E76" s="5"/>
      <c r="F76" s="5"/>
      <c r="G76" s="5"/>
      <c r="I76" s="47">
        <f t="shared" si="0"/>
        <v>0</v>
      </c>
      <c r="J76" s="45"/>
    </row>
    <row r="77" spans="1:10" x14ac:dyDescent="0.3">
      <c r="A77" s="2" t="s">
        <v>244</v>
      </c>
      <c r="B77" s="2" t="s">
        <v>289</v>
      </c>
      <c r="C77" s="5"/>
      <c r="D77" s="5"/>
      <c r="E77" s="5"/>
      <c r="F77" s="5"/>
      <c r="G77" s="5"/>
      <c r="I77" s="13">
        <f t="shared" si="0"/>
        <v>0</v>
      </c>
      <c r="J77" s="45"/>
    </row>
    <row r="78" spans="1:10" x14ac:dyDescent="0.3">
      <c r="A78" t="s">
        <v>27</v>
      </c>
      <c r="B78" s="2" t="s">
        <v>289</v>
      </c>
      <c r="C78" s="5"/>
      <c r="D78" s="5"/>
      <c r="E78" s="5"/>
      <c r="F78" s="5"/>
      <c r="G78" s="5"/>
      <c r="I78" s="13">
        <f t="shared" si="0"/>
        <v>0</v>
      </c>
      <c r="J78" s="45"/>
    </row>
    <row r="79" spans="1:10" x14ac:dyDescent="0.3">
      <c r="A79" t="s">
        <v>28</v>
      </c>
      <c r="B79" s="2" t="s">
        <v>289</v>
      </c>
      <c r="C79" s="5"/>
      <c r="D79" s="5"/>
      <c r="E79" s="5"/>
      <c r="F79" s="5"/>
      <c r="G79" s="5"/>
      <c r="I79" s="13">
        <f t="shared" si="0"/>
        <v>0</v>
      </c>
      <c r="J79" s="45"/>
    </row>
    <row r="80" spans="1:10" x14ac:dyDescent="0.3">
      <c r="A80" t="s">
        <v>25</v>
      </c>
      <c r="B80" s="2" t="s">
        <v>292</v>
      </c>
      <c r="C80" s="5"/>
      <c r="D80" s="5"/>
      <c r="E80" s="5"/>
      <c r="F80" s="5"/>
      <c r="G80" s="5"/>
      <c r="I80" s="13">
        <f t="shared" si="0"/>
        <v>0</v>
      </c>
      <c r="J80" s="45"/>
    </row>
    <row r="81" spans="1:10" x14ac:dyDescent="0.3">
      <c r="A81" t="s">
        <v>27</v>
      </c>
      <c r="B81" s="2" t="s">
        <v>292</v>
      </c>
      <c r="C81" s="5"/>
      <c r="D81" s="5"/>
      <c r="E81" s="5"/>
      <c r="F81" s="5"/>
      <c r="G81" s="5"/>
      <c r="I81" s="13">
        <f t="shared" si="0"/>
        <v>0</v>
      </c>
      <c r="J81" s="45"/>
    </row>
    <row r="82" spans="1:10" x14ac:dyDescent="0.3">
      <c r="A82" t="s">
        <v>325</v>
      </c>
      <c r="B82" s="2" t="s">
        <v>292</v>
      </c>
      <c r="C82" s="5"/>
      <c r="D82" s="5"/>
      <c r="E82" s="5"/>
      <c r="F82" s="5"/>
      <c r="G82" s="5"/>
      <c r="I82" s="13">
        <f t="shared" si="0"/>
        <v>0</v>
      </c>
      <c r="J82" s="45"/>
    </row>
    <row r="83" spans="1:10" x14ac:dyDescent="0.3">
      <c r="A83" t="s">
        <v>28</v>
      </c>
      <c r="B83" s="2" t="s">
        <v>292</v>
      </c>
      <c r="C83" s="5"/>
      <c r="D83" s="5"/>
      <c r="E83" s="5"/>
      <c r="F83" s="5"/>
      <c r="G83" s="5"/>
      <c r="I83" s="13">
        <f t="shared" si="0"/>
        <v>0</v>
      </c>
      <c r="J83" s="45"/>
    </row>
    <row r="84" spans="1:10" x14ac:dyDescent="0.3">
      <c r="A84" s="2" t="s">
        <v>29</v>
      </c>
      <c r="B84" s="2" t="s">
        <v>292</v>
      </c>
      <c r="C84" s="5"/>
      <c r="D84" s="5"/>
      <c r="E84" s="5"/>
      <c r="F84" s="5"/>
      <c r="G84" s="5"/>
      <c r="I84" s="13">
        <f t="shared" si="0"/>
        <v>0</v>
      </c>
      <c r="J84" s="45"/>
    </row>
    <row r="85" spans="1:10" x14ac:dyDescent="0.3">
      <c r="A85" s="2" t="s">
        <v>17</v>
      </c>
      <c r="B85" s="2" t="s">
        <v>292</v>
      </c>
      <c r="C85" s="5"/>
      <c r="D85" s="5"/>
      <c r="E85" s="5"/>
      <c r="F85" s="5"/>
      <c r="G85" s="5"/>
      <c r="I85" s="13">
        <f t="shared" si="0"/>
        <v>0</v>
      </c>
      <c r="J85" s="45"/>
    </row>
    <row r="86" spans="1:10" x14ac:dyDescent="0.3">
      <c r="A86" t="s">
        <v>18</v>
      </c>
      <c r="B86" s="2" t="s">
        <v>292</v>
      </c>
      <c r="C86" s="5"/>
      <c r="D86" s="5"/>
      <c r="E86" s="5"/>
      <c r="F86" s="5"/>
      <c r="G86" s="5"/>
      <c r="I86" s="13">
        <f t="shared" si="0"/>
        <v>0</v>
      </c>
      <c r="J86" s="45"/>
    </row>
    <row r="87" spans="1:10" x14ac:dyDescent="0.3">
      <c r="A87" s="2" t="s">
        <v>244</v>
      </c>
      <c r="B87" s="2" t="s">
        <v>292</v>
      </c>
      <c r="C87" s="5"/>
      <c r="D87" s="5"/>
      <c r="E87" s="5"/>
      <c r="F87" s="5"/>
      <c r="G87" s="5"/>
      <c r="I87" s="13">
        <f t="shared" si="0"/>
        <v>0</v>
      </c>
      <c r="J87" s="45"/>
    </row>
    <row r="88" spans="1:10" x14ac:dyDescent="0.3">
      <c r="A88" t="s">
        <v>175</v>
      </c>
      <c r="B88" s="64" t="s">
        <v>360</v>
      </c>
      <c r="C88" s="5"/>
      <c r="D88" s="5"/>
      <c r="E88" s="5"/>
      <c r="F88" s="5"/>
      <c r="G88" s="5"/>
      <c r="I88" s="13">
        <f t="shared" si="0"/>
        <v>0</v>
      </c>
      <c r="J88" s="45"/>
    </row>
    <row r="89" spans="1:10" x14ac:dyDescent="0.3">
      <c r="A89" t="s">
        <v>361</v>
      </c>
      <c r="B89" s="64" t="s">
        <v>360</v>
      </c>
      <c r="C89" s="5"/>
      <c r="D89" s="5"/>
      <c r="E89" s="5"/>
      <c r="F89" s="5"/>
      <c r="G89" s="5"/>
      <c r="I89" s="13">
        <f t="shared" si="0"/>
        <v>0</v>
      </c>
      <c r="J89" s="45"/>
    </row>
    <row r="90" spans="1:10" x14ac:dyDescent="0.3">
      <c r="A90" t="s">
        <v>176</v>
      </c>
      <c r="B90" s="64" t="s">
        <v>360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t="s">
        <v>362</v>
      </c>
      <c r="B91" s="64" t="s">
        <v>360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t="s">
        <v>177</v>
      </c>
      <c r="B92" s="64" t="s">
        <v>360</v>
      </c>
      <c r="C92" s="5"/>
      <c r="D92" s="5"/>
      <c r="E92" s="5"/>
      <c r="F92" s="5"/>
      <c r="G92" s="5"/>
      <c r="I92" s="13">
        <f t="shared" si="0"/>
        <v>0</v>
      </c>
      <c r="J92" s="45"/>
    </row>
    <row r="93" spans="1:10" x14ac:dyDescent="0.3">
      <c r="A93" s="2" t="s">
        <v>363</v>
      </c>
      <c r="B93" s="64" t="s">
        <v>360</v>
      </c>
      <c r="C93" s="5">
        <v>197</v>
      </c>
      <c r="D93" s="5"/>
      <c r="E93" s="5"/>
      <c r="F93" s="5"/>
      <c r="G93" s="5"/>
      <c r="I93" s="13">
        <f t="shared" si="0"/>
        <v>197</v>
      </c>
      <c r="J93" s="45"/>
    </row>
    <row r="94" spans="1:10" x14ac:dyDescent="0.3">
      <c r="A94" s="2" t="s">
        <v>364</v>
      </c>
      <c r="B94" s="64" t="s">
        <v>360</v>
      </c>
      <c r="C94" s="5"/>
      <c r="D94" s="5"/>
      <c r="E94" s="5"/>
      <c r="F94" s="5"/>
      <c r="G94" s="5"/>
      <c r="I94" s="13">
        <f t="shared" si="0"/>
        <v>0</v>
      </c>
      <c r="J94" s="45"/>
    </row>
    <row r="95" spans="1:10" x14ac:dyDescent="0.3">
      <c r="A95" t="s">
        <v>33</v>
      </c>
      <c r="B95" s="2" t="s">
        <v>254</v>
      </c>
      <c r="C95" s="5"/>
      <c r="D95" s="5"/>
      <c r="E95" s="5"/>
      <c r="F95" s="5"/>
      <c r="G95" s="5"/>
      <c r="I95" s="13">
        <f t="shared" si="0"/>
        <v>0</v>
      </c>
      <c r="J95" s="46"/>
    </row>
    <row r="96" spans="1:10" x14ac:dyDescent="0.3">
      <c r="A96" s="2" t="s">
        <v>37</v>
      </c>
      <c r="B96" s="2" t="s">
        <v>297</v>
      </c>
      <c r="C96" s="5"/>
      <c r="D96" s="5"/>
      <c r="E96" s="5"/>
      <c r="F96" s="5"/>
      <c r="G96" s="5"/>
      <c r="I96" s="13">
        <f t="shared" si="0"/>
        <v>0</v>
      </c>
      <c r="J96" s="46"/>
    </row>
    <row r="97" spans="1:10" x14ac:dyDescent="0.3">
      <c r="A97" s="2" t="s">
        <v>332</v>
      </c>
      <c r="B97" s="2" t="s">
        <v>297</v>
      </c>
      <c r="C97" s="5"/>
      <c r="D97" s="5"/>
      <c r="E97" s="5"/>
      <c r="F97" s="5"/>
      <c r="G97" s="5"/>
      <c r="I97" s="13">
        <f t="shared" si="0"/>
        <v>0</v>
      </c>
      <c r="J97" s="46"/>
    </row>
    <row r="98" spans="1:10" x14ac:dyDescent="0.3">
      <c r="A98" s="2" t="s">
        <v>33</v>
      </c>
      <c r="B98" s="2" t="s">
        <v>297</v>
      </c>
      <c r="C98" s="5"/>
      <c r="D98" s="5"/>
      <c r="E98" s="5"/>
      <c r="F98" s="5"/>
      <c r="G98" s="5"/>
      <c r="I98" s="13">
        <f t="shared" si="0"/>
        <v>0</v>
      </c>
      <c r="J98" s="46"/>
    </row>
    <row r="99" spans="1:10" x14ac:dyDescent="0.3">
      <c r="A99" s="2" t="s">
        <v>326</v>
      </c>
      <c r="B99" s="2" t="s">
        <v>297</v>
      </c>
      <c r="C99" s="5"/>
      <c r="D99" s="5"/>
      <c r="E99" s="5"/>
      <c r="F99" s="5"/>
      <c r="G99" s="5"/>
      <c r="I99" s="13">
        <f t="shared" si="0"/>
        <v>0</v>
      </c>
      <c r="J99" s="46"/>
    </row>
    <row r="100" spans="1:10" x14ac:dyDescent="0.3">
      <c r="A100" s="2" t="s">
        <v>31</v>
      </c>
      <c r="B100" s="2" t="s">
        <v>297</v>
      </c>
      <c r="C100" s="5"/>
      <c r="D100" s="5"/>
      <c r="E100" s="5"/>
      <c r="F100" s="5"/>
      <c r="G100" s="5"/>
      <c r="I100" s="13">
        <f t="shared" si="0"/>
        <v>0</v>
      </c>
      <c r="J100" s="46"/>
    </row>
    <row r="101" spans="1:10" x14ac:dyDescent="0.3">
      <c r="A101" s="2" t="s">
        <v>245</v>
      </c>
      <c r="B101" s="2" t="s">
        <v>297</v>
      </c>
      <c r="C101" s="5"/>
      <c r="D101" s="5"/>
      <c r="E101" s="5"/>
      <c r="F101" s="5"/>
      <c r="G101" s="5"/>
      <c r="I101" s="13">
        <f t="shared" si="0"/>
        <v>0</v>
      </c>
      <c r="J101" s="46"/>
    </row>
    <row r="102" spans="1:10" x14ac:dyDescent="0.3">
      <c r="A102" s="2" t="s">
        <v>161</v>
      </c>
      <c r="B102" s="2" t="s">
        <v>297</v>
      </c>
      <c r="C102" s="5"/>
      <c r="D102" s="5"/>
      <c r="E102" s="5"/>
      <c r="F102" s="5"/>
      <c r="G102" s="5"/>
      <c r="I102" s="13">
        <f t="shared" si="0"/>
        <v>0</v>
      </c>
      <c r="J102" s="46"/>
    </row>
    <row r="103" spans="1:10" x14ac:dyDescent="0.3">
      <c r="A103" t="s">
        <v>37</v>
      </c>
      <c r="B103" s="55" t="s">
        <v>336</v>
      </c>
      <c r="C103" s="5"/>
      <c r="D103" s="5">
        <v>2070</v>
      </c>
      <c r="E103" s="5">
        <v>5277</v>
      </c>
      <c r="F103" s="10">
        <v>5731</v>
      </c>
      <c r="G103" s="5"/>
      <c r="I103" s="47">
        <f t="shared" si="0"/>
        <v>13078</v>
      </c>
      <c r="J103" s="45"/>
    </row>
    <row r="104" spans="1:10" x14ac:dyDescent="0.3">
      <c r="A104" s="2" t="s">
        <v>332</v>
      </c>
      <c r="B104" s="55" t="s">
        <v>336</v>
      </c>
      <c r="C104" s="5"/>
      <c r="D104" s="5"/>
      <c r="E104" s="5"/>
      <c r="F104" s="10">
        <v>4675</v>
      </c>
      <c r="G104" s="5"/>
      <c r="I104" s="47">
        <f t="shared" si="0"/>
        <v>4675</v>
      </c>
      <c r="J104" s="45"/>
    </row>
    <row r="105" spans="1:10" x14ac:dyDescent="0.3">
      <c r="A105" t="s">
        <v>33</v>
      </c>
      <c r="B105" s="55" t="s">
        <v>336</v>
      </c>
      <c r="C105" s="5"/>
      <c r="D105" s="5"/>
      <c r="E105" s="5"/>
      <c r="F105" s="10"/>
      <c r="G105" s="5"/>
      <c r="I105" s="47">
        <f t="shared" si="0"/>
        <v>0</v>
      </c>
      <c r="J105" s="45"/>
    </row>
    <row r="106" spans="1:10" x14ac:dyDescent="0.3">
      <c r="A106" s="2" t="s">
        <v>326</v>
      </c>
      <c r="B106" s="55" t="s">
        <v>336</v>
      </c>
      <c r="C106" s="5"/>
      <c r="D106" s="5"/>
      <c r="E106" s="5"/>
      <c r="F106" s="10">
        <v>2395</v>
      </c>
      <c r="G106" s="5"/>
      <c r="I106" s="47">
        <f t="shared" si="0"/>
        <v>2395</v>
      </c>
      <c r="J106" s="45"/>
    </row>
    <row r="107" spans="1:10" x14ac:dyDescent="0.3">
      <c r="A107" s="2" t="s">
        <v>339</v>
      </c>
      <c r="B107" s="55" t="s">
        <v>336</v>
      </c>
      <c r="C107" s="5"/>
      <c r="D107" s="5"/>
      <c r="E107" s="5">
        <v>855</v>
      </c>
      <c r="F107" s="10"/>
      <c r="G107" s="5"/>
      <c r="I107" s="47">
        <f t="shared" si="0"/>
        <v>855</v>
      </c>
      <c r="J107" s="46">
        <f>I107</f>
        <v>855</v>
      </c>
    </row>
    <row r="108" spans="1:10" x14ac:dyDescent="0.3">
      <c r="A108" t="s">
        <v>31</v>
      </c>
      <c r="B108" s="55" t="s">
        <v>336</v>
      </c>
      <c r="C108" s="5">
        <v>1363</v>
      </c>
      <c r="D108" s="5"/>
      <c r="E108" s="5">
        <v>1588</v>
      </c>
      <c r="F108" s="10"/>
      <c r="G108" s="5"/>
      <c r="I108" s="47">
        <f t="shared" si="0"/>
        <v>2951</v>
      </c>
      <c r="J108" s="45"/>
    </row>
    <row r="109" spans="1:10" x14ac:dyDescent="0.3">
      <c r="A109" t="s">
        <v>35</v>
      </c>
      <c r="B109" t="s">
        <v>32</v>
      </c>
      <c r="C109" s="5"/>
      <c r="D109" s="5"/>
      <c r="E109" s="5"/>
      <c r="F109" s="10"/>
      <c r="G109" s="5"/>
      <c r="I109" s="13">
        <f t="shared" si="0"/>
        <v>0</v>
      </c>
      <c r="J109" s="46">
        <f>I109</f>
        <v>0</v>
      </c>
    </row>
    <row r="110" spans="1:10" x14ac:dyDescent="0.3">
      <c r="A110" t="s">
        <v>36</v>
      </c>
      <c r="B110" t="s">
        <v>32</v>
      </c>
      <c r="C110" s="5"/>
      <c r="D110" s="5"/>
      <c r="E110" s="5"/>
      <c r="F110" s="6"/>
      <c r="G110" s="5"/>
      <c r="I110" s="13">
        <f t="shared" si="0"/>
        <v>0</v>
      </c>
      <c r="J110" s="46">
        <f t="shared" ref="J110:J112" si="1">I110</f>
        <v>0</v>
      </c>
    </row>
    <row r="111" spans="1:10" x14ac:dyDescent="0.3">
      <c r="A111" t="s">
        <v>340</v>
      </c>
      <c r="B111" s="56" t="s">
        <v>32</v>
      </c>
      <c r="C111" s="5"/>
      <c r="D111" s="5"/>
      <c r="E111" s="5"/>
      <c r="F111" s="10"/>
      <c r="G111" s="5"/>
      <c r="I111" s="13">
        <f t="shared" si="0"/>
        <v>0</v>
      </c>
      <c r="J111" s="46">
        <f t="shared" si="1"/>
        <v>0</v>
      </c>
    </row>
    <row r="112" spans="1:10" x14ac:dyDescent="0.3">
      <c r="A112" t="s">
        <v>341</v>
      </c>
      <c r="B112" s="56" t="s">
        <v>32</v>
      </c>
      <c r="C112" s="5"/>
      <c r="D112" s="5"/>
      <c r="E112" s="5">
        <v>2595</v>
      </c>
      <c r="F112" s="10"/>
      <c r="G112" s="5"/>
      <c r="I112" s="13">
        <f t="shared" si="0"/>
        <v>2595</v>
      </c>
      <c r="J112" s="46">
        <f t="shared" si="1"/>
        <v>2595</v>
      </c>
    </row>
    <row r="113" spans="1:10" x14ac:dyDescent="0.3">
      <c r="A113" s="7" t="s">
        <v>39</v>
      </c>
      <c r="B113" t="s">
        <v>38</v>
      </c>
      <c r="C113" s="5"/>
      <c r="D113" s="5"/>
      <c r="E113" s="5"/>
      <c r="F113" s="6"/>
      <c r="G113" s="5"/>
      <c r="I113" s="13">
        <f t="shared" si="0"/>
        <v>0</v>
      </c>
      <c r="J113" s="45"/>
    </row>
    <row r="114" spans="1:10" x14ac:dyDescent="0.3">
      <c r="A114" s="53" t="s">
        <v>37</v>
      </c>
      <c r="B114" s="54" t="s">
        <v>316</v>
      </c>
      <c r="C114" s="5">
        <v>1081</v>
      </c>
      <c r="D114" s="5"/>
      <c r="E114" s="5"/>
      <c r="F114" s="10"/>
      <c r="G114" s="5"/>
      <c r="I114" s="13">
        <f t="shared" si="0"/>
        <v>1081</v>
      </c>
      <c r="J114" s="46">
        <f>I114</f>
        <v>1081</v>
      </c>
    </row>
    <row r="115" spans="1:10" x14ac:dyDescent="0.3">
      <c r="A115" s="53" t="s">
        <v>332</v>
      </c>
      <c r="B115" s="54" t="s">
        <v>316</v>
      </c>
      <c r="C115" s="5"/>
      <c r="D115" s="5"/>
      <c r="E115" s="5"/>
      <c r="F115" s="10"/>
      <c r="G115" s="5"/>
      <c r="I115" s="13">
        <f t="shared" si="0"/>
        <v>0</v>
      </c>
      <c r="J115" s="46">
        <f t="shared" ref="J115" si="2">I115</f>
        <v>0</v>
      </c>
    </row>
    <row r="116" spans="1:10" x14ac:dyDescent="0.3">
      <c r="A116" s="53" t="s">
        <v>339</v>
      </c>
      <c r="B116" s="54" t="s">
        <v>316</v>
      </c>
      <c r="C116" s="5"/>
      <c r="D116" s="5"/>
      <c r="E116" s="5">
        <v>2365</v>
      </c>
      <c r="F116" s="10"/>
      <c r="G116" s="5"/>
      <c r="I116" s="13">
        <f t="shared" si="0"/>
        <v>2365</v>
      </c>
      <c r="J116" s="46">
        <f>I116</f>
        <v>2365</v>
      </c>
    </row>
    <row r="117" spans="1:10" x14ac:dyDescent="0.3">
      <c r="A117" t="s">
        <v>37</v>
      </c>
      <c r="B117" t="s">
        <v>293</v>
      </c>
      <c r="C117" s="5"/>
      <c r="D117" s="5">
        <v>1663</v>
      </c>
      <c r="E117" s="5">
        <v>6872</v>
      </c>
      <c r="F117" s="5">
        <v>908</v>
      </c>
      <c r="G117" s="5"/>
      <c r="I117" s="13">
        <f t="shared" si="0"/>
        <v>9443</v>
      </c>
      <c r="J117" s="44">
        <f>I117+I124+I128+I132</f>
        <v>10127</v>
      </c>
    </row>
    <row r="118" spans="1:10" x14ac:dyDescent="0.3">
      <c r="A118" s="2" t="s">
        <v>332</v>
      </c>
      <c r="B118" s="2" t="s">
        <v>327</v>
      </c>
      <c r="C118" s="5"/>
      <c r="D118" s="5">
        <v>1126</v>
      </c>
      <c r="E118" s="5">
        <v>1106</v>
      </c>
      <c r="F118" s="5"/>
      <c r="G118" s="5"/>
      <c r="I118" s="13">
        <f t="shared" si="0"/>
        <v>2232</v>
      </c>
      <c r="J118" s="46">
        <f>I118+I133</f>
        <v>5961</v>
      </c>
    </row>
    <row r="119" spans="1:10" x14ac:dyDescent="0.3">
      <c r="A119" t="s">
        <v>33</v>
      </c>
      <c r="B119" t="s">
        <v>293</v>
      </c>
      <c r="C119" s="5">
        <v>4924</v>
      </c>
      <c r="D119" s="5"/>
      <c r="E119" s="5">
        <v>1060</v>
      </c>
      <c r="F119" s="5">
        <v>1133</v>
      </c>
      <c r="G119" s="5"/>
      <c r="I119" s="13">
        <f t="shared" si="0"/>
        <v>7117</v>
      </c>
      <c r="J119" s="46">
        <f>I119+I125+I129+I134</f>
        <v>10873</v>
      </c>
    </row>
    <row r="120" spans="1:10" x14ac:dyDescent="0.3">
      <c r="A120" s="2" t="s">
        <v>326</v>
      </c>
      <c r="B120" s="2" t="s">
        <v>327</v>
      </c>
      <c r="C120" s="5"/>
      <c r="D120" s="5"/>
      <c r="E120" s="5"/>
      <c r="F120" s="5"/>
      <c r="G120" s="5"/>
      <c r="I120" s="13">
        <f t="shared" si="0"/>
        <v>0</v>
      </c>
      <c r="J120" s="46">
        <f>I120+I135</f>
        <v>9398</v>
      </c>
    </row>
    <row r="121" spans="1:10" x14ac:dyDescent="0.3">
      <c r="A121" t="s">
        <v>31</v>
      </c>
      <c r="B121" t="s">
        <v>293</v>
      </c>
      <c r="C121" s="5"/>
      <c r="D121" s="5"/>
      <c r="E121" s="5"/>
      <c r="F121" s="10"/>
      <c r="G121" s="5"/>
      <c r="I121" s="13">
        <f t="shared" si="0"/>
        <v>0</v>
      </c>
      <c r="J121" s="44">
        <f>I121+I126+I130+I136</f>
        <v>5304</v>
      </c>
    </row>
    <row r="122" spans="1:10" x14ac:dyDescent="0.3">
      <c r="A122" t="s">
        <v>245</v>
      </c>
      <c r="B122" t="s">
        <v>293</v>
      </c>
      <c r="C122" s="5">
        <v>367</v>
      </c>
      <c r="D122" s="5"/>
      <c r="E122" s="5"/>
      <c r="F122" s="10"/>
      <c r="G122" s="5"/>
      <c r="I122" s="13">
        <f t="shared" si="0"/>
        <v>367</v>
      </c>
      <c r="J122" s="46">
        <f>I122+I127+I131+I137</f>
        <v>5627</v>
      </c>
    </row>
    <row r="123" spans="1:10" x14ac:dyDescent="0.3">
      <c r="A123" t="s">
        <v>161</v>
      </c>
      <c r="B123" t="s">
        <v>293</v>
      </c>
      <c r="C123" s="5"/>
      <c r="D123" s="5">
        <v>3023</v>
      </c>
      <c r="E123" s="5">
        <v>4056</v>
      </c>
      <c r="F123" s="10">
        <v>336</v>
      </c>
      <c r="G123" s="5"/>
      <c r="I123" s="13">
        <f t="shared" si="0"/>
        <v>7415</v>
      </c>
      <c r="J123" s="46">
        <f>I123+I138</f>
        <v>8046</v>
      </c>
    </row>
    <row r="124" spans="1:10" x14ac:dyDescent="0.3">
      <c r="A124" t="s">
        <v>37</v>
      </c>
      <c r="B124" t="s">
        <v>277</v>
      </c>
      <c r="C124" s="5"/>
      <c r="D124" s="5"/>
      <c r="E124" s="5"/>
      <c r="F124" s="10"/>
      <c r="G124" s="5"/>
      <c r="I124" s="47">
        <f t="shared" si="0"/>
        <v>0</v>
      </c>
      <c r="J124" s="46"/>
    </row>
    <row r="125" spans="1:10" x14ac:dyDescent="0.3">
      <c r="A125" t="s">
        <v>33</v>
      </c>
      <c r="B125" t="s">
        <v>277</v>
      </c>
      <c r="C125" s="5">
        <v>530</v>
      </c>
      <c r="D125" s="5"/>
      <c r="E125" s="5"/>
      <c r="F125" s="10"/>
      <c r="G125" s="5"/>
      <c r="I125" s="47">
        <f t="shared" si="0"/>
        <v>530</v>
      </c>
      <c r="J125" s="46"/>
    </row>
    <row r="126" spans="1:10" x14ac:dyDescent="0.3">
      <c r="A126" t="s">
        <v>31</v>
      </c>
      <c r="B126" t="s">
        <v>277</v>
      </c>
      <c r="C126" s="5"/>
      <c r="D126" s="5"/>
      <c r="E126" s="5"/>
      <c r="F126" s="10"/>
      <c r="G126" s="5"/>
      <c r="I126" s="47">
        <f t="shared" si="0"/>
        <v>0</v>
      </c>
      <c r="J126" s="46"/>
    </row>
    <row r="127" spans="1:10" x14ac:dyDescent="0.3">
      <c r="A127" t="s">
        <v>245</v>
      </c>
      <c r="B127" t="s">
        <v>277</v>
      </c>
      <c r="C127" s="5">
        <v>452</v>
      </c>
      <c r="D127" s="5"/>
      <c r="E127" s="5"/>
      <c r="F127" s="10"/>
      <c r="G127" s="5"/>
      <c r="I127" s="47">
        <f t="shared" si="0"/>
        <v>452</v>
      </c>
      <c r="J127" s="46"/>
    </row>
    <row r="128" spans="1:10" x14ac:dyDescent="0.3">
      <c r="A128" s="2" t="s">
        <v>37</v>
      </c>
      <c r="B128" s="2" t="s">
        <v>153</v>
      </c>
      <c r="C128" s="5"/>
      <c r="D128" s="5"/>
      <c r="E128" s="5"/>
      <c r="F128" s="10"/>
      <c r="G128" s="5"/>
      <c r="I128" s="47">
        <f t="shared" si="0"/>
        <v>0</v>
      </c>
      <c r="J128" s="46"/>
    </row>
    <row r="129" spans="1:10" x14ac:dyDescent="0.3">
      <c r="A129" s="2" t="s">
        <v>33</v>
      </c>
      <c r="B129" s="2" t="s">
        <v>153</v>
      </c>
      <c r="C129" s="5">
        <v>437</v>
      </c>
      <c r="D129" s="5"/>
      <c r="E129" s="5"/>
      <c r="F129" s="10"/>
      <c r="G129" s="5"/>
      <c r="I129" s="47">
        <f t="shared" si="0"/>
        <v>437</v>
      </c>
      <c r="J129" s="46"/>
    </row>
    <row r="130" spans="1:10" x14ac:dyDescent="0.3">
      <c r="A130" s="2" t="s">
        <v>31</v>
      </c>
      <c r="B130" s="2" t="s">
        <v>153</v>
      </c>
      <c r="C130" s="5"/>
      <c r="D130" s="5"/>
      <c r="E130" s="5"/>
      <c r="F130" s="10"/>
      <c r="G130" s="5"/>
      <c r="I130" s="47">
        <f t="shared" si="0"/>
        <v>0</v>
      </c>
      <c r="J130" s="46"/>
    </row>
    <row r="131" spans="1:10" x14ac:dyDescent="0.3">
      <c r="A131" s="2" t="s">
        <v>245</v>
      </c>
      <c r="B131" s="2" t="s">
        <v>153</v>
      </c>
      <c r="C131" s="5">
        <v>233</v>
      </c>
      <c r="D131" s="5"/>
      <c r="E131" s="5"/>
      <c r="F131" s="10"/>
      <c r="G131" s="5"/>
      <c r="I131" s="47">
        <f t="shared" si="0"/>
        <v>233</v>
      </c>
      <c r="J131" s="46"/>
    </row>
    <row r="132" spans="1:10" x14ac:dyDescent="0.3">
      <c r="A132" s="2" t="s">
        <v>42</v>
      </c>
      <c r="B132" s="2" t="s">
        <v>355</v>
      </c>
      <c r="C132" s="5"/>
      <c r="D132" s="5">
        <v>684</v>
      </c>
      <c r="E132" s="5"/>
      <c r="F132" s="10"/>
      <c r="G132" s="5"/>
      <c r="I132" s="47">
        <f t="shared" si="0"/>
        <v>684</v>
      </c>
      <c r="J132" s="46"/>
    </row>
    <row r="133" spans="1:10" x14ac:dyDescent="0.3">
      <c r="A133" s="2" t="s">
        <v>356</v>
      </c>
      <c r="B133" s="2" t="s">
        <v>355</v>
      </c>
      <c r="C133" s="5"/>
      <c r="D133" s="5"/>
      <c r="E133" s="5">
        <v>614</v>
      </c>
      <c r="F133" s="10">
        <v>3115</v>
      </c>
      <c r="G133" s="5"/>
      <c r="I133" s="47">
        <f t="shared" si="0"/>
        <v>3729</v>
      </c>
      <c r="J133" s="46"/>
    </row>
    <row r="134" spans="1:10" x14ac:dyDescent="0.3">
      <c r="A134" s="2" t="s">
        <v>44</v>
      </c>
      <c r="B134" s="2" t="s">
        <v>355</v>
      </c>
      <c r="C134" s="5"/>
      <c r="D134" s="5">
        <v>2217</v>
      </c>
      <c r="E134" s="5">
        <v>572</v>
      </c>
      <c r="F134" s="10"/>
      <c r="G134" s="5"/>
      <c r="I134" s="47">
        <f t="shared" si="0"/>
        <v>2789</v>
      </c>
      <c r="J134" s="46"/>
    </row>
    <row r="135" spans="1:10" x14ac:dyDescent="0.3">
      <c r="A135" s="2" t="s">
        <v>357</v>
      </c>
      <c r="B135" s="2" t="s">
        <v>355</v>
      </c>
      <c r="C135" s="5">
        <v>1915</v>
      </c>
      <c r="D135" s="5">
        <v>1928</v>
      </c>
      <c r="E135" s="5">
        <v>3613</v>
      </c>
      <c r="F135" s="10">
        <v>1942</v>
      </c>
      <c r="G135" s="5"/>
      <c r="I135" s="47">
        <f t="shared" si="0"/>
        <v>9398</v>
      </c>
      <c r="J135" s="46"/>
    </row>
    <row r="136" spans="1:10" x14ac:dyDescent="0.3">
      <c r="A136" s="2" t="s">
        <v>71</v>
      </c>
      <c r="B136" s="2" t="s">
        <v>355</v>
      </c>
      <c r="C136" s="5"/>
      <c r="D136" s="5">
        <v>3972</v>
      </c>
      <c r="E136" s="5"/>
      <c r="F136" s="10">
        <v>1332</v>
      </c>
      <c r="G136" s="5"/>
      <c r="I136" s="47">
        <f t="shared" si="0"/>
        <v>5304</v>
      </c>
      <c r="J136" s="46"/>
    </row>
    <row r="137" spans="1:10" x14ac:dyDescent="0.3">
      <c r="A137" s="2" t="s">
        <v>358</v>
      </c>
      <c r="B137" s="2" t="s">
        <v>355</v>
      </c>
      <c r="C137" s="5">
        <v>1322</v>
      </c>
      <c r="D137" s="5">
        <v>701</v>
      </c>
      <c r="E137" s="5"/>
      <c r="F137" s="10">
        <v>2552</v>
      </c>
      <c r="G137" s="5"/>
      <c r="I137" s="47">
        <f t="shared" si="0"/>
        <v>4575</v>
      </c>
      <c r="J137" s="46"/>
    </row>
    <row r="138" spans="1:10" x14ac:dyDescent="0.3">
      <c r="A138" s="2" t="s">
        <v>359</v>
      </c>
      <c r="B138" s="2" t="s">
        <v>355</v>
      </c>
      <c r="C138" s="5"/>
      <c r="D138" s="5"/>
      <c r="E138" s="5"/>
      <c r="F138" s="10">
        <v>631</v>
      </c>
      <c r="G138" s="5"/>
      <c r="I138" s="47">
        <f t="shared" si="0"/>
        <v>631</v>
      </c>
      <c r="J138" s="46"/>
    </row>
    <row r="139" spans="1:10" x14ac:dyDescent="0.3">
      <c r="A139" s="2" t="s">
        <v>29</v>
      </c>
      <c r="B139" s="2" t="s">
        <v>318</v>
      </c>
      <c r="C139" s="5"/>
      <c r="D139" s="5"/>
      <c r="E139" s="5"/>
      <c r="F139" s="10"/>
      <c r="G139" s="5"/>
      <c r="I139" s="47">
        <f t="shared" si="0"/>
        <v>0</v>
      </c>
      <c r="J139" s="46">
        <f>I139</f>
        <v>0</v>
      </c>
    </row>
    <row r="140" spans="1:10" x14ac:dyDescent="0.3">
      <c r="A140" s="2" t="s">
        <v>17</v>
      </c>
      <c r="B140" s="2" t="s">
        <v>318</v>
      </c>
      <c r="C140" s="5"/>
      <c r="D140" s="5"/>
      <c r="E140" s="5"/>
      <c r="F140" s="10"/>
      <c r="G140" s="5"/>
      <c r="I140" s="47">
        <f t="shared" si="0"/>
        <v>0</v>
      </c>
      <c r="J140" s="46">
        <f>I140</f>
        <v>0</v>
      </c>
    </row>
    <row r="141" spans="1:10" x14ac:dyDescent="0.3">
      <c r="A141" s="2" t="s">
        <v>37</v>
      </c>
      <c r="B141" s="2" t="s">
        <v>290</v>
      </c>
      <c r="C141" s="5"/>
      <c r="D141" s="5"/>
      <c r="E141" s="5"/>
      <c r="F141" s="10"/>
      <c r="G141" s="5"/>
      <c r="I141" s="47">
        <f t="shared" si="0"/>
        <v>0</v>
      </c>
      <c r="J141" s="45"/>
    </row>
    <row r="142" spans="1:10" x14ac:dyDescent="0.3">
      <c r="A142" s="2" t="s">
        <v>33</v>
      </c>
      <c r="B142" s="2" t="s">
        <v>290</v>
      </c>
      <c r="C142" s="5"/>
      <c r="D142" s="5"/>
      <c r="E142" s="5"/>
      <c r="F142" s="10"/>
      <c r="G142" s="5"/>
      <c r="I142" s="47">
        <f t="shared" si="0"/>
        <v>0</v>
      </c>
      <c r="J142" s="45"/>
    </row>
    <row r="143" spans="1:10" x14ac:dyDescent="0.3">
      <c r="A143" s="2" t="s">
        <v>31</v>
      </c>
      <c r="B143" s="2" t="s">
        <v>290</v>
      </c>
      <c r="C143" s="5"/>
      <c r="D143" s="5"/>
      <c r="E143" s="5"/>
      <c r="F143" s="10"/>
      <c r="G143" s="5"/>
      <c r="I143" s="47">
        <f t="shared" si="0"/>
        <v>0</v>
      </c>
      <c r="J143" s="45"/>
    </row>
    <row r="144" spans="1:10" x14ac:dyDescent="0.3">
      <c r="A144" s="2" t="s">
        <v>245</v>
      </c>
      <c r="B144" s="2" t="s">
        <v>290</v>
      </c>
      <c r="C144" s="5"/>
      <c r="D144" s="5"/>
      <c r="E144" s="5"/>
      <c r="F144" s="10"/>
      <c r="G144" s="5"/>
      <c r="I144" s="47">
        <f t="shared" si="0"/>
        <v>0</v>
      </c>
      <c r="J144" s="45"/>
    </row>
    <row r="145" spans="1:10" x14ac:dyDescent="0.3">
      <c r="A145" s="62" t="s">
        <v>29</v>
      </c>
      <c r="B145" s="62" t="s">
        <v>32</v>
      </c>
      <c r="C145" s="5"/>
      <c r="D145" s="5"/>
      <c r="E145" s="5"/>
      <c r="F145" s="10"/>
      <c r="G145" s="5"/>
      <c r="I145" s="47">
        <f t="shared" si="0"/>
        <v>0</v>
      </c>
      <c r="J145" s="46">
        <f>I145</f>
        <v>0</v>
      </c>
    </row>
    <row r="146" spans="1:10" x14ac:dyDescent="0.3">
      <c r="A146" s="62" t="s">
        <v>17</v>
      </c>
      <c r="B146" s="62" t="s">
        <v>32</v>
      </c>
      <c r="C146" s="5"/>
      <c r="D146" s="5">
        <v>6152</v>
      </c>
      <c r="E146" s="5">
        <v>4614</v>
      </c>
      <c r="F146" s="10">
        <v>505</v>
      </c>
      <c r="G146" s="5"/>
      <c r="I146" s="47">
        <f t="shared" si="0"/>
        <v>11271</v>
      </c>
      <c r="J146" s="46">
        <f t="shared" ref="J146:J147" si="3">I146</f>
        <v>11271</v>
      </c>
    </row>
    <row r="147" spans="1:10" x14ac:dyDescent="0.3">
      <c r="A147" s="40" t="s">
        <v>18</v>
      </c>
      <c r="B147" s="62" t="s">
        <v>32</v>
      </c>
      <c r="C147" s="5">
        <v>1304</v>
      </c>
      <c r="D147" s="5">
        <v>810</v>
      </c>
      <c r="E147" s="5">
        <v>1394</v>
      </c>
      <c r="F147" s="10">
        <v>3578</v>
      </c>
      <c r="G147" s="5"/>
      <c r="I147" s="47">
        <f t="shared" si="0"/>
        <v>7086</v>
      </c>
      <c r="J147" s="46">
        <f t="shared" si="3"/>
        <v>7086</v>
      </c>
    </row>
    <row r="148" spans="1:10" x14ac:dyDescent="0.3">
      <c r="A148" s="2" t="s">
        <v>53</v>
      </c>
      <c r="B148" s="58" t="s">
        <v>310</v>
      </c>
      <c r="C148" s="5">
        <v>11967</v>
      </c>
      <c r="D148" s="5">
        <v>9512</v>
      </c>
      <c r="E148" s="5">
        <v>4913</v>
      </c>
      <c r="F148" s="10">
        <v>3146</v>
      </c>
      <c r="G148" s="5"/>
      <c r="I148" s="47">
        <f t="shared" si="0"/>
        <v>29538</v>
      </c>
      <c r="J148" s="44">
        <f>I103+I141+I148+I160+I163+I155</f>
        <v>87759</v>
      </c>
    </row>
    <row r="149" spans="1:10" x14ac:dyDescent="0.3">
      <c r="A149" s="2" t="s">
        <v>333</v>
      </c>
      <c r="B149" s="58" t="s">
        <v>310</v>
      </c>
      <c r="C149" s="5">
        <v>7651</v>
      </c>
      <c r="D149" s="5">
        <v>994</v>
      </c>
      <c r="E149" s="5"/>
      <c r="F149" s="10">
        <v>2644</v>
      </c>
      <c r="G149" s="5"/>
      <c r="I149" s="47">
        <f t="shared" si="0"/>
        <v>11289</v>
      </c>
      <c r="J149" s="46">
        <f>I149+I104+I156</f>
        <v>59334</v>
      </c>
    </row>
    <row r="150" spans="1:10" x14ac:dyDescent="0.3">
      <c r="A150" s="2" t="s">
        <v>54</v>
      </c>
      <c r="B150" s="58" t="s">
        <v>310</v>
      </c>
      <c r="C150" s="5">
        <v>16131</v>
      </c>
      <c r="D150" s="5">
        <v>7198</v>
      </c>
      <c r="E150" s="5">
        <v>4272</v>
      </c>
      <c r="F150" s="10"/>
      <c r="G150" s="5"/>
      <c r="I150" s="47">
        <f t="shared" si="0"/>
        <v>27601</v>
      </c>
      <c r="J150" s="44">
        <f>I105+I142+I150+I161+I164+I157</f>
        <v>53977</v>
      </c>
    </row>
    <row r="151" spans="1:10" x14ac:dyDescent="0.3">
      <c r="A151" s="2" t="s">
        <v>334</v>
      </c>
      <c r="B151" s="58" t="s">
        <v>310</v>
      </c>
      <c r="C151" s="5">
        <v>5227</v>
      </c>
      <c r="D151" s="5">
        <v>3051</v>
      </c>
      <c r="E151" s="5"/>
      <c r="F151" s="10"/>
      <c r="G151" s="5"/>
      <c r="I151" s="47">
        <f t="shared" si="0"/>
        <v>8278</v>
      </c>
      <c r="J151" s="46">
        <f>I151+I106+I158</f>
        <v>29802</v>
      </c>
    </row>
    <row r="152" spans="1:10" x14ac:dyDescent="0.3">
      <c r="A152" s="2" t="s">
        <v>311</v>
      </c>
      <c r="B152" s="58" t="s">
        <v>310</v>
      </c>
      <c r="C152" s="5">
        <v>794</v>
      </c>
      <c r="D152" s="5"/>
      <c r="E152" s="5"/>
      <c r="F152" s="10"/>
      <c r="G152" s="5"/>
      <c r="I152" s="47">
        <f t="shared" si="0"/>
        <v>794</v>
      </c>
      <c r="J152" s="44">
        <f>I108+I143+I152+I162+I165+I159</f>
        <v>12466</v>
      </c>
    </row>
    <row r="153" spans="1:10" x14ac:dyDescent="0.3">
      <c r="A153" s="2" t="s">
        <v>320</v>
      </c>
      <c r="B153" s="58" t="s">
        <v>310</v>
      </c>
      <c r="C153" s="5">
        <v>1029</v>
      </c>
      <c r="D153" s="5">
        <v>726</v>
      </c>
      <c r="E153" s="5"/>
      <c r="F153" s="10">
        <v>940</v>
      </c>
      <c r="G153" s="5"/>
      <c r="I153" s="47">
        <f t="shared" si="0"/>
        <v>2695</v>
      </c>
      <c r="J153" s="44">
        <f>I144+I153+I166</f>
        <v>4389</v>
      </c>
    </row>
    <row r="154" spans="1:10" x14ac:dyDescent="0.3">
      <c r="A154" s="2" t="s">
        <v>337</v>
      </c>
      <c r="B154" s="58" t="s">
        <v>310</v>
      </c>
      <c r="C154" s="5">
        <v>2913</v>
      </c>
      <c r="D154" s="5">
        <v>4955</v>
      </c>
      <c r="E154" s="5">
        <v>2092</v>
      </c>
      <c r="F154" s="10">
        <v>5865</v>
      </c>
      <c r="G154" s="5"/>
      <c r="I154" s="47">
        <f>C154+D154+E154+F154+G154</f>
        <v>15825</v>
      </c>
      <c r="J154" s="46">
        <f>I154+I167</f>
        <v>15825</v>
      </c>
    </row>
    <row r="155" spans="1:10" x14ac:dyDescent="0.3">
      <c r="A155" s="65" t="s">
        <v>29</v>
      </c>
      <c r="B155" s="58" t="s">
        <v>310</v>
      </c>
      <c r="C155" s="5">
        <v>12477</v>
      </c>
      <c r="D155" s="5">
        <v>12397</v>
      </c>
      <c r="E155" s="5">
        <v>9971</v>
      </c>
      <c r="F155" s="10">
        <v>9024</v>
      </c>
      <c r="G155" s="5"/>
      <c r="I155" s="47">
        <f t="shared" ref="I155:I159" si="4">C155+D155+E155+F155+G155</f>
        <v>43869</v>
      </c>
      <c r="J155" s="46"/>
    </row>
    <row r="156" spans="1:10" x14ac:dyDescent="0.3">
      <c r="A156" s="65" t="s">
        <v>330</v>
      </c>
      <c r="B156" s="58" t="s">
        <v>310</v>
      </c>
      <c r="C156" s="5">
        <v>14381</v>
      </c>
      <c r="D156" s="5">
        <v>17250</v>
      </c>
      <c r="E156" s="5">
        <v>9516</v>
      </c>
      <c r="F156" s="10">
        <v>2223</v>
      </c>
      <c r="G156" s="5"/>
      <c r="I156" s="47">
        <f t="shared" si="4"/>
        <v>43370</v>
      </c>
      <c r="J156" s="46"/>
    </row>
    <row r="157" spans="1:10" x14ac:dyDescent="0.3">
      <c r="A157" s="65" t="s">
        <v>17</v>
      </c>
      <c r="B157" s="58" t="s">
        <v>310</v>
      </c>
      <c r="C157" s="5">
        <v>13628</v>
      </c>
      <c r="D157" s="5">
        <v>9833</v>
      </c>
      <c r="E157" s="5">
        <v>1770</v>
      </c>
      <c r="F157" s="10">
        <v>1145</v>
      </c>
      <c r="G157" s="5"/>
      <c r="I157" s="47">
        <f t="shared" si="4"/>
        <v>26376</v>
      </c>
      <c r="J157" s="46"/>
    </row>
    <row r="158" spans="1:10" x14ac:dyDescent="0.3">
      <c r="A158" s="65" t="s">
        <v>331</v>
      </c>
      <c r="B158" s="58" t="s">
        <v>310</v>
      </c>
      <c r="C158" s="5">
        <v>3388</v>
      </c>
      <c r="D158" s="5">
        <v>5239</v>
      </c>
      <c r="E158" s="5">
        <v>8175</v>
      </c>
      <c r="F158" s="10">
        <v>2327</v>
      </c>
      <c r="G158" s="5"/>
      <c r="I158" s="47">
        <f t="shared" si="4"/>
        <v>19129</v>
      </c>
      <c r="J158" s="46"/>
    </row>
    <row r="159" spans="1:10" x14ac:dyDescent="0.3">
      <c r="A159" s="65" t="s">
        <v>18</v>
      </c>
      <c r="B159" s="58" t="s">
        <v>310</v>
      </c>
      <c r="C159" s="5">
        <v>3783</v>
      </c>
      <c r="D159" s="5">
        <v>1241</v>
      </c>
      <c r="E159" s="5"/>
      <c r="F159" s="10">
        <v>3697</v>
      </c>
      <c r="G159" s="5"/>
      <c r="I159" s="47">
        <f t="shared" si="4"/>
        <v>8721</v>
      </c>
      <c r="J159" s="46"/>
    </row>
    <row r="160" spans="1:10" x14ac:dyDescent="0.3">
      <c r="A160" s="2" t="s">
        <v>42</v>
      </c>
      <c r="B160" s="2" t="s">
        <v>296</v>
      </c>
      <c r="C160" s="5"/>
      <c r="D160" s="5"/>
      <c r="E160" s="5"/>
      <c r="F160" s="10">
        <v>1274</v>
      </c>
      <c r="G160" s="5"/>
      <c r="I160" s="47">
        <f t="shared" si="0"/>
        <v>1274</v>
      </c>
      <c r="J160" s="45"/>
    </row>
    <row r="161" spans="1:10" x14ac:dyDescent="0.3">
      <c r="A161" s="2" t="s">
        <v>44</v>
      </c>
      <c r="B161" s="2" t="s">
        <v>296</v>
      </c>
      <c r="C161" s="5"/>
      <c r="D161" s="5"/>
      <c r="E161" s="5"/>
      <c r="F161" s="10"/>
      <c r="G161" s="5"/>
      <c r="I161" s="47">
        <f t="shared" si="0"/>
        <v>0</v>
      </c>
      <c r="J161" s="45"/>
    </row>
    <row r="162" spans="1:10" x14ac:dyDescent="0.3">
      <c r="A162" s="2" t="s">
        <v>71</v>
      </c>
      <c r="B162" s="2" t="s">
        <v>296</v>
      </c>
      <c r="C162" s="5"/>
      <c r="D162" s="5"/>
      <c r="E162" s="5"/>
      <c r="F162" s="10"/>
      <c r="G162" s="5"/>
      <c r="I162" s="47">
        <f t="shared" si="0"/>
        <v>0</v>
      </c>
      <c r="J162" s="45"/>
    </row>
    <row r="163" spans="1:10" x14ac:dyDescent="0.3">
      <c r="A163" t="s">
        <v>25</v>
      </c>
      <c r="B163" t="s">
        <v>45</v>
      </c>
      <c r="C163" s="5"/>
      <c r="D163" s="5"/>
      <c r="E163" s="5"/>
      <c r="F163" s="5"/>
      <c r="G163" s="5"/>
      <c r="I163" s="47">
        <f t="shared" si="0"/>
        <v>0</v>
      </c>
      <c r="J163" s="44"/>
    </row>
    <row r="164" spans="1:10" x14ac:dyDescent="0.3">
      <c r="A164" t="s">
        <v>27</v>
      </c>
      <c r="B164" t="s">
        <v>45</v>
      </c>
      <c r="C164" s="5"/>
      <c r="D164" s="5"/>
      <c r="E164" s="5"/>
      <c r="F164" s="5"/>
      <c r="G164" s="5"/>
      <c r="I164" s="47">
        <f t="shared" si="0"/>
        <v>0</v>
      </c>
      <c r="J164" s="44"/>
    </row>
    <row r="165" spans="1:10" x14ac:dyDescent="0.3">
      <c r="A165" t="s">
        <v>28</v>
      </c>
      <c r="B165" t="s">
        <v>45</v>
      </c>
      <c r="C165" s="5"/>
      <c r="D165" s="5"/>
      <c r="E165" s="5"/>
      <c r="F165" s="5"/>
      <c r="G165" s="5"/>
      <c r="I165" s="47">
        <f t="shared" si="0"/>
        <v>0</v>
      </c>
      <c r="J165" s="44"/>
    </row>
    <row r="166" spans="1:10" x14ac:dyDescent="0.3">
      <c r="A166" t="s">
        <v>246</v>
      </c>
      <c r="B166" t="s">
        <v>45</v>
      </c>
      <c r="C166" s="5">
        <v>1694</v>
      </c>
      <c r="D166" s="5"/>
      <c r="E166" s="5"/>
      <c r="F166" s="5"/>
      <c r="G166" s="5"/>
      <c r="I166" s="47">
        <f t="shared" si="0"/>
        <v>1694</v>
      </c>
      <c r="J166" s="44"/>
    </row>
    <row r="167" spans="1:10" x14ac:dyDescent="0.3">
      <c r="A167" t="s">
        <v>160</v>
      </c>
      <c r="B167" t="s">
        <v>45</v>
      </c>
      <c r="C167" s="5"/>
      <c r="D167" s="5"/>
      <c r="E167" s="5"/>
      <c r="F167" s="5"/>
      <c r="G167" s="5"/>
      <c r="I167" s="13">
        <f t="shared" si="0"/>
        <v>0</v>
      </c>
      <c r="J167" s="46"/>
    </row>
    <row r="168" spans="1:10" x14ac:dyDescent="0.3">
      <c r="C168" s="1" t="s">
        <v>0</v>
      </c>
      <c r="D168" s="1" t="s">
        <v>0</v>
      </c>
      <c r="E168" s="1" t="s">
        <v>0</v>
      </c>
      <c r="F168" s="1" t="s">
        <v>0</v>
      </c>
      <c r="G168" s="1" t="s">
        <v>0</v>
      </c>
      <c r="H168" s="1"/>
      <c r="I168" s="1" t="s">
        <v>0</v>
      </c>
    </row>
    <row r="169" spans="1:10" x14ac:dyDescent="0.3">
      <c r="C169" s="8">
        <f>SUM(C4:C167)</f>
        <v>157289</v>
      </c>
      <c r="D169" s="8">
        <f>SUM(D4:D167)</f>
        <v>218541</v>
      </c>
      <c r="E169" s="8">
        <f>SUM(E4:E167)</f>
        <v>230178</v>
      </c>
      <c r="F169" s="8">
        <f>SUM(F4:F167)</f>
        <v>136794</v>
      </c>
      <c r="G169" s="8">
        <f>SUM(G4:G167)</f>
        <v>0</v>
      </c>
      <c r="H169" s="9"/>
      <c r="I169" s="21">
        <f>SUM(I4:I167)</f>
        <v>742802</v>
      </c>
      <c r="J169" s="21">
        <f>SUM(J4:J167)</f>
        <v>742802</v>
      </c>
    </row>
    <row r="170" spans="1:10" x14ac:dyDescent="0.3">
      <c r="C170" s="1" t="s">
        <v>1</v>
      </c>
      <c r="D170" s="1" t="s">
        <v>1</v>
      </c>
      <c r="E170" s="1" t="s">
        <v>1</v>
      </c>
      <c r="F170" s="1" t="s">
        <v>1</v>
      </c>
      <c r="G170" s="1" t="s">
        <v>1</v>
      </c>
      <c r="H170" s="1"/>
      <c r="I170" s="1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181"/>
  <sheetViews>
    <sheetView workbookViewId="0">
      <selection activeCell="M13" sqref="M13"/>
    </sheetView>
  </sheetViews>
  <sheetFormatPr defaultRowHeight="14.4" x14ac:dyDescent="0.3"/>
  <cols>
    <col min="2" max="2" width="20.44140625" customWidth="1"/>
    <col min="3" max="3" width="11.44140625" customWidth="1"/>
    <col min="4" max="4" width="10.44140625" customWidth="1"/>
    <col min="5" max="5" width="11.33203125" customWidth="1"/>
    <col min="6" max="6" width="11.109375" customWidth="1"/>
    <col min="7" max="7" width="10.33203125" customWidth="1"/>
  </cols>
  <sheetData>
    <row r="1" spans="1:10" x14ac:dyDescent="0.3">
      <c r="A1" t="s">
        <v>371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3" t="s">
        <v>188</v>
      </c>
      <c r="E3" s="3" t="s">
        <v>49</v>
      </c>
      <c r="F3" s="4" t="s">
        <v>189</v>
      </c>
      <c r="G3" s="3" t="s">
        <v>190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78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>
        <v>2690</v>
      </c>
      <c r="E10" s="5"/>
      <c r="F10" s="17"/>
      <c r="G10" s="5">
        <v>676</v>
      </c>
      <c r="I10" s="47">
        <f t="shared" si="0"/>
        <v>3366</v>
      </c>
      <c r="J10" s="46">
        <f>I10+I12</f>
        <v>3891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1448</v>
      </c>
    </row>
    <row r="12" spans="1:10" x14ac:dyDescent="0.3">
      <c r="A12" t="s">
        <v>331</v>
      </c>
      <c r="B12" s="2" t="s">
        <v>315</v>
      </c>
      <c r="C12" s="5"/>
      <c r="D12" s="5"/>
      <c r="E12" s="5"/>
      <c r="F12" s="17"/>
      <c r="G12" s="5">
        <v>525</v>
      </c>
      <c r="I12" s="47">
        <f t="shared" si="0"/>
        <v>525</v>
      </c>
      <c r="J12" s="46"/>
    </row>
    <row r="13" spans="1:10" x14ac:dyDescent="0.3">
      <c r="A13" t="s">
        <v>18</v>
      </c>
      <c r="B13" s="2" t="s">
        <v>315</v>
      </c>
      <c r="C13" s="5"/>
      <c r="D13" s="5"/>
      <c r="E13" s="5"/>
      <c r="F13" s="17"/>
      <c r="G13" s="5">
        <v>1448</v>
      </c>
      <c r="I13" s="47">
        <f t="shared" si="0"/>
        <v>1448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>
        <v>1278</v>
      </c>
      <c r="G16" s="5"/>
      <c r="I16" s="47">
        <f t="shared" si="0"/>
        <v>1278</v>
      </c>
      <c r="J16" s="44">
        <f>I4+I16+I30+I37+I46+I50+I52+I59+I23+I44</f>
        <v>79996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>
        <v>1175</v>
      </c>
      <c r="G17" s="5"/>
      <c r="I17" s="47">
        <f t="shared" si="0"/>
        <v>1175</v>
      </c>
      <c r="J17" s="46">
        <f>I17+I31+I38+I60+I24+I53</f>
        <v>59895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>
        <v>164</v>
      </c>
      <c r="I18" s="47">
        <f t="shared" si="0"/>
        <v>164</v>
      </c>
      <c r="J18" s="44">
        <f>I5+I18+I32+I39+I47+I51+I61+I25+I45+I54</f>
        <v>47941</v>
      </c>
    </row>
    <row r="19" spans="1:10" x14ac:dyDescent="0.3">
      <c r="A19" s="2" t="s">
        <v>329</v>
      </c>
      <c r="B19" s="2" t="s">
        <v>287</v>
      </c>
      <c r="C19" s="5"/>
      <c r="D19" s="5"/>
      <c r="E19" s="5">
        <v>68</v>
      </c>
      <c r="F19" s="5"/>
      <c r="G19" s="5"/>
      <c r="I19" s="47">
        <f t="shared" si="0"/>
        <v>68</v>
      </c>
      <c r="J19" s="46">
        <f>I19+I33+I40+I62+I26+I55</f>
        <v>72892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>
        <v>215</v>
      </c>
      <c r="I20" s="47">
        <f t="shared" si="0"/>
        <v>215</v>
      </c>
      <c r="J20" s="44">
        <f>I6+I20+I34+I41+I48+I63+I27+I56</f>
        <v>15700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I7+I21+I35+I42+I49+I64+I28+I57</f>
        <v>8635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I8+I22+I36+I43+I65+I29+I58</f>
        <v>20937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>
        <v>2176</v>
      </c>
      <c r="G23" s="5">
        <v>114</v>
      </c>
      <c r="I23" s="47">
        <f t="shared" si="0"/>
        <v>2290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>
        <v>1550</v>
      </c>
      <c r="G24" s="5"/>
      <c r="I24" s="47">
        <f t="shared" si="0"/>
        <v>1550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>
        <v>50</v>
      </c>
      <c r="G27" s="5"/>
      <c r="I27" s="47">
        <f t="shared" si="0"/>
        <v>50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139</v>
      </c>
      <c r="B39" s="63" t="s">
        <v>345</v>
      </c>
      <c r="C39" s="5"/>
      <c r="D39" s="5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/>
      <c r="F43" s="17"/>
      <c r="G43" s="5"/>
      <c r="I43" s="47">
        <f t="shared" si="0"/>
        <v>0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>
        <v>8542</v>
      </c>
      <c r="G44" s="5">
        <v>5928</v>
      </c>
      <c r="I44" s="47">
        <f t="shared" si="0"/>
        <v>14470</v>
      </c>
      <c r="J44" s="45"/>
    </row>
    <row r="45" spans="1:10" x14ac:dyDescent="0.3">
      <c r="A45" s="66" t="s">
        <v>10</v>
      </c>
      <c r="B45" s="66" t="s">
        <v>372</v>
      </c>
      <c r="C45" s="5"/>
      <c r="D45" s="5">
        <v>2669</v>
      </c>
      <c r="E45" s="5">
        <v>4286</v>
      </c>
      <c r="F45" s="5"/>
      <c r="G45" s="5">
        <v>1335</v>
      </c>
      <c r="I45" s="47">
        <f t="shared" si="0"/>
        <v>8290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/>
      <c r="D52" s="5"/>
      <c r="E52" s="5"/>
      <c r="F52" s="5">
        <v>308</v>
      </c>
      <c r="G52" s="5">
        <v>11262</v>
      </c>
      <c r="I52" s="47">
        <f t="shared" si="0"/>
        <v>11570</v>
      </c>
      <c r="J52" s="45"/>
    </row>
    <row r="53" spans="1:10" x14ac:dyDescent="0.3">
      <c r="A53" s="60" t="s">
        <v>346</v>
      </c>
      <c r="B53" s="60" t="s">
        <v>315</v>
      </c>
      <c r="C53" s="5"/>
      <c r="D53" s="5"/>
      <c r="E53" s="5"/>
      <c r="F53" s="5">
        <v>11279</v>
      </c>
      <c r="G53" s="5">
        <v>2426</v>
      </c>
      <c r="I53" s="47">
        <f t="shared" si="0"/>
        <v>13705</v>
      </c>
      <c r="J53" s="45"/>
    </row>
    <row r="54" spans="1:10" x14ac:dyDescent="0.3">
      <c r="A54" s="60" t="s">
        <v>10</v>
      </c>
      <c r="B54" s="60" t="s">
        <v>315</v>
      </c>
      <c r="C54" s="5"/>
      <c r="D54" s="5"/>
      <c r="E54" s="5"/>
      <c r="F54" s="5">
        <v>1559</v>
      </c>
      <c r="G54" s="5">
        <v>4910</v>
      </c>
      <c r="I54" s="47">
        <f t="shared" si="0"/>
        <v>6469</v>
      </c>
      <c r="J54" s="45"/>
    </row>
    <row r="55" spans="1:10" x14ac:dyDescent="0.3">
      <c r="A55" s="60" t="s">
        <v>347</v>
      </c>
      <c r="B55" s="60" t="s">
        <v>315</v>
      </c>
      <c r="C55" s="5"/>
      <c r="D55" s="5"/>
      <c r="E55" s="5"/>
      <c r="F55" s="5">
        <v>3131</v>
      </c>
      <c r="G55" s="5">
        <v>4015</v>
      </c>
      <c r="I55" s="47">
        <f t="shared" si="0"/>
        <v>7146</v>
      </c>
      <c r="J55" s="45"/>
    </row>
    <row r="56" spans="1:10" x14ac:dyDescent="0.3">
      <c r="A56" s="60" t="s">
        <v>8</v>
      </c>
      <c r="B56" s="60" t="s">
        <v>315</v>
      </c>
      <c r="C56" s="5"/>
      <c r="D56" s="5"/>
      <c r="E56" s="5"/>
      <c r="F56" s="5">
        <v>767</v>
      </c>
      <c r="G56" s="5">
        <v>3514</v>
      </c>
      <c r="I56" s="47">
        <f t="shared" si="0"/>
        <v>4281</v>
      </c>
      <c r="J56" s="45"/>
    </row>
    <row r="57" spans="1:10" x14ac:dyDescent="0.3">
      <c r="A57" s="60" t="s">
        <v>348</v>
      </c>
      <c r="B57" s="60" t="s">
        <v>315</v>
      </c>
      <c r="C57" s="5"/>
      <c r="D57" s="5"/>
      <c r="E57" s="5"/>
      <c r="F57" s="17"/>
      <c r="G57" s="5"/>
      <c r="I57" s="47">
        <f t="shared" si="0"/>
        <v>0</v>
      </c>
      <c r="J57" s="45"/>
    </row>
    <row r="58" spans="1:10" x14ac:dyDescent="0.3">
      <c r="A58" s="60" t="s">
        <v>158</v>
      </c>
      <c r="B58" s="60" t="s">
        <v>315</v>
      </c>
      <c r="C58" s="5"/>
      <c r="D58" s="5"/>
      <c r="E58" s="5"/>
      <c r="F58" s="5">
        <v>3720</v>
      </c>
      <c r="G58" s="5"/>
      <c r="I58" s="47">
        <f t="shared" si="0"/>
        <v>3720</v>
      </c>
      <c r="J58" s="45"/>
    </row>
    <row r="59" spans="1:10" x14ac:dyDescent="0.3">
      <c r="A59" s="62" t="s">
        <v>172</v>
      </c>
      <c r="B59" s="62" t="s">
        <v>351</v>
      </c>
      <c r="C59" s="5"/>
      <c r="D59" s="5"/>
      <c r="E59" s="5">
        <v>14153</v>
      </c>
      <c r="F59" s="5">
        <v>24508</v>
      </c>
      <c r="G59" s="5">
        <v>11727</v>
      </c>
      <c r="I59" s="47">
        <f t="shared" si="0"/>
        <v>50388</v>
      </c>
      <c r="J59" s="45"/>
    </row>
    <row r="60" spans="1:10" x14ac:dyDescent="0.3">
      <c r="A60" s="62" t="s">
        <v>352</v>
      </c>
      <c r="B60" s="62" t="s">
        <v>351</v>
      </c>
      <c r="C60" s="5"/>
      <c r="D60" s="5"/>
      <c r="E60" s="5">
        <v>8226</v>
      </c>
      <c r="F60" s="5">
        <v>25915</v>
      </c>
      <c r="G60" s="5">
        <v>9324</v>
      </c>
      <c r="I60" s="47">
        <f t="shared" si="0"/>
        <v>43465</v>
      </c>
      <c r="J60" s="45"/>
    </row>
    <row r="61" spans="1:10" x14ac:dyDescent="0.3">
      <c r="A61" s="62" t="s">
        <v>22</v>
      </c>
      <c r="B61" s="62" t="s">
        <v>351</v>
      </c>
      <c r="C61" s="5"/>
      <c r="D61" s="5">
        <v>9624</v>
      </c>
      <c r="E61" s="5">
        <v>22753</v>
      </c>
      <c r="F61" s="5">
        <v>0</v>
      </c>
      <c r="G61" s="5">
        <v>641</v>
      </c>
      <c r="I61" s="47">
        <f t="shared" si="0"/>
        <v>33018</v>
      </c>
      <c r="J61" s="45"/>
    </row>
    <row r="62" spans="1:10" x14ac:dyDescent="0.3">
      <c r="A62" s="62" t="s">
        <v>323</v>
      </c>
      <c r="B62" s="62" t="s">
        <v>351</v>
      </c>
      <c r="C62" s="5"/>
      <c r="D62" s="5">
        <v>25936</v>
      </c>
      <c r="E62" s="5">
        <v>30639</v>
      </c>
      <c r="F62" s="5">
        <v>8694</v>
      </c>
      <c r="G62" s="5">
        <v>409</v>
      </c>
      <c r="I62" s="47">
        <f t="shared" si="0"/>
        <v>65678</v>
      </c>
      <c r="J62" s="45"/>
    </row>
    <row r="63" spans="1:10" x14ac:dyDescent="0.3">
      <c r="A63" s="62" t="s">
        <v>24</v>
      </c>
      <c r="B63" s="62" t="s">
        <v>351</v>
      </c>
      <c r="C63" s="5"/>
      <c r="D63" s="5"/>
      <c r="E63" s="5">
        <v>9874</v>
      </c>
      <c r="F63" s="5">
        <v>1280</v>
      </c>
      <c r="G63" s="5"/>
      <c r="I63" s="47">
        <f t="shared" si="0"/>
        <v>11154</v>
      </c>
      <c r="J63" s="45"/>
    </row>
    <row r="64" spans="1:10" x14ac:dyDescent="0.3">
      <c r="A64" s="62" t="s">
        <v>353</v>
      </c>
      <c r="B64" s="62" t="s">
        <v>351</v>
      </c>
      <c r="C64" s="5"/>
      <c r="D64" s="5"/>
      <c r="E64" s="5">
        <v>4640</v>
      </c>
      <c r="F64" s="5">
        <v>3995</v>
      </c>
      <c r="G64" s="5"/>
      <c r="I64" s="47">
        <f t="shared" si="0"/>
        <v>8635</v>
      </c>
      <c r="J64" s="45"/>
    </row>
    <row r="65" spans="1:10" x14ac:dyDescent="0.3">
      <c r="A65" s="62" t="s">
        <v>354</v>
      </c>
      <c r="B65" s="62" t="s">
        <v>351</v>
      </c>
      <c r="C65" s="5"/>
      <c r="D65" s="5"/>
      <c r="E65" s="5">
        <v>5217</v>
      </c>
      <c r="F65" s="5">
        <v>12000</v>
      </c>
      <c r="G65" s="5"/>
      <c r="I65" s="47">
        <f t="shared" si="0"/>
        <v>17217</v>
      </c>
      <c r="J65" s="45"/>
    </row>
    <row r="66" spans="1:10" x14ac:dyDescent="0.3">
      <c r="A66" t="s">
        <v>29</v>
      </c>
      <c r="B66" t="s">
        <v>30</v>
      </c>
      <c r="C66" s="5"/>
      <c r="D66" s="5"/>
      <c r="E66" s="5"/>
      <c r="F66" s="17"/>
      <c r="G66" s="5"/>
      <c r="I66" s="47">
        <f t="shared" si="0"/>
        <v>0</v>
      </c>
      <c r="J66" s="44"/>
    </row>
    <row r="67" spans="1:10" x14ac:dyDescent="0.3">
      <c r="A67" t="s">
        <v>17</v>
      </c>
      <c r="B67" t="s">
        <v>30</v>
      </c>
      <c r="C67" s="5"/>
      <c r="D67" s="5"/>
      <c r="E67" s="5"/>
      <c r="F67" s="5"/>
      <c r="G67" s="5"/>
      <c r="I67" s="47">
        <f t="shared" si="0"/>
        <v>0</v>
      </c>
      <c r="J67" s="44"/>
    </row>
    <row r="68" spans="1:10" x14ac:dyDescent="0.3">
      <c r="A68" t="s">
        <v>18</v>
      </c>
      <c r="B68" t="s">
        <v>30</v>
      </c>
      <c r="C68" s="5"/>
      <c r="D68" s="5"/>
      <c r="E68" s="5"/>
      <c r="F68" s="5"/>
      <c r="G68" s="5"/>
      <c r="I68" s="47">
        <f t="shared" si="0"/>
        <v>0</v>
      </c>
      <c r="J68" s="44"/>
    </row>
    <row r="69" spans="1:10" x14ac:dyDescent="0.3">
      <c r="A69" t="s">
        <v>244</v>
      </c>
      <c r="B69" t="s">
        <v>30</v>
      </c>
      <c r="C69" s="5"/>
      <c r="D69" s="5"/>
      <c r="E69" s="5"/>
      <c r="F69" s="5"/>
      <c r="G69" s="5"/>
      <c r="I69" s="47">
        <f t="shared" si="0"/>
        <v>0</v>
      </c>
      <c r="J69" s="44"/>
    </row>
    <row r="70" spans="1:10" x14ac:dyDescent="0.3">
      <c r="A70" t="s">
        <v>162</v>
      </c>
      <c r="B70" t="s">
        <v>30</v>
      </c>
      <c r="C70" s="5"/>
      <c r="D70" s="5"/>
      <c r="E70" s="5"/>
      <c r="F70" s="5"/>
      <c r="G70" s="5"/>
      <c r="I70" s="47">
        <f t="shared" si="0"/>
        <v>0</v>
      </c>
      <c r="J70" s="46"/>
    </row>
    <row r="71" spans="1:10" x14ac:dyDescent="0.3">
      <c r="A71" s="42" t="s">
        <v>25</v>
      </c>
      <c r="B71" s="42" t="s">
        <v>30</v>
      </c>
      <c r="C71" s="5"/>
      <c r="D71" s="5"/>
      <c r="E71" s="5"/>
      <c r="F71" s="5"/>
      <c r="G71" s="5"/>
      <c r="I71" s="47">
        <f t="shared" si="0"/>
        <v>0</v>
      </c>
      <c r="J71" s="46">
        <f>I71+I89</f>
        <v>0</v>
      </c>
    </row>
    <row r="72" spans="1:10" x14ac:dyDescent="0.3">
      <c r="A72" s="42" t="s">
        <v>349</v>
      </c>
      <c r="B72" s="42" t="s">
        <v>30</v>
      </c>
      <c r="C72" s="5"/>
      <c r="D72" s="5"/>
      <c r="E72" s="5"/>
      <c r="F72" s="5"/>
      <c r="G72" s="5"/>
      <c r="I72" s="47">
        <f t="shared" si="0"/>
        <v>0</v>
      </c>
      <c r="J72" s="46">
        <f>I72</f>
        <v>0</v>
      </c>
    </row>
    <row r="73" spans="1:10" x14ac:dyDescent="0.3">
      <c r="A73" s="42" t="s">
        <v>27</v>
      </c>
      <c r="B73" s="42" t="s">
        <v>30</v>
      </c>
      <c r="C73" s="5"/>
      <c r="D73" s="5"/>
      <c r="E73" s="5"/>
      <c r="F73" s="5"/>
      <c r="G73" s="5"/>
      <c r="I73" s="47">
        <f t="shared" si="0"/>
        <v>0</v>
      </c>
      <c r="J73" s="44">
        <f>I73+I87+I90</f>
        <v>0</v>
      </c>
    </row>
    <row r="74" spans="1:10" x14ac:dyDescent="0.3">
      <c r="A74" s="60" t="s">
        <v>325</v>
      </c>
      <c r="B74" s="60" t="s">
        <v>30</v>
      </c>
      <c r="C74" s="5"/>
      <c r="D74" s="5"/>
      <c r="E74" s="5"/>
      <c r="F74" s="5"/>
      <c r="G74" s="5">
        <v>398</v>
      </c>
      <c r="I74" s="47">
        <f t="shared" si="0"/>
        <v>398</v>
      </c>
      <c r="J74" s="44">
        <f>I74+I91</f>
        <v>398</v>
      </c>
    </row>
    <row r="75" spans="1:10" x14ac:dyDescent="0.3">
      <c r="A75" s="42" t="s">
        <v>28</v>
      </c>
      <c r="B75" s="42" t="s">
        <v>30</v>
      </c>
      <c r="C75" s="5"/>
      <c r="D75" s="5"/>
      <c r="E75" s="5">
        <v>1199</v>
      </c>
      <c r="F75" s="5">
        <v>1316</v>
      </c>
      <c r="G75" s="5"/>
      <c r="I75" s="47">
        <f t="shared" si="0"/>
        <v>2515</v>
      </c>
      <c r="J75" s="44">
        <f>I75+I88+I92</f>
        <v>2515</v>
      </c>
    </row>
    <row r="76" spans="1:10" x14ac:dyDescent="0.3">
      <c r="A76" t="s">
        <v>29</v>
      </c>
      <c r="B76" s="59" t="s">
        <v>254</v>
      </c>
      <c r="C76" s="5"/>
      <c r="D76" s="5"/>
      <c r="E76" s="5"/>
      <c r="F76" s="5"/>
      <c r="G76" s="5"/>
      <c r="I76" s="47">
        <f t="shared" si="0"/>
        <v>0</v>
      </c>
      <c r="J76" s="44">
        <f>I66+I76+I83+I93+I105+I97</f>
        <v>0</v>
      </c>
    </row>
    <row r="77" spans="1:10" x14ac:dyDescent="0.3">
      <c r="A77" t="s">
        <v>330</v>
      </c>
      <c r="B77" s="59" t="s">
        <v>254</v>
      </c>
      <c r="C77" s="5"/>
      <c r="D77" s="5"/>
      <c r="E77" s="5"/>
      <c r="F77" s="5"/>
      <c r="G77" s="5"/>
      <c r="I77" s="47">
        <f t="shared" si="0"/>
        <v>0</v>
      </c>
      <c r="J77" s="46">
        <f>I77+I106+I98</f>
        <v>0</v>
      </c>
    </row>
    <row r="78" spans="1:10" x14ac:dyDescent="0.3">
      <c r="A78" t="s">
        <v>17</v>
      </c>
      <c r="B78" s="59" t="s">
        <v>254</v>
      </c>
      <c r="C78" s="5"/>
      <c r="D78" s="5">
        <v>5646</v>
      </c>
      <c r="E78" s="5"/>
      <c r="F78" s="5">
        <v>1260</v>
      </c>
      <c r="G78" s="5"/>
      <c r="I78" s="47">
        <f t="shared" si="0"/>
        <v>6906</v>
      </c>
      <c r="J78" s="44">
        <f>I67+I78+I84+I94+I104+I107+I99</f>
        <v>6906</v>
      </c>
    </row>
    <row r="79" spans="1:10" x14ac:dyDescent="0.3">
      <c r="A79" t="s">
        <v>331</v>
      </c>
      <c r="B79" s="59" t="s">
        <v>254</v>
      </c>
      <c r="C79" s="5"/>
      <c r="D79" s="5"/>
      <c r="E79" s="5"/>
      <c r="F79" s="5"/>
      <c r="G79" s="5"/>
      <c r="I79" s="47">
        <f t="shared" si="0"/>
        <v>0</v>
      </c>
      <c r="J79" s="46">
        <f>I79+I108+I100</f>
        <v>0</v>
      </c>
    </row>
    <row r="80" spans="1:10" x14ac:dyDescent="0.3">
      <c r="A80" t="s">
        <v>18</v>
      </c>
      <c r="B80" s="59" t="s">
        <v>254</v>
      </c>
      <c r="C80" s="5"/>
      <c r="D80" s="5"/>
      <c r="E80" s="5"/>
      <c r="F80" s="5">
        <v>621</v>
      </c>
      <c r="G80" s="5">
        <v>811</v>
      </c>
      <c r="I80" s="47">
        <f t="shared" si="0"/>
        <v>1432</v>
      </c>
      <c r="J80" s="44">
        <f>I68+I85+I95+I109+I80+I101</f>
        <v>1432</v>
      </c>
    </row>
    <row r="81" spans="1:10" x14ac:dyDescent="0.3">
      <c r="A81" t="s">
        <v>244</v>
      </c>
      <c r="B81" s="59" t="s">
        <v>254</v>
      </c>
      <c r="C81" s="5"/>
      <c r="D81" s="5"/>
      <c r="E81" s="5"/>
      <c r="F81" s="5">
        <v>2647</v>
      </c>
      <c r="G81" s="5"/>
      <c r="I81" s="47">
        <f t="shared" si="0"/>
        <v>2647</v>
      </c>
      <c r="J81" s="44">
        <f>I69+I86+I96+I81+I110+I102</f>
        <v>2647</v>
      </c>
    </row>
    <row r="82" spans="1:10" x14ac:dyDescent="0.3">
      <c r="A82" t="s">
        <v>162</v>
      </c>
      <c r="B82" s="59" t="s">
        <v>254</v>
      </c>
      <c r="C82" s="5"/>
      <c r="D82" s="5"/>
      <c r="E82" s="5"/>
      <c r="F82" s="5">
        <v>1078</v>
      </c>
      <c r="G82" s="5"/>
      <c r="I82" s="47">
        <f t="shared" si="0"/>
        <v>1078</v>
      </c>
      <c r="J82" s="44">
        <f>I70+I82+I111+I103</f>
        <v>1078</v>
      </c>
    </row>
    <row r="83" spans="1:10" x14ac:dyDescent="0.3">
      <c r="A83" s="2" t="s">
        <v>29</v>
      </c>
      <c r="B83" s="2" t="s">
        <v>289</v>
      </c>
      <c r="C83" s="5"/>
      <c r="D83" s="5"/>
      <c r="E83" s="5"/>
      <c r="F83" s="5"/>
      <c r="G83" s="5"/>
      <c r="I83" s="47">
        <f t="shared" si="0"/>
        <v>0</v>
      </c>
      <c r="J83" s="45"/>
    </row>
    <row r="84" spans="1:10" x14ac:dyDescent="0.3">
      <c r="A84" s="2" t="s">
        <v>17</v>
      </c>
      <c r="B84" s="2" t="s">
        <v>289</v>
      </c>
      <c r="C84" s="5"/>
      <c r="D84" s="5"/>
      <c r="E84" s="5"/>
      <c r="F84" s="5"/>
      <c r="G84" s="5"/>
      <c r="I84" s="47">
        <f t="shared" si="0"/>
        <v>0</v>
      </c>
      <c r="J84" s="45"/>
    </row>
    <row r="85" spans="1:10" x14ac:dyDescent="0.3">
      <c r="A85" t="s">
        <v>18</v>
      </c>
      <c r="B85" s="2" t="s">
        <v>289</v>
      </c>
      <c r="C85" s="5"/>
      <c r="D85" s="5"/>
      <c r="E85" s="5"/>
      <c r="F85" s="5"/>
      <c r="G85" s="5"/>
      <c r="I85" s="47">
        <f t="shared" si="0"/>
        <v>0</v>
      </c>
      <c r="J85" s="45"/>
    </row>
    <row r="86" spans="1:10" x14ac:dyDescent="0.3">
      <c r="A86" s="2" t="s">
        <v>244</v>
      </c>
      <c r="B86" s="2" t="s">
        <v>289</v>
      </c>
      <c r="C86" s="5"/>
      <c r="D86" s="5"/>
      <c r="E86" s="5"/>
      <c r="F86" s="5"/>
      <c r="G86" s="5"/>
      <c r="I86" s="13">
        <f t="shared" si="0"/>
        <v>0</v>
      </c>
      <c r="J86" s="45"/>
    </row>
    <row r="87" spans="1:10" x14ac:dyDescent="0.3">
      <c r="A87" t="s">
        <v>27</v>
      </c>
      <c r="B87" s="2" t="s">
        <v>289</v>
      </c>
      <c r="C87" s="5"/>
      <c r="D87" s="5"/>
      <c r="E87" s="5"/>
      <c r="F87" s="5"/>
      <c r="G87" s="5"/>
      <c r="I87" s="13">
        <f t="shared" si="0"/>
        <v>0</v>
      </c>
      <c r="J87" s="45"/>
    </row>
    <row r="88" spans="1:10" x14ac:dyDescent="0.3">
      <c r="A88" t="s">
        <v>28</v>
      </c>
      <c r="B88" s="2" t="s">
        <v>289</v>
      </c>
      <c r="C88" s="5"/>
      <c r="D88" s="5"/>
      <c r="E88" s="5"/>
      <c r="F88" s="5"/>
      <c r="G88" s="5"/>
      <c r="I88" s="13">
        <f t="shared" si="0"/>
        <v>0</v>
      </c>
      <c r="J88" s="45"/>
    </row>
    <row r="89" spans="1:10" x14ac:dyDescent="0.3">
      <c r="A89" t="s">
        <v>25</v>
      </c>
      <c r="B89" s="2" t="s">
        <v>292</v>
      </c>
      <c r="C89" s="5"/>
      <c r="D89" s="5"/>
      <c r="E89" s="5"/>
      <c r="F89" s="5"/>
      <c r="G89" s="5"/>
      <c r="I89" s="13">
        <f t="shared" si="0"/>
        <v>0</v>
      </c>
      <c r="J89" s="45"/>
    </row>
    <row r="90" spans="1:10" x14ac:dyDescent="0.3">
      <c r="A90" t="s">
        <v>27</v>
      </c>
      <c r="B90" s="2" t="s">
        <v>292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t="s">
        <v>325</v>
      </c>
      <c r="B91" s="2" t="s">
        <v>292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t="s">
        <v>28</v>
      </c>
      <c r="B92" s="2" t="s">
        <v>292</v>
      </c>
      <c r="C92" s="5"/>
      <c r="D92" s="5"/>
      <c r="E92" s="5"/>
      <c r="F92" s="5"/>
      <c r="G92" s="5"/>
      <c r="I92" s="13">
        <f t="shared" si="0"/>
        <v>0</v>
      </c>
      <c r="J92" s="45"/>
    </row>
    <row r="93" spans="1:10" x14ac:dyDescent="0.3">
      <c r="A93" s="2" t="s">
        <v>29</v>
      </c>
      <c r="B93" s="2" t="s">
        <v>292</v>
      </c>
      <c r="C93" s="5"/>
      <c r="D93" s="5"/>
      <c r="E93" s="5"/>
      <c r="F93" s="5"/>
      <c r="G93" s="5"/>
      <c r="I93" s="13">
        <f t="shared" si="0"/>
        <v>0</v>
      </c>
      <c r="J93" s="45"/>
    </row>
    <row r="94" spans="1:10" x14ac:dyDescent="0.3">
      <c r="A94" s="2" t="s">
        <v>17</v>
      </c>
      <c r="B94" s="2" t="s">
        <v>292</v>
      </c>
      <c r="C94" s="5"/>
      <c r="D94" s="5"/>
      <c r="E94" s="5"/>
      <c r="F94" s="5"/>
      <c r="G94" s="5"/>
      <c r="I94" s="13">
        <f t="shared" si="0"/>
        <v>0</v>
      </c>
      <c r="J94" s="45"/>
    </row>
    <row r="95" spans="1:10" x14ac:dyDescent="0.3">
      <c r="A95" t="s">
        <v>18</v>
      </c>
      <c r="B95" s="2" t="s">
        <v>292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s="2" t="s">
        <v>244</v>
      </c>
      <c r="B96" s="2" t="s">
        <v>292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175</v>
      </c>
      <c r="B97" s="64" t="s">
        <v>360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361</v>
      </c>
      <c r="B98" s="64" t="s">
        <v>360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176</v>
      </c>
      <c r="B99" s="64" t="s">
        <v>360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362</v>
      </c>
      <c r="B100" s="64" t="s">
        <v>360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177</v>
      </c>
      <c r="B101" s="64" t="s">
        <v>360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s="2" t="s">
        <v>363</v>
      </c>
      <c r="B102" s="64" t="s">
        <v>360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s="2" t="s">
        <v>364</v>
      </c>
      <c r="B103" s="64" t="s">
        <v>360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33</v>
      </c>
      <c r="B104" s="2" t="s">
        <v>254</v>
      </c>
      <c r="C104" s="5"/>
      <c r="D104" s="5"/>
      <c r="E104" s="5"/>
      <c r="F104" s="5"/>
      <c r="G104" s="5"/>
      <c r="I104" s="13">
        <f t="shared" si="0"/>
        <v>0</v>
      </c>
      <c r="J104" s="46"/>
    </row>
    <row r="105" spans="1:10" x14ac:dyDescent="0.3">
      <c r="A105" s="2" t="s">
        <v>37</v>
      </c>
      <c r="B105" s="2" t="s">
        <v>297</v>
      </c>
      <c r="C105" s="5"/>
      <c r="D105" s="5"/>
      <c r="E105" s="5"/>
      <c r="F105" s="5"/>
      <c r="G105" s="5"/>
      <c r="I105" s="13">
        <f t="shared" si="0"/>
        <v>0</v>
      </c>
      <c r="J105" s="46"/>
    </row>
    <row r="106" spans="1:10" x14ac:dyDescent="0.3">
      <c r="A106" s="2" t="s">
        <v>332</v>
      </c>
      <c r="B106" s="2" t="s">
        <v>297</v>
      </c>
      <c r="C106" s="5"/>
      <c r="D106" s="5"/>
      <c r="E106" s="5"/>
      <c r="F106" s="5"/>
      <c r="G106" s="5"/>
      <c r="I106" s="13">
        <f t="shared" si="0"/>
        <v>0</v>
      </c>
      <c r="J106" s="46"/>
    </row>
    <row r="107" spans="1:10" x14ac:dyDescent="0.3">
      <c r="A107" s="2" t="s">
        <v>33</v>
      </c>
      <c r="B107" s="2" t="s">
        <v>297</v>
      </c>
      <c r="C107" s="5"/>
      <c r="D107" s="5"/>
      <c r="E107" s="5"/>
      <c r="F107" s="5"/>
      <c r="G107" s="5"/>
      <c r="I107" s="13">
        <f t="shared" si="0"/>
        <v>0</v>
      </c>
      <c r="J107" s="46"/>
    </row>
    <row r="108" spans="1:10" x14ac:dyDescent="0.3">
      <c r="A108" s="2" t="s">
        <v>326</v>
      </c>
      <c r="B108" s="2" t="s">
        <v>297</v>
      </c>
      <c r="C108" s="5"/>
      <c r="D108" s="5"/>
      <c r="E108" s="5"/>
      <c r="F108" s="5"/>
      <c r="G108" s="5"/>
      <c r="I108" s="13">
        <f t="shared" si="0"/>
        <v>0</v>
      </c>
      <c r="J108" s="46"/>
    </row>
    <row r="109" spans="1:10" x14ac:dyDescent="0.3">
      <c r="A109" s="2" t="s">
        <v>31</v>
      </c>
      <c r="B109" s="2" t="s">
        <v>297</v>
      </c>
      <c r="C109" s="5"/>
      <c r="D109" s="5"/>
      <c r="E109" s="5"/>
      <c r="F109" s="5"/>
      <c r="G109" s="5"/>
      <c r="I109" s="13">
        <f t="shared" si="0"/>
        <v>0</v>
      </c>
      <c r="J109" s="46"/>
    </row>
    <row r="110" spans="1:10" x14ac:dyDescent="0.3">
      <c r="A110" s="2" t="s">
        <v>245</v>
      </c>
      <c r="B110" s="2" t="s">
        <v>297</v>
      </c>
      <c r="C110" s="5"/>
      <c r="D110" s="5"/>
      <c r="E110" s="5"/>
      <c r="F110" s="5"/>
      <c r="G110" s="5"/>
      <c r="I110" s="13">
        <f t="shared" si="0"/>
        <v>0</v>
      </c>
      <c r="J110" s="46"/>
    </row>
    <row r="111" spans="1:10" x14ac:dyDescent="0.3">
      <c r="A111" s="2" t="s">
        <v>161</v>
      </c>
      <c r="B111" s="2" t="s">
        <v>297</v>
      </c>
      <c r="C111" s="5"/>
      <c r="D111" s="5"/>
      <c r="E111" s="5"/>
      <c r="F111" s="5"/>
      <c r="G111" s="5"/>
      <c r="I111" s="13">
        <f t="shared" si="0"/>
        <v>0</v>
      </c>
      <c r="J111" s="46"/>
    </row>
    <row r="112" spans="1:10" x14ac:dyDescent="0.3">
      <c r="A112" t="s">
        <v>37</v>
      </c>
      <c r="B112" s="55" t="s">
        <v>336</v>
      </c>
      <c r="C112" s="5"/>
      <c r="D112" s="5"/>
      <c r="E112" s="5">
        <v>3837</v>
      </c>
      <c r="F112" s="10"/>
      <c r="G112" s="5"/>
      <c r="I112" s="47">
        <f t="shared" si="0"/>
        <v>3837</v>
      </c>
      <c r="J112" s="45"/>
    </row>
    <row r="113" spans="1:10" x14ac:dyDescent="0.3">
      <c r="A113" s="2" t="s">
        <v>332</v>
      </c>
      <c r="B113" s="55" t="s">
        <v>336</v>
      </c>
      <c r="C113" s="5"/>
      <c r="D113" s="5"/>
      <c r="E113" s="5">
        <v>3024</v>
      </c>
      <c r="F113" s="10"/>
      <c r="G113" s="5"/>
      <c r="I113" s="47">
        <f t="shared" si="0"/>
        <v>3024</v>
      </c>
      <c r="J113" s="45"/>
    </row>
    <row r="114" spans="1:10" x14ac:dyDescent="0.3">
      <c r="A114" t="s">
        <v>33</v>
      </c>
      <c r="B114" s="55" t="s">
        <v>336</v>
      </c>
      <c r="C114" s="5"/>
      <c r="D114" s="5"/>
      <c r="E114" s="5">
        <v>11402</v>
      </c>
      <c r="F114" s="10"/>
      <c r="G114" s="5"/>
      <c r="I114" s="47">
        <f t="shared" si="0"/>
        <v>11402</v>
      </c>
      <c r="J114" s="45"/>
    </row>
    <row r="115" spans="1:10" x14ac:dyDescent="0.3">
      <c r="A115" s="2" t="s">
        <v>326</v>
      </c>
      <c r="B115" s="55" t="s">
        <v>336</v>
      </c>
      <c r="C115" s="5"/>
      <c r="D115" s="5"/>
      <c r="E115" s="5">
        <v>7696</v>
      </c>
      <c r="F115" s="10"/>
      <c r="G115" s="5"/>
      <c r="I115" s="47">
        <f t="shared" si="0"/>
        <v>7696</v>
      </c>
      <c r="J115" s="45"/>
    </row>
    <row r="116" spans="1:10" x14ac:dyDescent="0.3">
      <c r="A116" s="2" t="s">
        <v>339</v>
      </c>
      <c r="B116" s="55" t="s">
        <v>336</v>
      </c>
      <c r="C116" s="5"/>
      <c r="D116" s="5"/>
      <c r="E116" s="5">
        <v>1700</v>
      </c>
      <c r="F116" s="10"/>
      <c r="G116" s="5"/>
      <c r="I116" s="47">
        <f t="shared" si="0"/>
        <v>1700</v>
      </c>
      <c r="J116" s="46">
        <f>I116</f>
        <v>1700</v>
      </c>
    </row>
    <row r="117" spans="1:10" x14ac:dyDescent="0.3">
      <c r="A117" t="s">
        <v>31</v>
      </c>
      <c r="B117" s="55" t="s">
        <v>336</v>
      </c>
      <c r="C117" s="5"/>
      <c r="D117" s="5"/>
      <c r="E117" s="5">
        <v>6009</v>
      </c>
      <c r="F117" s="5">
        <v>1219</v>
      </c>
      <c r="G117" s="5"/>
      <c r="I117" s="47">
        <f t="shared" si="0"/>
        <v>7228</v>
      </c>
      <c r="J117" s="45"/>
    </row>
    <row r="118" spans="1:10" x14ac:dyDescent="0.3">
      <c r="A118" s="2" t="s">
        <v>245</v>
      </c>
      <c r="B118" s="55" t="s">
        <v>336</v>
      </c>
      <c r="C118" s="5"/>
      <c r="D118" s="5"/>
      <c r="E118" s="5">
        <v>2782</v>
      </c>
      <c r="F118" s="5">
        <v>604</v>
      </c>
      <c r="G118" s="5"/>
      <c r="I118" s="47">
        <f t="shared" si="0"/>
        <v>3386</v>
      </c>
      <c r="J118" s="45"/>
    </row>
    <row r="119" spans="1:10" x14ac:dyDescent="0.3">
      <c r="A119" s="2" t="s">
        <v>161</v>
      </c>
      <c r="B119" s="55" t="s">
        <v>336</v>
      </c>
      <c r="C119" s="5"/>
      <c r="D119" s="5"/>
      <c r="E119" s="5"/>
      <c r="F119" s="5">
        <v>3313</v>
      </c>
      <c r="G119" s="5"/>
      <c r="I119" s="47">
        <f t="shared" si="0"/>
        <v>3313</v>
      </c>
      <c r="J119" s="45"/>
    </row>
    <row r="120" spans="1:10" x14ac:dyDescent="0.3">
      <c r="A120" t="s">
        <v>35</v>
      </c>
      <c r="B120" t="s">
        <v>32</v>
      </c>
      <c r="C120" s="5"/>
      <c r="D120" s="5"/>
      <c r="E120" s="5"/>
      <c r="F120" s="5"/>
      <c r="G120" s="5"/>
      <c r="I120" s="13">
        <f t="shared" si="0"/>
        <v>0</v>
      </c>
      <c r="J120" s="46">
        <f>I120</f>
        <v>0</v>
      </c>
    </row>
    <row r="121" spans="1:10" x14ac:dyDescent="0.3">
      <c r="A121" t="s">
        <v>36</v>
      </c>
      <c r="B121" t="s">
        <v>32</v>
      </c>
      <c r="C121" s="5"/>
      <c r="D121" s="5"/>
      <c r="E121" s="5"/>
      <c r="F121" s="5"/>
      <c r="G121" s="5"/>
      <c r="I121" s="13">
        <f t="shared" si="0"/>
        <v>0</v>
      </c>
      <c r="J121" s="46">
        <f t="shared" ref="J121:J123" si="1">I121</f>
        <v>0</v>
      </c>
    </row>
    <row r="122" spans="1:10" x14ac:dyDescent="0.3">
      <c r="A122" t="s">
        <v>340</v>
      </c>
      <c r="B122" s="56" t="s">
        <v>32</v>
      </c>
      <c r="C122" s="5"/>
      <c r="D122" s="5"/>
      <c r="E122" s="5"/>
      <c r="F122" s="5">
        <v>2667</v>
      </c>
      <c r="G122" s="5"/>
      <c r="I122" s="13">
        <f t="shared" si="0"/>
        <v>2667</v>
      </c>
      <c r="J122" s="46">
        <f t="shared" si="1"/>
        <v>2667</v>
      </c>
    </row>
    <row r="123" spans="1:10" x14ac:dyDescent="0.3">
      <c r="A123" t="s">
        <v>341</v>
      </c>
      <c r="B123" s="56" t="s">
        <v>32</v>
      </c>
      <c r="C123" s="5"/>
      <c r="D123" s="5"/>
      <c r="E123" s="5">
        <v>5295</v>
      </c>
      <c r="F123" s="5"/>
      <c r="G123" s="5"/>
      <c r="I123" s="13">
        <f t="shared" si="0"/>
        <v>5295</v>
      </c>
      <c r="J123" s="46">
        <f t="shared" si="1"/>
        <v>5295</v>
      </c>
    </row>
    <row r="124" spans="1:10" x14ac:dyDescent="0.3">
      <c r="A124" s="7" t="s">
        <v>39</v>
      </c>
      <c r="B124" t="s">
        <v>38</v>
      </c>
      <c r="C124" s="5"/>
      <c r="D124" s="5"/>
      <c r="E124" s="5"/>
      <c r="F124" s="5"/>
      <c r="G124" s="5"/>
      <c r="I124" s="13">
        <f t="shared" si="0"/>
        <v>0</v>
      </c>
      <c r="J124" s="45"/>
    </row>
    <row r="125" spans="1:10" x14ac:dyDescent="0.3">
      <c r="A125" s="53" t="s">
        <v>37</v>
      </c>
      <c r="B125" s="54" t="s">
        <v>316</v>
      </c>
      <c r="C125" s="5"/>
      <c r="D125" s="5"/>
      <c r="E125" s="5"/>
      <c r="F125" s="5"/>
      <c r="G125" s="5"/>
      <c r="I125" s="13">
        <f t="shared" si="0"/>
        <v>0</v>
      </c>
      <c r="J125" s="46">
        <f>I125</f>
        <v>0</v>
      </c>
    </row>
    <row r="126" spans="1:10" x14ac:dyDescent="0.3">
      <c r="A126" s="53" t="s">
        <v>332</v>
      </c>
      <c r="B126" s="54" t="s">
        <v>316</v>
      </c>
      <c r="C126" s="5"/>
      <c r="D126" s="5"/>
      <c r="E126" s="5"/>
      <c r="F126" s="5">
        <v>2337</v>
      </c>
      <c r="G126" s="5"/>
      <c r="I126" s="13">
        <f t="shared" si="0"/>
        <v>2337</v>
      </c>
      <c r="J126" s="46">
        <f t="shared" ref="J126" si="2">I126</f>
        <v>2337</v>
      </c>
    </row>
    <row r="127" spans="1:10" x14ac:dyDescent="0.3">
      <c r="A127" s="53" t="s">
        <v>339</v>
      </c>
      <c r="B127" s="54" t="s">
        <v>316</v>
      </c>
      <c r="C127" s="5"/>
      <c r="D127" s="5"/>
      <c r="E127" s="5">
        <v>4538</v>
      </c>
      <c r="F127" s="10"/>
      <c r="G127" s="5"/>
      <c r="I127" s="13">
        <f t="shared" si="0"/>
        <v>4538</v>
      </c>
      <c r="J127" s="46">
        <f>I127</f>
        <v>4538</v>
      </c>
    </row>
    <row r="128" spans="1:10" x14ac:dyDescent="0.3">
      <c r="A128" t="s">
        <v>37</v>
      </c>
      <c r="B128" t="s">
        <v>293</v>
      </c>
      <c r="C128" s="5"/>
      <c r="D128" s="5"/>
      <c r="E128" s="5"/>
      <c r="F128" s="5"/>
      <c r="G128" s="5"/>
      <c r="I128" s="13">
        <f t="shared" si="0"/>
        <v>0</v>
      </c>
      <c r="J128" s="44">
        <f>I128+I135+I139+I143</f>
        <v>5989</v>
      </c>
    </row>
    <row r="129" spans="1:10" x14ac:dyDescent="0.3">
      <c r="A129" s="2" t="s">
        <v>332</v>
      </c>
      <c r="B129" s="2" t="s">
        <v>327</v>
      </c>
      <c r="C129" s="5"/>
      <c r="D129" s="5"/>
      <c r="E129" s="5"/>
      <c r="F129" s="5"/>
      <c r="G129" s="5">
        <v>1769</v>
      </c>
      <c r="I129" s="13">
        <f t="shared" si="0"/>
        <v>1769</v>
      </c>
      <c r="J129" s="46">
        <f>I129+I144</f>
        <v>6293</v>
      </c>
    </row>
    <row r="130" spans="1:10" x14ac:dyDescent="0.3">
      <c r="A130" t="s">
        <v>33</v>
      </c>
      <c r="B130" t="s">
        <v>293</v>
      </c>
      <c r="C130" s="5"/>
      <c r="D130" s="5"/>
      <c r="E130" s="5"/>
      <c r="F130" s="5"/>
      <c r="G130" s="5"/>
      <c r="I130" s="13">
        <f t="shared" si="0"/>
        <v>0</v>
      </c>
      <c r="J130" s="46">
        <f>I130+I136+I140+I145</f>
        <v>1121</v>
      </c>
    </row>
    <row r="131" spans="1:10" x14ac:dyDescent="0.3">
      <c r="A131" s="2" t="s">
        <v>326</v>
      </c>
      <c r="B131" s="2" t="s">
        <v>327</v>
      </c>
      <c r="C131" s="5"/>
      <c r="D131" s="5"/>
      <c r="E131" s="5"/>
      <c r="F131" s="5"/>
      <c r="G131" s="5"/>
      <c r="I131" s="13">
        <f t="shared" si="0"/>
        <v>0</v>
      </c>
      <c r="J131" s="46">
        <f>I131+I146</f>
        <v>7384</v>
      </c>
    </row>
    <row r="132" spans="1:10" x14ac:dyDescent="0.3">
      <c r="A132" t="s">
        <v>31</v>
      </c>
      <c r="B132" t="s">
        <v>293</v>
      </c>
      <c r="C132" s="5"/>
      <c r="D132" s="5"/>
      <c r="E132" s="5"/>
      <c r="F132" s="10"/>
      <c r="G132" s="5"/>
      <c r="I132" s="13">
        <f t="shared" si="0"/>
        <v>0</v>
      </c>
      <c r="J132" s="44">
        <f>I132+I137+I141+I147</f>
        <v>1607</v>
      </c>
    </row>
    <row r="133" spans="1:10" x14ac:dyDescent="0.3">
      <c r="A133" t="s">
        <v>245</v>
      </c>
      <c r="B133" t="s">
        <v>293</v>
      </c>
      <c r="C133" s="5"/>
      <c r="D133" s="5"/>
      <c r="E133" s="5"/>
      <c r="F133" s="10"/>
      <c r="G133" s="5"/>
      <c r="I133" s="13">
        <f t="shared" si="0"/>
        <v>0</v>
      </c>
      <c r="J133" s="46">
        <f>I133+I138+I142+I148</f>
        <v>5688</v>
      </c>
    </row>
    <row r="134" spans="1:10" x14ac:dyDescent="0.3">
      <c r="A134" t="s">
        <v>161</v>
      </c>
      <c r="B134" t="s">
        <v>293</v>
      </c>
      <c r="C134" s="5"/>
      <c r="D134" s="5"/>
      <c r="E134" s="5"/>
      <c r="F134" s="10"/>
      <c r="G134" s="5"/>
      <c r="I134" s="13">
        <f t="shared" si="0"/>
        <v>0</v>
      </c>
      <c r="J134" s="46">
        <f>I134+I149</f>
        <v>0</v>
      </c>
    </row>
    <row r="135" spans="1:10" x14ac:dyDescent="0.3">
      <c r="A135" t="s">
        <v>37</v>
      </c>
      <c r="B135" t="s">
        <v>277</v>
      </c>
      <c r="C135" s="5"/>
      <c r="D135" s="5"/>
      <c r="E135" s="5"/>
      <c r="F135" s="10"/>
      <c r="G135" s="5"/>
      <c r="I135" s="47">
        <f t="shared" si="0"/>
        <v>0</v>
      </c>
      <c r="J135" s="46"/>
    </row>
    <row r="136" spans="1:10" x14ac:dyDescent="0.3">
      <c r="A136" t="s">
        <v>33</v>
      </c>
      <c r="B136" t="s">
        <v>277</v>
      </c>
      <c r="C136" s="5"/>
      <c r="D136" s="5"/>
      <c r="E136" s="5"/>
      <c r="F136" s="10"/>
      <c r="G136" s="5"/>
      <c r="I136" s="47">
        <f t="shared" si="0"/>
        <v>0</v>
      </c>
      <c r="J136" s="46"/>
    </row>
    <row r="137" spans="1:10" x14ac:dyDescent="0.3">
      <c r="A137" t="s">
        <v>31</v>
      </c>
      <c r="B137" t="s">
        <v>277</v>
      </c>
      <c r="C137" s="5"/>
      <c r="D137" s="5"/>
      <c r="E137" s="5"/>
      <c r="F137" s="10"/>
      <c r="G137" s="5"/>
      <c r="I137" s="47">
        <f t="shared" si="0"/>
        <v>0</v>
      </c>
      <c r="J137" s="46"/>
    </row>
    <row r="138" spans="1:10" x14ac:dyDescent="0.3">
      <c r="A138" t="s">
        <v>245</v>
      </c>
      <c r="B138" t="s">
        <v>277</v>
      </c>
      <c r="C138" s="5"/>
      <c r="D138" s="5"/>
      <c r="E138" s="5"/>
      <c r="F138" s="10"/>
      <c r="G138" s="5"/>
      <c r="I138" s="47">
        <f t="shared" si="0"/>
        <v>0</v>
      </c>
      <c r="J138" s="46"/>
    </row>
    <row r="139" spans="1:10" x14ac:dyDescent="0.3">
      <c r="A139" s="2" t="s">
        <v>37</v>
      </c>
      <c r="B139" s="2" t="s">
        <v>153</v>
      </c>
      <c r="C139" s="5"/>
      <c r="D139" s="5"/>
      <c r="E139" s="5">
        <v>233</v>
      </c>
      <c r="F139" s="10"/>
      <c r="G139" s="5"/>
      <c r="I139" s="47">
        <f t="shared" si="0"/>
        <v>233</v>
      </c>
      <c r="J139" s="46"/>
    </row>
    <row r="140" spans="1:10" x14ac:dyDescent="0.3">
      <c r="A140" s="2" t="s">
        <v>33</v>
      </c>
      <c r="B140" s="2" t="s">
        <v>153</v>
      </c>
      <c r="C140" s="5"/>
      <c r="D140" s="5"/>
      <c r="E140" s="5"/>
      <c r="F140" s="10"/>
      <c r="G140" s="5"/>
      <c r="I140" s="47">
        <f t="shared" si="0"/>
        <v>0</v>
      </c>
      <c r="J140" s="46"/>
    </row>
    <row r="141" spans="1:10" x14ac:dyDescent="0.3">
      <c r="A141" s="2" t="s">
        <v>31</v>
      </c>
      <c r="B141" s="2" t="s">
        <v>153</v>
      </c>
      <c r="C141" s="5"/>
      <c r="D141" s="5"/>
      <c r="E141" s="5"/>
      <c r="F141" s="10"/>
      <c r="G141" s="5"/>
      <c r="I141" s="47">
        <f t="shared" si="0"/>
        <v>0</v>
      </c>
      <c r="J141" s="46"/>
    </row>
    <row r="142" spans="1:10" x14ac:dyDescent="0.3">
      <c r="A142" s="2" t="s">
        <v>245</v>
      </c>
      <c r="B142" s="2" t="s">
        <v>153</v>
      </c>
      <c r="C142" s="5"/>
      <c r="D142" s="5"/>
      <c r="E142" s="5"/>
      <c r="F142" s="10"/>
      <c r="G142" s="5"/>
      <c r="I142" s="47">
        <f t="shared" si="0"/>
        <v>0</v>
      </c>
      <c r="J142" s="46"/>
    </row>
    <row r="143" spans="1:10" x14ac:dyDescent="0.3">
      <c r="A143" s="2" t="s">
        <v>42</v>
      </c>
      <c r="B143" s="2" t="s">
        <v>355</v>
      </c>
      <c r="C143" s="5"/>
      <c r="D143" s="5"/>
      <c r="E143" s="5">
        <v>4033</v>
      </c>
      <c r="F143" s="5">
        <v>1723</v>
      </c>
      <c r="G143" s="5"/>
      <c r="I143" s="47">
        <f t="shared" si="0"/>
        <v>5756</v>
      </c>
      <c r="J143" s="46"/>
    </row>
    <row r="144" spans="1:10" x14ac:dyDescent="0.3">
      <c r="A144" s="2" t="s">
        <v>356</v>
      </c>
      <c r="B144" s="2" t="s">
        <v>355</v>
      </c>
      <c r="C144" s="5"/>
      <c r="D144" s="5"/>
      <c r="E144" s="5">
        <v>951</v>
      </c>
      <c r="F144" s="5">
        <v>3573</v>
      </c>
      <c r="G144" s="5"/>
      <c r="I144" s="47">
        <f t="shared" si="0"/>
        <v>4524</v>
      </c>
      <c r="J144" s="46"/>
    </row>
    <row r="145" spans="1:10" x14ac:dyDescent="0.3">
      <c r="A145" s="2" t="s">
        <v>44</v>
      </c>
      <c r="B145" s="2" t="s">
        <v>355</v>
      </c>
      <c r="C145" s="5"/>
      <c r="D145" s="5"/>
      <c r="E145" s="5"/>
      <c r="F145" s="5">
        <v>0</v>
      </c>
      <c r="G145" s="5">
        <v>1121</v>
      </c>
      <c r="I145" s="47">
        <f t="shared" si="0"/>
        <v>1121</v>
      </c>
      <c r="J145" s="46"/>
    </row>
    <row r="146" spans="1:10" x14ac:dyDescent="0.3">
      <c r="A146" s="2" t="s">
        <v>357</v>
      </c>
      <c r="B146" s="2" t="s">
        <v>355</v>
      </c>
      <c r="C146" s="5"/>
      <c r="D146" s="5">
        <v>2200</v>
      </c>
      <c r="E146" s="5"/>
      <c r="F146" s="5">
        <v>4174</v>
      </c>
      <c r="G146" s="5">
        <v>1010</v>
      </c>
      <c r="I146" s="47">
        <f t="shared" si="0"/>
        <v>7384</v>
      </c>
      <c r="J146" s="46"/>
    </row>
    <row r="147" spans="1:10" x14ac:dyDescent="0.3">
      <c r="A147" s="2" t="s">
        <v>71</v>
      </c>
      <c r="B147" s="2" t="s">
        <v>355</v>
      </c>
      <c r="C147" s="5"/>
      <c r="D147" s="5"/>
      <c r="E147" s="5">
        <v>1043</v>
      </c>
      <c r="F147" s="5">
        <v>564</v>
      </c>
      <c r="G147" s="5"/>
      <c r="I147" s="47">
        <f t="shared" si="0"/>
        <v>1607</v>
      </c>
      <c r="J147" s="46"/>
    </row>
    <row r="148" spans="1:10" x14ac:dyDescent="0.3">
      <c r="A148" s="2" t="s">
        <v>358</v>
      </c>
      <c r="B148" s="2" t="s">
        <v>355</v>
      </c>
      <c r="C148" s="5"/>
      <c r="D148" s="5"/>
      <c r="E148" s="5">
        <v>789</v>
      </c>
      <c r="F148" s="5">
        <v>4899</v>
      </c>
      <c r="G148" s="5"/>
      <c r="I148" s="47">
        <f t="shared" si="0"/>
        <v>5688</v>
      </c>
      <c r="J148" s="46"/>
    </row>
    <row r="149" spans="1:10" x14ac:dyDescent="0.3">
      <c r="A149" s="2" t="s">
        <v>359</v>
      </c>
      <c r="B149" s="2" t="s">
        <v>355</v>
      </c>
      <c r="C149" s="5"/>
      <c r="D149" s="5"/>
      <c r="E149" s="5"/>
      <c r="F149" s="10"/>
      <c r="G149" s="5"/>
      <c r="I149" s="47">
        <f t="shared" si="0"/>
        <v>0</v>
      </c>
      <c r="J149" s="46"/>
    </row>
    <row r="150" spans="1:10" x14ac:dyDescent="0.3">
      <c r="A150" s="2" t="s">
        <v>29</v>
      </c>
      <c r="B150" s="2" t="s">
        <v>318</v>
      </c>
      <c r="C150" s="5"/>
      <c r="D150" s="5"/>
      <c r="E150" s="5"/>
      <c r="F150" s="10"/>
      <c r="G150" s="5"/>
      <c r="I150" s="47">
        <f t="shared" si="0"/>
        <v>0</v>
      </c>
      <c r="J150" s="46">
        <f>I150</f>
        <v>0</v>
      </c>
    </row>
    <row r="151" spans="1:10" x14ac:dyDescent="0.3">
      <c r="A151" s="2" t="s">
        <v>17</v>
      </c>
      <c r="B151" s="2" t="s">
        <v>318</v>
      </c>
      <c r="C151" s="5"/>
      <c r="D151" s="5"/>
      <c r="E151" s="5"/>
      <c r="F151" s="10"/>
      <c r="G151" s="5"/>
      <c r="I151" s="47">
        <f t="shared" si="0"/>
        <v>0</v>
      </c>
      <c r="J151" s="46">
        <f>I151</f>
        <v>0</v>
      </c>
    </row>
    <row r="152" spans="1:10" x14ac:dyDescent="0.3">
      <c r="A152" s="2" t="s">
        <v>37</v>
      </c>
      <c r="B152" s="2" t="s">
        <v>290</v>
      </c>
      <c r="C152" s="5"/>
      <c r="D152" s="5"/>
      <c r="E152" s="5"/>
      <c r="F152" s="10"/>
      <c r="G152" s="5"/>
      <c r="I152" s="47">
        <f t="shared" si="0"/>
        <v>0</v>
      </c>
      <c r="J152" s="45"/>
    </row>
    <row r="153" spans="1:10" x14ac:dyDescent="0.3">
      <c r="A153" s="2" t="s">
        <v>33</v>
      </c>
      <c r="B153" s="2" t="s">
        <v>290</v>
      </c>
      <c r="C153" s="5"/>
      <c r="D153" s="5"/>
      <c r="E153" s="5"/>
      <c r="F153" s="10"/>
      <c r="G153" s="5"/>
      <c r="I153" s="47">
        <f t="shared" si="0"/>
        <v>0</v>
      </c>
      <c r="J153" s="45"/>
    </row>
    <row r="154" spans="1:10" x14ac:dyDescent="0.3">
      <c r="A154" s="2" t="s">
        <v>31</v>
      </c>
      <c r="B154" s="2" t="s">
        <v>290</v>
      </c>
      <c r="C154" s="5"/>
      <c r="D154" s="5"/>
      <c r="E154" s="5"/>
      <c r="F154" s="10"/>
      <c r="G154" s="5"/>
      <c r="I154" s="47">
        <f t="shared" si="0"/>
        <v>0</v>
      </c>
      <c r="J154" s="45"/>
    </row>
    <row r="155" spans="1:10" x14ac:dyDescent="0.3">
      <c r="A155" s="2" t="s">
        <v>245</v>
      </c>
      <c r="B155" s="2" t="s">
        <v>290</v>
      </c>
      <c r="C155" s="5"/>
      <c r="D155" s="5"/>
      <c r="E155" s="5"/>
      <c r="F155" s="10"/>
      <c r="G155" s="5"/>
      <c r="I155" s="47">
        <f t="shared" si="0"/>
        <v>0</v>
      </c>
      <c r="J155" s="45"/>
    </row>
    <row r="156" spans="1:10" x14ac:dyDescent="0.3">
      <c r="A156" s="62" t="s">
        <v>29</v>
      </c>
      <c r="B156" s="62" t="s">
        <v>32</v>
      </c>
      <c r="C156" s="5"/>
      <c r="D156" s="5"/>
      <c r="E156" s="5"/>
      <c r="F156" s="10"/>
      <c r="G156" s="5"/>
      <c r="I156" s="47">
        <f t="shared" si="0"/>
        <v>0</v>
      </c>
      <c r="J156" s="46">
        <f>I156</f>
        <v>0</v>
      </c>
    </row>
    <row r="157" spans="1:10" x14ac:dyDescent="0.3">
      <c r="A157" s="62" t="s">
        <v>17</v>
      </c>
      <c r="B157" s="62" t="s">
        <v>32</v>
      </c>
      <c r="C157" s="5"/>
      <c r="D157" s="5"/>
      <c r="E157" s="5"/>
      <c r="F157" s="10"/>
      <c r="G157" s="5">
        <v>4529</v>
      </c>
      <c r="I157" s="47">
        <f t="shared" si="0"/>
        <v>4529</v>
      </c>
      <c r="J157" s="46">
        <f t="shared" ref="J157:J158" si="3">I157</f>
        <v>4529</v>
      </c>
    </row>
    <row r="158" spans="1:10" x14ac:dyDescent="0.3">
      <c r="A158" s="40" t="s">
        <v>18</v>
      </c>
      <c r="B158" s="62" t="s">
        <v>32</v>
      </c>
      <c r="C158" s="5"/>
      <c r="D158" s="5"/>
      <c r="E158" s="5"/>
      <c r="F158" s="10"/>
      <c r="G158" s="5"/>
      <c r="I158" s="47">
        <f t="shared" si="0"/>
        <v>0</v>
      </c>
      <c r="J158" s="46">
        <f t="shared" si="3"/>
        <v>0</v>
      </c>
    </row>
    <row r="159" spans="1:10" x14ac:dyDescent="0.3">
      <c r="A159" s="2" t="s">
        <v>53</v>
      </c>
      <c r="B159" s="58" t="s">
        <v>310</v>
      </c>
      <c r="C159" s="5"/>
      <c r="D159" s="5"/>
      <c r="E159" s="5"/>
      <c r="F159" s="10"/>
      <c r="G159" s="5"/>
      <c r="I159" s="47">
        <f t="shared" si="0"/>
        <v>0</v>
      </c>
      <c r="J159" s="44">
        <f>I112+I152+I159+I171+I174+I166</f>
        <v>23262</v>
      </c>
    </row>
    <row r="160" spans="1:10" x14ac:dyDescent="0.3">
      <c r="A160" s="2" t="s">
        <v>333</v>
      </c>
      <c r="B160" s="58" t="s">
        <v>310</v>
      </c>
      <c r="C160" s="5"/>
      <c r="D160" s="5"/>
      <c r="E160" s="5"/>
      <c r="F160" s="10"/>
      <c r="G160" s="5"/>
      <c r="I160" s="47">
        <f t="shared" si="0"/>
        <v>0</v>
      </c>
      <c r="J160" s="46">
        <f>I160+I113+I167</f>
        <v>16222</v>
      </c>
    </row>
    <row r="161" spans="1:10" x14ac:dyDescent="0.3">
      <c r="A161" s="2" t="s">
        <v>54</v>
      </c>
      <c r="B161" s="58" t="s">
        <v>310</v>
      </c>
      <c r="C161" s="5"/>
      <c r="D161" s="5">
        <v>5856</v>
      </c>
      <c r="E161" s="5">
        <v>709</v>
      </c>
      <c r="F161" s="10"/>
      <c r="G161" s="5"/>
      <c r="I161" s="47">
        <f t="shared" si="0"/>
        <v>6565</v>
      </c>
      <c r="J161" s="44">
        <f>I114+I153+I161+I172+I175+I168</f>
        <v>23505</v>
      </c>
    </row>
    <row r="162" spans="1:10" x14ac:dyDescent="0.3">
      <c r="A162" s="2" t="s">
        <v>334</v>
      </c>
      <c r="B162" s="58" t="s">
        <v>310</v>
      </c>
      <c r="C162" s="5"/>
      <c r="D162" s="5"/>
      <c r="E162" s="5"/>
      <c r="F162" s="10"/>
      <c r="G162" s="5"/>
      <c r="I162" s="47">
        <f t="shared" si="0"/>
        <v>0</v>
      </c>
      <c r="J162" s="46">
        <f>I162+I115+I169</f>
        <v>34766</v>
      </c>
    </row>
    <row r="163" spans="1:10" x14ac:dyDescent="0.3">
      <c r="A163" s="2" t="s">
        <v>311</v>
      </c>
      <c r="B163" s="58" t="s">
        <v>310</v>
      </c>
      <c r="C163" s="5"/>
      <c r="D163" s="5"/>
      <c r="E163" s="5"/>
      <c r="F163" s="10"/>
      <c r="G163" s="5"/>
      <c r="I163" s="47">
        <f t="shared" si="0"/>
        <v>0</v>
      </c>
      <c r="J163" s="44">
        <f>I117+I154+I163+I173+I176+I170</f>
        <v>16084</v>
      </c>
    </row>
    <row r="164" spans="1:10" x14ac:dyDescent="0.3">
      <c r="A164" s="2" t="s">
        <v>320</v>
      </c>
      <c r="B164" s="58" t="s">
        <v>310</v>
      </c>
      <c r="C164" s="5"/>
      <c r="D164" s="5"/>
      <c r="E164" s="5">
        <v>2642</v>
      </c>
      <c r="F164" s="5">
        <v>541</v>
      </c>
      <c r="G164" s="5"/>
      <c r="I164" s="47">
        <f t="shared" si="0"/>
        <v>3183</v>
      </c>
      <c r="J164" s="44">
        <f>I155+I164+I177+I118</f>
        <v>6569</v>
      </c>
    </row>
    <row r="165" spans="1:10" x14ac:dyDescent="0.3">
      <c r="A165" s="2" t="s">
        <v>337</v>
      </c>
      <c r="B165" s="58" t="s">
        <v>310</v>
      </c>
      <c r="C165" s="5"/>
      <c r="D165" s="5"/>
      <c r="E165" s="5">
        <v>1235</v>
      </c>
      <c r="F165" s="5">
        <v>7452</v>
      </c>
      <c r="G165" s="5"/>
      <c r="I165" s="47">
        <f>C165+D165+E165+F165+G165</f>
        <v>8687</v>
      </c>
      <c r="J165" s="46">
        <f>I165+I178+I119</f>
        <v>12000</v>
      </c>
    </row>
    <row r="166" spans="1:10" x14ac:dyDescent="0.3">
      <c r="A166" s="65" t="s">
        <v>29</v>
      </c>
      <c r="B166" s="58" t="s">
        <v>310</v>
      </c>
      <c r="C166" s="5"/>
      <c r="D166" s="5"/>
      <c r="E166" s="5"/>
      <c r="F166" s="5">
        <v>9145</v>
      </c>
      <c r="G166" s="5">
        <v>10280</v>
      </c>
      <c r="I166" s="47">
        <f t="shared" ref="I166:I170" si="4">C166+D166+E166+F166+G166</f>
        <v>19425</v>
      </c>
      <c r="J166" s="46"/>
    </row>
    <row r="167" spans="1:10" x14ac:dyDescent="0.3">
      <c r="A167" s="65" t="s">
        <v>330</v>
      </c>
      <c r="B167" s="58" t="s">
        <v>310</v>
      </c>
      <c r="C167" s="5"/>
      <c r="D167" s="5"/>
      <c r="E167" s="5"/>
      <c r="F167" s="5">
        <v>11289</v>
      </c>
      <c r="G167" s="5">
        <v>1909</v>
      </c>
      <c r="I167" s="47">
        <f t="shared" si="4"/>
        <v>13198</v>
      </c>
      <c r="J167" s="46"/>
    </row>
    <row r="168" spans="1:10" x14ac:dyDescent="0.3">
      <c r="A168" s="65" t="s">
        <v>17</v>
      </c>
      <c r="B168" s="58" t="s">
        <v>310</v>
      </c>
      <c r="C168" s="5"/>
      <c r="D168" s="5"/>
      <c r="E168" s="5">
        <v>4186</v>
      </c>
      <c r="F168" s="5">
        <v>1352</v>
      </c>
      <c r="G168" s="5"/>
      <c r="I168" s="47">
        <f t="shared" si="4"/>
        <v>5538</v>
      </c>
      <c r="J168" s="46"/>
    </row>
    <row r="169" spans="1:10" x14ac:dyDescent="0.3">
      <c r="A169" s="65" t="s">
        <v>331</v>
      </c>
      <c r="B169" s="58" t="s">
        <v>310</v>
      </c>
      <c r="C169" s="5"/>
      <c r="D169" s="5">
        <v>9763</v>
      </c>
      <c r="E169" s="5">
        <v>3816</v>
      </c>
      <c r="F169" s="5">
        <v>5725</v>
      </c>
      <c r="G169" s="5">
        <v>7766</v>
      </c>
      <c r="I169" s="47">
        <f t="shared" si="4"/>
        <v>27070</v>
      </c>
      <c r="J169" s="46"/>
    </row>
    <row r="170" spans="1:10" x14ac:dyDescent="0.3">
      <c r="A170" s="65" t="s">
        <v>18</v>
      </c>
      <c r="B170" s="58" t="s">
        <v>310</v>
      </c>
      <c r="C170" s="5"/>
      <c r="D170" s="5"/>
      <c r="E170" s="5">
        <v>5379</v>
      </c>
      <c r="F170" s="10"/>
      <c r="G170" s="5">
        <v>3477</v>
      </c>
      <c r="I170" s="47">
        <f t="shared" si="4"/>
        <v>8856</v>
      </c>
      <c r="J170" s="46"/>
    </row>
    <row r="171" spans="1:10" x14ac:dyDescent="0.3">
      <c r="A171" s="2" t="s">
        <v>42</v>
      </c>
      <c r="B171" s="2" t="s">
        <v>296</v>
      </c>
      <c r="C171" s="5"/>
      <c r="D171" s="5"/>
      <c r="E171" s="5"/>
      <c r="F171" s="10"/>
      <c r="G171" s="5"/>
      <c r="I171" s="47">
        <f t="shared" si="0"/>
        <v>0</v>
      </c>
      <c r="J171" s="45"/>
    </row>
    <row r="172" spans="1:10" x14ac:dyDescent="0.3">
      <c r="A172" s="2" t="s">
        <v>44</v>
      </c>
      <c r="B172" s="2" t="s">
        <v>296</v>
      </c>
      <c r="C172" s="5"/>
      <c r="D172" s="5"/>
      <c r="E172" s="5"/>
      <c r="F172" s="10"/>
      <c r="G172" s="5"/>
      <c r="I172" s="47">
        <f t="shared" si="0"/>
        <v>0</v>
      </c>
      <c r="J172" s="45"/>
    </row>
    <row r="173" spans="1:10" x14ac:dyDescent="0.3">
      <c r="A173" s="2" t="s">
        <v>71</v>
      </c>
      <c r="B173" s="2" t="s">
        <v>296</v>
      </c>
      <c r="C173" s="5"/>
      <c r="D173" s="5"/>
      <c r="E173" s="5"/>
      <c r="F173" s="10"/>
      <c r="G173" s="5"/>
      <c r="I173" s="47">
        <f t="shared" si="0"/>
        <v>0</v>
      </c>
      <c r="J173" s="45"/>
    </row>
    <row r="174" spans="1:10" x14ac:dyDescent="0.3">
      <c r="A174" t="s">
        <v>25</v>
      </c>
      <c r="B174" t="s">
        <v>45</v>
      </c>
      <c r="C174" s="5"/>
      <c r="D174" s="5"/>
      <c r="E174" s="5"/>
      <c r="F174" s="5"/>
      <c r="G174" s="5"/>
      <c r="I174" s="47">
        <f t="shared" si="0"/>
        <v>0</v>
      </c>
      <c r="J174" s="44"/>
    </row>
    <row r="175" spans="1:10" x14ac:dyDescent="0.3">
      <c r="A175" t="s">
        <v>27</v>
      </c>
      <c r="B175" t="s">
        <v>45</v>
      </c>
      <c r="C175" s="5"/>
      <c r="D175" s="5"/>
      <c r="E175" s="5"/>
      <c r="F175" s="5"/>
      <c r="G175" s="5"/>
      <c r="I175" s="47">
        <f t="shared" si="0"/>
        <v>0</v>
      </c>
      <c r="J175" s="44"/>
    </row>
    <row r="176" spans="1:10" x14ac:dyDescent="0.3">
      <c r="A176" t="s">
        <v>28</v>
      </c>
      <c r="B176" t="s">
        <v>45</v>
      </c>
      <c r="C176" s="5"/>
      <c r="D176" s="5"/>
      <c r="E176" s="5"/>
      <c r="F176" s="5"/>
      <c r="G176" s="5"/>
      <c r="I176" s="47">
        <f t="shared" si="0"/>
        <v>0</v>
      </c>
      <c r="J176" s="44"/>
    </row>
    <row r="177" spans="1:10" x14ac:dyDescent="0.3">
      <c r="A177" t="s">
        <v>246</v>
      </c>
      <c r="B177" t="s">
        <v>45</v>
      </c>
      <c r="C177" s="5"/>
      <c r="D177" s="5"/>
      <c r="E177" s="5"/>
      <c r="F177" s="5"/>
      <c r="G177" s="5"/>
      <c r="I177" s="47">
        <f t="shared" si="0"/>
        <v>0</v>
      </c>
      <c r="J177" s="44"/>
    </row>
    <row r="178" spans="1:10" x14ac:dyDescent="0.3">
      <c r="A178" t="s">
        <v>160</v>
      </c>
      <c r="B178" t="s">
        <v>45</v>
      </c>
      <c r="C178" s="5"/>
      <c r="D178" s="5"/>
      <c r="E178" s="5"/>
      <c r="F178" s="5"/>
      <c r="G178" s="5"/>
      <c r="I178" s="13">
        <f t="shared" si="0"/>
        <v>0</v>
      </c>
      <c r="J178" s="46"/>
    </row>
    <row r="179" spans="1:10" x14ac:dyDescent="0.3">
      <c r="C179" s="1" t="s">
        <v>0</v>
      </c>
      <c r="D179" s="1" t="s">
        <v>0</v>
      </c>
      <c r="E179" s="1" t="s">
        <v>0</v>
      </c>
      <c r="F179" s="1" t="s">
        <v>0</v>
      </c>
      <c r="G179" s="1" t="s">
        <v>0</v>
      </c>
      <c r="H179" s="1"/>
      <c r="I179" s="1" t="s">
        <v>0</v>
      </c>
    </row>
    <row r="180" spans="1:10" x14ac:dyDescent="0.3">
      <c r="C180" s="8">
        <f>SUM(C4:C178)</f>
        <v>0</v>
      </c>
      <c r="D180" s="8">
        <f>SUM(D4:D178)</f>
        <v>64384</v>
      </c>
      <c r="E180" s="8">
        <f>SUM(E4:E178)</f>
        <v>172354</v>
      </c>
      <c r="F180" s="8">
        <f>SUM(F4:F178)</f>
        <v>179426</v>
      </c>
      <c r="G180" s="8">
        <f>SUM(G4:G178)</f>
        <v>91703</v>
      </c>
      <c r="H180" s="9"/>
      <c r="I180" s="21">
        <f>SUM(I4:I178)</f>
        <v>507867</v>
      </c>
      <c r="J180" s="21">
        <f>SUM(J4:J178)</f>
        <v>507867</v>
      </c>
    </row>
    <row r="181" spans="1:10" x14ac:dyDescent="0.3">
      <c r="C181" s="1" t="s">
        <v>1</v>
      </c>
      <c r="D181" s="1" t="s">
        <v>1</v>
      </c>
      <c r="E181" s="1" t="s">
        <v>1</v>
      </c>
      <c r="F181" s="1" t="s">
        <v>1</v>
      </c>
      <c r="G181" s="1" t="s">
        <v>1</v>
      </c>
      <c r="H181" s="1"/>
      <c r="I181" s="1" t="s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J181"/>
  <sheetViews>
    <sheetView topLeftCell="A163" workbookViewId="0">
      <selection activeCell="J120" sqref="J120"/>
    </sheetView>
  </sheetViews>
  <sheetFormatPr defaultRowHeight="14.4" x14ac:dyDescent="0.3"/>
  <cols>
    <col min="2" max="2" width="21.6640625" customWidth="1"/>
    <col min="3" max="3" width="11.109375" customWidth="1"/>
    <col min="4" max="4" width="11.44140625" customWidth="1"/>
    <col min="5" max="5" width="12.109375" customWidth="1"/>
    <col min="6" max="6" width="11.109375" customWidth="1"/>
    <col min="7" max="7" width="11.5546875" bestFit="1" customWidth="1"/>
  </cols>
  <sheetData>
    <row r="1" spans="1:10" x14ac:dyDescent="0.3">
      <c r="A1" t="s">
        <v>373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56</v>
      </c>
      <c r="D3" s="3" t="s">
        <v>91</v>
      </c>
      <c r="E3" s="3" t="s">
        <v>58</v>
      </c>
      <c r="F3" s="4" t="s">
        <v>59</v>
      </c>
      <c r="G3" s="3"/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78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8403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8249</v>
      </c>
    </row>
    <row r="12" spans="1:10" x14ac:dyDescent="0.3">
      <c r="A12" s="67" t="s">
        <v>331</v>
      </c>
      <c r="B12" s="67" t="s">
        <v>315</v>
      </c>
      <c r="C12" s="5">
        <v>1247</v>
      </c>
      <c r="D12" s="5">
        <v>1177</v>
      </c>
      <c r="E12" s="5">
        <v>3787</v>
      </c>
      <c r="F12" s="17">
        <v>2192</v>
      </c>
      <c r="G12" s="5"/>
      <c r="I12" s="47">
        <f t="shared" si="0"/>
        <v>8403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3519</v>
      </c>
      <c r="E13" s="5">
        <v>130</v>
      </c>
      <c r="F13" s="17">
        <v>4600</v>
      </c>
      <c r="G13" s="5"/>
      <c r="I13" s="47">
        <f t="shared" si="0"/>
        <v>8249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I4+I16+I30+I37+I46+I50+I52+I59+I23+I44</f>
        <v>31192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I17+I31+I38+I60+I24+I53</f>
        <v>28661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I5+I18+I32+I39+I47+I51+I61+I25+I45+I54</f>
        <v>31587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I19+I33+I40+I62+I26+I55</f>
        <v>39269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I6+I20+I34+I41+I48+I63+I27+I56</f>
        <v>21629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I7+I21+I35+I42+I49+I64+I28+I57</f>
        <v>18047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I8+I22+I36+I43+I65+I29+I58</f>
        <v>7563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>
        <v>376</v>
      </c>
      <c r="E26" s="5"/>
      <c r="F26" s="5"/>
      <c r="G26" s="5"/>
      <c r="I26" s="47">
        <f t="shared" si="0"/>
        <v>376</v>
      </c>
      <c r="J26" s="44"/>
    </row>
    <row r="27" spans="1:10" x14ac:dyDescent="0.3">
      <c r="A27" s="2" t="s">
        <v>24</v>
      </c>
      <c r="B27" s="2" t="s">
        <v>287</v>
      </c>
      <c r="C27" s="5"/>
      <c r="D27" s="5">
        <v>274</v>
      </c>
      <c r="E27" s="5"/>
      <c r="F27" s="5"/>
      <c r="G27" s="5"/>
      <c r="I27" s="47">
        <f t="shared" si="0"/>
        <v>274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/>
      <c r="D37" s="5"/>
      <c r="E37" s="5"/>
      <c r="F37" s="17">
        <v>8981</v>
      </c>
      <c r="G37" s="5"/>
      <c r="I37" s="47">
        <f t="shared" si="0"/>
        <v>8981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/>
      <c r="F38" s="17">
        <v>5367</v>
      </c>
      <c r="G38" s="5"/>
      <c r="I38" s="47">
        <f t="shared" si="0"/>
        <v>5367</v>
      </c>
      <c r="J38" s="45"/>
    </row>
    <row r="39" spans="1:10" x14ac:dyDescent="0.3">
      <c r="A39" s="2" t="s">
        <v>139</v>
      </c>
      <c r="B39" s="63" t="s">
        <v>345</v>
      </c>
      <c r="C39" s="5"/>
      <c r="D39" s="5"/>
      <c r="E39" s="5"/>
      <c r="F39" s="17">
        <v>19131</v>
      </c>
      <c r="G39" s="5"/>
      <c r="I39" s="47">
        <f t="shared" si="0"/>
        <v>19131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/>
      <c r="F40" s="17">
        <v>31920</v>
      </c>
      <c r="G40" s="5"/>
      <c r="I40" s="47">
        <f t="shared" si="0"/>
        <v>31920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/>
      <c r="F41" s="17">
        <v>9691</v>
      </c>
      <c r="G41" s="5"/>
      <c r="I41" s="47">
        <f t="shared" si="0"/>
        <v>9691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>
        <v>2562</v>
      </c>
      <c r="G42" s="5"/>
      <c r="I42" s="47">
        <f t="shared" si="0"/>
        <v>2562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/>
      <c r="F43" s="17"/>
      <c r="G43" s="5"/>
      <c r="I43" s="47">
        <f t="shared" si="0"/>
        <v>0</v>
      </c>
      <c r="J43" s="45"/>
    </row>
    <row r="44" spans="1:10" x14ac:dyDescent="0.3">
      <c r="A44" s="66" t="s">
        <v>11</v>
      </c>
      <c r="B44" s="66" t="s">
        <v>372</v>
      </c>
      <c r="C44" s="5">
        <v>1591</v>
      </c>
      <c r="D44" s="5"/>
      <c r="E44" s="5">
        <v>788</v>
      </c>
      <c r="F44" s="5"/>
      <c r="G44" s="5"/>
      <c r="I44" s="47">
        <f t="shared" si="0"/>
        <v>2379</v>
      </c>
      <c r="J44" s="45"/>
    </row>
    <row r="45" spans="1:10" x14ac:dyDescent="0.3">
      <c r="A45" s="66" t="s">
        <v>10</v>
      </c>
      <c r="B45" s="66" t="s">
        <v>372</v>
      </c>
      <c r="C45" s="5"/>
      <c r="D45" s="5">
        <v>2544</v>
      </c>
      <c r="E45" s="5">
        <v>413</v>
      </c>
      <c r="F45" s="5"/>
      <c r="G45" s="5"/>
      <c r="I45" s="47">
        <f t="shared" si="0"/>
        <v>2957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>
        <v>3166</v>
      </c>
      <c r="D52" s="5"/>
      <c r="E52" s="5"/>
      <c r="F52" s="5"/>
      <c r="G52" s="5"/>
      <c r="I52" s="47">
        <f t="shared" si="0"/>
        <v>3166</v>
      </c>
      <c r="J52" s="45"/>
    </row>
    <row r="53" spans="1:10" x14ac:dyDescent="0.3">
      <c r="A53" s="60" t="s">
        <v>346</v>
      </c>
      <c r="B53" s="60" t="s">
        <v>315</v>
      </c>
      <c r="C53" s="5"/>
      <c r="D53" s="5">
        <v>323</v>
      </c>
      <c r="E53" s="5"/>
      <c r="F53" s="5"/>
      <c r="G53" s="5"/>
      <c r="I53" s="47">
        <f t="shared" si="0"/>
        <v>323</v>
      </c>
      <c r="J53" s="45"/>
    </row>
    <row r="54" spans="1:10" x14ac:dyDescent="0.3">
      <c r="A54" s="60" t="s">
        <v>10</v>
      </c>
      <c r="B54" s="60" t="s">
        <v>315</v>
      </c>
      <c r="C54" s="5">
        <v>2851</v>
      </c>
      <c r="D54" s="5">
        <v>6648</v>
      </c>
      <c r="E54" s="5"/>
      <c r="F54" s="5"/>
      <c r="G54" s="5"/>
      <c r="I54" s="47">
        <f t="shared" si="0"/>
        <v>9499</v>
      </c>
      <c r="J54" s="45"/>
    </row>
    <row r="55" spans="1:10" x14ac:dyDescent="0.3">
      <c r="A55" s="60" t="s">
        <v>347</v>
      </c>
      <c r="B55" s="60" t="s">
        <v>315</v>
      </c>
      <c r="C55" s="5"/>
      <c r="D55" s="5">
        <v>6588</v>
      </c>
      <c r="E55" s="5"/>
      <c r="F55" s="5">
        <v>385</v>
      </c>
      <c r="G55" s="5"/>
      <c r="I55" s="47">
        <f t="shared" si="0"/>
        <v>6973</v>
      </c>
      <c r="J55" s="45"/>
    </row>
    <row r="56" spans="1:10" x14ac:dyDescent="0.3">
      <c r="A56" s="60" t="s">
        <v>8</v>
      </c>
      <c r="B56" s="60" t="s">
        <v>315</v>
      </c>
      <c r="C56" s="5">
        <v>5644</v>
      </c>
      <c r="D56" s="5">
        <v>4000</v>
      </c>
      <c r="E56" s="5">
        <v>1877</v>
      </c>
      <c r="F56" s="5">
        <v>143</v>
      </c>
      <c r="G56" s="5"/>
      <c r="I56" s="47">
        <f t="shared" si="0"/>
        <v>11664</v>
      </c>
      <c r="J56" s="45"/>
    </row>
    <row r="57" spans="1:10" x14ac:dyDescent="0.3">
      <c r="A57" s="60" t="s">
        <v>348</v>
      </c>
      <c r="B57" s="60" t="s">
        <v>315</v>
      </c>
      <c r="C57" s="5">
        <v>5134</v>
      </c>
      <c r="D57" s="5">
        <v>6518</v>
      </c>
      <c r="E57" s="5">
        <v>1343</v>
      </c>
      <c r="F57" s="17">
        <v>213</v>
      </c>
      <c r="G57" s="5"/>
      <c r="I57" s="47">
        <f t="shared" si="0"/>
        <v>13208</v>
      </c>
      <c r="J57" s="45"/>
    </row>
    <row r="58" spans="1:10" x14ac:dyDescent="0.3">
      <c r="A58" s="60" t="s">
        <v>158</v>
      </c>
      <c r="B58" s="60" t="s">
        <v>315</v>
      </c>
      <c r="C58" s="5">
        <v>7563</v>
      </c>
      <c r="D58" s="5"/>
      <c r="E58" s="5"/>
      <c r="F58" s="5"/>
      <c r="G58" s="5"/>
      <c r="I58" s="47">
        <f t="shared" si="0"/>
        <v>7563</v>
      </c>
      <c r="J58" s="45"/>
    </row>
    <row r="59" spans="1:10" x14ac:dyDescent="0.3">
      <c r="A59" s="62" t="s">
        <v>172</v>
      </c>
      <c r="B59" s="62" t="s">
        <v>351</v>
      </c>
      <c r="C59" s="5">
        <v>6313</v>
      </c>
      <c r="D59" s="5">
        <v>10353</v>
      </c>
      <c r="E59" s="5"/>
      <c r="F59" s="5"/>
      <c r="G59" s="5"/>
      <c r="I59" s="47">
        <f t="shared" si="0"/>
        <v>16666</v>
      </c>
      <c r="J59" s="45"/>
    </row>
    <row r="60" spans="1:10" x14ac:dyDescent="0.3">
      <c r="A60" s="62" t="s">
        <v>352</v>
      </c>
      <c r="B60" s="62" t="s">
        <v>351</v>
      </c>
      <c r="C60" s="5">
        <v>14462</v>
      </c>
      <c r="D60" s="5">
        <v>7579</v>
      </c>
      <c r="E60" s="5">
        <v>930</v>
      </c>
      <c r="F60" s="5"/>
      <c r="G60" s="5"/>
      <c r="I60" s="47">
        <f t="shared" si="0"/>
        <v>22971</v>
      </c>
      <c r="J60" s="45"/>
    </row>
    <row r="61" spans="1:10" x14ac:dyDescent="0.3">
      <c r="A61" s="62" t="s">
        <v>22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323</v>
      </c>
      <c r="B62" s="62" t="s">
        <v>351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24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353</v>
      </c>
      <c r="B64" s="62" t="s">
        <v>351</v>
      </c>
      <c r="C64" s="5">
        <v>855</v>
      </c>
      <c r="D64" s="5"/>
      <c r="E64" s="5">
        <v>1422</v>
      </c>
      <c r="F64" s="5"/>
      <c r="G64" s="5"/>
      <c r="I64" s="47">
        <f t="shared" si="0"/>
        <v>2277</v>
      </c>
      <c r="J64" s="45"/>
    </row>
    <row r="65" spans="1:10" x14ac:dyDescent="0.3">
      <c r="A65" s="62" t="s">
        <v>354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t="s">
        <v>29</v>
      </c>
      <c r="B66" t="s">
        <v>30</v>
      </c>
      <c r="C66" s="5"/>
      <c r="D66" s="5"/>
      <c r="E66" s="5"/>
      <c r="F66" s="17"/>
      <c r="G66" s="5"/>
      <c r="I66" s="47">
        <f t="shared" si="0"/>
        <v>0</v>
      </c>
      <c r="J66" s="44"/>
    </row>
    <row r="67" spans="1:10" x14ac:dyDescent="0.3">
      <c r="A67" t="s">
        <v>17</v>
      </c>
      <c r="B67" t="s">
        <v>30</v>
      </c>
      <c r="C67" s="5"/>
      <c r="D67" s="5"/>
      <c r="E67" s="5"/>
      <c r="F67" s="5"/>
      <c r="G67" s="5"/>
      <c r="I67" s="47">
        <f t="shared" si="0"/>
        <v>0</v>
      </c>
      <c r="J67" s="44"/>
    </row>
    <row r="68" spans="1:10" x14ac:dyDescent="0.3">
      <c r="A68" t="s">
        <v>18</v>
      </c>
      <c r="B68" t="s">
        <v>30</v>
      </c>
      <c r="C68" s="5"/>
      <c r="D68" s="5"/>
      <c r="E68" s="5"/>
      <c r="F68" s="5"/>
      <c r="G68" s="5"/>
      <c r="I68" s="47">
        <f t="shared" si="0"/>
        <v>0</v>
      </c>
      <c r="J68" s="44"/>
    </row>
    <row r="69" spans="1:10" x14ac:dyDescent="0.3">
      <c r="A69" t="s">
        <v>244</v>
      </c>
      <c r="B69" t="s">
        <v>30</v>
      </c>
      <c r="C69" s="5"/>
      <c r="D69" s="5"/>
      <c r="E69" s="5"/>
      <c r="F69" s="5"/>
      <c r="G69" s="5"/>
      <c r="I69" s="47">
        <f t="shared" si="0"/>
        <v>0</v>
      </c>
      <c r="J69" s="44"/>
    </row>
    <row r="70" spans="1:10" x14ac:dyDescent="0.3">
      <c r="A70" t="s">
        <v>162</v>
      </c>
      <c r="B70" t="s">
        <v>30</v>
      </c>
      <c r="C70" s="5"/>
      <c r="D70" s="5"/>
      <c r="E70" s="5"/>
      <c r="F70" s="5"/>
      <c r="G70" s="5"/>
      <c r="I70" s="47">
        <f t="shared" si="0"/>
        <v>0</v>
      </c>
      <c r="J70" s="46"/>
    </row>
    <row r="71" spans="1:10" x14ac:dyDescent="0.3">
      <c r="A71" s="42" t="s">
        <v>25</v>
      </c>
      <c r="B71" s="42" t="s">
        <v>30</v>
      </c>
      <c r="C71" s="5"/>
      <c r="D71" s="5"/>
      <c r="E71" s="5"/>
      <c r="F71" s="5"/>
      <c r="G71" s="5"/>
      <c r="I71" s="47">
        <f t="shared" si="0"/>
        <v>0</v>
      </c>
      <c r="J71" s="46">
        <f>I71+I89</f>
        <v>0</v>
      </c>
    </row>
    <row r="72" spans="1:10" x14ac:dyDescent="0.3">
      <c r="A72" s="42" t="s">
        <v>349</v>
      </c>
      <c r="B72" s="42" t="s">
        <v>30</v>
      </c>
      <c r="C72" s="5"/>
      <c r="D72" s="5"/>
      <c r="E72" s="5"/>
      <c r="F72" s="5"/>
      <c r="G72" s="5"/>
      <c r="I72" s="47">
        <f t="shared" si="0"/>
        <v>0</v>
      </c>
      <c r="J72" s="46">
        <f>I72</f>
        <v>0</v>
      </c>
    </row>
    <row r="73" spans="1:10" x14ac:dyDescent="0.3">
      <c r="A73" s="42" t="s">
        <v>27</v>
      </c>
      <c r="B73" s="42" t="s">
        <v>30</v>
      </c>
      <c r="C73" s="5"/>
      <c r="D73" s="5"/>
      <c r="E73" s="5"/>
      <c r="F73" s="5"/>
      <c r="G73" s="5"/>
      <c r="I73" s="47">
        <f t="shared" si="0"/>
        <v>0</v>
      </c>
      <c r="J73" s="44">
        <f>I73+I87+I90</f>
        <v>0</v>
      </c>
    </row>
    <row r="74" spans="1:10" x14ac:dyDescent="0.3">
      <c r="A74" s="60" t="s">
        <v>325</v>
      </c>
      <c r="B74" s="60" t="s">
        <v>30</v>
      </c>
      <c r="C74" s="5"/>
      <c r="D74" s="5"/>
      <c r="E74" s="5"/>
      <c r="F74" s="5"/>
      <c r="G74" s="5"/>
      <c r="I74" s="47">
        <f t="shared" si="0"/>
        <v>0</v>
      </c>
      <c r="J74" s="44">
        <f>I74+I91</f>
        <v>0</v>
      </c>
    </row>
    <row r="75" spans="1:10" x14ac:dyDescent="0.3">
      <c r="A75" s="42" t="s">
        <v>28</v>
      </c>
      <c r="B75" s="42" t="s">
        <v>30</v>
      </c>
      <c r="C75" s="5"/>
      <c r="D75" s="5"/>
      <c r="E75" s="5"/>
      <c r="F75" s="5"/>
      <c r="G75" s="5"/>
      <c r="I75" s="47">
        <f t="shared" si="0"/>
        <v>0</v>
      </c>
      <c r="J75" s="44">
        <f>I75+I88+I92</f>
        <v>0</v>
      </c>
    </row>
    <row r="76" spans="1:10" x14ac:dyDescent="0.3">
      <c r="A76" t="s">
        <v>29</v>
      </c>
      <c r="B76" s="59" t="s">
        <v>254</v>
      </c>
      <c r="C76" s="5"/>
      <c r="D76" s="5"/>
      <c r="E76" s="5"/>
      <c r="F76" s="5"/>
      <c r="G76" s="5"/>
      <c r="I76" s="47">
        <f t="shared" si="0"/>
        <v>0</v>
      </c>
      <c r="J76" s="44">
        <f>I66+I76+I83+I93+I105+I97</f>
        <v>24567</v>
      </c>
    </row>
    <row r="77" spans="1:10" x14ac:dyDescent="0.3">
      <c r="A77" t="s">
        <v>330</v>
      </c>
      <c r="B77" s="59" t="s">
        <v>254</v>
      </c>
      <c r="C77" s="5"/>
      <c r="D77" s="5"/>
      <c r="E77" s="5"/>
      <c r="F77" s="5"/>
      <c r="G77" s="5"/>
      <c r="I77" s="47">
        <f t="shared" si="0"/>
        <v>0</v>
      </c>
      <c r="J77" s="46">
        <f>I77+I106+I98</f>
        <v>19175</v>
      </c>
    </row>
    <row r="78" spans="1:10" x14ac:dyDescent="0.3">
      <c r="A78" t="s">
        <v>17</v>
      </c>
      <c r="B78" s="59" t="s">
        <v>254</v>
      </c>
      <c r="C78" s="5">
        <v>844</v>
      </c>
      <c r="D78" s="5"/>
      <c r="E78" s="5"/>
      <c r="F78" s="5"/>
      <c r="G78" s="5"/>
      <c r="I78" s="47">
        <f t="shared" si="0"/>
        <v>844</v>
      </c>
      <c r="J78" s="44">
        <f>I67+I78+I84+I94+I104+I107+I99</f>
        <v>20896</v>
      </c>
    </row>
    <row r="79" spans="1:10" x14ac:dyDescent="0.3">
      <c r="A79" t="s">
        <v>331</v>
      </c>
      <c r="B79" s="59" t="s">
        <v>254</v>
      </c>
      <c r="C79" s="5"/>
      <c r="D79" s="5">
        <v>831</v>
      </c>
      <c r="E79" s="5"/>
      <c r="F79" s="5"/>
      <c r="G79" s="5"/>
      <c r="I79" s="47">
        <f t="shared" si="0"/>
        <v>831</v>
      </c>
      <c r="J79" s="46">
        <f>I79+I108+I100</f>
        <v>20737</v>
      </c>
    </row>
    <row r="80" spans="1:10" x14ac:dyDescent="0.3">
      <c r="A80" t="s">
        <v>18</v>
      </c>
      <c r="B80" s="59" t="s">
        <v>254</v>
      </c>
      <c r="C80" s="5"/>
      <c r="D80" s="5"/>
      <c r="E80" s="5"/>
      <c r="F80" s="5"/>
      <c r="G80" s="5"/>
      <c r="I80" s="47">
        <f t="shared" si="0"/>
        <v>0</v>
      </c>
      <c r="J80" s="44">
        <f>I68+I85+I95+I109+I80+I101</f>
        <v>15472</v>
      </c>
    </row>
    <row r="81" spans="1:10" x14ac:dyDescent="0.3">
      <c r="A81" t="s">
        <v>244</v>
      </c>
      <c r="B81" s="59" t="s">
        <v>254</v>
      </c>
      <c r="C81" s="5">
        <v>501</v>
      </c>
      <c r="D81" s="5"/>
      <c r="E81" s="5"/>
      <c r="F81" s="5"/>
      <c r="G81" s="5"/>
      <c r="I81" s="47">
        <f t="shared" si="0"/>
        <v>501</v>
      </c>
      <c r="J81" s="44">
        <f>I69+I86+I96+I81+I110+I102</f>
        <v>9553</v>
      </c>
    </row>
    <row r="82" spans="1:10" x14ac:dyDescent="0.3">
      <c r="A82" t="s">
        <v>162</v>
      </c>
      <c r="B82" s="59" t="s">
        <v>254</v>
      </c>
      <c r="C82" s="5"/>
      <c r="D82" s="5"/>
      <c r="E82" s="5"/>
      <c r="F82" s="5"/>
      <c r="G82" s="5"/>
      <c r="I82" s="47">
        <f t="shared" si="0"/>
        <v>0</v>
      </c>
      <c r="J82" s="44">
        <f>I70+I82+I111+I103</f>
        <v>3066</v>
      </c>
    </row>
    <row r="83" spans="1:10" x14ac:dyDescent="0.3">
      <c r="A83" s="2" t="s">
        <v>29</v>
      </c>
      <c r="B83" s="2" t="s">
        <v>289</v>
      </c>
      <c r="C83" s="5"/>
      <c r="D83" s="5"/>
      <c r="E83" s="5"/>
      <c r="F83" s="5"/>
      <c r="G83" s="5"/>
      <c r="I83" s="47">
        <f t="shared" si="0"/>
        <v>0</v>
      </c>
      <c r="J83" s="45"/>
    </row>
    <row r="84" spans="1:10" x14ac:dyDescent="0.3">
      <c r="A84" s="2" t="s">
        <v>17</v>
      </c>
      <c r="B84" s="2" t="s">
        <v>289</v>
      </c>
      <c r="C84" s="5"/>
      <c r="D84" s="5"/>
      <c r="E84" s="5"/>
      <c r="F84" s="5"/>
      <c r="G84" s="5"/>
      <c r="I84" s="47">
        <f t="shared" si="0"/>
        <v>0</v>
      </c>
      <c r="J84" s="45"/>
    </row>
    <row r="85" spans="1:10" x14ac:dyDescent="0.3">
      <c r="A85" t="s">
        <v>18</v>
      </c>
      <c r="B85" s="2" t="s">
        <v>289</v>
      </c>
      <c r="C85" s="5"/>
      <c r="D85" s="5"/>
      <c r="E85" s="5"/>
      <c r="F85" s="5"/>
      <c r="G85" s="5"/>
      <c r="I85" s="47">
        <f t="shared" si="0"/>
        <v>0</v>
      </c>
      <c r="J85" s="45"/>
    </row>
    <row r="86" spans="1:10" x14ac:dyDescent="0.3">
      <c r="A86" s="2" t="s">
        <v>244</v>
      </c>
      <c r="B86" s="2" t="s">
        <v>289</v>
      </c>
      <c r="C86" s="5"/>
      <c r="D86" s="5"/>
      <c r="E86" s="5"/>
      <c r="F86" s="5"/>
      <c r="G86" s="5"/>
      <c r="I86" s="13">
        <f t="shared" si="0"/>
        <v>0</v>
      </c>
      <c r="J86" s="45"/>
    </row>
    <row r="87" spans="1:10" x14ac:dyDescent="0.3">
      <c r="A87" t="s">
        <v>27</v>
      </c>
      <c r="B87" s="2" t="s">
        <v>289</v>
      </c>
      <c r="C87" s="5"/>
      <c r="D87" s="5"/>
      <c r="E87" s="5"/>
      <c r="F87" s="5"/>
      <c r="G87" s="5"/>
      <c r="I87" s="13">
        <f t="shared" si="0"/>
        <v>0</v>
      </c>
      <c r="J87" s="45"/>
    </row>
    <row r="88" spans="1:10" x14ac:dyDescent="0.3">
      <c r="A88" t="s">
        <v>28</v>
      </c>
      <c r="B88" s="2" t="s">
        <v>289</v>
      </c>
      <c r="C88" s="5"/>
      <c r="D88" s="5"/>
      <c r="E88" s="5"/>
      <c r="F88" s="5"/>
      <c r="G88" s="5"/>
      <c r="I88" s="13">
        <f t="shared" si="0"/>
        <v>0</v>
      </c>
      <c r="J88" s="45"/>
    </row>
    <row r="89" spans="1:10" x14ac:dyDescent="0.3">
      <c r="A89" t="s">
        <v>25</v>
      </c>
      <c r="B89" s="2" t="s">
        <v>292</v>
      </c>
      <c r="C89" s="5"/>
      <c r="D89" s="5"/>
      <c r="E89" s="5"/>
      <c r="F89" s="5"/>
      <c r="G89" s="5"/>
      <c r="I89" s="13">
        <f t="shared" si="0"/>
        <v>0</v>
      </c>
      <c r="J89" s="45"/>
    </row>
    <row r="90" spans="1:10" x14ac:dyDescent="0.3">
      <c r="A90" t="s">
        <v>27</v>
      </c>
      <c r="B90" s="2" t="s">
        <v>292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t="s">
        <v>325</v>
      </c>
      <c r="B91" s="2" t="s">
        <v>292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t="s">
        <v>28</v>
      </c>
      <c r="B92" s="2" t="s">
        <v>292</v>
      </c>
      <c r="C92" s="5"/>
      <c r="D92" s="5"/>
      <c r="E92" s="5"/>
      <c r="F92" s="5"/>
      <c r="G92" s="5"/>
      <c r="I92" s="13">
        <f t="shared" si="0"/>
        <v>0</v>
      </c>
      <c r="J92" s="45"/>
    </row>
    <row r="93" spans="1:10" x14ac:dyDescent="0.3">
      <c r="A93" s="2" t="s">
        <v>29</v>
      </c>
      <c r="B93" s="2" t="s">
        <v>292</v>
      </c>
      <c r="C93" s="5"/>
      <c r="D93" s="5"/>
      <c r="E93" s="5"/>
      <c r="F93" s="5"/>
      <c r="G93" s="5"/>
      <c r="I93" s="13">
        <f t="shared" si="0"/>
        <v>0</v>
      </c>
      <c r="J93" s="45"/>
    </row>
    <row r="94" spans="1:10" x14ac:dyDescent="0.3">
      <c r="A94" s="2" t="s">
        <v>17</v>
      </c>
      <c r="B94" s="2" t="s">
        <v>292</v>
      </c>
      <c r="C94" s="5"/>
      <c r="D94" s="5"/>
      <c r="E94" s="5"/>
      <c r="F94" s="5"/>
      <c r="G94" s="5"/>
      <c r="I94" s="13">
        <f t="shared" si="0"/>
        <v>0</v>
      </c>
      <c r="J94" s="45"/>
    </row>
    <row r="95" spans="1:10" x14ac:dyDescent="0.3">
      <c r="A95" t="s">
        <v>18</v>
      </c>
      <c r="B95" s="2" t="s">
        <v>292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s="2" t="s">
        <v>244</v>
      </c>
      <c r="B96" s="2" t="s">
        <v>292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175</v>
      </c>
      <c r="B97" s="64" t="s">
        <v>360</v>
      </c>
      <c r="C97" s="5">
        <v>5889</v>
      </c>
      <c r="D97" s="5">
        <v>7880</v>
      </c>
      <c r="E97" s="5">
        <v>1910</v>
      </c>
      <c r="F97" s="5">
        <v>8888</v>
      </c>
      <c r="G97" s="5"/>
      <c r="I97" s="13">
        <f t="shared" si="0"/>
        <v>24567</v>
      </c>
      <c r="J97" s="45"/>
    </row>
    <row r="98" spans="1:10" x14ac:dyDescent="0.3">
      <c r="A98" t="s">
        <v>361</v>
      </c>
      <c r="B98" s="64" t="s">
        <v>360</v>
      </c>
      <c r="C98" s="5">
        <v>5189</v>
      </c>
      <c r="D98" s="5">
        <v>6414</v>
      </c>
      <c r="E98" s="5">
        <v>2067</v>
      </c>
      <c r="F98" s="5">
        <v>5505</v>
      </c>
      <c r="G98" s="5"/>
      <c r="I98" s="13">
        <f t="shared" si="0"/>
        <v>19175</v>
      </c>
      <c r="J98" s="45"/>
    </row>
    <row r="99" spans="1:10" x14ac:dyDescent="0.3">
      <c r="A99" t="s">
        <v>176</v>
      </c>
      <c r="B99" s="64" t="s">
        <v>360</v>
      </c>
      <c r="C99" s="5">
        <v>1430</v>
      </c>
      <c r="D99" s="5">
        <v>8746</v>
      </c>
      <c r="E99" s="5">
        <v>1237</v>
      </c>
      <c r="F99" s="5">
        <v>8639</v>
      </c>
      <c r="G99" s="5"/>
      <c r="I99" s="13">
        <f t="shared" si="0"/>
        <v>20052</v>
      </c>
      <c r="J99" s="45"/>
    </row>
    <row r="100" spans="1:10" x14ac:dyDescent="0.3">
      <c r="A100" t="s">
        <v>362</v>
      </c>
      <c r="B100" s="64" t="s">
        <v>360</v>
      </c>
      <c r="C100" s="5"/>
      <c r="D100" s="5">
        <v>4737</v>
      </c>
      <c r="E100" s="5">
        <v>1860</v>
      </c>
      <c r="F100" s="5">
        <v>13309</v>
      </c>
      <c r="G100" s="5"/>
      <c r="I100" s="13">
        <f t="shared" si="0"/>
        <v>19906</v>
      </c>
      <c r="J100" s="45"/>
    </row>
    <row r="101" spans="1:10" x14ac:dyDescent="0.3">
      <c r="A101" t="s">
        <v>177</v>
      </c>
      <c r="B101" s="64" t="s">
        <v>360</v>
      </c>
      <c r="C101" s="5">
        <v>3787</v>
      </c>
      <c r="D101" s="5">
        <v>4769</v>
      </c>
      <c r="E101" s="5">
        <v>2746</v>
      </c>
      <c r="F101" s="5">
        <v>4170</v>
      </c>
      <c r="G101" s="5"/>
      <c r="I101" s="13">
        <f t="shared" si="0"/>
        <v>15472</v>
      </c>
      <c r="J101" s="45"/>
    </row>
    <row r="102" spans="1:10" x14ac:dyDescent="0.3">
      <c r="A102" s="2" t="s">
        <v>363</v>
      </c>
      <c r="B102" s="64" t="s">
        <v>360</v>
      </c>
      <c r="C102" s="5">
        <v>2835</v>
      </c>
      <c r="D102" s="5">
        <v>5275</v>
      </c>
      <c r="E102" s="5">
        <v>942</v>
      </c>
      <c r="F102" s="5"/>
      <c r="G102" s="5"/>
      <c r="I102" s="13">
        <f t="shared" si="0"/>
        <v>9052</v>
      </c>
      <c r="J102" s="45"/>
    </row>
    <row r="103" spans="1:10" x14ac:dyDescent="0.3">
      <c r="A103" s="2" t="s">
        <v>364</v>
      </c>
      <c r="B103" s="64" t="s">
        <v>360</v>
      </c>
      <c r="C103" s="5">
        <v>3066</v>
      </c>
      <c r="D103" s="5"/>
      <c r="E103" s="5"/>
      <c r="F103" s="5"/>
      <c r="G103" s="5"/>
      <c r="I103" s="13">
        <f t="shared" si="0"/>
        <v>3066</v>
      </c>
      <c r="J103" s="45"/>
    </row>
    <row r="104" spans="1:10" x14ac:dyDescent="0.3">
      <c r="A104" t="s">
        <v>33</v>
      </c>
      <c r="B104" s="2" t="s">
        <v>254</v>
      </c>
      <c r="C104" s="5"/>
      <c r="D104" s="5"/>
      <c r="E104" s="5"/>
      <c r="F104" s="5"/>
      <c r="G104" s="5"/>
      <c r="I104" s="13">
        <f t="shared" si="0"/>
        <v>0</v>
      </c>
      <c r="J104" s="46"/>
    </row>
    <row r="105" spans="1:10" x14ac:dyDescent="0.3">
      <c r="A105" s="2" t="s">
        <v>37</v>
      </c>
      <c r="B105" s="2" t="s">
        <v>297</v>
      </c>
      <c r="C105" s="5"/>
      <c r="D105" s="5"/>
      <c r="E105" s="5"/>
      <c r="F105" s="5"/>
      <c r="G105" s="5"/>
      <c r="I105" s="13">
        <f t="shared" si="0"/>
        <v>0</v>
      </c>
      <c r="J105" s="46"/>
    </row>
    <row r="106" spans="1:10" x14ac:dyDescent="0.3">
      <c r="A106" s="2" t="s">
        <v>332</v>
      </c>
      <c r="B106" s="2" t="s">
        <v>297</v>
      </c>
      <c r="C106" s="5"/>
      <c r="D106" s="5"/>
      <c r="E106" s="5"/>
      <c r="F106" s="5"/>
      <c r="G106" s="5"/>
      <c r="I106" s="13">
        <f t="shared" si="0"/>
        <v>0</v>
      </c>
      <c r="J106" s="46"/>
    </row>
    <row r="107" spans="1:10" x14ac:dyDescent="0.3">
      <c r="A107" s="2" t="s">
        <v>33</v>
      </c>
      <c r="B107" s="2" t="s">
        <v>297</v>
      </c>
      <c r="C107" s="5"/>
      <c r="D107" s="5"/>
      <c r="E107" s="5"/>
      <c r="F107" s="5"/>
      <c r="G107" s="5"/>
      <c r="I107" s="13">
        <f t="shared" si="0"/>
        <v>0</v>
      </c>
      <c r="J107" s="46"/>
    </row>
    <row r="108" spans="1:10" x14ac:dyDescent="0.3">
      <c r="A108" s="2" t="s">
        <v>326</v>
      </c>
      <c r="B108" s="2" t="s">
        <v>297</v>
      </c>
      <c r="C108" s="5"/>
      <c r="D108" s="5"/>
      <c r="E108" s="5"/>
      <c r="F108" s="5"/>
      <c r="G108" s="5"/>
      <c r="I108" s="13">
        <f t="shared" si="0"/>
        <v>0</v>
      </c>
      <c r="J108" s="46"/>
    </row>
    <row r="109" spans="1:10" x14ac:dyDescent="0.3">
      <c r="A109" s="2" t="s">
        <v>31</v>
      </c>
      <c r="B109" s="2" t="s">
        <v>297</v>
      </c>
      <c r="C109" s="5"/>
      <c r="D109" s="5"/>
      <c r="E109" s="5"/>
      <c r="F109" s="5"/>
      <c r="G109" s="5"/>
      <c r="I109" s="13">
        <f t="shared" si="0"/>
        <v>0</v>
      </c>
      <c r="J109" s="46"/>
    </row>
    <row r="110" spans="1:10" x14ac:dyDescent="0.3">
      <c r="A110" s="2" t="s">
        <v>245</v>
      </c>
      <c r="B110" s="2" t="s">
        <v>297</v>
      </c>
      <c r="C110" s="5"/>
      <c r="D110" s="5"/>
      <c r="E110" s="5"/>
      <c r="F110" s="5"/>
      <c r="G110" s="5"/>
      <c r="I110" s="13">
        <f t="shared" si="0"/>
        <v>0</v>
      </c>
      <c r="J110" s="46"/>
    </row>
    <row r="111" spans="1:10" x14ac:dyDescent="0.3">
      <c r="A111" s="2" t="s">
        <v>161</v>
      </c>
      <c r="B111" s="2" t="s">
        <v>297</v>
      </c>
      <c r="C111" s="5"/>
      <c r="D111" s="5"/>
      <c r="E111" s="5"/>
      <c r="F111" s="5"/>
      <c r="G111" s="5"/>
      <c r="I111" s="13">
        <f t="shared" si="0"/>
        <v>0</v>
      </c>
      <c r="J111" s="46"/>
    </row>
    <row r="112" spans="1:10" x14ac:dyDescent="0.3">
      <c r="A112" t="s">
        <v>37</v>
      </c>
      <c r="B112" s="55" t="s">
        <v>336</v>
      </c>
      <c r="C112" s="5"/>
      <c r="D112" s="5"/>
      <c r="E112" s="5"/>
      <c r="F112" s="10"/>
      <c r="G112" s="5"/>
      <c r="I112" s="47">
        <f t="shared" si="0"/>
        <v>0</v>
      </c>
      <c r="J112" s="45"/>
    </row>
    <row r="113" spans="1:10" x14ac:dyDescent="0.3">
      <c r="A113" s="2" t="s">
        <v>332</v>
      </c>
      <c r="B113" s="55" t="s">
        <v>336</v>
      </c>
      <c r="C113" s="5"/>
      <c r="D113" s="5"/>
      <c r="E113" s="5"/>
      <c r="F113" s="10"/>
      <c r="G113" s="5"/>
      <c r="I113" s="47">
        <f t="shared" si="0"/>
        <v>0</v>
      </c>
      <c r="J113" s="45"/>
    </row>
    <row r="114" spans="1:10" x14ac:dyDescent="0.3">
      <c r="A114" t="s">
        <v>33</v>
      </c>
      <c r="B114" s="55" t="s">
        <v>336</v>
      </c>
      <c r="C114" s="5"/>
      <c r="D114" s="5"/>
      <c r="E114" s="5"/>
      <c r="F114" s="10"/>
      <c r="G114" s="5"/>
      <c r="I114" s="47">
        <f t="shared" si="0"/>
        <v>0</v>
      </c>
      <c r="J114" s="45"/>
    </row>
    <row r="115" spans="1:10" x14ac:dyDescent="0.3">
      <c r="A115" s="2" t="s">
        <v>326</v>
      </c>
      <c r="B115" s="55" t="s">
        <v>336</v>
      </c>
      <c r="C115" s="5"/>
      <c r="D115" s="5"/>
      <c r="E115" s="5"/>
      <c r="F115" s="10"/>
      <c r="G115" s="5"/>
      <c r="I115" s="47">
        <f t="shared" si="0"/>
        <v>0</v>
      </c>
      <c r="J115" s="45"/>
    </row>
    <row r="116" spans="1:10" x14ac:dyDescent="0.3">
      <c r="A116" s="2" t="s">
        <v>339</v>
      </c>
      <c r="B116" s="55" t="s">
        <v>336</v>
      </c>
      <c r="C116" s="5">
        <v>585</v>
      </c>
      <c r="D116" s="5">
        <v>1874</v>
      </c>
      <c r="E116" s="5"/>
      <c r="F116" s="10">
        <v>298</v>
      </c>
      <c r="G116" s="5"/>
      <c r="I116" s="47">
        <f t="shared" si="0"/>
        <v>2757</v>
      </c>
      <c r="J116" s="46">
        <f>I116</f>
        <v>2757</v>
      </c>
    </row>
    <row r="117" spans="1:10" x14ac:dyDescent="0.3">
      <c r="A117" t="s">
        <v>31</v>
      </c>
      <c r="B117" s="55" t="s">
        <v>336</v>
      </c>
      <c r="C117" s="5"/>
      <c r="D117" s="5"/>
      <c r="E117" s="5"/>
      <c r="F117" s="5">
        <v>595</v>
      </c>
      <c r="G117" s="5"/>
      <c r="I117" s="47">
        <f t="shared" si="0"/>
        <v>595</v>
      </c>
      <c r="J117" s="45"/>
    </row>
    <row r="118" spans="1:10" x14ac:dyDescent="0.3">
      <c r="A118" s="2" t="s">
        <v>245</v>
      </c>
      <c r="B118" s="55" t="s">
        <v>336</v>
      </c>
      <c r="C118" s="5"/>
      <c r="D118" s="5"/>
      <c r="E118" s="5"/>
      <c r="F118" s="5"/>
      <c r="G118" s="5"/>
      <c r="I118" s="47">
        <f t="shared" si="0"/>
        <v>0</v>
      </c>
      <c r="J118" s="45"/>
    </row>
    <row r="119" spans="1:10" x14ac:dyDescent="0.3">
      <c r="A119" s="2" t="s">
        <v>161</v>
      </c>
      <c r="B119" s="55" t="s">
        <v>336</v>
      </c>
      <c r="C119" s="5"/>
      <c r="D119" s="5"/>
      <c r="E119" s="5"/>
      <c r="F119" s="5"/>
      <c r="G119" s="5"/>
      <c r="I119" s="47">
        <f t="shared" si="0"/>
        <v>0</v>
      </c>
      <c r="J119" s="45"/>
    </row>
    <row r="120" spans="1:10" x14ac:dyDescent="0.3">
      <c r="A120" t="s">
        <v>35</v>
      </c>
      <c r="B120" t="s">
        <v>32</v>
      </c>
      <c r="C120" s="5"/>
      <c r="D120" s="5"/>
      <c r="E120" s="5"/>
      <c r="F120" s="5">
        <v>1761</v>
      </c>
      <c r="G120" s="5"/>
      <c r="I120" s="13">
        <f t="shared" si="0"/>
        <v>1761</v>
      </c>
      <c r="J120" s="46">
        <f>I120</f>
        <v>1761</v>
      </c>
    </row>
    <row r="121" spans="1:10" x14ac:dyDescent="0.3">
      <c r="A121" t="s">
        <v>36</v>
      </c>
      <c r="B121" t="s">
        <v>32</v>
      </c>
      <c r="C121" s="5"/>
      <c r="D121" s="5"/>
      <c r="E121" s="5"/>
      <c r="F121" s="5"/>
      <c r="G121" s="5"/>
      <c r="I121" s="13">
        <f t="shared" si="0"/>
        <v>0</v>
      </c>
      <c r="J121" s="46">
        <f t="shared" ref="J121:J123" si="1">I121</f>
        <v>0</v>
      </c>
    </row>
    <row r="122" spans="1:10" x14ac:dyDescent="0.3">
      <c r="A122" t="s">
        <v>340</v>
      </c>
      <c r="B122" s="56" t="s">
        <v>32</v>
      </c>
      <c r="C122" s="5">
        <v>2398</v>
      </c>
      <c r="D122" s="5"/>
      <c r="E122" s="5"/>
      <c r="F122" s="5">
        <v>1519</v>
      </c>
      <c r="G122" s="5"/>
      <c r="I122" s="13">
        <f t="shared" si="0"/>
        <v>3917</v>
      </c>
      <c r="J122" s="46">
        <f t="shared" si="1"/>
        <v>3917</v>
      </c>
    </row>
    <row r="123" spans="1:10" x14ac:dyDescent="0.3">
      <c r="A123" t="s">
        <v>341</v>
      </c>
      <c r="B123" s="56" t="s">
        <v>32</v>
      </c>
      <c r="C123" s="5">
        <v>1880</v>
      </c>
      <c r="D123" s="5">
        <v>5805</v>
      </c>
      <c r="E123" s="5"/>
      <c r="F123" s="5">
        <v>753</v>
      </c>
      <c r="G123" s="5"/>
      <c r="I123" s="13">
        <f t="shared" si="0"/>
        <v>8438</v>
      </c>
      <c r="J123" s="46">
        <f t="shared" si="1"/>
        <v>8438</v>
      </c>
    </row>
    <row r="124" spans="1:10" x14ac:dyDescent="0.3">
      <c r="A124" s="7" t="s">
        <v>39</v>
      </c>
      <c r="B124" t="s">
        <v>38</v>
      </c>
      <c r="C124" s="5"/>
      <c r="D124" s="5"/>
      <c r="E124" s="5"/>
      <c r="F124" s="5"/>
      <c r="G124" s="5"/>
      <c r="I124" s="13">
        <f t="shared" si="0"/>
        <v>0</v>
      </c>
      <c r="J124" s="45"/>
    </row>
    <row r="125" spans="1:10" x14ac:dyDescent="0.3">
      <c r="A125" s="53" t="s">
        <v>37</v>
      </c>
      <c r="B125" s="54" t="s">
        <v>316</v>
      </c>
      <c r="C125" s="5"/>
      <c r="D125" s="5"/>
      <c r="E125" s="5"/>
      <c r="F125" s="5"/>
      <c r="G125" s="5"/>
      <c r="I125" s="13">
        <f t="shared" si="0"/>
        <v>0</v>
      </c>
      <c r="J125" s="46">
        <f>I125</f>
        <v>0</v>
      </c>
    </row>
    <row r="126" spans="1:10" x14ac:dyDescent="0.3">
      <c r="A126" s="53" t="s">
        <v>332</v>
      </c>
      <c r="B126" s="54" t="s">
        <v>316</v>
      </c>
      <c r="C126" s="5">
        <v>1986</v>
      </c>
      <c r="D126" s="5"/>
      <c r="E126" s="5"/>
      <c r="F126" s="5">
        <v>2547</v>
      </c>
      <c r="G126" s="5"/>
      <c r="I126" s="13">
        <f t="shared" si="0"/>
        <v>4533</v>
      </c>
      <c r="J126" s="46">
        <f t="shared" ref="J126" si="2">I126</f>
        <v>4533</v>
      </c>
    </row>
    <row r="127" spans="1:10" x14ac:dyDescent="0.3">
      <c r="A127" s="53" t="s">
        <v>339</v>
      </c>
      <c r="B127" s="54" t="s">
        <v>316</v>
      </c>
      <c r="C127" s="5">
        <v>1619</v>
      </c>
      <c r="D127" s="5">
        <v>4971</v>
      </c>
      <c r="E127" s="5"/>
      <c r="F127" s="10">
        <v>796</v>
      </c>
      <c r="G127" s="5"/>
      <c r="I127" s="13">
        <f t="shared" si="0"/>
        <v>7386</v>
      </c>
      <c r="J127" s="46">
        <f>I127</f>
        <v>7386</v>
      </c>
    </row>
    <row r="128" spans="1:10" x14ac:dyDescent="0.3">
      <c r="A128" t="s">
        <v>37</v>
      </c>
      <c r="B128" t="s">
        <v>293</v>
      </c>
      <c r="C128" s="5"/>
      <c r="D128" s="5"/>
      <c r="E128" s="5"/>
      <c r="F128" s="5"/>
      <c r="G128" s="5"/>
      <c r="I128" s="13">
        <f t="shared" si="0"/>
        <v>0</v>
      </c>
      <c r="J128" s="44">
        <f>I128+I135+I139+I143</f>
        <v>6024</v>
      </c>
    </row>
    <row r="129" spans="1:10" x14ac:dyDescent="0.3">
      <c r="A129" s="2" t="s">
        <v>332</v>
      </c>
      <c r="B129" s="2" t="s">
        <v>327</v>
      </c>
      <c r="C129" s="5"/>
      <c r="D129" s="5">
        <v>817</v>
      </c>
      <c r="E129" s="5"/>
      <c r="F129" s="5"/>
      <c r="G129" s="5"/>
      <c r="I129" s="13">
        <f t="shared" si="0"/>
        <v>817</v>
      </c>
      <c r="J129" s="46">
        <f>I129+I144</f>
        <v>5273</v>
      </c>
    </row>
    <row r="130" spans="1:10" x14ac:dyDescent="0.3">
      <c r="A130" t="s">
        <v>33</v>
      </c>
      <c r="B130" t="s">
        <v>293</v>
      </c>
      <c r="C130" s="5"/>
      <c r="D130" s="5"/>
      <c r="E130" s="5">
        <v>387</v>
      </c>
      <c r="F130" s="5"/>
      <c r="G130" s="5"/>
      <c r="I130" s="13">
        <f t="shared" si="0"/>
        <v>387</v>
      </c>
      <c r="J130" s="46">
        <f>I130+I136+I140+I145</f>
        <v>1559</v>
      </c>
    </row>
    <row r="131" spans="1:10" x14ac:dyDescent="0.3">
      <c r="A131" s="2" t="s">
        <v>326</v>
      </c>
      <c r="B131" s="2" t="s">
        <v>327</v>
      </c>
      <c r="C131" s="5"/>
      <c r="D131" s="5"/>
      <c r="E131" s="5"/>
      <c r="F131" s="5"/>
      <c r="G131" s="5"/>
      <c r="I131" s="13">
        <f t="shared" si="0"/>
        <v>0</v>
      </c>
      <c r="J131" s="46">
        <f>I131+I146</f>
        <v>5054</v>
      </c>
    </row>
    <row r="132" spans="1:10" x14ac:dyDescent="0.3">
      <c r="A132" t="s">
        <v>31</v>
      </c>
      <c r="B132" t="s">
        <v>293</v>
      </c>
      <c r="C132" s="5"/>
      <c r="D132" s="5"/>
      <c r="E132" s="5"/>
      <c r="F132" s="10"/>
      <c r="G132" s="5"/>
      <c r="I132" s="13">
        <f t="shared" si="0"/>
        <v>0</v>
      </c>
      <c r="J132" s="44">
        <f>I132+I137+I141+I147</f>
        <v>9481</v>
      </c>
    </row>
    <row r="133" spans="1:10" x14ac:dyDescent="0.3">
      <c r="A133" t="s">
        <v>245</v>
      </c>
      <c r="B133" t="s">
        <v>293</v>
      </c>
      <c r="C133" s="5"/>
      <c r="D133" s="5"/>
      <c r="E133" s="5"/>
      <c r="F133" s="10"/>
      <c r="G133" s="5"/>
      <c r="I133" s="13">
        <f t="shared" si="0"/>
        <v>0</v>
      </c>
      <c r="J133" s="46">
        <f>I133+I138+I142+I148</f>
        <v>877</v>
      </c>
    </row>
    <row r="134" spans="1:10" x14ac:dyDescent="0.3">
      <c r="A134" t="s">
        <v>161</v>
      </c>
      <c r="B134" t="s">
        <v>293</v>
      </c>
      <c r="C134" s="5"/>
      <c r="D134" s="5"/>
      <c r="E134" s="5"/>
      <c r="F134" s="10"/>
      <c r="G134" s="5"/>
      <c r="I134" s="13">
        <f t="shared" si="0"/>
        <v>0</v>
      </c>
      <c r="J134" s="46">
        <f>I134+I149</f>
        <v>0</v>
      </c>
    </row>
    <row r="135" spans="1:10" x14ac:dyDescent="0.3">
      <c r="A135" t="s">
        <v>37</v>
      </c>
      <c r="B135" t="s">
        <v>277</v>
      </c>
      <c r="C135" s="5"/>
      <c r="D135" s="5"/>
      <c r="E135" s="5"/>
      <c r="F135" s="10"/>
      <c r="G135" s="5"/>
      <c r="I135" s="47">
        <f t="shared" si="0"/>
        <v>0</v>
      </c>
      <c r="J135" s="46"/>
    </row>
    <row r="136" spans="1:10" x14ac:dyDescent="0.3">
      <c r="A136" t="s">
        <v>33</v>
      </c>
      <c r="B136" t="s">
        <v>277</v>
      </c>
      <c r="C136" s="5"/>
      <c r="D136" s="5"/>
      <c r="E136" s="5"/>
      <c r="F136" s="10"/>
      <c r="G136" s="5"/>
      <c r="I136" s="47">
        <f t="shared" si="0"/>
        <v>0</v>
      </c>
      <c r="J136" s="46"/>
    </row>
    <row r="137" spans="1:10" x14ac:dyDescent="0.3">
      <c r="A137" t="s">
        <v>31</v>
      </c>
      <c r="B137" t="s">
        <v>277</v>
      </c>
      <c r="C137" s="5"/>
      <c r="D137" s="5"/>
      <c r="E137" s="5"/>
      <c r="F137" s="10"/>
      <c r="G137" s="5"/>
      <c r="I137" s="47">
        <f t="shared" si="0"/>
        <v>0</v>
      </c>
      <c r="J137" s="46"/>
    </row>
    <row r="138" spans="1:10" x14ac:dyDescent="0.3">
      <c r="A138" t="s">
        <v>245</v>
      </c>
      <c r="B138" t="s">
        <v>277</v>
      </c>
      <c r="C138" s="5"/>
      <c r="D138" s="5"/>
      <c r="E138" s="5"/>
      <c r="F138" s="10"/>
      <c r="G138" s="5"/>
      <c r="I138" s="47">
        <f t="shared" si="0"/>
        <v>0</v>
      </c>
      <c r="J138" s="46"/>
    </row>
    <row r="139" spans="1:10" x14ac:dyDescent="0.3">
      <c r="A139" s="2" t="s">
        <v>37</v>
      </c>
      <c r="B139" s="2" t="s">
        <v>153</v>
      </c>
      <c r="C139" s="5"/>
      <c r="D139" s="5"/>
      <c r="E139" s="5"/>
      <c r="F139" s="10"/>
      <c r="G139" s="5"/>
      <c r="I139" s="47">
        <f t="shared" si="0"/>
        <v>0</v>
      </c>
      <c r="J139" s="46"/>
    </row>
    <row r="140" spans="1:10" x14ac:dyDescent="0.3">
      <c r="A140" s="2" t="s">
        <v>33</v>
      </c>
      <c r="B140" s="2" t="s">
        <v>153</v>
      </c>
      <c r="C140" s="5"/>
      <c r="D140" s="5"/>
      <c r="E140" s="5"/>
      <c r="F140" s="10"/>
      <c r="G140" s="5"/>
      <c r="I140" s="47">
        <f t="shared" si="0"/>
        <v>0</v>
      </c>
      <c r="J140" s="46"/>
    </row>
    <row r="141" spans="1:10" x14ac:dyDescent="0.3">
      <c r="A141" s="2" t="s">
        <v>31</v>
      </c>
      <c r="B141" s="2" t="s">
        <v>153</v>
      </c>
      <c r="C141" s="5"/>
      <c r="D141" s="5"/>
      <c r="E141" s="5"/>
      <c r="F141" s="10"/>
      <c r="G141" s="5"/>
      <c r="I141" s="47">
        <f t="shared" si="0"/>
        <v>0</v>
      </c>
      <c r="J141" s="46"/>
    </row>
    <row r="142" spans="1:10" x14ac:dyDescent="0.3">
      <c r="A142" s="2" t="s">
        <v>245</v>
      </c>
      <c r="B142" s="2" t="s">
        <v>153</v>
      </c>
      <c r="C142" s="5"/>
      <c r="D142" s="5"/>
      <c r="E142" s="5"/>
      <c r="F142" s="10"/>
      <c r="G142" s="5"/>
      <c r="I142" s="47">
        <f t="shared" si="0"/>
        <v>0</v>
      </c>
      <c r="J142" s="46"/>
    </row>
    <row r="143" spans="1:10" x14ac:dyDescent="0.3">
      <c r="A143" s="2" t="s">
        <v>42</v>
      </c>
      <c r="B143" s="2" t="s">
        <v>355</v>
      </c>
      <c r="C143" s="5">
        <v>530</v>
      </c>
      <c r="D143" s="5">
        <v>3832</v>
      </c>
      <c r="E143" s="5"/>
      <c r="F143" s="5">
        <v>1662</v>
      </c>
      <c r="G143" s="5"/>
      <c r="I143" s="47">
        <f t="shared" si="0"/>
        <v>6024</v>
      </c>
      <c r="J143" s="46"/>
    </row>
    <row r="144" spans="1:10" x14ac:dyDescent="0.3">
      <c r="A144" s="2" t="s">
        <v>356</v>
      </c>
      <c r="B144" s="2" t="s">
        <v>355</v>
      </c>
      <c r="C144" s="5"/>
      <c r="D144" s="5"/>
      <c r="E144" s="5">
        <v>1438</v>
      </c>
      <c r="F144" s="5">
        <v>3018</v>
      </c>
      <c r="G144" s="5"/>
      <c r="I144" s="47">
        <f t="shared" si="0"/>
        <v>4456</v>
      </c>
      <c r="J144" s="46"/>
    </row>
    <row r="145" spans="1:10" x14ac:dyDescent="0.3">
      <c r="A145" s="2" t="s">
        <v>44</v>
      </c>
      <c r="B145" s="2" t="s">
        <v>355</v>
      </c>
      <c r="C145" s="5"/>
      <c r="D145" s="5"/>
      <c r="E145" s="5"/>
      <c r="F145" s="5">
        <v>1172</v>
      </c>
      <c r="G145" s="5"/>
      <c r="I145" s="47">
        <f t="shared" si="0"/>
        <v>1172</v>
      </c>
      <c r="J145" s="46"/>
    </row>
    <row r="146" spans="1:10" x14ac:dyDescent="0.3">
      <c r="A146" s="2" t="s">
        <v>357</v>
      </c>
      <c r="B146" s="2" t="s">
        <v>355</v>
      </c>
      <c r="C146" s="5">
        <v>932</v>
      </c>
      <c r="D146" s="5">
        <v>910</v>
      </c>
      <c r="E146" s="5">
        <v>996</v>
      </c>
      <c r="F146" s="5">
        <v>2216</v>
      </c>
      <c r="G146" s="5"/>
      <c r="I146" s="47">
        <f t="shared" si="0"/>
        <v>5054</v>
      </c>
      <c r="J146" s="46"/>
    </row>
    <row r="147" spans="1:10" x14ac:dyDescent="0.3">
      <c r="A147" s="2" t="s">
        <v>71</v>
      </c>
      <c r="B147" s="2" t="s">
        <v>355</v>
      </c>
      <c r="C147" s="5">
        <v>9376</v>
      </c>
      <c r="D147" s="5"/>
      <c r="E147" s="5"/>
      <c r="F147" s="5">
        <v>105</v>
      </c>
      <c r="G147" s="5"/>
      <c r="I147" s="47">
        <f t="shared" si="0"/>
        <v>9481</v>
      </c>
      <c r="J147" s="46"/>
    </row>
    <row r="148" spans="1:10" x14ac:dyDescent="0.3">
      <c r="A148" s="2" t="s">
        <v>358</v>
      </c>
      <c r="B148" s="2" t="s">
        <v>355</v>
      </c>
      <c r="C148" s="5">
        <v>877</v>
      </c>
      <c r="D148" s="5"/>
      <c r="E148" s="5"/>
      <c r="F148" s="5"/>
      <c r="G148" s="5"/>
      <c r="I148" s="47">
        <f t="shared" si="0"/>
        <v>877</v>
      </c>
      <c r="J148" s="46"/>
    </row>
    <row r="149" spans="1:10" x14ac:dyDescent="0.3">
      <c r="A149" s="2" t="s">
        <v>359</v>
      </c>
      <c r="B149" s="2" t="s">
        <v>355</v>
      </c>
      <c r="C149" s="5"/>
      <c r="D149" s="5"/>
      <c r="E149" s="5"/>
      <c r="F149" s="10"/>
      <c r="G149" s="5"/>
      <c r="I149" s="47">
        <f t="shared" si="0"/>
        <v>0</v>
      </c>
      <c r="J149" s="46"/>
    </row>
    <row r="150" spans="1:10" x14ac:dyDescent="0.3">
      <c r="A150" s="2" t="s">
        <v>29</v>
      </c>
      <c r="B150" s="2" t="s">
        <v>318</v>
      </c>
      <c r="C150" s="5"/>
      <c r="D150" s="5"/>
      <c r="E150" s="5"/>
      <c r="F150" s="10"/>
      <c r="G150" s="5"/>
      <c r="I150" s="47">
        <f t="shared" si="0"/>
        <v>0</v>
      </c>
      <c r="J150" s="46">
        <f>I150</f>
        <v>0</v>
      </c>
    </row>
    <row r="151" spans="1:10" x14ac:dyDescent="0.3">
      <c r="A151" s="2" t="s">
        <v>17</v>
      </c>
      <c r="B151" s="2" t="s">
        <v>318</v>
      </c>
      <c r="C151" s="5"/>
      <c r="D151" s="5"/>
      <c r="E151" s="5"/>
      <c r="F151" s="10"/>
      <c r="G151" s="5"/>
      <c r="I151" s="47">
        <f t="shared" si="0"/>
        <v>0</v>
      </c>
      <c r="J151" s="46">
        <f>I151</f>
        <v>0</v>
      </c>
    </row>
    <row r="152" spans="1:10" x14ac:dyDescent="0.3">
      <c r="A152" s="2" t="s">
        <v>37</v>
      </c>
      <c r="B152" s="2" t="s">
        <v>290</v>
      </c>
      <c r="C152" s="5"/>
      <c r="D152" s="5"/>
      <c r="E152" s="5"/>
      <c r="F152" s="10"/>
      <c r="G152" s="5"/>
      <c r="I152" s="47">
        <f t="shared" si="0"/>
        <v>0</v>
      </c>
      <c r="J152" s="45"/>
    </row>
    <row r="153" spans="1:10" x14ac:dyDescent="0.3">
      <c r="A153" s="2" t="s">
        <v>33</v>
      </c>
      <c r="B153" s="2" t="s">
        <v>290</v>
      </c>
      <c r="C153" s="5"/>
      <c r="D153" s="5"/>
      <c r="E153" s="5"/>
      <c r="F153" s="10"/>
      <c r="G153" s="5"/>
      <c r="I153" s="47">
        <f t="shared" si="0"/>
        <v>0</v>
      </c>
      <c r="J153" s="45"/>
    </row>
    <row r="154" spans="1:10" x14ac:dyDescent="0.3">
      <c r="A154" s="2" t="s">
        <v>31</v>
      </c>
      <c r="B154" s="2" t="s">
        <v>290</v>
      </c>
      <c r="C154" s="5"/>
      <c r="D154" s="5"/>
      <c r="E154" s="5"/>
      <c r="F154" s="10"/>
      <c r="G154" s="5"/>
      <c r="I154" s="47">
        <f t="shared" si="0"/>
        <v>0</v>
      </c>
      <c r="J154" s="45"/>
    </row>
    <row r="155" spans="1:10" x14ac:dyDescent="0.3">
      <c r="A155" s="2" t="s">
        <v>245</v>
      </c>
      <c r="B155" s="2" t="s">
        <v>290</v>
      </c>
      <c r="C155" s="5"/>
      <c r="D155" s="5"/>
      <c r="E155" s="5"/>
      <c r="F155" s="10"/>
      <c r="G155" s="5"/>
      <c r="I155" s="47">
        <f t="shared" si="0"/>
        <v>0</v>
      </c>
      <c r="J155" s="45"/>
    </row>
    <row r="156" spans="1:10" x14ac:dyDescent="0.3">
      <c r="A156" s="62" t="s">
        <v>29</v>
      </c>
      <c r="B156" s="62" t="s">
        <v>32</v>
      </c>
      <c r="C156" s="5"/>
      <c r="D156" s="5"/>
      <c r="E156" s="5"/>
      <c r="F156" s="10"/>
      <c r="G156" s="5"/>
      <c r="I156" s="47">
        <f t="shared" si="0"/>
        <v>0</v>
      </c>
      <c r="J156" s="46">
        <f>I156</f>
        <v>0</v>
      </c>
    </row>
    <row r="157" spans="1:10" x14ac:dyDescent="0.3">
      <c r="A157" s="62" t="s">
        <v>17</v>
      </c>
      <c r="B157" s="62" t="s">
        <v>32</v>
      </c>
      <c r="C157" s="5"/>
      <c r="D157" s="5"/>
      <c r="E157" s="5"/>
      <c r="F157" s="10"/>
      <c r="G157" s="5"/>
      <c r="I157" s="47">
        <f t="shared" si="0"/>
        <v>0</v>
      </c>
      <c r="J157" s="46">
        <f t="shared" ref="J157:J158" si="3">I157</f>
        <v>0</v>
      </c>
    </row>
    <row r="158" spans="1:10" x14ac:dyDescent="0.3">
      <c r="A158" s="40" t="s">
        <v>18</v>
      </c>
      <c r="B158" s="62" t="s">
        <v>32</v>
      </c>
      <c r="C158" s="5">
        <v>1865</v>
      </c>
      <c r="D158" s="5"/>
      <c r="E158" s="5"/>
      <c r="F158" s="10"/>
      <c r="G158" s="5"/>
      <c r="I158" s="47">
        <f t="shared" si="0"/>
        <v>1865</v>
      </c>
      <c r="J158" s="46">
        <f t="shared" si="3"/>
        <v>1865</v>
      </c>
    </row>
    <row r="159" spans="1:10" x14ac:dyDescent="0.3">
      <c r="A159" s="2" t="s">
        <v>53</v>
      </c>
      <c r="B159" s="58" t="s">
        <v>310</v>
      </c>
      <c r="C159" s="5"/>
      <c r="D159" s="5"/>
      <c r="E159" s="5"/>
      <c r="F159" s="10"/>
      <c r="G159" s="5"/>
      <c r="I159" s="47">
        <f t="shared" si="0"/>
        <v>0</v>
      </c>
      <c r="J159" s="44">
        <f>I112+I152+I159+I171+I174+I166</f>
        <v>11033</v>
      </c>
    </row>
    <row r="160" spans="1:10" x14ac:dyDescent="0.3">
      <c r="A160" s="2" t="s">
        <v>333</v>
      </c>
      <c r="B160" s="58" t="s">
        <v>310</v>
      </c>
      <c r="C160" s="5"/>
      <c r="D160" s="5"/>
      <c r="E160" s="5"/>
      <c r="F160" s="10"/>
      <c r="G160" s="5"/>
      <c r="I160" s="47">
        <f t="shared" si="0"/>
        <v>0</v>
      </c>
      <c r="J160" s="46">
        <f>I160+I113+I167</f>
        <v>12242</v>
      </c>
    </row>
    <row r="161" spans="1:10" x14ac:dyDescent="0.3">
      <c r="A161" s="2" t="s">
        <v>54</v>
      </c>
      <c r="B161" s="58" t="s">
        <v>310</v>
      </c>
      <c r="C161" s="5"/>
      <c r="D161" s="5"/>
      <c r="E161" s="5"/>
      <c r="F161" s="10">
        <v>2879</v>
      </c>
      <c r="G161" s="5"/>
      <c r="I161" s="47">
        <f t="shared" si="0"/>
        <v>2879</v>
      </c>
      <c r="J161" s="44">
        <f>I114+I153+I161+I172+I175+I168</f>
        <v>17921</v>
      </c>
    </row>
    <row r="162" spans="1:10" x14ac:dyDescent="0.3">
      <c r="A162" s="2" t="s">
        <v>334</v>
      </c>
      <c r="B162" s="58" t="s">
        <v>310</v>
      </c>
      <c r="C162" s="5"/>
      <c r="D162" s="5"/>
      <c r="E162" s="5"/>
      <c r="F162" s="10"/>
      <c r="G162" s="5"/>
      <c r="I162" s="47">
        <f t="shared" si="0"/>
        <v>0</v>
      </c>
      <c r="J162" s="46">
        <f>I162+I115+I169</f>
        <v>25994</v>
      </c>
    </row>
    <row r="163" spans="1:10" x14ac:dyDescent="0.3">
      <c r="A163" s="2" t="s">
        <v>311</v>
      </c>
      <c r="B163" s="58" t="s">
        <v>310</v>
      </c>
      <c r="C163" s="5"/>
      <c r="D163" s="5"/>
      <c r="E163" s="5"/>
      <c r="F163" s="10"/>
      <c r="G163" s="5"/>
      <c r="I163" s="47">
        <f t="shared" si="0"/>
        <v>0</v>
      </c>
      <c r="J163" s="44">
        <f>I117+I154+I163+I173+I176+I170</f>
        <v>22780</v>
      </c>
    </row>
    <row r="164" spans="1:10" x14ac:dyDescent="0.3">
      <c r="A164" s="2" t="s">
        <v>320</v>
      </c>
      <c r="B164" s="58" t="s">
        <v>310</v>
      </c>
      <c r="C164" s="5">
        <v>1498</v>
      </c>
      <c r="D164" s="5">
        <v>4286</v>
      </c>
      <c r="E164" s="5">
        <v>3389</v>
      </c>
      <c r="F164" s="5">
        <v>5326</v>
      </c>
      <c r="G164" s="5"/>
      <c r="I164" s="47">
        <f t="shared" si="0"/>
        <v>14499</v>
      </c>
      <c r="J164" s="44">
        <f>I155+I164+I177+I118</f>
        <v>14499</v>
      </c>
    </row>
    <row r="165" spans="1:10" x14ac:dyDescent="0.3">
      <c r="A165" s="2" t="s">
        <v>337</v>
      </c>
      <c r="B165" s="58" t="s">
        <v>310</v>
      </c>
      <c r="C165" s="5">
        <v>3296</v>
      </c>
      <c r="D165" s="5"/>
      <c r="E165" s="5"/>
      <c r="F165" s="5"/>
      <c r="G165" s="5"/>
      <c r="I165" s="47">
        <f>C165+D165+E165+F165+G165</f>
        <v>3296</v>
      </c>
      <c r="J165" s="46">
        <f>I165+I178+I119</f>
        <v>3296</v>
      </c>
    </row>
    <row r="166" spans="1:10" x14ac:dyDescent="0.3">
      <c r="A166" s="65" t="s">
        <v>29</v>
      </c>
      <c r="B166" s="58" t="s">
        <v>310</v>
      </c>
      <c r="C166" s="5">
        <v>5626</v>
      </c>
      <c r="D166" s="5">
        <v>4306</v>
      </c>
      <c r="E166" s="5">
        <v>1101</v>
      </c>
      <c r="F166" s="5"/>
      <c r="G166" s="5"/>
      <c r="I166" s="47">
        <f t="shared" ref="I166:I170" si="4">C166+D166+E166+F166+G166</f>
        <v>11033</v>
      </c>
      <c r="J166" s="46"/>
    </row>
    <row r="167" spans="1:10" x14ac:dyDescent="0.3">
      <c r="A167" s="65" t="s">
        <v>330</v>
      </c>
      <c r="B167" s="58" t="s">
        <v>310</v>
      </c>
      <c r="C167" s="5">
        <v>6759</v>
      </c>
      <c r="D167" s="5">
        <v>3405</v>
      </c>
      <c r="E167" s="5"/>
      <c r="F167" s="5">
        <v>2078</v>
      </c>
      <c r="G167" s="5"/>
      <c r="I167" s="47">
        <f t="shared" si="4"/>
        <v>12242</v>
      </c>
      <c r="J167" s="46"/>
    </row>
    <row r="168" spans="1:10" x14ac:dyDescent="0.3">
      <c r="A168" s="65" t="s">
        <v>17</v>
      </c>
      <c r="B168" s="58" t="s">
        <v>310</v>
      </c>
      <c r="C168" s="5">
        <v>2268</v>
      </c>
      <c r="D168" s="5">
        <v>6355</v>
      </c>
      <c r="E168" s="5"/>
      <c r="F168" s="5">
        <v>6419</v>
      </c>
      <c r="G168" s="5"/>
      <c r="I168" s="47">
        <f t="shared" si="4"/>
        <v>15042</v>
      </c>
      <c r="J168" s="46"/>
    </row>
    <row r="169" spans="1:10" x14ac:dyDescent="0.3">
      <c r="A169" s="65" t="s">
        <v>331</v>
      </c>
      <c r="B169" s="58" t="s">
        <v>310</v>
      </c>
      <c r="C169" s="5">
        <v>930</v>
      </c>
      <c r="D169" s="5">
        <v>5328</v>
      </c>
      <c r="E169" s="5">
        <v>2783</v>
      </c>
      <c r="F169" s="5">
        <v>16953</v>
      </c>
      <c r="G169" s="5"/>
      <c r="I169" s="47">
        <f t="shared" si="4"/>
        <v>25994</v>
      </c>
      <c r="J169" s="46"/>
    </row>
    <row r="170" spans="1:10" x14ac:dyDescent="0.3">
      <c r="A170" s="65" t="s">
        <v>18</v>
      </c>
      <c r="B170" s="58" t="s">
        <v>310</v>
      </c>
      <c r="C170" s="5">
        <v>1395</v>
      </c>
      <c r="D170" s="5">
        <v>7267</v>
      </c>
      <c r="E170" s="5">
        <v>1063</v>
      </c>
      <c r="F170" s="10">
        <v>12460</v>
      </c>
      <c r="G170" s="5"/>
      <c r="I170" s="47">
        <f t="shared" si="4"/>
        <v>22185</v>
      </c>
      <c r="J170" s="46"/>
    </row>
    <row r="171" spans="1:10" x14ac:dyDescent="0.3">
      <c r="A171" s="2" t="s">
        <v>42</v>
      </c>
      <c r="B171" s="2" t="s">
        <v>296</v>
      </c>
      <c r="C171" s="5"/>
      <c r="D171" s="5"/>
      <c r="E171" s="5"/>
      <c r="F171" s="10"/>
      <c r="G171" s="5"/>
      <c r="I171" s="47">
        <f t="shared" si="0"/>
        <v>0</v>
      </c>
      <c r="J171" s="45"/>
    </row>
    <row r="172" spans="1:10" x14ac:dyDescent="0.3">
      <c r="A172" s="2" t="s">
        <v>44</v>
      </c>
      <c r="B172" s="2" t="s">
        <v>296</v>
      </c>
      <c r="C172" s="5"/>
      <c r="D172" s="5"/>
      <c r="E172" s="5"/>
      <c r="F172" s="10"/>
      <c r="G172" s="5"/>
      <c r="I172" s="47">
        <f t="shared" si="0"/>
        <v>0</v>
      </c>
      <c r="J172" s="45"/>
    </row>
    <row r="173" spans="1:10" x14ac:dyDescent="0.3">
      <c r="A173" s="2" t="s">
        <v>71</v>
      </c>
      <c r="B173" s="2" t="s">
        <v>296</v>
      </c>
      <c r="C173" s="5"/>
      <c r="D173" s="5"/>
      <c r="E173" s="5"/>
      <c r="F173" s="10"/>
      <c r="G173" s="5"/>
      <c r="I173" s="47">
        <f t="shared" si="0"/>
        <v>0</v>
      </c>
      <c r="J173" s="45"/>
    </row>
    <row r="174" spans="1:10" x14ac:dyDescent="0.3">
      <c r="A174" t="s">
        <v>25</v>
      </c>
      <c r="B174" t="s">
        <v>45</v>
      </c>
      <c r="C174" s="5"/>
      <c r="D174" s="5"/>
      <c r="E174" s="5"/>
      <c r="F174" s="5"/>
      <c r="G174" s="5"/>
      <c r="I174" s="47">
        <f t="shared" si="0"/>
        <v>0</v>
      </c>
      <c r="J174" s="44"/>
    </row>
    <row r="175" spans="1:10" x14ac:dyDescent="0.3">
      <c r="A175" t="s">
        <v>27</v>
      </c>
      <c r="B175" t="s">
        <v>45</v>
      </c>
      <c r="C175" s="5"/>
      <c r="D175" s="5"/>
      <c r="E175" s="5"/>
      <c r="F175" s="5"/>
      <c r="G175" s="5"/>
      <c r="I175" s="47">
        <f t="shared" si="0"/>
        <v>0</v>
      </c>
      <c r="J175" s="44"/>
    </row>
    <row r="176" spans="1:10" x14ac:dyDescent="0.3">
      <c r="A176" t="s">
        <v>28</v>
      </c>
      <c r="B176" t="s">
        <v>45</v>
      </c>
      <c r="C176" s="5"/>
      <c r="D176" s="5"/>
      <c r="E176" s="5"/>
      <c r="F176" s="5"/>
      <c r="G176" s="5"/>
      <c r="I176" s="47">
        <f t="shared" si="0"/>
        <v>0</v>
      </c>
      <c r="J176" s="44"/>
    </row>
    <row r="177" spans="1:10" x14ac:dyDescent="0.3">
      <c r="A177" t="s">
        <v>246</v>
      </c>
      <c r="B177" t="s">
        <v>45</v>
      </c>
      <c r="C177" s="5"/>
      <c r="D177" s="5"/>
      <c r="E177" s="5"/>
      <c r="F177" s="5"/>
      <c r="G177" s="5"/>
      <c r="I177" s="47">
        <f t="shared" si="0"/>
        <v>0</v>
      </c>
      <c r="J177" s="44"/>
    </row>
    <row r="178" spans="1:10" x14ac:dyDescent="0.3">
      <c r="A178" t="s">
        <v>160</v>
      </c>
      <c r="B178" t="s">
        <v>45</v>
      </c>
      <c r="C178" s="5"/>
      <c r="D178" s="5"/>
      <c r="E178" s="5"/>
      <c r="F178" s="5"/>
      <c r="G178" s="5"/>
      <c r="I178" s="13">
        <f t="shared" si="0"/>
        <v>0</v>
      </c>
      <c r="J178" s="46"/>
    </row>
    <row r="179" spans="1:10" x14ac:dyDescent="0.3">
      <c r="C179" s="1" t="s">
        <v>0</v>
      </c>
      <c r="D179" s="1" t="s">
        <v>0</v>
      </c>
      <c r="E179" s="1" t="s">
        <v>0</v>
      </c>
      <c r="F179" s="1" t="s">
        <v>0</v>
      </c>
      <c r="G179" s="1" t="s">
        <v>0</v>
      </c>
      <c r="H179" s="1"/>
      <c r="I179" s="1" t="s">
        <v>0</v>
      </c>
    </row>
    <row r="180" spans="1:10" x14ac:dyDescent="0.3">
      <c r="C180" s="8">
        <f>SUM(C4:C178)</f>
        <v>116187</v>
      </c>
      <c r="D180" s="8">
        <f>SUM(D4:D178)</f>
        <v>137707</v>
      </c>
      <c r="E180" s="8">
        <f>SUM(E4:E178)</f>
        <v>32609</v>
      </c>
      <c r="F180" s="8">
        <f>SUM(F4:F178)</f>
        <v>188253</v>
      </c>
      <c r="G180" s="8">
        <f>SUM(G4:G178)</f>
        <v>0</v>
      </c>
      <c r="H180" s="9"/>
      <c r="I180" s="21">
        <f>SUM(I4:I178)</f>
        <v>474756</v>
      </c>
      <c r="J180" s="21">
        <f>SUM(J4:J178)</f>
        <v>474756</v>
      </c>
    </row>
    <row r="181" spans="1:10" x14ac:dyDescent="0.3">
      <c r="C181" s="1" t="s">
        <v>1</v>
      </c>
      <c r="D181" s="1" t="s">
        <v>1</v>
      </c>
      <c r="E181" s="1" t="s">
        <v>1</v>
      </c>
      <c r="F181" s="1" t="s">
        <v>1</v>
      </c>
      <c r="G181" s="1" t="s">
        <v>1</v>
      </c>
      <c r="H181" s="1"/>
      <c r="I181" s="1" t="s">
        <v>1</v>
      </c>
    </row>
  </sheetData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J190"/>
  <sheetViews>
    <sheetView topLeftCell="A169" workbookViewId="0">
      <selection activeCell="H16" sqref="H16"/>
    </sheetView>
  </sheetViews>
  <sheetFormatPr defaultRowHeight="14.4" x14ac:dyDescent="0.3"/>
  <cols>
    <col min="2" max="2" width="17.109375" customWidth="1"/>
    <col min="3" max="3" width="11.109375" customWidth="1"/>
    <col min="4" max="4" width="11.5546875" customWidth="1"/>
    <col min="5" max="5" width="11" customWidth="1"/>
    <col min="6" max="6" width="11.109375" customWidth="1"/>
    <col min="7" max="7" width="10.6640625" customWidth="1"/>
  </cols>
  <sheetData>
    <row r="1" spans="1:10" x14ac:dyDescent="0.3">
      <c r="A1" t="s">
        <v>374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268</v>
      </c>
      <c r="D3" s="3" t="s">
        <v>269</v>
      </c>
      <c r="E3" s="3" t="s">
        <v>270</v>
      </c>
      <c r="F3" s="4" t="s">
        <v>271</v>
      </c>
      <c r="G3" s="3" t="s">
        <v>92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87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6010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3001</v>
      </c>
    </row>
    <row r="12" spans="1:10" x14ac:dyDescent="0.3">
      <c r="A12" s="67" t="s">
        <v>331</v>
      </c>
      <c r="B12" s="67" t="s">
        <v>315</v>
      </c>
      <c r="C12" s="5"/>
      <c r="D12" s="5">
        <v>1757</v>
      </c>
      <c r="E12" s="5">
        <v>1897</v>
      </c>
      <c r="F12" s="17">
        <v>2356</v>
      </c>
      <c r="G12" s="5"/>
      <c r="I12" s="47">
        <f t="shared" si="0"/>
        <v>6010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1391</v>
      </c>
      <c r="E13" s="5"/>
      <c r="F13" s="17">
        <v>1610</v>
      </c>
      <c r="G13" s="5"/>
      <c r="I13" s="47">
        <f t="shared" si="0"/>
        <v>3001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I4+I16+I30+I37+I46+I50+I52+I59+I23+I44</f>
        <v>61764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I17+I31+I38+I60+I24+I53</f>
        <v>62372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I5+I18+I32+I39+I47+I51+I61+I25+I45+I54</f>
        <v>58364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I19+I33+I40+I62+I26+I55</f>
        <v>44104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I6+I20+I34+I41+I48+I63+I27+I56</f>
        <v>6689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I7+I21+I35+I42+I49+I64+I28+I57</f>
        <v>858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I8+I22+I36+I43+I65+I29+I58</f>
        <v>25342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>
        <v>22527</v>
      </c>
      <c r="D37" s="5">
        <v>2692</v>
      </c>
      <c r="E37" s="5"/>
      <c r="F37" s="17"/>
      <c r="G37" s="5"/>
      <c r="I37" s="47">
        <f t="shared" si="0"/>
        <v>25219</v>
      </c>
      <c r="J37" s="45"/>
    </row>
    <row r="38" spans="1:10" x14ac:dyDescent="0.3">
      <c r="A38" s="2" t="s">
        <v>328</v>
      </c>
      <c r="B38" s="63" t="s">
        <v>345</v>
      </c>
      <c r="C38" s="5">
        <v>29031</v>
      </c>
      <c r="D38" s="5">
        <v>5980</v>
      </c>
      <c r="E38" s="5"/>
      <c r="F38" s="17"/>
      <c r="G38" s="5">
        <v>3900</v>
      </c>
      <c r="I38" s="47">
        <f t="shared" si="0"/>
        <v>38911</v>
      </c>
      <c r="J38" s="45"/>
    </row>
    <row r="39" spans="1:10" x14ac:dyDescent="0.3">
      <c r="A39" s="2" t="s">
        <v>139</v>
      </c>
      <c r="B39" s="63" t="s">
        <v>345</v>
      </c>
      <c r="C39" s="5">
        <v>17545</v>
      </c>
      <c r="D39" s="5">
        <v>1199</v>
      </c>
      <c r="E39" s="5"/>
      <c r="F39" s="17">
        <v>3881</v>
      </c>
      <c r="G39" s="5"/>
      <c r="I39" s="47">
        <f t="shared" si="0"/>
        <v>22625</v>
      </c>
      <c r="J39" s="45"/>
    </row>
    <row r="40" spans="1:10" x14ac:dyDescent="0.3">
      <c r="A40" s="2" t="s">
        <v>329</v>
      </c>
      <c r="B40" s="63" t="s">
        <v>345</v>
      </c>
      <c r="C40" s="5">
        <v>4923</v>
      </c>
      <c r="D40" s="5"/>
      <c r="E40" s="5">
        <v>1038</v>
      </c>
      <c r="F40" s="17">
        <v>1290</v>
      </c>
      <c r="G40" s="5"/>
      <c r="I40" s="47">
        <f t="shared" si="0"/>
        <v>7251</v>
      </c>
      <c r="J40" s="45"/>
    </row>
    <row r="41" spans="1:10" x14ac:dyDescent="0.3">
      <c r="A41" s="2" t="s">
        <v>174</v>
      </c>
      <c r="B41" s="63" t="s">
        <v>345</v>
      </c>
      <c r="C41" s="5">
        <v>3600</v>
      </c>
      <c r="D41" s="5"/>
      <c r="E41" s="5"/>
      <c r="F41" s="17"/>
      <c r="G41" s="5"/>
      <c r="I41" s="47">
        <f t="shared" si="0"/>
        <v>3600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>
        <v>8004</v>
      </c>
      <c r="F43" s="17"/>
      <c r="G43" s="5">
        <v>1394</v>
      </c>
      <c r="I43" s="47">
        <f t="shared" si="0"/>
        <v>9398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6" t="s">
        <v>10</v>
      </c>
      <c r="B45" s="66" t="s">
        <v>372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/>
      <c r="D52" s="5">
        <v>7405</v>
      </c>
      <c r="E52" s="5">
        <v>11241</v>
      </c>
      <c r="F52" s="5">
        <v>10445</v>
      </c>
      <c r="G52" s="5">
        <v>7454</v>
      </c>
      <c r="I52" s="47">
        <f t="shared" si="0"/>
        <v>36545</v>
      </c>
      <c r="J52" s="45"/>
    </row>
    <row r="53" spans="1:10" x14ac:dyDescent="0.3">
      <c r="A53" s="60" t="s">
        <v>346</v>
      </c>
      <c r="B53" s="60" t="s">
        <v>315</v>
      </c>
      <c r="C53" s="5"/>
      <c r="D53" s="5">
        <v>2279</v>
      </c>
      <c r="E53" s="5">
        <v>2487</v>
      </c>
      <c r="F53" s="5"/>
      <c r="G53" s="5">
        <v>18695</v>
      </c>
      <c r="I53" s="47">
        <f t="shared" si="0"/>
        <v>23461</v>
      </c>
      <c r="J53" s="45"/>
    </row>
    <row r="54" spans="1:10" x14ac:dyDescent="0.3">
      <c r="A54" s="60" t="s">
        <v>10</v>
      </c>
      <c r="B54" s="60" t="s">
        <v>315</v>
      </c>
      <c r="C54" s="5"/>
      <c r="D54" s="5">
        <v>3660</v>
      </c>
      <c r="E54" s="5">
        <v>2097</v>
      </c>
      <c r="F54" s="5">
        <v>22283</v>
      </c>
      <c r="G54" s="5">
        <v>7699</v>
      </c>
      <c r="I54" s="47">
        <f t="shared" si="0"/>
        <v>35739</v>
      </c>
      <c r="J54" s="45"/>
    </row>
    <row r="55" spans="1:10" x14ac:dyDescent="0.3">
      <c r="A55" s="60" t="s">
        <v>347</v>
      </c>
      <c r="B55" s="60" t="s">
        <v>315</v>
      </c>
      <c r="C55" s="5"/>
      <c r="D55" s="5">
        <v>1478</v>
      </c>
      <c r="E55" s="5">
        <v>11202</v>
      </c>
      <c r="F55" s="5">
        <v>24173</v>
      </c>
      <c r="G55" s="5"/>
      <c r="I55" s="47">
        <f t="shared" si="0"/>
        <v>36853</v>
      </c>
      <c r="J55" s="45"/>
    </row>
    <row r="56" spans="1:10" x14ac:dyDescent="0.3">
      <c r="A56" s="60" t="s">
        <v>8</v>
      </c>
      <c r="B56" s="60" t="s">
        <v>315</v>
      </c>
      <c r="C56" s="5"/>
      <c r="D56" s="5"/>
      <c r="E56" s="5"/>
      <c r="F56" s="5"/>
      <c r="G56" s="5">
        <v>3089</v>
      </c>
      <c r="I56" s="47">
        <f t="shared" si="0"/>
        <v>3089</v>
      </c>
      <c r="J56" s="45"/>
    </row>
    <row r="57" spans="1:10" x14ac:dyDescent="0.3">
      <c r="A57" s="60" t="s">
        <v>348</v>
      </c>
      <c r="B57" s="60" t="s">
        <v>315</v>
      </c>
      <c r="C57" s="5"/>
      <c r="D57" s="5"/>
      <c r="E57" s="5"/>
      <c r="F57" s="17"/>
      <c r="G57" s="5">
        <v>858</v>
      </c>
      <c r="I57" s="47">
        <f t="shared" si="0"/>
        <v>858</v>
      </c>
      <c r="J57" s="45"/>
    </row>
    <row r="58" spans="1:10" x14ac:dyDescent="0.3">
      <c r="A58" s="60" t="s">
        <v>158</v>
      </c>
      <c r="B58" s="60" t="s">
        <v>315</v>
      </c>
      <c r="C58" s="5"/>
      <c r="D58" s="5">
        <v>112</v>
      </c>
      <c r="E58" s="5">
        <v>8174</v>
      </c>
      <c r="F58" s="5">
        <v>2078</v>
      </c>
      <c r="G58" s="5">
        <v>5580</v>
      </c>
      <c r="I58" s="47">
        <f t="shared" si="0"/>
        <v>15944</v>
      </c>
      <c r="J58" s="45"/>
    </row>
    <row r="59" spans="1:10" x14ac:dyDescent="0.3">
      <c r="A59" s="62" t="s">
        <v>172</v>
      </c>
      <c r="B59" s="62" t="s">
        <v>351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2" t="s">
        <v>352</v>
      </c>
      <c r="B60" s="62" t="s">
        <v>351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22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323</v>
      </c>
      <c r="B62" s="62" t="s">
        <v>351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24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353</v>
      </c>
      <c r="B64" s="62" t="s">
        <v>351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2" t="s">
        <v>354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t="s">
        <v>29</v>
      </c>
      <c r="B66" t="s">
        <v>30</v>
      </c>
      <c r="C66" s="5"/>
      <c r="D66" s="5"/>
      <c r="E66" s="5"/>
      <c r="F66" s="17"/>
      <c r="G66" s="5"/>
      <c r="I66" s="47">
        <f t="shared" si="0"/>
        <v>0</v>
      </c>
      <c r="J66" s="44"/>
    </row>
    <row r="67" spans="1:10" x14ac:dyDescent="0.3">
      <c r="A67" t="s">
        <v>17</v>
      </c>
      <c r="B67" t="s">
        <v>30</v>
      </c>
      <c r="C67" s="5"/>
      <c r="D67" s="5"/>
      <c r="E67" s="5"/>
      <c r="F67" s="5"/>
      <c r="G67" s="5"/>
      <c r="I67" s="47">
        <f t="shared" si="0"/>
        <v>0</v>
      </c>
      <c r="J67" s="44"/>
    </row>
    <row r="68" spans="1:10" x14ac:dyDescent="0.3">
      <c r="A68" t="s">
        <v>18</v>
      </c>
      <c r="B68" t="s">
        <v>30</v>
      </c>
      <c r="C68" s="5"/>
      <c r="D68" s="5"/>
      <c r="E68" s="5"/>
      <c r="F68" s="5"/>
      <c r="G68" s="5"/>
      <c r="I68" s="47">
        <f t="shared" si="0"/>
        <v>0</v>
      </c>
      <c r="J68" s="44"/>
    </row>
    <row r="69" spans="1:10" x14ac:dyDescent="0.3">
      <c r="A69" t="s">
        <v>244</v>
      </c>
      <c r="B69" t="s">
        <v>30</v>
      </c>
      <c r="C69" s="5"/>
      <c r="D69" s="5"/>
      <c r="E69" s="5"/>
      <c r="F69" s="5"/>
      <c r="G69" s="5"/>
      <c r="I69" s="47">
        <f t="shared" si="0"/>
        <v>0</v>
      </c>
      <c r="J69" s="44"/>
    </row>
    <row r="70" spans="1:10" x14ac:dyDescent="0.3">
      <c r="A70" t="s">
        <v>162</v>
      </c>
      <c r="B70" t="s">
        <v>30</v>
      </c>
      <c r="C70" s="5"/>
      <c r="D70" s="5"/>
      <c r="E70" s="5"/>
      <c r="F70" s="5"/>
      <c r="G70" s="5"/>
      <c r="I70" s="47">
        <f t="shared" si="0"/>
        <v>0</v>
      </c>
      <c r="J70" s="46"/>
    </row>
    <row r="71" spans="1:10" x14ac:dyDescent="0.3">
      <c r="A71" s="42" t="s">
        <v>25</v>
      </c>
      <c r="B71" s="42" t="s">
        <v>30</v>
      </c>
      <c r="C71" s="5"/>
      <c r="D71" s="5"/>
      <c r="E71" s="5"/>
      <c r="F71" s="5"/>
      <c r="G71" s="5"/>
      <c r="I71" s="47">
        <f t="shared" si="0"/>
        <v>0</v>
      </c>
      <c r="J71" s="46">
        <f>I71+I89</f>
        <v>0</v>
      </c>
    </row>
    <row r="72" spans="1:10" x14ac:dyDescent="0.3">
      <c r="A72" s="42" t="s">
        <v>349</v>
      </c>
      <c r="B72" s="42" t="s">
        <v>30</v>
      </c>
      <c r="C72" s="5"/>
      <c r="D72" s="5"/>
      <c r="E72" s="5"/>
      <c r="F72" s="5"/>
      <c r="G72" s="5"/>
      <c r="I72" s="47">
        <f t="shared" si="0"/>
        <v>0</v>
      </c>
      <c r="J72" s="46">
        <f>I72</f>
        <v>0</v>
      </c>
    </row>
    <row r="73" spans="1:10" x14ac:dyDescent="0.3">
      <c r="A73" s="42" t="s">
        <v>27</v>
      </c>
      <c r="B73" s="42" t="s">
        <v>30</v>
      </c>
      <c r="C73" s="5"/>
      <c r="D73" s="5"/>
      <c r="E73" s="5"/>
      <c r="F73" s="5"/>
      <c r="G73" s="5"/>
      <c r="I73" s="47">
        <f t="shared" si="0"/>
        <v>0</v>
      </c>
      <c r="J73" s="44">
        <f>I73+I87+I90</f>
        <v>0</v>
      </c>
    </row>
    <row r="74" spans="1:10" x14ac:dyDescent="0.3">
      <c r="A74" s="60" t="s">
        <v>325</v>
      </c>
      <c r="B74" s="60" t="s">
        <v>30</v>
      </c>
      <c r="C74" s="5"/>
      <c r="D74" s="5"/>
      <c r="E74" s="5"/>
      <c r="F74" s="5"/>
      <c r="G74" s="5"/>
      <c r="I74" s="47">
        <f t="shared" si="0"/>
        <v>0</v>
      </c>
      <c r="J74" s="44">
        <f>I74+I91</f>
        <v>0</v>
      </c>
    </row>
    <row r="75" spans="1:10" x14ac:dyDescent="0.3">
      <c r="A75" s="42" t="s">
        <v>28</v>
      </c>
      <c r="B75" s="42" t="s">
        <v>30</v>
      </c>
      <c r="C75" s="5"/>
      <c r="D75" s="5"/>
      <c r="E75" s="5"/>
      <c r="F75" s="5"/>
      <c r="G75" s="5"/>
      <c r="I75" s="47">
        <f t="shared" si="0"/>
        <v>0</v>
      </c>
      <c r="J75" s="44">
        <f>I75+I88+I92</f>
        <v>0</v>
      </c>
    </row>
    <row r="76" spans="1:10" x14ac:dyDescent="0.3">
      <c r="A76" t="s">
        <v>29</v>
      </c>
      <c r="B76" s="59" t="s">
        <v>254</v>
      </c>
      <c r="C76" s="5"/>
      <c r="D76" s="5"/>
      <c r="E76" s="5"/>
      <c r="F76" s="5"/>
      <c r="G76" s="5"/>
      <c r="I76" s="47">
        <f t="shared" si="0"/>
        <v>0</v>
      </c>
      <c r="J76" s="44">
        <f>I66+I76+I83+I93+I112+I97+I105</f>
        <v>56337</v>
      </c>
    </row>
    <row r="77" spans="1:10" x14ac:dyDescent="0.3">
      <c r="A77" t="s">
        <v>330</v>
      </c>
      <c r="B77" s="59" t="s">
        <v>254</v>
      </c>
      <c r="C77" s="5"/>
      <c r="D77" s="5"/>
      <c r="E77" s="5"/>
      <c r="F77" s="5"/>
      <c r="G77" s="5"/>
      <c r="I77" s="47">
        <f t="shared" si="0"/>
        <v>0</v>
      </c>
      <c r="J77" s="46">
        <f>I77+I113+I98+I106</f>
        <v>54262</v>
      </c>
    </row>
    <row r="78" spans="1:10" x14ac:dyDescent="0.3">
      <c r="A78" t="s">
        <v>17</v>
      </c>
      <c r="B78" s="59" t="s">
        <v>254</v>
      </c>
      <c r="C78" s="5"/>
      <c r="D78" s="5"/>
      <c r="E78" s="5"/>
      <c r="F78" s="5"/>
      <c r="G78" s="5"/>
      <c r="I78" s="47">
        <f t="shared" si="0"/>
        <v>0</v>
      </c>
      <c r="J78" s="44">
        <f>I67+I78+I84+I94+I104+I114+I99+I107</f>
        <v>33331</v>
      </c>
    </row>
    <row r="79" spans="1:10" x14ac:dyDescent="0.3">
      <c r="A79" t="s">
        <v>331</v>
      </c>
      <c r="B79" s="59" t="s">
        <v>254</v>
      </c>
      <c r="C79" s="5"/>
      <c r="D79" s="5"/>
      <c r="E79" s="5"/>
      <c r="F79" s="5"/>
      <c r="G79" s="5"/>
      <c r="I79" s="47">
        <f t="shared" si="0"/>
        <v>0</v>
      </c>
      <c r="J79" s="46">
        <f>I79+I115+I100+I108</f>
        <v>26985</v>
      </c>
    </row>
    <row r="80" spans="1:10" x14ac:dyDescent="0.3">
      <c r="A80" t="s">
        <v>18</v>
      </c>
      <c r="B80" s="59" t="s">
        <v>254</v>
      </c>
      <c r="C80" s="5"/>
      <c r="D80" s="5"/>
      <c r="E80" s="5"/>
      <c r="F80" s="5"/>
      <c r="G80" s="5"/>
      <c r="I80" s="47">
        <f t="shared" si="0"/>
        <v>0</v>
      </c>
      <c r="J80" s="44">
        <f>I68+I85+I95+I116+I80+I101+I109</f>
        <v>7037</v>
      </c>
    </row>
    <row r="81" spans="1:10" x14ac:dyDescent="0.3">
      <c r="A81" t="s">
        <v>244</v>
      </c>
      <c r="B81" s="59" t="s">
        <v>254</v>
      </c>
      <c r="C81" s="5"/>
      <c r="D81" s="5"/>
      <c r="E81" s="5"/>
      <c r="F81" s="5"/>
      <c r="G81" s="5"/>
      <c r="I81" s="47">
        <f t="shared" si="0"/>
        <v>0</v>
      </c>
      <c r="J81" s="44">
        <f>I69+I86+I96+I81+I117+I102+I110</f>
        <v>674</v>
      </c>
    </row>
    <row r="82" spans="1:10" x14ac:dyDescent="0.3">
      <c r="A82" t="s">
        <v>162</v>
      </c>
      <c r="B82" s="59" t="s">
        <v>254</v>
      </c>
      <c r="C82" s="5"/>
      <c r="D82" s="5"/>
      <c r="E82" s="5"/>
      <c r="F82" s="5"/>
      <c r="G82" s="5"/>
      <c r="I82" s="47">
        <f t="shared" si="0"/>
        <v>0</v>
      </c>
      <c r="J82" s="44">
        <f>I70+I82+I118+I103+I111</f>
        <v>2997</v>
      </c>
    </row>
    <row r="83" spans="1:10" x14ac:dyDescent="0.3">
      <c r="A83" s="2" t="s">
        <v>29</v>
      </c>
      <c r="B83" s="2" t="s">
        <v>289</v>
      </c>
      <c r="C83" s="5"/>
      <c r="D83" s="5"/>
      <c r="E83" s="5"/>
      <c r="F83" s="5"/>
      <c r="G83" s="5"/>
      <c r="I83" s="47">
        <f t="shared" si="0"/>
        <v>0</v>
      </c>
      <c r="J83" s="45"/>
    </row>
    <row r="84" spans="1:10" x14ac:dyDescent="0.3">
      <c r="A84" s="2" t="s">
        <v>17</v>
      </c>
      <c r="B84" s="2" t="s">
        <v>289</v>
      </c>
      <c r="C84" s="5"/>
      <c r="D84" s="5"/>
      <c r="E84" s="5"/>
      <c r="F84" s="5"/>
      <c r="G84" s="5"/>
      <c r="I84" s="47">
        <f t="shared" si="0"/>
        <v>0</v>
      </c>
      <c r="J84" s="45"/>
    </row>
    <row r="85" spans="1:10" x14ac:dyDescent="0.3">
      <c r="A85" t="s">
        <v>18</v>
      </c>
      <c r="B85" s="2" t="s">
        <v>289</v>
      </c>
      <c r="C85" s="5"/>
      <c r="D85" s="5"/>
      <c r="E85" s="5"/>
      <c r="F85" s="5"/>
      <c r="G85" s="5"/>
      <c r="I85" s="47">
        <f t="shared" si="0"/>
        <v>0</v>
      </c>
      <c r="J85" s="45"/>
    </row>
    <row r="86" spans="1:10" x14ac:dyDescent="0.3">
      <c r="A86" s="2" t="s">
        <v>244</v>
      </c>
      <c r="B86" s="2" t="s">
        <v>289</v>
      </c>
      <c r="C86" s="5"/>
      <c r="D86" s="5"/>
      <c r="E86" s="5"/>
      <c r="F86" s="5"/>
      <c r="G86" s="5"/>
      <c r="I86" s="13">
        <f t="shared" si="0"/>
        <v>0</v>
      </c>
      <c r="J86" s="45"/>
    </row>
    <row r="87" spans="1:10" x14ac:dyDescent="0.3">
      <c r="A87" t="s">
        <v>27</v>
      </c>
      <c r="B87" s="2" t="s">
        <v>289</v>
      </c>
      <c r="C87" s="5"/>
      <c r="D87" s="5"/>
      <c r="E87" s="5"/>
      <c r="F87" s="5"/>
      <c r="G87" s="5"/>
      <c r="I87" s="13">
        <f t="shared" si="0"/>
        <v>0</v>
      </c>
      <c r="J87" s="45"/>
    </row>
    <row r="88" spans="1:10" x14ac:dyDescent="0.3">
      <c r="A88" t="s">
        <v>28</v>
      </c>
      <c r="B88" s="2" t="s">
        <v>289</v>
      </c>
      <c r="C88" s="5"/>
      <c r="D88" s="5"/>
      <c r="E88" s="5"/>
      <c r="F88" s="5"/>
      <c r="G88" s="5"/>
      <c r="I88" s="13">
        <f t="shared" si="0"/>
        <v>0</v>
      </c>
      <c r="J88" s="45"/>
    </row>
    <row r="89" spans="1:10" x14ac:dyDescent="0.3">
      <c r="A89" t="s">
        <v>25</v>
      </c>
      <c r="B89" s="2" t="s">
        <v>292</v>
      </c>
      <c r="C89" s="5"/>
      <c r="D89" s="5"/>
      <c r="E89" s="5"/>
      <c r="F89" s="5"/>
      <c r="G89" s="5"/>
      <c r="I89" s="13">
        <f t="shared" si="0"/>
        <v>0</v>
      </c>
      <c r="J89" s="45"/>
    </row>
    <row r="90" spans="1:10" x14ac:dyDescent="0.3">
      <c r="A90" t="s">
        <v>27</v>
      </c>
      <c r="B90" s="2" t="s">
        <v>292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t="s">
        <v>325</v>
      </c>
      <c r="B91" s="2" t="s">
        <v>292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t="s">
        <v>28</v>
      </c>
      <c r="B92" s="2" t="s">
        <v>292</v>
      </c>
      <c r="C92" s="5"/>
      <c r="D92" s="5"/>
      <c r="E92" s="5"/>
      <c r="F92" s="5"/>
      <c r="G92" s="5"/>
      <c r="I92" s="13">
        <f t="shared" si="0"/>
        <v>0</v>
      </c>
      <c r="J92" s="45"/>
    </row>
    <row r="93" spans="1:10" x14ac:dyDescent="0.3">
      <c r="A93" s="2" t="s">
        <v>29</v>
      </c>
      <c r="B93" s="2" t="s">
        <v>292</v>
      </c>
      <c r="C93" s="5"/>
      <c r="D93" s="5"/>
      <c r="E93" s="5"/>
      <c r="F93" s="5"/>
      <c r="G93" s="5"/>
      <c r="I93" s="13">
        <f t="shared" si="0"/>
        <v>0</v>
      </c>
      <c r="J93" s="45"/>
    </row>
    <row r="94" spans="1:10" x14ac:dyDescent="0.3">
      <c r="A94" s="2" t="s">
        <v>17</v>
      </c>
      <c r="B94" s="2" t="s">
        <v>292</v>
      </c>
      <c r="C94" s="5"/>
      <c r="D94" s="5"/>
      <c r="E94" s="5"/>
      <c r="F94" s="5"/>
      <c r="G94" s="5"/>
      <c r="I94" s="13">
        <f t="shared" si="0"/>
        <v>0</v>
      </c>
      <c r="J94" s="45"/>
    </row>
    <row r="95" spans="1:10" x14ac:dyDescent="0.3">
      <c r="A95" t="s">
        <v>18</v>
      </c>
      <c r="B95" s="2" t="s">
        <v>292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s="2" t="s">
        <v>244</v>
      </c>
      <c r="B96" s="2" t="s">
        <v>292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175</v>
      </c>
      <c r="B97" s="64" t="s">
        <v>360</v>
      </c>
      <c r="C97" s="5">
        <v>12295</v>
      </c>
      <c r="D97" s="5">
        <v>4610</v>
      </c>
      <c r="E97" s="5">
        <v>9456</v>
      </c>
      <c r="F97" s="5">
        <v>8688</v>
      </c>
      <c r="G97" s="5">
        <v>6410</v>
      </c>
      <c r="I97" s="13">
        <f t="shared" si="0"/>
        <v>41459</v>
      </c>
      <c r="J97" s="45"/>
    </row>
    <row r="98" spans="1:10" x14ac:dyDescent="0.3">
      <c r="A98" t="s">
        <v>361</v>
      </c>
      <c r="B98" s="64" t="s">
        <v>360</v>
      </c>
      <c r="C98" s="5">
        <v>13542</v>
      </c>
      <c r="D98" s="5">
        <v>8222</v>
      </c>
      <c r="E98" s="5">
        <v>2028</v>
      </c>
      <c r="F98" s="5"/>
      <c r="G98" s="5">
        <v>12624</v>
      </c>
      <c r="I98" s="13">
        <f t="shared" si="0"/>
        <v>36416</v>
      </c>
      <c r="J98" s="45"/>
    </row>
    <row r="99" spans="1:10" x14ac:dyDescent="0.3">
      <c r="A99" t="s">
        <v>176</v>
      </c>
      <c r="B99" s="64" t="s">
        <v>360</v>
      </c>
      <c r="C99" s="5">
        <v>9111</v>
      </c>
      <c r="D99" s="5">
        <v>1457</v>
      </c>
      <c r="E99" s="5">
        <v>1695</v>
      </c>
      <c r="F99" s="5">
        <v>10757</v>
      </c>
      <c r="G99" s="5">
        <v>2717</v>
      </c>
      <c r="I99" s="13">
        <f t="shared" si="0"/>
        <v>25737</v>
      </c>
      <c r="J99" s="45"/>
    </row>
    <row r="100" spans="1:10" x14ac:dyDescent="0.3">
      <c r="A100" t="s">
        <v>362</v>
      </c>
      <c r="B100" s="64" t="s">
        <v>360</v>
      </c>
      <c r="C100" s="5">
        <v>4252</v>
      </c>
      <c r="D100" s="5">
        <v>1241</v>
      </c>
      <c r="E100" s="5">
        <v>7787</v>
      </c>
      <c r="F100" s="5">
        <v>9508</v>
      </c>
      <c r="G100" s="5"/>
      <c r="I100" s="13">
        <f t="shared" si="0"/>
        <v>22788</v>
      </c>
      <c r="J100" s="45"/>
    </row>
    <row r="101" spans="1:10" x14ac:dyDescent="0.3">
      <c r="A101" t="s">
        <v>177</v>
      </c>
      <c r="B101" s="64" t="s">
        <v>360</v>
      </c>
      <c r="C101" s="5">
        <v>3526</v>
      </c>
      <c r="D101" s="5"/>
      <c r="E101" s="5"/>
      <c r="F101" s="5"/>
      <c r="G101" s="5">
        <v>2701</v>
      </c>
      <c r="I101" s="13">
        <f t="shared" si="0"/>
        <v>6227</v>
      </c>
      <c r="J101" s="45"/>
    </row>
    <row r="102" spans="1:10" x14ac:dyDescent="0.3">
      <c r="A102" s="2" t="s">
        <v>363</v>
      </c>
      <c r="B102" s="64" t="s">
        <v>360</v>
      </c>
      <c r="C102" s="5"/>
      <c r="D102" s="5"/>
      <c r="E102" s="5"/>
      <c r="F102" s="5"/>
      <c r="G102" s="5">
        <v>674</v>
      </c>
      <c r="I102" s="13">
        <f t="shared" si="0"/>
        <v>674</v>
      </c>
      <c r="J102" s="45"/>
    </row>
    <row r="103" spans="1:10" x14ac:dyDescent="0.3">
      <c r="A103" s="2" t="s">
        <v>364</v>
      </c>
      <c r="B103" s="64" t="s">
        <v>360</v>
      </c>
      <c r="C103" s="5"/>
      <c r="D103" s="5">
        <v>91</v>
      </c>
      <c r="E103" s="5"/>
      <c r="F103" s="5">
        <v>1639</v>
      </c>
      <c r="G103" s="5">
        <v>1267</v>
      </c>
      <c r="I103" s="13">
        <f t="shared" si="0"/>
        <v>2997</v>
      </c>
      <c r="J103" s="45"/>
    </row>
    <row r="104" spans="1:10" x14ac:dyDescent="0.3">
      <c r="A104" t="s">
        <v>33</v>
      </c>
      <c r="B104" s="2" t="s">
        <v>254</v>
      </c>
      <c r="C104" s="5"/>
      <c r="D104" s="5"/>
      <c r="E104" s="5"/>
      <c r="F104" s="5"/>
      <c r="G104" s="5"/>
      <c r="I104" s="13">
        <f t="shared" si="0"/>
        <v>0</v>
      </c>
      <c r="J104" s="46"/>
    </row>
    <row r="105" spans="1:10" x14ac:dyDescent="0.3">
      <c r="A105" t="s">
        <v>29</v>
      </c>
      <c r="B105" s="68" t="s">
        <v>375</v>
      </c>
      <c r="C105" s="5">
        <v>12586</v>
      </c>
      <c r="D105" s="5">
        <v>1080</v>
      </c>
      <c r="E105" s="5">
        <v>1212</v>
      </c>
      <c r="F105" s="5"/>
      <c r="G105" s="5"/>
      <c r="I105" s="13">
        <f t="shared" si="0"/>
        <v>14878</v>
      </c>
      <c r="J105" s="46"/>
    </row>
    <row r="106" spans="1:10" x14ac:dyDescent="0.3">
      <c r="A106" t="s">
        <v>330</v>
      </c>
      <c r="B106" s="68" t="s">
        <v>375</v>
      </c>
      <c r="C106" s="5">
        <v>12760</v>
      </c>
      <c r="D106" s="5">
        <v>5086</v>
      </c>
      <c r="E106" s="5"/>
      <c r="F106" s="5"/>
      <c r="G106" s="5"/>
      <c r="I106" s="13">
        <f t="shared" si="0"/>
        <v>17846</v>
      </c>
      <c r="J106" s="46"/>
    </row>
    <row r="107" spans="1:10" x14ac:dyDescent="0.3">
      <c r="A107" t="s">
        <v>17</v>
      </c>
      <c r="B107" s="68" t="s">
        <v>375</v>
      </c>
      <c r="C107" s="5">
        <v>7594</v>
      </c>
      <c r="D107" s="5"/>
      <c r="E107" s="5"/>
      <c r="F107" s="5"/>
      <c r="G107" s="5"/>
      <c r="I107" s="13">
        <f t="shared" si="0"/>
        <v>7594</v>
      </c>
      <c r="J107" s="46"/>
    </row>
    <row r="108" spans="1:10" x14ac:dyDescent="0.3">
      <c r="A108" t="s">
        <v>331</v>
      </c>
      <c r="B108" s="68" t="s">
        <v>375</v>
      </c>
      <c r="C108" s="5">
        <v>2852</v>
      </c>
      <c r="D108" s="5">
        <v>1345</v>
      </c>
      <c r="E108" s="5"/>
      <c r="F108" s="5"/>
      <c r="G108" s="5"/>
      <c r="I108" s="13">
        <f t="shared" si="0"/>
        <v>4197</v>
      </c>
      <c r="J108" s="46"/>
    </row>
    <row r="109" spans="1:10" x14ac:dyDescent="0.3">
      <c r="A109" t="s">
        <v>18</v>
      </c>
      <c r="B109" s="68" t="s">
        <v>375</v>
      </c>
      <c r="C109" s="5">
        <v>810</v>
      </c>
      <c r="D109" s="5"/>
      <c r="E109" s="5"/>
      <c r="F109" s="5"/>
      <c r="G109" s="5"/>
      <c r="I109" s="13">
        <f t="shared" si="0"/>
        <v>810</v>
      </c>
      <c r="J109" s="46"/>
    </row>
    <row r="110" spans="1:10" x14ac:dyDescent="0.3">
      <c r="A110" t="s">
        <v>244</v>
      </c>
      <c r="B110" s="68" t="s">
        <v>375</v>
      </c>
      <c r="C110" s="5"/>
      <c r="D110" s="5"/>
      <c r="E110" s="5"/>
      <c r="F110" s="5"/>
      <c r="G110" s="5"/>
      <c r="I110" s="13">
        <f t="shared" si="0"/>
        <v>0</v>
      </c>
      <c r="J110" s="46"/>
    </row>
    <row r="111" spans="1:10" x14ac:dyDescent="0.3">
      <c r="A111" t="s">
        <v>162</v>
      </c>
      <c r="B111" s="68" t="s">
        <v>375</v>
      </c>
      <c r="C111" s="5"/>
      <c r="D111" s="5"/>
      <c r="E111" s="5"/>
      <c r="F111" s="5"/>
      <c r="G111" s="5"/>
      <c r="I111" s="13">
        <f t="shared" si="0"/>
        <v>0</v>
      </c>
      <c r="J111" s="46"/>
    </row>
    <row r="112" spans="1:10" x14ac:dyDescent="0.3">
      <c r="A112" s="2" t="s">
        <v>37</v>
      </c>
      <c r="B112" s="2" t="s">
        <v>297</v>
      </c>
      <c r="C112" s="5"/>
      <c r="D112" s="5"/>
      <c r="E112" s="5"/>
      <c r="F112" s="5"/>
      <c r="G112" s="5"/>
      <c r="I112" s="13">
        <f t="shared" si="0"/>
        <v>0</v>
      </c>
      <c r="J112" s="46"/>
    </row>
    <row r="113" spans="1:10" x14ac:dyDescent="0.3">
      <c r="A113" s="2" t="s">
        <v>332</v>
      </c>
      <c r="B113" s="2" t="s">
        <v>297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s="2" t="s">
        <v>33</v>
      </c>
      <c r="B114" s="2" t="s">
        <v>297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s="2" t="s">
        <v>326</v>
      </c>
      <c r="B115" s="2" t="s">
        <v>297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s="2" t="s">
        <v>31</v>
      </c>
      <c r="B116" s="2" t="s">
        <v>297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s="2" t="s">
        <v>245</v>
      </c>
      <c r="B117" s="2" t="s">
        <v>297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s="2" t="s">
        <v>161</v>
      </c>
      <c r="B118" s="2" t="s">
        <v>297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37</v>
      </c>
      <c r="B119" s="55" t="s">
        <v>336</v>
      </c>
      <c r="C119" s="5"/>
      <c r="D119" s="5"/>
      <c r="E119" s="5">
        <v>644</v>
      </c>
      <c r="F119" s="10">
        <v>1389</v>
      </c>
      <c r="G119" s="5">
        <v>976</v>
      </c>
      <c r="I119" s="47">
        <f t="shared" si="0"/>
        <v>3009</v>
      </c>
      <c r="J119" s="45"/>
    </row>
    <row r="120" spans="1:10" x14ac:dyDescent="0.3">
      <c r="A120" s="2" t="s">
        <v>332</v>
      </c>
      <c r="B120" s="55" t="s">
        <v>336</v>
      </c>
      <c r="C120" s="5"/>
      <c r="D120" s="5">
        <v>1220</v>
      </c>
      <c r="E120" s="5"/>
      <c r="F120" s="10"/>
      <c r="G120" s="5"/>
      <c r="I120" s="47">
        <f t="shared" si="0"/>
        <v>1220</v>
      </c>
      <c r="J120" s="45"/>
    </row>
    <row r="121" spans="1:10" x14ac:dyDescent="0.3">
      <c r="A121" t="s">
        <v>33</v>
      </c>
      <c r="B121" s="55" t="s">
        <v>336</v>
      </c>
      <c r="C121" s="5">
        <v>1122</v>
      </c>
      <c r="D121" s="5"/>
      <c r="E121" s="5"/>
      <c r="F121" s="10"/>
      <c r="G121" s="5"/>
      <c r="I121" s="47">
        <f t="shared" si="0"/>
        <v>1122</v>
      </c>
      <c r="J121" s="45"/>
    </row>
    <row r="122" spans="1:10" x14ac:dyDescent="0.3">
      <c r="A122" s="2" t="s">
        <v>326</v>
      </c>
      <c r="B122" s="55" t="s">
        <v>336</v>
      </c>
      <c r="C122" s="5"/>
      <c r="D122" s="5"/>
      <c r="E122" s="5"/>
      <c r="F122" s="10"/>
      <c r="G122" s="5"/>
      <c r="I122" s="47">
        <f t="shared" si="0"/>
        <v>0</v>
      </c>
      <c r="J122" s="45"/>
    </row>
    <row r="123" spans="1:10" x14ac:dyDescent="0.3">
      <c r="A123" s="2" t="s">
        <v>339</v>
      </c>
      <c r="B123" s="55" t="s">
        <v>336</v>
      </c>
      <c r="C123" s="5"/>
      <c r="D123" s="5">
        <v>4431</v>
      </c>
      <c r="E123" s="5"/>
      <c r="F123" s="10"/>
      <c r="G123" s="5">
        <v>765</v>
      </c>
      <c r="I123" s="47">
        <f t="shared" si="0"/>
        <v>5196</v>
      </c>
      <c r="J123" s="46">
        <f>I123</f>
        <v>5196</v>
      </c>
    </row>
    <row r="124" spans="1:10" x14ac:dyDescent="0.3">
      <c r="A124" t="s">
        <v>31</v>
      </c>
      <c r="B124" s="55" t="s">
        <v>336</v>
      </c>
      <c r="C124" s="5">
        <v>883</v>
      </c>
      <c r="D124" s="5"/>
      <c r="E124" s="5"/>
      <c r="F124" s="5"/>
      <c r="G124" s="5"/>
      <c r="I124" s="47">
        <f t="shared" si="0"/>
        <v>883</v>
      </c>
      <c r="J124" s="45"/>
    </row>
    <row r="125" spans="1:10" x14ac:dyDescent="0.3">
      <c r="A125" s="2" t="s">
        <v>245</v>
      </c>
      <c r="B125" s="55" t="s">
        <v>336</v>
      </c>
      <c r="C125" s="5"/>
      <c r="D125" s="5"/>
      <c r="E125" s="5"/>
      <c r="F125" s="5"/>
      <c r="G125" s="5"/>
      <c r="I125" s="47">
        <f t="shared" si="0"/>
        <v>0</v>
      </c>
      <c r="J125" s="45"/>
    </row>
    <row r="126" spans="1:10" x14ac:dyDescent="0.3">
      <c r="A126" s="2" t="s">
        <v>161</v>
      </c>
      <c r="B126" s="55" t="s">
        <v>336</v>
      </c>
      <c r="C126" s="5"/>
      <c r="D126" s="5"/>
      <c r="E126" s="5"/>
      <c r="F126" s="5"/>
      <c r="G126" s="5"/>
      <c r="I126" s="47">
        <f t="shared" si="0"/>
        <v>0</v>
      </c>
      <c r="J126" s="45"/>
    </row>
    <row r="127" spans="1:10" x14ac:dyDescent="0.3">
      <c r="A127" t="s">
        <v>35</v>
      </c>
      <c r="B127" t="s">
        <v>32</v>
      </c>
      <c r="C127" s="5"/>
      <c r="D127" s="5"/>
      <c r="E127" s="5"/>
      <c r="F127" s="5"/>
      <c r="G127" s="5"/>
      <c r="I127" s="13">
        <f t="shared" si="0"/>
        <v>0</v>
      </c>
      <c r="J127" s="46">
        <f>I127</f>
        <v>0</v>
      </c>
    </row>
    <row r="128" spans="1:10" x14ac:dyDescent="0.3">
      <c r="A128" t="s">
        <v>36</v>
      </c>
      <c r="B128" t="s">
        <v>32</v>
      </c>
      <c r="C128" s="5"/>
      <c r="D128" s="5">
        <v>1619</v>
      </c>
      <c r="E128" s="5"/>
      <c r="F128" s="5"/>
      <c r="G128" s="5"/>
      <c r="I128" s="13">
        <f t="shared" si="0"/>
        <v>1619</v>
      </c>
      <c r="J128" s="46">
        <f t="shared" ref="J128:J130" si="1">I128</f>
        <v>1619</v>
      </c>
    </row>
    <row r="129" spans="1:10" x14ac:dyDescent="0.3">
      <c r="A129" t="s">
        <v>340</v>
      </c>
      <c r="B129" s="56" t="s">
        <v>32</v>
      </c>
      <c r="C129" s="5"/>
      <c r="D129" s="5"/>
      <c r="E129" s="5"/>
      <c r="F129" s="5"/>
      <c r="G129" s="5"/>
      <c r="I129" s="13">
        <f t="shared" si="0"/>
        <v>0</v>
      </c>
      <c r="J129" s="46">
        <f t="shared" si="1"/>
        <v>0</v>
      </c>
    </row>
    <row r="130" spans="1:10" x14ac:dyDescent="0.3">
      <c r="A130" t="s">
        <v>341</v>
      </c>
      <c r="B130" s="56" t="s">
        <v>32</v>
      </c>
      <c r="C130" s="5"/>
      <c r="D130" s="5">
        <v>4499</v>
      </c>
      <c r="E130" s="5"/>
      <c r="F130" s="5"/>
      <c r="G130" s="5">
        <v>2430</v>
      </c>
      <c r="I130" s="13">
        <f t="shared" si="0"/>
        <v>6929</v>
      </c>
      <c r="J130" s="46">
        <f t="shared" si="1"/>
        <v>6929</v>
      </c>
    </row>
    <row r="131" spans="1:10" x14ac:dyDescent="0.3">
      <c r="A131" s="7" t="s">
        <v>39</v>
      </c>
      <c r="B131" t="s">
        <v>38</v>
      </c>
      <c r="C131" s="5"/>
      <c r="D131" s="5"/>
      <c r="E131" s="5"/>
      <c r="F131" s="5"/>
      <c r="G131" s="5"/>
      <c r="I131" s="13">
        <f t="shared" si="0"/>
        <v>0</v>
      </c>
      <c r="J131" s="45"/>
    </row>
    <row r="132" spans="1:10" x14ac:dyDescent="0.3">
      <c r="A132" s="53" t="s">
        <v>37</v>
      </c>
      <c r="B132" s="54" t="s">
        <v>316</v>
      </c>
      <c r="C132" s="5"/>
      <c r="D132" s="5"/>
      <c r="E132" s="5"/>
      <c r="F132" s="5"/>
      <c r="G132" s="5"/>
      <c r="I132" s="13">
        <f t="shared" si="0"/>
        <v>0</v>
      </c>
      <c r="J132" s="46">
        <f>I132</f>
        <v>0</v>
      </c>
    </row>
    <row r="133" spans="1:10" x14ac:dyDescent="0.3">
      <c r="A133" s="53" t="s">
        <v>332</v>
      </c>
      <c r="B133" s="54" t="s">
        <v>316</v>
      </c>
      <c r="C133" s="5"/>
      <c r="D133" s="5"/>
      <c r="E133" s="5"/>
      <c r="F133" s="5"/>
      <c r="G133" s="5"/>
      <c r="I133" s="13">
        <f t="shared" si="0"/>
        <v>0</v>
      </c>
      <c r="J133" s="46">
        <f t="shared" ref="J133" si="2">I133</f>
        <v>0</v>
      </c>
    </row>
    <row r="134" spans="1:10" x14ac:dyDescent="0.3">
      <c r="A134" s="53" t="s">
        <v>339</v>
      </c>
      <c r="B134" s="54" t="s">
        <v>316</v>
      </c>
      <c r="C134" s="5"/>
      <c r="D134" s="5">
        <v>6684</v>
      </c>
      <c r="E134" s="5"/>
      <c r="F134" s="10"/>
      <c r="G134" s="5">
        <v>2079</v>
      </c>
      <c r="I134" s="13">
        <f t="shared" si="0"/>
        <v>8763</v>
      </c>
      <c r="J134" s="46">
        <f>I134</f>
        <v>8763</v>
      </c>
    </row>
    <row r="135" spans="1:10" x14ac:dyDescent="0.3">
      <c r="A135" t="s">
        <v>37</v>
      </c>
      <c r="B135" t="s">
        <v>293</v>
      </c>
      <c r="C135" s="5"/>
      <c r="D135" s="5"/>
      <c r="E135" s="5">
        <v>128</v>
      </c>
      <c r="F135" s="5">
        <v>134</v>
      </c>
      <c r="G135" s="5"/>
      <c r="I135" s="13">
        <f t="shared" si="0"/>
        <v>262</v>
      </c>
      <c r="J135" s="44">
        <f>I135+I142+I146+I150</f>
        <v>1965</v>
      </c>
    </row>
    <row r="136" spans="1:10" x14ac:dyDescent="0.3">
      <c r="A136" s="2" t="s">
        <v>332</v>
      </c>
      <c r="B136" s="2" t="s">
        <v>327</v>
      </c>
      <c r="C136" s="5">
        <v>1543</v>
      </c>
      <c r="D136" s="5"/>
      <c r="E136" s="5">
        <v>454</v>
      </c>
      <c r="F136" s="5"/>
      <c r="G136" s="5"/>
      <c r="I136" s="13">
        <f t="shared" si="0"/>
        <v>1997</v>
      </c>
      <c r="J136" s="46">
        <f>I136+I151</f>
        <v>2423</v>
      </c>
    </row>
    <row r="137" spans="1:10" x14ac:dyDescent="0.3">
      <c r="A137" t="s">
        <v>33</v>
      </c>
      <c r="B137" t="s">
        <v>293</v>
      </c>
      <c r="C137" s="5"/>
      <c r="D137" s="5"/>
      <c r="E137" s="5">
        <v>1204</v>
      </c>
      <c r="F137" s="5"/>
      <c r="G137" s="5"/>
      <c r="I137" s="13">
        <f t="shared" si="0"/>
        <v>1204</v>
      </c>
      <c r="J137" s="46">
        <f>I137+I143+I147+I152</f>
        <v>7093</v>
      </c>
    </row>
    <row r="138" spans="1:10" x14ac:dyDescent="0.3">
      <c r="A138" s="2" t="s">
        <v>326</v>
      </c>
      <c r="B138" s="2" t="s">
        <v>327</v>
      </c>
      <c r="C138" s="5"/>
      <c r="D138" s="5"/>
      <c r="E138" s="5"/>
      <c r="F138" s="5"/>
      <c r="G138" s="5"/>
      <c r="I138" s="13">
        <f t="shared" si="0"/>
        <v>0</v>
      </c>
      <c r="J138" s="46">
        <f>I138+I153</f>
        <v>0</v>
      </c>
    </row>
    <row r="139" spans="1:10" x14ac:dyDescent="0.3">
      <c r="A139" t="s">
        <v>31</v>
      </c>
      <c r="B139" t="s">
        <v>293</v>
      </c>
      <c r="C139" s="5"/>
      <c r="D139" s="5"/>
      <c r="E139" s="5"/>
      <c r="F139" s="10"/>
      <c r="G139" s="5"/>
      <c r="I139" s="13">
        <f t="shared" si="0"/>
        <v>0</v>
      </c>
      <c r="J139" s="44">
        <f>I139+I144+I148+I154</f>
        <v>2890</v>
      </c>
    </row>
    <row r="140" spans="1:10" x14ac:dyDescent="0.3">
      <c r="A140" t="s">
        <v>245</v>
      </c>
      <c r="B140" t="s">
        <v>293</v>
      </c>
      <c r="C140" s="5"/>
      <c r="D140" s="5"/>
      <c r="E140" s="5"/>
      <c r="F140" s="10"/>
      <c r="G140" s="5"/>
      <c r="I140" s="13">
        <f t="shared" si="0"/>
        <v>0</v>
      </c>
      <c r="J140" s="46">
        <f>I140+I145+I149+I155</f>
        <v>6105</v>
      </c>
    </row>
    <row r="141" spans="1:10" x14ac:dyDescent="0.3">
      <c r="A141" t="s">
        <v>161</v>
      </c>
      <c r="B141" t="s">
        <v>293</v>
      </c>
      <c r="C141" s="5"/>
      <c r="D141" s="5"/>
      <c r="E141" s="5"/>
      <c r="F141" s="10"/>
      <c r="G141" s="5"/>
      <c r="I141" s="13">
        <f t="shared" si="0"/>
        <v>0</v>
      </c>
      <c r="J141" s="46">
        <f>I141+I156</f>
        <v>0</v>
      </c>
    </row>
    <row r="142" spans="1:10" x14ac:dyDescent="0.3">
      <c r="A142" t="s">
        <v>37</v>
      </c>
      <c r="B142" t="s">
        <v>277</v>
      </c>
      <c r="C142" s="5"/>
      <c r="D142" s="5"/>
      <c r="E142" s="5"/>
      <c r="F142" s="10"/>
      <c r="G142" s="5"/>
      <c r="I142" s="47">
        <f t="shared" si="0"/>
        <v>0</v>
      </c>
      <c r="J142" s="46"/>
    </row>
    <row r="143" spans="1:10" x14ac:dyDescent="0.3">
      <c r="A143" t="s">
        <v>33</v>
      </c>
      <c r="B143" t="s">
        <v>277</v>
      </c>
      <c r="C143" s="5"/>
      <c r="D143" s="5"/>
      <c r="E143" s="5"/>
      <c r="F143" s="10">
        <v>2534</v>
      </c>
      <c r="G143" s="5">
        <v>534</v>
      </c>
      <c r="I143" s="47">
        <f t="shared" si="0"/>
        <v>3068</v>
      </c>
      <c r="J143" s="46"/>
    </row>
    <row r="144" spans="1:10" x14ac:dyDescent="0.3">
      <c r="A144" t="s">
        <v>31</v>
      </c>
      <c r="B144" t="s">
        <v>277</v>
      </c>
      <c r="C144" s="5"/>
      <c r="D144" s="5"/>
      <c r="E144" s="5"/>
      <c r="F144" s="10"/>
      <c r="G144" s="5">
        <v>2890</v>
      </c>
      <c r="I144" s="47">
        <f t="shared" si="0"/>
        <v>2890</v>
      </c>
      <c r="J144" s="46"/>
    </row>
    <row r="145" spans="1:10" x14ac:dyDescent="0.3">
      <c r="A145" t="s">
        <v>245</v>
      </c>
      <c r="B145" t="s">
        <v>277</v>
      </c>
      <c r="C145" s="5"/>
      <c r="D145" s="5"/>
      <c r="E145" s="5"/>
      <c r="F145" s="10">
        <v>1933</v>
      </c>
      <c r="G145" s="5">
        <v>4172</v>
      </c>
      <c r="I145" s="47">
        <f t="shared" si="0"/>
        <v>6105</v>
      </c>
      <c r="J145" s="46"/>
    </row>
    <row r="146" spans="1:10" x14ac:dyDescent="0.3">
      <c r="A146" s="2" t="s">
        <v>37</v>
      </c>
      <c r="B146" s="2" t="s">
        <v>153</v>
      </c>
      <c r="C146" s="5"/>
      <c r="D146" s="5"/>
      <c r="E146" s="5"/>
      <c r="F146" s="10"/>
      <c r="G146" s="5"/>
      <c r="I146" s="47">
        <f t="shared" si="0"/>
        <v>0</v>
      </c>
      <c r="J146" s="46"/>
    </row>
    <row r="147" spans="1:10" x14ac:dyDescent="0.3">
      <c r="A147" s="2" t="s">
        <v>33</v>
      </c>
      <c r="B147" s="2" t="s">
        <v>153</v>
      </c>
      <c r="C147" s="5"/>
      <c r="D147" s="5"/>
      <c r="E147" s="5"/>
      <c r="F147" s="10"/>
      <c r="G147" s="5"/>
      <c r="I147" s="47">
        <f t="shared" si="0"/>
        <v>0</v>
      </c>
      <c r="J147" s="46"/>
    </row>
    <row r="148" spans="1:10" x14ac:dyDescent="0.3">
      <c r="A148" s="2" t="s">
        <v>31</v>
      </c>
      <c r="B148" s="2" t="s">
        <v>153</v>
      </c>
      <c r="C148" s="5"/>
      <c r="D148" s="5"/>
      <c r="E148" s="5"/>
      <c r="F148" s="10"/>
      <c r="G148" s="5"/>
      <c r="I148" s="47">
        <f t="shared" si="0"/>
        <v>0</v>
      </c>
      <c r="J148" s="46"/>
    </row>
    <row r="149" spans="1:10" x14ac:dyDescent="0.3">
      <c r="A149" s="2" t="s">
        <v>245</v>
      </c>
      <c r="B149" s="2" t="s">
        <v>153</v>
      </c>
      <c r="C149" s="5"/>
      <c r="D149" s="5"/>
      <c r="E149" s="5"/>
      <c r="F149" s="10"/>
      <c r="G149" s="5"/>
      <c r="I149" s="47">
        <f t="shared" si="0"/>
        <v>0</v>
      </c>
      <c r="J149" s="46"/>
    </row>
    <row r="150" spans="1:10" x14ac:dyDescent="0.3">
      <c r="A150" s="2" t="s">
        <v>42</v>
      </c>
      <c r="B150" s="2" t="s">
        <v>355</v>
      </c>
      <c r="C150" s="5">
        <v>204</v>
      </c>
      <c r="D150" s="5"/>
      <c r="E150" s="5"/>
      <c r="F150" s="5">
        <v>1499</v>
      </c>
      <c r="G150" s="5"/>
      <c r="I150" s="47">
        <f t="shared" si="0"/>
        <v>1703</v>
      </c>
      <c r="J150" s="46"/>
    </row>
    <row r="151" spans="1:10" x14ac:dyDescent="0.3">
      <c r="A151" s="2" t="s">
        <v>356</v>
      </c>
      <c r="B151" s="2" t="s">
        <v>355</v>
      </c>
      <c r="C151" s="5"/>
      <c r="D151" s="5">
        <v>426</v>
      </c>
      <c r="E151" s="5"/>
      <c r="F151" s="5"/>
      <c r="G151" s="5"/>
      <c r="I151" s="47">
        <f t="shared" si="0"/>
        <v>426</v>
      </c>
      <c r="J151" s="46"/>
    </row>
    <row r="152" spans="1:10" x14ac:dyDescent="0.3">
      <c r="A152" s="2" t="s">
        <v>44</v>
      </c>
      <c r="B152" s="2" t="s">
        <v>355</v>
      </c>
      <c r="C152" s="5">
        <v>1687</v>
      </c>
      <c r="D152" s="5">
        <v>1134</v>
      </c>
      <c r="E152" s="5"/>
      <c r="F152" s="5"/>
      <c r="G152" s="5"/>
      <c r="I152" s="47">
        <f t="shared" si="0"/>
        <v>2821</v>
      </c>
      <c r="J152" s="46"/>
    </row>
    <row r="153" spans="1:10" x14ac:dyDescent="0.3">
      <c r="A153" s="2" t="s">
        <v>357</v>
      </c>
      <c r="B153" s="2" t="s">
        <v>355</v>
      </c>
      <c r="C153" s="5"/>
      <c r="D153" s="5"/>
      <c r="E153" s="5"/>
      <c r="F153" s="5"/>
      <c r="G153" s="5"/>
      <c r="I153" s="47">
        <f t="shared" si="0"/>
        <v>0</v>
      </c>
      <c r="J153" s="46"/>
    </row>
    <row r="154" spans="1:10" x14ac:dyDescent="0.3">
      <c r="A154" s="2" t="s">
        <v>71</v>
      </c>
      <c r="B154" s="2" t="s">
        <v>355</v>
      </c>
      <c r="C154" s="5"/>
      <c r="D154" s="5"/>
      <c r="E154" s="5"/>
      <c r="F154" s="5"/>
      <c r="G154" s="5"/>
      <c r="I154" s="47">
        <f t="shared" si="0"/>
        <v>0</v>
      </c>
      <c r="J154" s="46"/>
    </row>
    <row r="155" spans="1:10" x14ac:dyDescent="0.3">
      <c r="A155" s="2" t="s">
        <v>358</v>
      </c>
      <c r="B155" s="2" t="s">
        <v>355</v>
      </c>
      <c r="C155" s="5"/>
      <c r="D155" s="5"/>
      <c r="E155" s="5"/>
      <c r="F155" s="5"/>
      <c r="G155" s="5"/>
      <c r="I155" s="47">
        <f t="shared" si="0"/>
        <v>0</v>
      </c>
      <c r="J155" s="46"/>
    </row>
    <row r="156" spans="1:10" x14ac:dyDescent="0.3">
      <c r="A156" s="2" t="s">
        <v>359</v>
      </c>
      <c r="B156" s="2" t="s">
        <v>355</v>
      </c>
      <c r="C156" s="5"/>
      <c r="D156" s="5"/>
      <c r="E156" s="5"/>
      <c r="F156" s="10"/>
      <c r="G156" s="5"/>
      <c r="I156" s="47">
        <f t="shared" si="0"/>
        <v>0</v>
      </c>
      <c r="J156" s="46"/>
    </row>
    <row r="157" spans="1:10" x14ac:dyDescent="0.3">
      <c r="A157" s="2" t="s">
        <v>29</v>
      </c>
      <c r="B157" s="2" t="s">
        <v>318</v>
      </c>
      <c r="C157" s="5"/>
      <c r="D157" s="5"/>
      <c r="E157" s="5"/>
      <c r="F157" s="10"/>
      <c r="G157" s="5"/>
      <c r="I157" s="47">
        <f t="shared" si="0"/>
        <v>0</v>
      </c>
      <c r="J157" s="46">
        <f>I157</f>
        <v>0</v>
      </c>
    </row>
    <row r="158" spans="1:10" x14ac:dyDescent="0.3">
      <c r="A158" s="2" t="s">
        <v>17</v>
      </c>
      <c r="B158" s="2" t="s">
        <v>318</v>
      </c>
      <c r="C158" s="5"/>
      <c r="D158" s="5"/>
      <c r="E158" s="5"/>
      <c r="F158" s="10"/>
      <c r="G158" s="5"/>
      <c r="I158" s="47">
        <f t="shared" si="0"/>
        <v>0</v>
      </c>
      <c r="J158" s="46">
        <f>I158</f>
        <v>0</v>
      </c>
    </row>
    <row r="159" spans="1:10" x14ac:dyDescent="0.3">
      <c r="A159" s="2" t="s">
        <v>37</v>
      </c>
      <c r="B159" s="2" t="s">
        <v>290</v>
      </c>
      <c r="C159" s="5"/>
      <c r="D159" s="5"/>
      <c r="E159" s="5"/>
      <c r="F159" s="10"/>
      <c r="G159" s="5"/>
      <c r="I159" s="47">
        <f t="shared" si="0"/>
        <v>0</v>
      </c>
      <c r="J159" s="45"/>
    </row>
    <row r="160" spans="1:10" x14ac:dyDescent="0.3">
      <c r="A160" s="2" t="s">
        <v>33</v>
      </c>
      <c r="B160" s="2" t="s">
        <v>290</v>
      </c>
      <c r="C160" s="5"/>
      <c r="D160" s="5"/>
      <c r="E160" s="5"/>
      <c r="F160" s="10"/>
      <c r="G160" s="5"/>
      <c r="I160" s="47">
        <f t="shared" si="0"/>
        <v>0</v>
      </c>
      <c r="J160" s="45"/>
    </row>
    <row r="161" spans="1:10" x14ac:dyDescent="0.3">
      <c r="A161" s="2" t="s">
        <v>31</v>
      </c>
      <c r="B161" s="2" t="s">
        <v>290</v>
      </c>
      <c r="C161" s="5"/>
      <c r="D161" s="5"/>
      <c r="E161" s="5"/>
      <c r="F161" s="10"/>
      <c r="G161" s="5"/>
      <c r="I161" s="47">
        <f t="shared" si="0"/>
        <v>0</v>
      </c>
      <c r="J161" s="45"/>
    </row>
    <row r="162" spans="1:10" x14ac:dyDescent="0.3">
      <c r="A162" s="2" t="s">
        <v>245</v>
      </c>
      <c r="B162" s="2" t="s">
        <v>290</v>
      </c>
      <c r="C162" s="5"/>
      <c r="D162" s="5"/>
      <c r="E162" s="5"/>
      <c r="F162" s="10"/>
      <c r="G162" s="5"/>
      <c r="I162" s="47">
        <f t="shared" si="0"/>
        <v>0</v>
      </c>
      <c r="J162" s="45"/>
    </row>
    <row r="163" spans="1:10" x14ac:dyDescent="0.3">
      <c r="A163" s="62" t="s">
        <v>29</v>
      </c>
      <c r="B163" s="62" t="s">
        <v>32</v>
      </c>
      <c r="C163" s="5"/>
      <c r="D163" s="5"/>
      <c r="E163" s="5"/>
      <c r="F163" s="10"/>
      <c r="G163" s="5"/>
      <c r="I163" s="47">
        <f t="shared" si="0"/>
        <v>0</v>
      </c>
      <c r="J163" s="46">
        <f>I163</f>
        <v>0</v>
      </c>
    </row>
    <row r="164" spans="1:10" x14ac:dyDescent="0.3">
      <c r="A164" s="62" t="s">
        <v>17</v>
      </c>
      <c r="B164" s="62" t="s">
        <v>32</v>
      </c>
      <c r="C164" s="5"/>
      <c r="D164" s="5"/>
      <c r="E164" s="5"/>
      <c r="F164" s="10"/>
      <c r="G164" s="5"/>
      <c r="I164" s="47">
        <f t="shared" si="0"/>
        <v>0</v>
      </c>
      <c r="J164" s="46">
        <f t="shared" ref="J164:J165" si="3">I164</f>
        <v>0</v>
      </c>
    </row>
    <row r="165" spans="1:10" x14ac:dyDescent="0.3">
      <c r="A165" s="40" t="s">
        <v>18</v>
      </c>
      <c r="B165" s="62" t="s">
        <v>32</v>
      </c>
      <c r="C165" s="5"/>
      <c r="D165" s="5"/>
      <c r="E165" s="5"/>
      <c r="F165" s="10"/>
      <c r="G165" s="5"/>
      <c r="I165" s="47">
        <f t="shared" si="0"/>
        <v>0</v>
      </c>
      <c r="J165" s="46">
        <f t="shared" si="3"/>
        <v>0</v>
      </c>
    </row>
    <row r="166" spans="1:10" x14ac:dyDescent="0.3">
      <c r="A166" s="2" t="s">
        <v>53</v>
      </c>
      <c r="B166" s="58" t="s">
        <v>310</v>
      </c>
      <c r="C166" s="5"/>
      <c r="D166" s="5"/>
      <c r="E166" s="5"/>
      <c r="F166" s="10"/>
      <c r="G166" s="5"/>
      <c r="I166" s="47">
        <f t="shared" si="0"/>
        <v>0</v>
      </c>
      <c r="J166" s="44">
        <f>I119+I159+I166+I180+I183+I173</f>
        <v>22141</v>
      </c>
    </row>
    <row r="167" spans="1:10" x14ac:dyDescent="0.3">
      <c r="A167" s="2" t="s">
        <v>333</v>
      </c>
      <c r="B167" s="58" t="s">
        <v>310</v>
      </c>
      <c r="C167" s="5"/>
      <c r="D167" s="5"/>
      <c r="E167" s="5"/>
      <c r="F167" s="10"/>
      <c r="G167" s="5"/>
      <c r="I167" s="47">
        <f t="shared" si="0"/>
        <v>0</v>
      </c>
      <c r="J167" s="46">
        <f>I167+I120+I174</f>
        <v>16214</v>
      </c>
    </row>
    <row r="168" spans="1:10" x14ac:dyDescent="0.3">
      <c r="A168" s="2" t="s">
        <v>54</v>
      </c>
      <c r="B168" s="58" t="s">
        <v>310</v>
      </c>
      <c r="C168" s="5"/>
      <c r="D168" s="5"/>
      <c r="E168" s="5"/>
      <c r="F168" s="10"/>
      <c r="G168" s="5"/>
      <c r="I168" s="47">
        <f t="shared" si="0"/>
        <v>0</v>
      </c>
      <c r="J168" s="44">
        <f>I121+I160+I168+I181+I184+I175</f>
        <v>18404</v>
      </c>
    </row>
    <row r="169" spans="1:10" x14ac:dyDescent="0.3">
      <c r="A169" s="2" t="s">
        <v>334</v>
      </c>
      <c r="B169" s="58" t="s">
        <v>310</v>
      </c>
      <c r="C169" s="5"/>
      <c r="D169" s="5"/>
      <c r="E169" s="5"/>
      <c r="F169" s="10"/>
      <c r="G169" s="5"/>
      <c r="I169" s="47">
        <f t="shared" si="0"/>
        <v>0</v>
      </c>
      <c r="J169" s="46">
        <f>I169+I122+I176</f>
        <v>21814</v>
      </c>
    </row>
    <row r="170" spans="1:10" x14ac:dyDescent="0.3">
      <c r="A170" s="2" t="s">
        <v>311</v>
      </c>
      <c r="B170" s="58" t="s">
        <v>310</v>
      </c>
      <c r="C170" s="5"/>
      <c r="D170" s="5"/>
      <c r="E170" s="5"/>
      <c r="F170" s="10"/>
      <c r="G170" s="5"/>
      <c r="I170" s="47">
        <f t="shared" si="0"/>
        <v>0</v>
      </c>
      <c r="J170" s="44">
        <f>I124+I161+I170+I182+I185+I177</f>
        <v>5832</v>
      </c>
    </row>
    <row r="171" spans="1:10" x14ac:dyDescent="0.3">
      <c r="A171" s="2" t="s">
        <v>320</v>
      </c>
      <c r="B171" s="58" t="s">
        <v>310</v>
      </c>
      <c r="C171" s="5"/>
      <c r="D171" s="5"/>
      <c r="E171" s="5"/>
      <c r="F171" s="5"/>
      <c r="G171" s="5"/>
      <c r="I171" s="47">
        <f t="shared" si="0"/>
        <v>0</v>
      </c>
      <c r="J171" s="44">
        <f>I162+I171+I186+I125+I178</f>
        <v>3704</v>
      </c>
    </row>
    <row r="172" spans="1:10" x14ac:dyDescent="0.3">
      <c r="A172" s="2" t="s">
        <v>337</v>
      </c>
      <c r="B172" s="58" t="s">
        <v>310</v>
      </c>
      <c r="C172" s="5"/>
      <c r="D172" s="5">
        <v>67</v>
      </c>
      <c r="E172" s="5">
        <v>399</v>
      </c>
      <c r="F172" s="5"/>
      <c r="G172" s="5"/>
      <c r="I172" s="47">
        <f>C172+D172+E172+F172+G172</f>
        <v>466</v>
      </c>
      <c r="J172" s="46">
        <f>I172+I187+I126+I179</f>
        <v>8762</v>
      </c>
    </row>
    <row r="173" spans="1:10" x14ac:dyDescent="0.3">
      <c r="A173" s="65" t="s">
        <v>29</v>
      </c>
      <c r="B173" s="58" t="s">
        <v>310</v>
      </c>
      <c r="C173" s="5"/>
      <c r="D173" s="5">
        <v>3068</v>
      </c>
      <c r="E173" s="5">
        <v>6837</v>
      </c>
      <c r="F173" s="5">
        <v>4684</v>
      </c>
      <c r="G173" s="5">
        <v>4543</v>
      </c>
      <c r="I173" s="47">
        <f t="shared" ref="I173:I179" si="4">C173+D173+E173+F173+G173</f>
        <v>19132</v>
      </c>
      <c r="J173" s="46"/>
    </row>
    <row r="174" spans="1:10" x14ac:dyDescent="0.3">
      <c r="A174" s="65" t="s">
        <v>330</v>
      </c>
      <c r="B174" s="58" t="s">
        <v>310</v>
      </c>
      <c r="C174" s="5"/>
      <c r="D174" s="5"/>
      <c r="E174" s="5">
        <v>2075</v>
      </c>
      <c r="F174" s="5"/>
      <c r="G174" s="5">
        <v>12919</v>
      </c>
      <c r="I174" s="47">
        <f t="shared" si="4"/>
        <v>14994</v>
      </c>
      <c r="J174" s="46"/>
    </row>
    <row r="175" spans="1:10" x14ac:dyDescent="0.3">
      <c r="A175" s="65" t="s">
        <v>17</v>
      </c>
      <c r="B175" s="58" t="s">
        <v>310</v>
      </c>
      <c r="C175" s="5"/>
      <c r="D175" s="5">
        <v>1469</v>
      </c>
      <c r="E175" s="5">
        <v>1746</v>
      </c>
      <c r="F175" s="5">
        <v>10571</v>
      </c>
      <c r="G175" s="5">
        <v>2253</v>
      </c>
      <c r="I175" s="47">
        <f t="shared" si="4"/>
        <v>16039</v>
      </c>
      <c r="J175" s="46"/>
    </row>
    <row r="176" spans="1:10" x14ac:dyDescent="0.3">
      <c r="A176" s="65" t="s">
        <v>331</v>
      </c>
      <c r="B176" s="58" t="s">
        <v>310</v>
      </c>
      <c r="C176" s="5"/>
      <c r="D176" s="5">
        <v>1081</v>
      </c>
      <c r="E176" s="5">
        <v>9340</v>
      </c>
      <c r="F176" s="5">
        <v>11393</v>
      </c>
      <c r="G176" s="5"/>
      <c r="I176" s="47">
        <f t="shared" si="4"/>
        <v>21814</v>
      </c>
      <c r="J176" s="46"/>
    </row>
    <row r="177" spans="1:10" x14ac:dyDescent="0.3">
      <c r="A177" s="65" t="s">
        <v>18</v>
      </c>
      <c r="B177" s="58" t="s">
        <v>310</v>
      </c>
      <c r="C177" s="5">
        <v>1106</v>
      </c>
      <c r="D177" s="5">
        <v>1493</v>
      </c>
      <c r="E177" s="5"/>
      <c r="F177" s="10">
        <v>2350</v>
      </c>
      <c r="G177" s="5"/>
      <c r="I177" s="47">
        <f t="shared" si="4"/>
        <v>4949</v>
      </c>
      <c r="J177" s="46"/>
    </row>
    <row r="178" spans="1:10" x14ac:dyDescent="0.3">
      <c r="A178" s="65" t="s">
        <v>244</v>
      </c>
      <c r="B178" s="58" t="s">
        <v>310</v>
      </c>
      <c r="C178" s="5"/>
      <c r="D178" s="5"/>
      <c r="E178" s="5">
        <v>3704</v>
      </c>
      <c r="F178" s="10"/>
      <c r="G178" s="5"/>
      <c r="I178" s="47">
        <f t="shared" si="4"/>
        <v>3704</v>
      </c>
      <c r="J178" s="46"/>
    </row>
    <row r="179" spans="1:10" x14ac:dyDescent="0.3">
      <c r="A179" s="65" t="s">
        <v>162</v>
      </c>
      <c r="B179" s="58" t="s">
        <v>310</v>
      </c>
      <c r="C179" s="5"/>
      <c r="D179" s="5"/>
      <c r="E179" s="5">
        <v>6579</v>
      </c>
      <c r="F179" s="10"/>
      <c r="G179" s="5">
        <v>1717</v>
      </c>
      <c r="I179" s="47">
        <f t="shared" si="4"/>
        <v>8296</v>
      </c>
      <c r="J179" s="46"/>
    </row>
    <row r="180" spans="1:10" x14ac:dyDescent="0.3">
      <c r="A180" s="2" t="s">
        <v>42</v>
      </c>
      <c r="B180" s="2" t="s">
        <v>296</v>
      </c>
      <c r="C180" s="5"/>
      <c r="D180" s="5"/>
      <c r="E180" s="5"/>
      <c r="F180" s="10"/>
      <c r="G180" s="5"/>
      <c r="I180" s="47">
        <f t="shared" si="0"/>
        <v>0</v>
      </c>
      <c r="J180" s="45"/>
    </row>
    <row r="181" spans="1:10" x14ac:dyDescent="0.3">
      <c r="A181" s="2" t="s">
        <v>44</v>
      </c>
      <c r="B181" s="2" t="s">
        <v>296</v>
      </c>
      <c r="C181" s="5">
        <v>391</v>
      </c>
      <c r="D181" s="5"/>
      <c r="E181" s="5"/>
      <c r="F181" s="10"/>
      <c r="G181" s="5"/>
      <c r="I181" s="47">
        <f t="shared" si="0"/>
        <v>391</v>
      </c>
      <c r="J181" s="45"/>
    </row>
    <row r="182" spans="1:10" x14ac:dyDescent="0.3">
      <c r="A182" s="2" t="s">
        <v>71</v>
      </c>
      <c r="B182" s="2" t="s">
        <v>296</v>
      </c>
      <c r="C182" s="5"/>
      <c r="D182" s="5"/>
      <c r="E182" s="5"/>
      <c r="F182" s="10"/>
      <c r="G182" s="5"/>
      <c r="I182" s="47">
        <f t="shared" si="0"/>
        <v>0</v>
      </c>
      <c r="J182" s="45"/>
    </row>
    <row r="183" spans="1:10" x14ac:dyDescent="0.3">
      <c r="A183" t="s">
        <v>25</v>
      </c>
      <c r="B183" t="s">
        <v>45</v>
      </c>
      <c r="C183" s="5"/>
      <c r="D183" s="5"/>
      <c r="E183" s="5"/>
      <c r="F183" s="5"/>
      <c r="G183" s="5"/>
      <c r="I183" s="47">
        <f t="shared" si="0"/>
        <v>0</v>
      </c>
      <c r="J183" s="44"/>
    </row>
    <row r="184" spans="1:10" x14ac:dyDescent="0.3">
      <c r="A184" t="s">
        <v>27</v>
      </c>
      <c r="B184" t="s">
        <v>45</v>
      </c>
      <c r="C184" s="5">
        <v>852</v>
      </c>
      <c r="D184" s="5"/>
      <c r="E184" s="5"/>
      <c r="F184" s="5"/>
      <c r="G184" s="5"/>
      <c r="I184" s="47">
        <f t="shared" si="0"/>
        <v>852</v>
      </c>
      <c r="J184" s="44"/>
    </row>
    <row r="185" spans="1:10" x14ac:dyDescent="0.3">
      <c r="A185" t="s">
        <v>28</v>
      </c>
      <c r="B185" t="s">
        <v>45</v>
      </c>
      <c r="C185" s="5"/>
      <c r="D185" s="5"/>
      <c r="E185" s="5"/>
      <c r="F185" s="5"/>
      <c r="G185" s="5"/>
      <c r="I185" s="47">
        <f t="shared" si="0"/>
        <v>0</v>
      </c>
      <c r="J185" s="44"/>
    </row>
    <row r="186" spans="1:10" x14ac:dyDescent="0.3">
      <c r="A186" t="s">
        <v>246</v>
      </c>
      <c r="B186" t="s">
        <v>45</v>
      </c>
      <c r="C186" s="5"/>
      <c r="D186" s="5"/>
      <c r="E186" s="5"/>
      <c r="F186" s="5"/>
      <c r="G186" s="5"/>
      <c r="I186" s="47">
        <f t="shared" si="0"/>
        <v>0</v>
      </c>
      <c r="J186" s="44"/>
    </row>
    <row r="187" spans="1:10" x14ac:dyDescent="0.3">
      <c r="A187" t="s">
        <v>160</v>
      </c>
      <c r="B187" t="s">
        <v>45</v>
      </c>
      <c r="C187" s="5"/>
      <c r="D187" s="5"/>
      <c r="E187" s="5"/>
      <c r="F187" s="5"/>
      <c r="G187" s="5"/>
      <c r="I187" s="13">
        <f t="shared" si="0"/>
        <v>0</v>
      </c>
      <c r="J187" s="46"/>
    </row>
    <row r="188" spans="1:10" x14ac:dyDescent="0.3">
      <c r="C188" s="1" t="s">
        <v>0</v>
      </c>
      <c r="D188" s="1" t="s">
        <v>0</v>
      </c>
      <c r="E188" s="1" t="s">
        <v>0</v>
      </c>
      <c r="F188" s="1" t="s">
        <v>0</v>
      </c>
      <c r="G188" s="1" t="s">
        <v>0</v>
      </c>
      <c r="H188" s="1"/>
      <c r="I188" s="1" t="s">
        <v>0</v>
      </c>
    </row>
    <row r="189" spans="1:10" x14ac:dyDescent="0.3">
      <c r="C189" s="8">
        <f>SUM(C4:C187)</f>
        <v>164742</v>
      </c>
      <c r="D189" s="8">
        <f>SUM(D4:D187)</f>
        <v>78276</v>
      </c>
      <c r="E189" s="8">
        <f>SUM(E4:E187)</f>
        <v>101428</v>
      </c>
      <c r="F189" s="8">
        <f>SUM(F4:F187)</f>
        <v>135195</v>
      </c>
      <c r="G189" s="8">
        <f>SUM(G4:G187)</f>
        <v>110340</v>
      </c>
      <c r="H189" s="9"/>
      <c r="I189" s="21">
        <f>SUM(I4:I187)</f>
        <v>589981</v>
      </c>
      <c r="J189" s="21">
        <f>SUM(J4:J187)</f>
        <v>589981</v>
      </c>
    </row>
    <row r="190" spans="1:10" x14ac:dyDescent="0.3">
      <c r="C190" s="1" t="s">
        <v>1</v>
      </c>
      <c r="D190" s="1" t="s">
        <v>1</v>
      </c>
      <c r="E190" s="1" t="s">
        <v>1</v>
      </c>
      <c r="F190" s="1" t="s">
        <v>1</v>
      </c>
      <c r="G190" s="1" t="s">
        <v>1</v>
      </c>
      <c r="H190" s="1"/>
      <c r="I190" s="1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J190"/>
  <sheetViews>
    <sheetView topLeftCell="A173" workbookViewId="0">
      <selection sqref="A1:J192"/>
    </sheetView>
  </sheetViews>
  <sheetFormatPr defaultRowHeight="14.4" x14ac:dyDescent="0.3"/>
  <cols>
    <col min="2" max="2" width="17.109375" customWidth="1"/>
    <col min="3" max="3" width="11.109375" customWidth="1"/>
    <col min="4" max="4" width="11.5546875" customWidth="1"/>
    <col min="5" max="5" width="11" customWidth="1"/>
    <col min="6" max="6" width="11.109375" customWidth="1"/>
    <col min="7" max="7" width="10.6640625" customWidth="1"/>
    <col min="9" max="10" width="10.5546875" bestFit="1" customWidth="1"/>
  </cols>
  <sheetData>
    <row r="1" spans="1:10" x14ac:dyDescent="0.3">
      <c r="A1" t="s">
        <v>376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155</v>
      </c>
      <c r="D3" s="3" t="s">
        <v>377</v>
      </c>
      <c r="E3" s="3" t="s">
        <v>227</v>
      </c>
      <c r="F3" s="4" t="s">
        <v>228</v>
      </c>
      <c r="G3" s="3" t="s">
        <v>118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87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3709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4580</v>
      </c>
    </row>
    <row r="12" spans="1:10" x14ac:dyDescent="0.3">
      <c r="A12" s="67" t="s">
        <v>331</v>
      </c>
      <c r="B12" s="67" t="s">
        <v>315</v>
      </c>
      <c r="C12" s="5">
        <v>1835</v>
      </c>
      <c r="D12" s="5"/>
      <c r="E12" s="5"/>
      <c r="F12" s="17">
        <v>994</v>
      </c>
      <c r="G12" s="5">
        <v>880</v>
      </c>
      <c r="I12" s="47">
        <f t="shared" si="0"/>
        <v>3709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1637</v>
      </c>
      <c r="E13" s="5"/>
      <c r="F13" s="17">
        <v>1427</v>
      </c>
      <c r="G13" s="5">
        <v>1516</v>
      </c>
      <c r="I13" s="47">
        <f t="shared" si="0"/>
        <v>4580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I4+I16+I30+I37+I46+I50+I52+I59+I23+I44</f>
        <v>43990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I17+I31+I38+I60+I24+I53</f>
        <v>67017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I5+I18+I32+I39+I47+I51+I61+I25+I45+I54</f>
        <v>65945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I19+I33+I40+I62+I26+I55</f>
        <v>79910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I6+I20+I34+I41+I48+I63+I27+I56</f>
        <v>13727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I7+I21+I35+I42+I49+I64+I28+I57</f>
        <v>3668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I8+I22+I36+I43+I65+I29+I58</f>
        <v>18301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>
        <v>496</v>
      </c>
      <c r="D37" s="5"/>
      <c r="E37" s="5">
        <v>364</v>
      </c>
      <c r="F37" s="17"/>
      <c r="G37" s="5"/>
      <c r="I37" s="47">
        <f t="shared" si="0"/>
        <v>860</v>
      </c>
      <c r="J37" s="45"/>
    </row>
    <row r="38" spans="1:10" x14ac:dyDescent="0.3">
      <c r="A38" s="2" t="s">
        <v>328</v>
      </c>
      <c r="B38" s="63" t="s">
        <v>345</v>
      </c>
      <c r="C38" s="5"/>
      <c r="D38" s="5">
        <v>16473</v>
      </c>
      <c r="E38" s="5">
        <v>1624</v>
      </c>
      <c r="F38" s="17"/>
      <c r="G38" s="5">
        <v>1200</v>
      </c>
      <c r="I38" s="47">
        <f t="shared" si="0"/>
        <v>19297</v>
      </c>
      <c r="J38" s="45"/>
    </row>
    <row r="39" spans="1:10" x14ac:dyDescent="0.3">
      <c r="A39" s="2" t="s">
        <v>139</v>
      </c>
      <c r="B39" s="63" t="s">
        <v>345</v>
      </c>
      <c r="C39" s="5"/>
      <c r="D39" s="5">
        <v>4593</v>
      </c>
      <c r="E39" s="5"/>
      <c r="F39" s="17">
        <v>4751</v>
      </c>
      <c r="G39" s="5">
        <v>12186</v>
      </c>
      <c r="I39" s="47">
        <f t="shared" si="0"/>
        <v>21530</v>
      </c>
      <c r="J39" s="45"/>
    </row>
    <row r="40" spans="1:10" x14ac:dyDescent="0.3">
      <c r="A40" s="2" t="s">
        <v>329</v>
      </c>
      <c r="B40" s="63" t="s">
        <v>345</v>
      </c>
      <c r="C40" s="5"/>
      <c r="D40" s="5">
        <v>4363</v>
      </c>
      <c r="E40" s="5">
        <v>7165</v>
      </c>
      <c r="F40" s="17">
        <v>11776</v>
      </c>
      <c r="G40" s="5">
        <v>1160</v>
      </c>
      <c r="I40" s="47">
        <f t="shared" si="0"/>
        <v>24464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>
        <v>1448</v>
      </c>
      <c r="F41" s="17"/>
      <c r="G41" s="5"/>
      <c r="I41" s="47">
        <f t="shared" si="0"/>
        <v>1448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>
        <v>426</v>
      </c>
      <c r="F42" s="17"/>
      <c r="G42" s="5"/>
      <c r="I42" s="47">
        <f t="shared" si="0"/>
        <v>426</v>
      </c>
      <c r="J42" s="45"/>
    </row>
    <row r="43" spans="1:10" x14ac:dyDescent="0.3">
      <c r="A43" s="2" t="s">
        <v>324</v>
      </c>
      <c r="B43" s="63" t="s">
        <v>345</v>
      </c>
      <c r="C43" s="5"/>
      <c r="D43" s="5">
        <v>1030</v>
      </c>
      <c r="E43" s="5">
        <v>3545</v>
      </c>
      <c r="F43" s="17">
        <v>2564</v>
      </c>
      <c r="G43" s="5"/>
      <c r="I43" s="47">
        <f t="shared" si="0"/>
        <v>7139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6" t="s">
        <v>10</v>
      </c>
      <c r="B45" s="66" t="s">
        <v>372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>
        <v>5063</v>
      </c>
      <c r="D52" s="5">
        <v>11109</v>
      </c>
      <c r="E52" s="5">
        <v>9618</v>
      </c>
      <c r="F52" s="5">
        <v>4774</v>
      </c>
      <c r="G52" s="5">
        <v>12566</v>
      </c>
      <c r="I52" s="47">
        <f t="shared" si="0"/>
        <v>43130</v>
      </c>
      <c r="J52" s="45"/>
    </row>
    <row r="53" spans="1:10" x14ac:dyDescent="0.3">
      <c r="A53" s="60" t="s">
        <v>346</v>
      </c>
      <c r="B53" s="60" t="s">
        <v>315</v>
      </c>
      <c r="C53" s="5">
        <v>5232</v>
      </c>
      <c r="D53" s="5">
        <v>20724</v>
      </c>
      <c r="E53" s="5">
        <v>12912</v>
      </c>
      <c r="F53" s="5"/>
      <c r="G53" s="5">
        <v>8852</v>
      </c>
      <c r="I53" s="47">
        <f t="shared" si="0"/>
        <v>47720</v>
      </c>
      <c r="J53" s="45"/>
    </row>
    <row r="54" spans="1:10" x14ac:dyDescent="0.3">
      <c r="A54" s="60" t="s">
        <v>10</v>
      </c>
      <c r="B54" s="60" t="s">
        <v>315</v>
      </c>
      <c r="C54" s="5">
        <v>18614</v>
      </c>
      <c r="D54" s="5">
        <v>2926</v>
      </c>
      <c r="E54" s="5">
        <v>2017</v>
      </c>
      <c r="F54" s="5">
        <v>8419</v>
      </c>
      <c r="G54" s="5">
        <v>12439</v>
      </c>
      <c r="I54" s="47">
        <f t="shared" si="0"/>
        <v>44415</v>
      </c>
      <c r="J54" s="45"/>
    </row>
    <row r="55" spans="1:10" x14ac:dyDescent="0.3">
      <c r="A55" s="60" t="s">
        <v>347</v>
      </c>
      <c r="B55" s="60" t="s">
        <v>315</v>
      </c>
      <c r="C55" s="5"/>
      <c r="D55" s="5">
        <v>9985</v>
      </c>
      <c r="E55" s="5">
        <v>12535</v>
      </c>
      <c r="F55" s="5">
        <v>13862</v>
      </c>
      <c r="G55" s="5">
        <v>19064</v>
      </c>
      <c r="I55" s="47">
        <f t="shared" si="0"/>
        <v>55446</v>
      </c>
      <c r="J55" s="45"/>
    </row>
    <row r="56" spans="1:10" x14ac:dyDescent="0.3">
      <c r="A56" s="60" t="s">
        <v>8</v>
      </c>
      <c r="B56" s="60" t="s">
        <v>315</v>
      </c>
      <c r="C56" s="5"/>
      <c r="D56" s="5"/>
      <c r="E56" s="5">
        <v>939</v>
      </c>
      <c r="F56" s="5">
        <v>5401</v>
      </c>
      <c r="G56" s="5">
        <v>5939</v>
      </c>
      <c r="I56" s="47">
        <f t="shared" si="0"/>
        <v>12279</v>
      </c>
      <c r="J56" s="45"/>
    </row>
    <row r="57" spans="1:10" x14ac:dyDescent="0.3">
      <c r="A57" s="60" t="s">
        <v>348</v>
      </c>
      <c r="B57" s="60" t="s">
        <v>315</v>
      </c>
      <c r="C57" s="5"/>
      <c r="D57" s="5"/>
      <c r="E57" s="5">
        <v>253</v>
      </c>
      <c r="F57" s="17">
        <v>2098</v>
      </c>
      <c r="G57" s="5">
        <v>891</v>
      </c>
      <c r="I57" s="47">
        <f t="shared" si="0"/>
        <v>3242</v>
      </c>
      <c r="J57" s="45"/>
    </row>
    <row r="58" spans="1:10" x14ac:dyDescent="0.3">
      <c r="A58" s="60" t="s">
        <v>158</v>
      </c>
      <c r="B58" s="60" t="s">
        <v>315</v>
      </c>
      <c r="C58" s="5"/>
      <c r="D58" s="5">
        <v>2809</v>
      </c>
      <c r="E58" s="5">
        <v>5949</v>
      </c>
      <c r="F58" s="5"/>
      <c r="G58" s="5"/>
      <c r="I58" s="47">
        <f t="shared" si="0"/>
        <v>8758</v>
      </c>
      <c r="J58" s="45"/>
    </row>
    <row r="59" spans="1:10" x14ac:dyDescent="0.3">
      <c r="A59" s="62" t="s">
        <v>172</v>
      </c>
      <c r="B59" s="62" t="s">
        <v>351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2" t="s">
        <v>352</v>
      </c>
      <c r="B60" s="62" t="s">
        <v>351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22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323</v>
      </c>
      <c r="B62" s="62" t="s">
        <v>351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24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353</v>
      </c>
      <c r="B64" s="62" t="s">
        <v>351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2" t="s">
        <v>354</v>
      </c>
      <c r="B65" s="62" t="s">
        <v>351</v>
      </c>
      <c r="C65" s="5"/>
      <c r="D65" s="5"/>
      <c r="E65" s="5"/>
      <c r="F65" s="5">
        <v>2404</v>
      </c>
      <c r="G65" s="5"/>
      <c r="I65" s="47">
        <f t="shared" si="0"/>
        <v>2404</v>
      </c>
      <c r="J65" s="45"/>
    </row>
    <row r="66" spans="1:10" x14ac:dyDescent="0.3">
      <c r="A66" t="s">
        <v>29</v>
      </c>
      <c r="B66" t="s">
        <v>30</v>
      </c>
      <c r="C66" s="5"/>
      <c r="D66" s="5"/>
      <c r="E66" s="5"/>
      <c r="F66" s="17"/>
      <c r="G66" s="5"/>
      <c r="I66" s="47">
        <f t="shared" si="0"/>
        <v>0</v>
      </c>
      <c r="J66" s="44"/>
    </row>
    <row r="67" spans="1:10" x14ac:dyDescent="0.3">
      <c r="A67" t="s">
        <v>17</v>
      </c>
      <c r="B67" t="s">
        <v>30</v>
      </c>
      <c r="C67" s="5"/>
      <c r="D67" s="5"/>
      <c r="E67" s="5"/>
      <c r="F67" s="5"/>
      <c r="G67" s="5"/>
      <c r="I67" s="47">
        <f t="shared" si="0"/>
        <v>0</v>
      </c>
      <c r="J67" s="44"/>
    </row>
    <row r="68" spans="1:10" x14ac:dyDescent="0.3">
      <c r="A68" t="s">
        <v>18</v>
      </c>
      <c r="B68" t="s">
        <v>30</v>
      </c>
      <c r="C68" s="5"/>
      <c r="D68" s="5"/>
      <c r="E68" s="5"/>
      <c r="F68" s="5"/>
      <c r="G68" s="5"/>
      <c r="I68" s="47">
        <f t="shared" si="0"/>
        <v>0</v>
      </c>
      <c r="J68" s="44"/>
    </row>
    <row r="69" spans="1:10" x14ac:dyDescent="0.3">
      <c r="A69" t="s">
        <v>244</v>
      </c>
      <c r="B69" t="s">
        <v>30</v>
      </c>
      <c r="C69" s="5"/>
      <c r="D69" s="5"/>
      <c r="E69" s="5"/>
      <c r="F69" s="5"/>
      <c r="G69" s="5"/>
      <c r="I69" s="47">
        <f t="shared" si="0"/>
        <v>0</v>
      </c>
      <c r="J69" s="44"/>
    </row>
    <row r="70" spans="1:10" x14ac:dyDescent="0.3">
      <c r="A70" t="s">
        <v>162</v>
      </c>
      <c r="B70" t="s">
        <v>30</v>
      </c>
      <c r="C70" s="5"/>
      <c r="D70" s="5"/>
      <c r="E70" s="5"/>
      <c r="F70" s="5"/>
      <c r="G70" s="5"/>
      <c r="I70" s="47">
        <f t="shared" si="0"/>
        <v>0</v>
      </c>
      <c r="J70" s="46"/>
    </row>
    <row r="71" spans="1:10" x14ac:dyDescent="0.3">
      <c r="A71" s="42" t="s">
        <v>25</v>
      </c>
      <c r="B71" s="42" t="s">
        <v>30</v>
      </c>
      <c r="C71" s="5"/>
      <c r="D71" s="5"/>
      <c r="E71" s="5"/>
      <c r="F71" s="5"/>
      <c r="G71" s="5"/>
      <c r="I71" s="47">
        <f t="shared" si="0"/>
        <v>0</v>
      </c>
      <c r="J71" s="46">
        <f>I71+I89</f>
        <v>0</v>
      </c>
    </row>
    <row r="72" spans="1:10" x14ac:dyDescent="0.3">
      <c r="A72" s="42" t="s">
        <v>349</v>
      </c>
      <c r="B72" s="42" t="s">
        <v>30</v>
      </c>
      <c r="C72" s="5"/>
      <c r="D72" s="5"/>
      <c r="E72" s="5"/>
      <c r="F72" s="5"/>
      <c r="G72" s="5"/>
      <c r="I72" s="47">
        <f t="shared" si="0"/>
        <v>0</v>
      </c>
      <c r="J72" s="46">
        <f>I72</f>
        <v>0</v>
      </c>
    </row>
    <row r="73" spans="1:10" x14ac:dyDescent="0.3">
      <c r="A73" s="42" t="s">
        <v>27</v>
      </c>
      <c r="B73" s="42" t="s">
        <v>30</v>
      </c>
      <c r="C73" s="5"/>
      <c r="D73" s="5"/>
      <c r="E73" s="5"/>
      <c r="F73" s="5"/>
      <c r="G73" s="5"/>
      <c r="I73" s="47">
        <f t="shared" si="0"/>
        <v>0</v>
      </c>
      <c r="J73" s="44">
        <f>I73+I87+I90</f>
        <v>0</v>
      </c>
    </row>
    <row r="74" spans="1:10" x14ac:dyDescent="0.3">
      <c r="A74" s="60" t="s">
        <v>325</v>
      </c>
      <c r="B74" s="60" t="s">
        <v>30</v>
      </c>
      <c r="C74" s="5"/>
      <c r="D74" s="5"/>
      <c r="E74" s="5"/>
      <c r="F74" s="5"/>
      <c r="G74" s="5"/>
      <c r="I74" s="47">
        <f t="shared" si="0"/>
        <v>0</v>
      </c>
      <c r="J74" s="44">
        <f>I74+I91</f>
        <v>0</v>
      </c>
    </row>
    <row r="75" spans="1:10" x14ac:dyDescent="0.3">
      <c r="A75" s="42" t="s">
        <v>28</v>
      </c>
      <c r="B75" s="42" t="s">
        <v>30</v>
      </c>
      <c r="C75" s="5"/>
      <c r="D75" s="5"/>
      <c r="E75" s="5"/>
      <c r="F75" s="5"/>
      <c r="G75" s="5"/>
      <c r="I75" s="47">
        <f t="shared" si="0"/>
        <v>0</v>
      </c>
      <c r="J75" s="44">
        <f>I75+I88+I92</f>
        <v>0</v>
      </c>
    </row>
    <row r="76" spans="1:10" x14ac:dyDescent="0.3">
      <c r="A76" t="s">
        <v>29</v>
      </c>
      <c r="B76" s="59" t="s">
        <v>254</v>
      </c>
      <c r="C76" s="5"/>
      <c r="D76" s="5"/>
      <c r="E76" s="5">
        <v>2172</v>
      </c>
      <c r="F76" s="5">
        <v>3885</v>
      </c>
      <c r="G76" s="5">
        <v>4702</v>
      </c>
      <c r="I76" s="47">
        <f t="shared" si="0"/>
        <v>10759</v>
      </c>
      <c r="J76" s="44">
        <f>I66+I76+I83+I93+I112+I97+I105</f>
        <v>39917</v>
      </c>
    </row>
    <row r="77" spans="1:10" x14ac:dyDescent="0.3">
      <c r="A77" t="s">
        <v>330</v>
      </c>
      <c r="B77" s="59" t="s">
        <v>254</v>
      </c>
      <c r="C77" s="5"/>
      <c r="D77" s="5">
        <v>3462</v>
      </c>
      <c r="E77" s="5">
        <v>7558</v>
      </c>
      <c r="F77" s="5"/>
      <c r="G77" s="5">
        <v>5007</v>
      </c>
      <c r="I77" s="47">
        <f t="shared" si="0"/>
        <v>16027</v>
      </c>
      <c r="J77" s="46">
        <f>I77+I113+I98+I106</f>
        <v>33820</v>
      </c>
    </row>
    <row r="78" spans="1:10" x14ac:dyDescent="0.3">
      <c r="A78" t="s">
        <v>17</v>
      </c>
      <c r="B78" s="59" t="s">
        <v>254</v>
      </c>
      <c r="C78" s="5"/>
      <c r="D78" s="5"/>
      <c r="E78" s="5">
        <v>1623</v>
      </c>
      <c r="F78" s="5">
        <v>5013</v>
      </c>
      <c r="G78" s="5">
        <v>10333</v>
      </c>
      <c r="I78" s="47">
        <f t="shared" si="0"/>
        <v>16969</v>
      </c>
      <c r="J78" s="44">
        <f>I67+I78+I84+I94+I104+I114+I99+I107</f>
        <v>43957</v>
      </c>
    </row>
    <row r="79" spans="1:10" x14ac:dyDescent="0.3">
      <c r="A79" t="s">
        <v>331</v>
      </c>
      <c r="B79" s="59" t="s">
        <v>254</v>
      </c>
      <c r="C79" s="5"/>
      <c r="D79" s="5"/>
      <c r="E79" s="5"/>
      <c r="F79" s="5">
        <v>10654</v>
      </c>
      <c r="G79" s="5">
        <v>8205</v>
      </c>
      <c r="I79" s="47">
        <f t="shared" si="0"/>
        <v>18859</v>
      </c>
      <c r="J79" s="46">
        <f>I79+I115+I100+I108</f>
        <v>40899</v>
      </c>
    </row>
    <row r="80" spans="1:10" x14ac:dyDescent="0.3">
      <c r="A80" t="s">
        <v>18</v>
      </c>
      <c r="B80" s="59" t="s">
        <v>254</v>
      </c>
      <c r="C80" s="5"/>
      <c r="D80" s="5"/>
      <c r="E80" s="5"/>
      <c r="F80" s="5"/>
      <c r="G80" s="5"/>
      <c r="I80" s="47">
        <f t="shared" si="0"/>
        <v>0</v>
      </c>
      <c r="J80" s="44">
        <f>I68+I85+I95+I116+I80+I101+I109</f>
        <v>9422</v>
      </c>
    </row>
    <row r="81" spans="1:10" x14ac:dyDescent="0.3">
      <c r="A81" t="s">
        <v>244</v>
      </c>
      <c r="B81" s="59" t="s">
        <v>254</v>
      </c>
      <c r="C81" s="5"/>
      <c r="D81" s="5"/>
      <c r="E81" s="5"/>
      <c r="F81" s="5">
        <v>769</v>
      </c>
      <c r="G81" s="5"/>
      <c r="I81" s="47">
        <f t="shared" si="0"/>
        <v>769</v>
      </c>
      <c r="J81" s="44">
        <f>I69+I86+I96+I81+I117+I102+I110</f>
        <v>2611</v>
      </c>
    </row>
    <row r="82" spans="1:10" x14ac:dyDescent="0.3">
      <c r="A82" t="s">
        <v>162</v>
      </c>
      <c r="B82" s="59" t="s">
        <v>254</v>
      </c>
      <c r="C82" s="5"/>
      <c r="D82" s="5"/>
      <c r="E82" s="5"/>
      <c r="F82" s="5"/>
      <c r="G82" s="5"/>
      <c r="I82" s="47">
        <f t="shared" si="0"/>
        <v>0</v>
      </c>
      <c r="J82" s="44">
        <f>I70+I82+I118+I103+I111</f>
        <v>4513</v>
      </c>
    </row>
    <row r="83" spans="1:10" x14ac:dyDescent="0.3">
      <c r="A83" s="2" t="s">
        <v>29</v>
      </c>
      <c r="B83" s="2" t="s">
        <v>289</v>
      </c>
      <c r="C83" s="5"/>
      <c r="D83" s="5"/>
      <c r="E83" s="5"/>
      <c r="F83" s="5"/>
      <c r="G83" s="5"/>
      <c r="I83" s="47">
        <f t="shared" si="0"/>
        <v>0</v>
      </c>
      <c r="J83" s="45"/>
    </row>
    <row r="84" spans="1:10" x14ac:dyDescent="0.3">
      <c r="A84" s="2" t="s">
        <v>17</v>
      </c>
      <c r="B84" s="2" t="s">
        <v>289</v>
      </c>
      <c r="C84" s="5"/>
      <c r="D84" s="5"/>
      <c r="E84" s="5"/>
      <c r="F84" s="5"/>
      <c r="G84" s="5"/>
      <c r="I84" s="47">
        <f t="shared" si="0"/>
        <v>0</v>
      </c>
      <c r="J84" s="45"/>
    </row>
    <row r="85" spans="1:10" x14ac:dyDescent="0.3">
      <c r="A85" t="s">
        <v>18</v>
      </c>
      <c r="B85" s="2" t="s">
        <v>289</v>
      </c>
      <c r="C85" s="5"/>
      <c r="D85" s="5"/>
      <c r="E85" s="5"/>
      <c r="F85" s="5"/>
      <c r="G85" s="5"/>
      <c r="I85" s="47">
        <f t="shared" si="0"/>
        <v>0</v>
      </c>
      <c r="J85" s="45"/>
    </row>
    <row r="86" spans="1:10" x14ac:dyDescent="0.3">
      <c r="A86" s="2" t="s">
        <v>244</v>
      </c>
      <c r="B86" s="2" t="s">
        <v>289</v>
      </c>
      <c r="C86" s="5"/>
      <c r="D86" s="5"/>
      <c r="E86" s="5"/>
      <c r="F86" s="5"/>
      <c r="G86" s="5"/>
      <c r="I86" s="13">
        <f t="shared" si="0"/>
        <v>0</v>
      </c>
      <c r="J86" s="45"/>
    </row>
    <row r="87" spans="1:10" x14ac:dyDescent="0.3">
      <c r="A87" t="s">
        <v>27</v>
      </c>
      <c r="B87" s="2" t="s">
        <v>289</v>
      </c>
      <c r="C87" s="5"/>
      <c r="D87" s="5"/>
      <c r="E87" s="5"/>
      <c r="F87" s="5"/>
      <c r="G87" s="5"/>
      <c r="I87" s="13">
        <f t="shared" si="0"/>
        <v>0</v>
      </c>
      <c r="J87" s="45"/>
    </row>
    <row r="88" spans="1:10" x14ac:dyDescent="0.3">
      <c r="A88" t="s">
        <v>28</v>
      </c>
      <c r="B88" s="2" t="s">
        <v>289</v>
      </c>
      <c r="C88" s="5"/>
      <c r="D88" s="5"/>
      <c r="E88" s="5"/>
      <c r="F88" s="5"/>
      <c r="G88" s="5"/>
      <c r="I88" s="13">
        <f t="shared" si="0"/>
        <v>0</v>
      </c>
      <c r="J88" s="45"/>
    </row>
    <row r="89" spans="1:10" x14ac:dyDescent="0.3">
      <c r="A89" t="s">
        <v>25</v>
      </c>
      <c r="B89" s="2" t="s">
        <v>292</v>
      </c>
      <c r="C89" s="5"/>
      <c r="D89" s="5"/>
      <c r="E89" s="5"/>
      <c r="F89" s="5"/>
      <c r="G89" s="5"/>
      <c r="I89" s="13">
        <f t="shared" si="0"/>
        <v>0</v>
      </c>
      <c r="J89" s="45"/>
    </row>
    <row r="90" spans="1:10" x14ac:dyDescent="0.3">
      <c r="A90" t="s">
        <v>27</v>
      </c>
      <c r="B90" s="2" t="s">
        <v>292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t="s">
        <v>325</v>
      </c>
      <c r="B91" s="2" t="s">
        <v>292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t="s">
        <v>28</v>
      </c>
      <c r="B92" s="2" t="s">
        <v>292</v>
      </c>
      <c r="C92" s="5"/>
      <c r="D92" s="5"/>
      <c r="E92" s="5"/>
      <c r="F92" s="5"/>
      <c r="G92" s="5"/>
      <c r="I92" s="13">
        <f t="shared" si="0"/>
        <v>0</v>
      </c>
      <c r="J92" s="45"/>
    </row>
    <row r="93" spans="1:10" x14ac:dyDescent="0.3">
      <c r="A93" s="2" t="s">
        <v>29</v>
      </c>
      <c r="B93" s="2" t="s">
        <v>292</v>
      </c>
      <c r="C93" s="5"/>
      <c r="D93" s="5"/>
      <c r="E93" s="5"/>
      <c r="F93" s="5"/>
      <c r="G93" s="5"/>
      <c r="I93" s="13">
        <f t="shared" si="0"/>
        <v>0</v>
      </c>
      <c r="J93" s="45"/>
    </row>
    <row r="94" spans="1:10" x14ac:dyDescent="0.3">
      <c r="A94" s="2" t="s">
        <v>17</v>
      </c>
      <c r="B94" s="2" t="s">
        <v>292</v>
      </c>
      <c r="C94" s="5"/>
      <c r="D94" s="5"/>
      <c r="E94" s="5"/>
      <c r="F94" s="5"/>
      <c r="G94" s="5"/>
      <c r="I94" s="13">
        <f t="shared" si="0"/>
        <v>0</v>
      </c>
      <c r="J94" s="45"/>
    </row>
    <row r="95" spans="1:10" x14ac:dyDescent="0.3">
      <c r="A95" t="s">
        <v>18</v>
      </c>
      <c r="B95" s="2" t="s">
        <v>292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s="2" t="s">
        <v>244</v>
      </c>
      <c r="B96" s="2" t="s">
        <v>292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175</v>
      </c>
      <c r="B97" s="64" t="s">
        <v>360</v>
      </c>
      <c r="C97" s="5">
        <v>4730</v>
      </c>
      <c r="D97" s="5">
        <v>8860</v>
      </c>
      <c r="E97" s="5">
        <v>5122</v>
      </c>
      <c r="F97" s="5"/>
      <c r="G97" s="5">
        <v>5756</v>
      </c>
      <c r="I97" s="13">
        <f t="shared" si="0"/>
        <v>24468</v>
      </c>
      <c r="J97" s="45"/>
    </row>
    <row r="98" spans="1:10" x14ac:dyDescent="0.3">
      <c r="A98" t="s">
        <v>361</v>
      </c>
      <c r="B98" s="64" t="s">
        <v>360</v>
      </c>
      <c r="C98" s="5">
        <v>4214</v>
      </c>
      <c r="D98" s="5">
        <v>13579</v>
      </c>
      <c r="E98" s="5"/>
      <c r="F98" s="5"/>
      <c r="G98" s="5"/>
      <c r="I98" s="13">
        <f t="shared" si="0"/>
        <v>17793</v>
      </c>
      <c r="J98" s="45"/>
    </row>
    <row r="99" spans="1:10" x14ac:dyDescent="0.3">
      <c r="A99" t="s">
        <v>176</v>
      </c>
      <c r="B99" s="64" t="s">
        <v>360</v>
      </c>
      <c r="C99" s="5">
        <v>14877</v>
      </c>
      <c r="D99" s="5"/>
      <c r="E99" s="5"/>
      <c r="F99" s="5">
        <v>2032</v>
      </c>
      <c r="G99" s="5"/>
      <c r="I99" s="13">
        <f t="shared" si="0"/>
        <v>16909</v>
      </c>
      <c r="J99" s="45"/>
    </row>
    <row r="100" spans="1:10" x14ac:dyDescent="0.3">
      <c r="A100" t="s">
        <v>362</v>
      </c>
      <c r="B100" s="64" t="s">
        <v>360</v>
      </c>
      <c r="C100" s="5"/>
      <c r="D100" s="5">
        <v>10104</v>
      </c>
      <c r="E100" s="5">
        <v>10952</v>
      </c>
      <c r="F100" s="5">
        <v>984</v>
      </c>
      <c r="G100" s="5"/>
      <c r="I100" s="13">
        <f t="shared" si="0"/>
        <v>22040</v>
      </c>
      <c r="J100" s="45"/>
    </row>
    <row r="101" spans="1:10" x14ac:dyDescent="0.3">
      <c r="A101" t="s">
        <v>177</v>
      </c>
      <c r="B101" s="64" t="s">
        <v>360</v>
      </c>
      <c r="C101" s="5"/>
      <c r="D101" s="5"/>
      <c r="E101" s="5">
        <v>655</v>
      </c>
      <c r="F101" s="5">
        <v>4316</v>
      </c>
      <c r="G101" s="5">
        <v>4451</v>
      </c>
      <c r="I101" s="13">
        <f t="shared" si="0"/>
        <v>9422</v>
      </c>
      <c r="J101" s="45"/>
    </row>
    <row r="102" spans="1:10" x14ac:dyDescent="0.3">
      <c r="A102" s="2" t="s">
        <v>363</v>
      </c>
      <c r="B102" s="64" t="s">
        <v>360</v>
      </c>
      <c r="C102" s="5"/>
      <c r="D102" s="5"/>
      <c r="E102" s="5">
        <v>224</v>
      </c>
      <c r="F102" s="5">
        <v>902</v>
      </c>
      <c r="G102" s="5">
        <v>716</v>
      </c>
      <c r="I102" s="13">
        <f t="shared" si="0"/>
        <v>1842</v>
      </c>
      <c r="J102" s="45"/>
    </row>
    <row r="103" spans="1:10" x14ac:dyDescent="0.3">
      <c r="A103" s="2" t="s">
        <v>364</v>
      </c>
      <c r="B103" s="64" t="s">
        <v>360</v>
      </c>
      <c r="C103" s="5"/>
      <c r="D103" s="5">
        <v>2263</v>
      </c>
      <c r="E103" s="5">
        <v>2250</v>
      </c>
      <c r="F103" s="5"/>
      <c r="G103" s="5"/>
      <c r="I103" s="13">
        <f t="shared" si="0"/>
        <v>4513</v>
      </c>
      <c r="J103" s="45"/>
    </row>
    <row r="104" spans="1:10" x14ac:dyDescent="0.3">
      <c r="A104" t="s">
        <v>33</v>
      </c>
      <c r="B104" s="2" t="s">
        <v>254</v>
      </c>
      <c r="C104" s="5"/>
      <c r="D104" s="5"/>
      <c r="E104" s="5"/>
      <c r="F104" s="5"/>
      <c r="G104" s="5"/>
      <c r="I104" s="13">
        <f t="shared" si="0"/>
        <v>0</v>
      </c>
      <c r="J104" s="46"/>
    </row>
    <row r="105" spans="1:10" x14ac:dyDescent="0.3">
      <c r="A105" t="s">
        <v>29</v>
      </c>
      <c r="B105" s="68" t="s">
        <v>375</v>
      </c>
      <c r="C105" s="5"/>
      <c r="D105" s="5"/>
      <c r="E105" s="5">
        <v>1462</v>
      </c>
      <c r="F105" s="5"/>
      <c r="G105" s="5">
        <v>3228</v>
      </c>
      <c r="I105" s="13">
        <f t="shared" si="0"/>
        <v>4690</v>
      </c>
      <c r="J105" s="46"/>
    </row>
    <row r="106" spans="1:10" x14ac:dyDescent="0.3">
      <c r="A106" t="s">
        <v>330</v>
      </c>
      <c r="B106" s="68" t="s">
        <v>375</v>
      </c>
      <c r="C106" s="5"/>
      <c r="D106" s="5"/>
      <c r="E106" s="5"/>
      <c r="F106" s="5"/>
      <c r="G106" s="5"/>
      <c r="I106" s="13">
        <f t="shared" si="0"/>
        <v>0</v>
      </c>
      <c r="J106" s="46"/>
    </row>
    <row r="107" spans="1:10" x14ac:dyDescent="0.3">
      <c r="A107" t="s">
        <v>17</v>
      </c>
      <c r="B107" s="68" t="s">
        <v>375</v>
      </c>
      <c r="C107" s="5"/>
      <c r="D107" s="5">
        <v>2508</v>
      </c>
      <c r="E107" s="5"/>
      <c r="F107" s="5"/>
      <c r="G107" s="5">
        <v>7571</v>
      </c>
      <c r="I107" s="13">
        <f t="shared" si="0"/>
        <v>10079</v>
      </c>
      <c r="J107" s="46"/>
    </row>
    <row r="108" spans="1:10" x14ac:dyDescent="0.3">
      <c r="A108" t="s">
        <v>331</v>
      </c>
      <c r="B108" s="68" t="s">
        <v>375</v>
      </c>
      <c r="C108" s="5"/>
      <c r="D108" s="5"/>
      <c r="E108" s="5"/>
      <c r="F108" s="5"/>
      <c r="G108" s="5"/>
      <c r="I108" s="13">
        <f t="shared" si="0"/>
        <v>0</v>
      </c>
      <c r="J108" s="46"/>
    </row>
    <row r="109" spans="1:10" x14ac:dyDescent="0.3">
      <c r="A109" t="s">
        <v>18</v>
      </c>
      <c r="B109" s="68" t="s">
        <v>375</v>
      </c>
      <c r="C109" s="5"/>
      <c r="D109" s="5"/>
      <c r="E109" s="5"/>
      <c r="F109" s="5"/>
      <c r="G109" s="5"/>
      <c r="I109" s="13">
        <f t="shared" si="0"/>
        <v>0</v>
      </c>
      <c r="J109" s="46"/>
    </row>
    <row r="110" spans="1:10" x14ac:dyDescent="0.3">
      <c r="A110" t="s">
        <v>244</v>
      </c>
      <c r="B110" s="68" t="s">
        <v>375</v>
      </c>
      <c r="C110" s="5"/>
      <c r="D110" s="5"/>
      <c r="E110" s="5"/>
      <c r="F110" s="5"/>
      <c r="G110" s="5"/>
      <c r="I110" s="13">
        <f t="shared" si="0"/>
        <v>0</v>
      </c>
      <c r="J110" s="46"/>
    </row>
    <row r="111" spans="1:10" x14ac:dyDescent="0.3">
      <c r="A111" t="s">
        <v>162</v>
      </c>
      <c r="B111" s="68" t="s">
        <v>375</v>
      </c>
      <c r="C111" s="5"/>
      <c r="D111" s="5"/>
      <c r="E111" s="5"/>
      <c r="F111" s="5"/>
      <c r="G111" s="5"/>
      <c r="I111" s="13">
        <f t="shared" si="0"/>
        <v>0</v>
      </c>
      <c r="J111" s="46"/>
    </row>
    <row r="112" spans="1:10" x14ac:dyDescent="0.3">
      <c r="A112" s="2" t="s">
        <v>37</v>
      </c>
      <c r="B112" s="2" t="s">
        <v>297</v>
      </c>
      <c r="C112" s="5"/>
      <c r="D112" s="5"/>
      <c r="E112" s="5"/>
      <c r="F112" s="5"/>
      <c r="G112" s="5"/>
      <c r="I112" s="13">
        <f t="shared" si="0"/>
        <v>0</v>
      </c>
      <c r="J112" s="46"/>
    </row>
    <row r="113" spans="1:10" x14ac:dyDescent="0.3">
      <c r="A113" s="2" t="s">
        <v>332</v>
      </c>
      <c r="B113" s="2" t="s">
        <v>297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s="2" t="s">
        <v>33</v>
      </c>
      <c r="B114" s="2" t="s">
        <v>297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s="2" t="s">
        <v>326</v>
      </c>
      <c r="B115" s="2" t="s">
        <v>297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s="2" t="s">
        <v>31</v>
      </c>
      <c r="B116" s="2" t="s">
        <v>297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s="2" t="s">
        <v>245</v>
      </c>
      <c r="B117" s="2" t="s">
        <v>297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s="2" t="s">
        <v>161</v>
      </c>
      <c r="B118" s="2" t="s">
        <v>297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37</v>
      </c>
      <c r="B119" s="55" t="s">
        <v>336</v>
      </c>
      <c r="C119" s="5">
        <v>2020</v>
      </c>
      <c r="D119" s="5"/>
      <c r="E119" s="5">
        <v>1813</v>
      </c>
      <c r="F119" s="10"/>
      <c r="G119" s="5">
        <v>1160</v>
      </c>
      <c r="I119" s="47">
        <f t="shared" si="0"/>
        <v>4993</v>
      </c>
      <c r="J119" s="45"/>
    </row>
    <row r="120" spans="1:10" x14ac:dyDescent="0.3">
      <c r="A120" s="2" t="s">
        <v>332</v>
      </c>
      <c r="B120" s="55" t="s">
        <v>336</v>
      </c>
      <c r="C120" s="5"/>
      <c r="D120" s="5">
        <v>678</v>
      </c>
      <c r="E120" s="5"/>
      <c r="F120" s="10">
        <v>4954</v>
      </c>
      <c r="G120" s="5"/>
      <c r="I120" s="47">
        <f t="shared" si="0"/>
        <v>5632</v>
      </c>
      <c r="J120" s="45"/>
    </row>
    <row r="121" spans="1:10" x14ac:dyDescent="0.3">
      <c r="A121" t="s">
        <v>33</v>
      </c>
      <c r="B121" s="55" t="s">
        <v>336</v>
      </c>
      <c r="C121" s="5"/>
      <c r="D121" s="5"/>
      <c r="E121" s="5"/>
      <c r="F121" s="10"/>
      <c r="G121" s="5"/>
      <c r="I121" s="47">
        <f t="shared" si="0"/>
        <v>0</v>
      </c>
      <c r="J121" s="45"/>
    </row>
    <row r="122" spans="1:10" x14ac:dyDescent="0.3">
      <c r="A122" s="2" t="s">
        <v>326</v>
      </c>
      <c r="B122" s="55" t="s">
        <v>336</v>
      </c>
      <c r="C122" s="5"/>
      <c r="D122" s="5"/>
      <c r="E122" s="5"/>
      <c r="F122" s="10"/>
      <c r="G122" s="5"/>
      <c r="I122" s="47">
        <f t="shared" si="0"/>
        <v>0</v>
      </c>
      <c r="J122" s="45"/>
    </row>
    <row r="123" spans="1:10" x14ac:dyDescent="0.3">
      <c r="A123" s="2" t="s">
        <v>339</v>
      </c>
      <c r="B123" s="55" t="s">
        <v>336</v>
      </c>
      <c r="C123" s="5"/>
      <c r="D123" s="5"/>
      <c r="E123" s="5">
        <v>823</v>
      </c>
      <c r="F123" s="10">
        <v>1592</v>
      </c>
      <c r="G123" s="5"/>
      <c r="I123" s="47">
        <f t="shared" si="0"/>
        <v>2415</v>
      </c>
      <c r="J123" s="46">
        <f>I123</f>
        <v>2415</v>
      </c>
    </row>
    <row r="124" spans="1:10" x14ac:dyDescent="0.3">
      <c r="A124" t="s">
        <v>31</v>
      </c>
      <c r="B124" s="55" t="s">
        <v>336</v>
      </c>
      <c r="C124" s="5"/>
      <c r="D124" s="5"/>
      <c r="E124" s="5"/>
      <c r="F124" s="5"/>
      <c r="G124" s="5"/>
      <c r="I124" s="47">
        <f t="shared" si="0"/>
        <v>0</v>
      </c>
      <c r="J124" s="45"/>
    </row>
    <row r="125" spans="1:10" x14ac:dyDescent="0.3">
      <c r="A125" s="2" t="s">
        <v>245</v>
      </c>
      <c r="B125" s="55" t="s">
        <v>336</v>
      </c>
      <c r="C125" s="5"/>
      <c r="D125" s="5"/>
      <c r="E125" s="5"/>
      <c r="F125" s="5"/>
      <c r="G125" s="5"/>
      <c r="I125" s="47">
        <f t="shared" si="0"/>
        <v>0</v>
      </c>
      <c r="J125" s="45"/>
    </row>
    <row r="126" spans="1:10" x14ac:dyDescent="0.3">
      <c r="A126" s="2" t="s">
        <v>161</v>
      </c>
      <c r="B126" s="55" t="s">
        <v>336</v>
      </c>
      <c r="C126" s="5"/>
      <c r="D126" s="5"/>
      <c r="E126" s="5"/>
      <c r="F126" s="5"/>
      <c r="G126" s="5"/>
      <c r="I126" s="47">
        <f t="shared" si="0"/>
        <v>0</v>
      </c>
      <c r="J126" s="45"/>
    </row>
    <row r="127" spans="1:10" x14ac:dyDescent="0.3">
      <c r="A127" t="s">
        <v>35</v>
      </c>
      <c r="B127" t="s">
        <v>32</v>
      </c>
      <c r="C127" s="5"/>
      <c r="D127" s="5"/>
      <c r="E127" s="5"/>
      <c r="F127" s="5"/>
      <c r="G127" s="5"/>
      <c r="I127" s="13">
        <f t="shared" si="0"/>
        <v>0</v>
      </c>
      <c r="J127" s="46">
        <f>I127</f>
        <v>0</v>
      </c>
    </row>
    <row r="128" spans="1:10" x14ac:dyDescent="0.3">
      <c r="A128" t="s">
        <v>36</v>
      </c>
      <c r="B128" t="s">
        <v>32</v>
      </c>
      <c r="C128" s="5"/>
      <c r="D128" s="5"/>
      <c r="E128" s="5"/>
      <c r="F128" s="5"/>
      <c r="G128" s="5"/>
      <c r="I128" s="13">
        <f t="shared" si="0"/>
        <v>0</v>
      </c>
      <c r="J128" s="46">
        <f t="shared" ref="J128:J130" si="1">I128</f>
        <v>0</v>
      </c>
    </row>
    <row r="129" spans="1:10" x14ac:dyDescent="0.3">
      <c r="A129" t="s">
        <v>340</v>
      </c>
      <c r="B129" s="56" t="s">
        <v>32</v>
      </c>
      <c r="C129" s="5"/>
      <c r="D129" s="5"/>
      <c r="E129" s="5"/>
      <c r="F129" s="5">
        <v>15377</v>
      </c>
      <c r="G129" s="5"/>
      <c r="I129" s="13">
        <f t="shared" si="0"/>
        <v>15377</v>
      </c>
      <c r="J129" s="46">
        <f t="shared" si="1"/>
        <v>15377</v>
      </c>
    </row>
    <row r="130" spans="1:10" x14ac:dyDescent="0.3">
      <c r="A130" t="s">
        <v>341</v>
      </c>
      <c r="B130" s="56" t="s">
        <v>32</v>
      </c>
      <c r="C130" s="5"/>
      <c r="D130" s="5"/>
      <c r="E130" s="5">
        <v>2548</v>
      </c>
      <c r="F130" s="5">
        <v>4947</v>
      </c>
      <c r="G130" s="5"/>
      <c r="I130" s="13">
        <f t="shared" si="0"/>
        <v>7495</v>
      </c>
      <c r="J130" s="46">
        <f t="shared" si="1"/>
        <v>7495</v>
      </c>
    </row>
    <row r="131" spans="1:10" x14ac:dyDescent="0.3">
      <c r="A131" s="7" t="s">
        <v>39</v>
      </c>
      <c r="B131" t="s">
        <v>38</v>
      </c>
      <c r="C131" s="5"/>
      <c r="D131" s="5"/>
      <c r="E131" s="5"/>
      <c r="F131" s="5"/>
      <c r="G131" s="5"/>
      <c r="I131" s="13">
        <f t="shared" si="0"/>
        <v>0</v>
      </c>
      <c r="J131" s="45"/>
    </row>
    <row r="132" spans="1:10" x14ac:dyDescent="0.3">
      <c r="A132" s="53" t="s">
        <v>37</v>
      </c>
      <c r="B132" s="54" t="s">
        <v>316</v>
      </c>
      <c r="C132" s="5"/>
      <c r="D132" s="5"/>
      <c r="E132" s="5"/>
      <c r="F132" s="5"/>
      <c r="G132" s="5"/>
      <c r="I132" s="13">
        <f t="shared" si="0"/>
        <v>0</v>
      </c>
      <c r="J132" s="46">
        <f>I132</f>
        <v>0</v>
      </c>
    </row>
    <row r="133" spans="1:10" x14ac:dyDescent="0.3">
      <c r="A133" s="53" t="s">
        <v>332</v>
      </c>
      <c r="B133" s="54" t="s">
        <v>316</v>
      </c>
      <c r="C133" s="5"/>
      <c r="D133" s="5"/>
      <c r="E133" s="5"/>
      <c r="F133" s="5">
        <v>13083</v>
      </c>
      <c r="G133" s="5"/>
      <c r="I133" s="13">
        <f t="shared" si="0"/>
        <v>13083</v>
      </c>
      <c r="J133" s="46">
        <f t="shared" ref="J133" si="2">I133</f>
        <v>13083</v>
      </c>
    </row>
    <row r="134" spans="1:10" x14ac:dyDescent="0.3">
      <c r="A134" s="53" t="s">
        <v>339</v>
      </c>
      <c r="B134" s="54" t="s">
        <v>316</v>
      </c>
      <c r="C134" s="5"/>
      <c r="D134" s="5"/>
      <c r="E134" s="5">
        <v>2333</v>
      </c>
      <c r="F134" s="10">
        <v>4143</v>
      </c>
      <c r="G134" s="5"/>
      <c r="I134" s="13">
        <f t="shared" si="0"/>
        <v>6476</v>
      </c>
      <c r="J134" s="46">
        <f>I134</f>
        <v>6476</v>
      </c>
    </row>
    <row r="135" spans="1:10" x14ac:dyDescent="0.3">
      <c r="A135" t="s">
        <v>37</v>
      </c>
      <c r="B135" t="s">
        <v>293</v>
      </c>
      <c r="C135" s="5"/>
      <c r="D135" s="5"/>
      <c r="E135" s="5"/>
      <c r="F135" s="5"/>
      <c r="G135" s="5"/>
      <c r="I135" s="13">
        <f t="shared" si="0"/>
        <v>0</v>
      </c>
      <c r="J135" s="44">
        <f>I135+I142+I146+I150</f>
        <v>1259.8</v>
      </c>
    </row>
    <row r="136" spans="1:10" x14ac:dyDescent="0.3">
      <c r="A136" s="2" t="s">
        <v>332</v>
      </c>
      <c r="B136" s="2" t="s">
        <v>327</v>
      </c>
      <c r="C136" s="5"/>
      <c r="D136" s="5"/>
      <c r="E136" s="5"/>
      <c r="F136" s="5"/>
      <c r="G136" s="5"/>
      <c r="I136" s="13">
        <f t="shared" si="0"/>
        <v>0</v>
      </c>
      <c r="J136" s="46">
        <f>I136+I151</f>
        <v>4064</v>
      </c>
    </row>
    <row r="137" spans="1:10" x14ac:dyDescent="0.3">
      <c r="A137" t="s">
        <v>33</v>
      </c>
      <c r="B137" t="s">
        <v>293</v>
      </c>
      <c r="C137" s="5"/>
      <c r="D137" s="5"/>
      <c r="E137" s="5"/>
      <c r="F137" s="5"/>
      <c r="G137" s="5"/>
      <c r="I137" s="13">
        <f t="shared" si="0"/>
        <v>0</v>
      </c>
      <c r="J137" s="46">
        <f>I137+I143+I147+I152</f>
        <v>4214</v>
      </c>
    </row>
    <row r="138" spans="1:10" x14ac:dyDescent="0.3">
      <c r="A138" s="2" t="s">
        <v>326</v>
      </c>
      <c r="B138" s="2" t="s">
        <v>327</v>
      </c>
      <c r="C138" s="5"/>
      <c r="D138" s="5"/>
      <c r="E138" s="5"/>
      <c r="F138" s="5"/>
      <c r="G138" s="5"/>
      <c r="I138" s="13">
        <f t="shared" si="0"/>
        <v>0</v>
      </c>
      <c r="J138" s="46">
        <f>I138+I153</f>
        <v>3037</v>
      </c>
    </row>
    <row r="139" spans="1:10" x14ac:dyDescent="0.3">
      <c r="A139" t="s">
        <v>31</v>
      </c>
      <c r="B139" t="s">
        <v>293</v>
      </c>
      <c r="C139" s="5"/>
      <c r="D139" s="5"/>
      <c r="E139" s="5"/>
      <c r="F139" s="10"/>
      <c r="G139" s="5"/>
      <c r="I139" s="13">
        <f t="shared" si="0"/>
        <v>0</v>
      </c>
      <c r="J139" s="44">
        <f>I139+I144+I148+I154</f>
        <v>6689</v>
      </c>
    </row>
    <row r="140" spans="1:10" x14ac:dyDescent="0.3">
      <c r="A140" t="s">
        <v>245</v>
      </c>
      <c r="B140" t="s">
        <v>293</v>
      </c>
      <c r="C140" s="5"/>
      <c r="D140" s="5"/>
      <c r="E140" s="5"/>
      <c r="F140" s="10"/>
      <c r="G140" s="5"/>
      <c r="I140" s="13">
        <f t="shared" si="0"/>
        <v>0</v>
      </c>
      <c r="J140" s="46">
        <f>I140+I145+I149+I155</f>
        <v>4089.5</v>
      </c>
    </row>
    <row r="141" spans="1:10" x14ac:dyDescent="0.3">
      <c r="A141" t="s">
        <v>161</v>
      </c>
      <c r="B141" t="s">
        <v>293</v>
      </c>
      <c r="C141" s="5"/>
      <c r="D141" s="5"/>
      <c r="E141" s="5"/>
      <c r="F141" s="10"/>
      <c r="G141" s="5"/>
      <c r="I141" s="13">
        <f t="shared" si="0"/>
        <v>0</v>
      </c>
      <c r="J141" s="46">
        <f>I141+I156</f>
        <v>7285</v>
      </c>
    </row>
    <row r="142" spans="1:10" x14ac:dyDescent="0.3">
      <c r="A142" t="s">
        <v>37</v>
      </c>
      <c r="B142" t="s">
        <v>277</v>
      </c>
      <c r="C142" s="5"/>
      <c r="D142" s="5"/>
      <c r="E142" s="5">
        <v>999.8</v>
      </c>
      <c r="F142" s="10"/>
      <c r="G142" s="5">
        <v>260</v>
      </c>
      <c r="I142" s="47">
        <f t="shared" si="0"/>
        <v>1259.8</v>
      </c>
      <c r="J142" s="46"/>
    </row>
    <row r="143" spans="1:10" x14ac:dyDescent="0.3">
      <c r="A143" t="s">
        <v>33</v>
      </c>
      <c r="B143" t="s">
        <v>277</v>
      </c>
      <c r="C143" s="5">
        <v>1467</v>
      </c>
      <c r="D143" s="5">
        <v>627</v>
      </c>
      <c r="E143" s="5"/>
      <c r="F143" s="10">
        <v>1778</v>
      </c>
      <c r="G143" s="5"/>
      <c r="I143" s="47">
        <f t="shared" si="0"/>
        <v>3872</v>
      </c>
      <c r="J143" s="46"/>
    </row>
    <row r="144" spans="1:10" x14ac:dyDescent="0.3">
      <c r="A144" t="s">
        <v>31</v>
      </c>
      <c r="B144" t="s">
        <v>277</v>
      </c>
      <c r="C144" s="5"/>
      <c r="D144" s="5"/>
      <c r="E144" s="5">
        <v>894</v>
      </c>
      <c r="F144" s="10">
        <v>3270</v>
      </c>
      <c r="G144" s="5">
        <v>2525</v>
      </c>
      <c r="I144" s="47">
        <f t="shared" si="0"/>
        <v>6689</v>
      </c>
      <c r="J144" s="46"/>
    </row>
    <row r="145" spans="1:10" x14ac:dyDescent="0.3">
      <c r="A145" t="s">
        <v>245</v>
      </c>
      <c r="B145" t="s">
        <v>277</v>
      </c>
      <c r="C145" s="5"/>
      <c r="D145" s="5"/>
      <c r="E145" s="5">
        <v>212</v>
      </c>
      <c r="F145" s="10">
        <v>1880.5</v>
      </c>
      <c r="G145" s="5"/>
      <c r="I145" s="47">
        <f t="shared" si="0"/>
        <v>2092.5</v>
      </c>
      <c r="J145" s="46"/>
    </row>
    <row r="146" spans="1:10" x14ac:dyDescent="0.3">
      <c r="A146" s="2" t="s">
        <v>37</v>
      </c>
      <c r="B146" s="2" t="s">
        <v>153</v>
      </c>
      <c r="C146" s="5"/>
      <c r="D146" s="5"/>
      <c r="E146" s="5"/>
      <c r="F146" s="10"/>
      <c r="G146" s="5"/>
      <c r="I146" s="47">
        <f t="shared" si="0"/>
        <v>0</v>
      </c>
      <c r="J146" s="46"/>
    </row>
    <row r="147" spans="1:10" x14ac:dyDescent="0.3">
      <c r="A147" s="2" t="s">
        <v>33</v>
      </c>
      <c r="B147" s="2" t="s">
        <v>153</v>
      </c>
      <c r="C147" s="5"/>
      <c r="D147" s="5"/>
      <c r="E147" s="5"/>
      <c r="F147" s="10"/>
      <c r="G147" s="5"/>
      <c r="I147" s="47">
        <f t="shared" si="0"/>
        <v>0</v>
      </c>
      <c r="J147" s="46"/>
    </row>
    <row r="148" spans="1:10" x14ac:dyDescent="0.3">
      <c r="A148" s="2" t="s">
        <v>31</v>
      </c>
      <c r="B148" s="2" t="s">
        <v>153</v>
      </c>
      <c r="C148" s="5"/>
      <c r="D148" s="5"/>
      <c r="E148" s="5"/>
      <c r="F148" s="10"/>
      <c r="G148" s="5"/>
      <c r="I148" s="47">
        <f t="shared" si="0"/>
        <v>0</v>
      </c>
      <c r="J148" s="46"/>
    </row>
    <row r="149" spans="1:10" x14ac:dyDescent="0.3">
      <c r="A149" s="2" t="s">
        <v>245</v>
      </c>
      <c r="B149" s="2" t="s">
        <v>153</v>
      </c>
      <c r="C149" s="5"/>
      <c r="D149" s="5"/>
      <c r="E149" s="5"/>
      <c r="F149" s="10"/>
      <c r="G149" s="5"/>
      <c r="I149" s="47">
        <f t="shared" si="0"/>
        <v>0</v>
      </c>
      <c r="J149" s="46"/>
    </row>
    <row r="150" spans="1:10" x14ac:dyDescent="0.3">
      <c r="A150" s="2" t="s">
        <v>42</v>
      </c>
      <c r="B150" s="2" t="s">
        <v>355</v>
      </c>
      <c r="C150" s="5"/>
      <c r="D150" s="5"/>
      <c r="E150" s="5"/>
      <c r="F150" s="5"/>
      <c r="G150" s="5"/>
      <c r="I150" s="47">
        <f t="shared" si="0"/>
        <v>0</v>
      </c>
      <c r="J150" s="46"/>
    </row>
    <row r="151" spans="1:10" x14ac:dyDescent="0.3">
      <c r="A151" s="2" t="s">
        <v>356</v>
      </c>
      <c r="B151" s="2" t="s">
        <v>355</v>
      </c>
      <c r="C151" s="5"/>
      <c r="D151" s="5"/>
      <c r="E151" s="5">
        <v>837</v>
      </c>
      <c r="F151" s="5"/>
      <c r="G151" s="5">
        <v>3227</v>
      </c>
      <c r="I151" s="47">
        <f t="shared" si="0"/>
        <v>4064</v>
      </c>
      <c r="J151" s="46"/>
    </row>
    <row r="152" spans="1:10" x14ac:dyDescent="0.3">
      <c r="A152" s="2" t="s">
        <v>44</v>
      </c>
      <c r="B152" s="2" t="s">
        <v>355</v>
      </c>
      <c r="C152" s="5"/>
      <c r="D152" s="5"/>
      <c r="E152" s="5"/>
      <c r="F152" s="5">
        <v>342</v>
      </c>
      <c r="G152" s="5"/>
      <c r="I152" s="47">
        <f t="shared" si="0"/>
        <v>342</v>
      </c>
      <c r="J152" s="46"/>
    </row>
    <row r="153" spans="1:10" x14ac:dyDescent="0.3">
      <c r="A153" s="2" t="s">
        <v>357</v>
      </c>
      <c r="B153" s="2" t="s">
        <v>355</v>
      </c>
      <c r="C153" s="5"/>
      <c r="D153" s="5"/>
      <c r="E153" s="5">
        <v>266</v>
      </c>
      <c r="F153" s="5">
        <v>2113</v>
      </c>
      <c r="G153" s="5">
        <v>658</v>
      </c>
      <c r="I153" s="47">
        <f t="shared" si="0"/>
        <v>3037</v>
      </c>
      <c r="J153" s="46"/>
    </row>
    <row r="154" spans="1:10" x14ac:dyDescent="0.3">
      <c r="A154" s="2" t="s">
        <v>71</v>
      </c>
      <c r="B154" s="2" t="s">
        <v>355</v>
      </c>
      <c r="C154" s="5"/>
      <c r="D154" s="5"/>
      <c r="E154" s="5"/>
      <c r="F154" s="5"/>
      <c r="G154" s="5"/>
      <c r="I154" s="47">
        <f t="shared" si="0"/>
        <v>0</v>
      </c>
      <c r="J154" s="46"/>
    </row>
    <row r="155" spans="1:10" x14ac:dyDescent="0.3">
      <c r="A155" s="2" t="s">
        <v>358</v>
      </c>
      <c r="B155" s="2" t="s">
        <v>355</v>
      </c>
      <c r="C155" s="5"/>
      <c r="D155" s="5"/>
      <c r="E155" s="5"/>
      <c r="F155" s="5">
        <v>1264</v>
      </c>
      <c r="G155" s="5">
        <v>733</v>
      </c>
      <c r="I155" s="47">
        <f t="shared" si="0"/>
        <v>1997</v>
      </c>
      <c r="J155" s="46"/>
    </row>
    <row r="156" spans="1:10" x14ac:dyDescent="0.3">
      <c r="A156" s="2" t="s">
        <v>359</v>
      </c>
      <c r="B156" s="2" t="s">
        <v>355</v>
      </c>
      <c r="C156" s="5"/>
      <c r="D156" s="5">
        <v>2474</v>
      </c>
      <c r="E156" s="5">
        <v>4272</v>
      </c>
      <c r="F156" s="10">
        <v>539</v>
      </c>
      <c r="G156" s="5"/>
      <c r="I156" s="47">
        <f t="shared" si="0"/>
        <v>7285</v>
      </c>
      <c r="J156" s="46"/>
    </row>
    <row r="157" spans="1:10" x14ac:dyDescent="0.3">
      <c r="A157" s="2" t="s">
        <v>29</v>
      </c>
      <c r="B157" s="2" t="s">
        <v>318</v>
      </c>
      <c r="C157" s="5"/>
      <c r="D157" s="5"/>
      <c r="E157" s="5"/>
      <c r="F157" s="10"/>
      <c r="G157" s="5"/>
      <c r="I157" s="47">
        <f t="shared" si="0"/>
        <v>0</v>
      </c>
      <c r="J157" s="46">
        <f>I157</f>
        <v>0</v>
      </c>
    </row>
    <row r="158" spans="1:10" x14ac:dyDescent="0.3">
      <c r="A158" s="2" t="s">
        <v>17</v>
      </c>
      <c r="B158" s="2" t="s">
        <v>318</v>
      </c>
      <c r="C158" s="5"/>
      <c r="D158" s="5"/>
      <c r="E158" s="5"/>
      <c r="F158" s="10"/>
      <c r="G158" s="5"/>
      <c r="I158" s="47">
        <f t="shared" si="0"/>
        <v>0</v>
      </c>
      <c r="J158" s="46">
        <f>I158</f>
        <v>0</v>
      </c>
    </row>
    <row r="159" spans="1:10" x14ac:dyDescent="0.3">
      <c r="A159" s="2" t="s">
        <v>37</v>
      </c>
      <c r="B159" s="2" t="s">
        <v>290</v>
      </c>
      <c r="C159" s="5"/>
      <c r="D159" s="5"/>
      <c r="E159" s="5"/>
      <c r="F159" s="10"/>
      <c r="G159" s="5"/>
      <c r="I159" s="47">
        <f t="shared" si="0"/>
        <v>0</v>
      </c>
      <c r="J159" s="45"/>
    </row>
    <row r="160" spans="1:10" x14ac:dyDescent="0.3">
      <c r="A160" s="2" t="s">
        <v>33</v>
      </c>
      <c r="B160" s="2" t="s">
        <v>290</v>
      </c>
      <c r="C160" s="5"/>
      <c r="D160" s="5"/>
      <c r="E160" s="5"/>
      <c r="F160" s="10"/>
      <c r="G160" s="5"/>
      <c r="I160" s="47">
        <f t="shared" si="0"/>
        <v>0</v>
      </c>
      <c r="J160" s="45"/>
    </row>
    <row r="161" spans="1:10" x14ac:dyDescent="0.3">
      <c r="A161" s="2" t="s">
        <v>31</v>
      </c>
      <c r="B161" s="2" t="s">
        <v>290</v>
      </c>
      <c r="C161" s="5"/>
      <c r="D161" s="5"/>
      <c r="E161" s="5"/>
      <c r="F161" s="10"/>
      <c r="G161" s="5"/>
      <c r="I161" s="47">
        <f t="shared" si="0"/>
        <v>0</v>
      </c>
      <c r="J161" s="45"/>
    </row>
    <row r="162" spans="1:10" x14ac:dyDescent="0.3">
      <c r="A162" s="2" t="s">
        <v>245</v>
      </c>
      <c r="B162" s="2" t="s">
        <v>290</v>
      </c>
      <c r="C162" s="5"/>
      <c r="D162" s="5"/>
      <c r="E162" s="5"/>
      <c r="F162" s="10"/>
      <c r="G162" s="5"/>
      <c r="I162" s="47">
        <f t="shared" si="0"/>
        <v>0</v>
      </c>
      <c r="J162" s="45"/>
    </row>
    <row r="163" spans="1:10" x14ac:dyDescent="0.3">
      <c r="A163" s="62" t="s">
        <v>29</v>
      </c>
      <c r="B163" s="62" t="s">
        <v>32</v>
      </c>
      <c r="C163" s="5"/>
      <c r="D163" s="5"/>
      <c r="E163" s="5"/>
      <c r="F163" s="10"/>
      <c r="G163" s="5"/>
      <c r="I163" s="47">
        <f t="shared" si="0"/>
        <v>0</v>
      </c>
      <c r="J163" s="46">
        <f>I163</f>
        <v>0</v>
      </c>
    </row>
    <row r="164" spans="1:10" x14ac:dyDescent="0.3">
      <c r="A164" s="62" t="s">
        <v>17</v>
      </c>
      <c r="B164" s="62" t="s">
        <v>32</v>
      </c>
      <c r="C164" s="5"/>
      <c r="D164" s="5"/>
      <c r="E164" s="5"/>
      <c r="F164" s="10"/>
      <c r="G164" s="5">
        <v>1461</v>
      </c>
      <c r="I164" s="47">
        <f t="shared" si="0"/>
        <v>1461</v>
      </c>
      <c r="J164" s="46">
        <f t="shared" ref="J164:J165" si="3">I164</f>
        <v>1461</v>
      </c>
    </row>
    <row r="165" spans="1:10" x14ac:dyDescent="0.3">
      <c r="A165" s="40" t="s">
        <v>18</v>
      </c>
      <c r="B165" s="62" t="s">
        <v>32</v>
      </c>
      <c r="C165" s="5"/>
      <c r="D165" s="5"/>
      <c r="E165" s="5"/>
      <c r="F165" s="10"/>
      <c r="G165" s="5"/>
      <c r="I165" s="47">
        <f t="shared" si="0"/>
        <v>0</v>
      </c>
      <c r="J165" s="46">
        <f t="shared" si="3"/>
        <v>0</v>
      </c>
    </row>
    <row r="166" spans="1:10" x14ac:dyDescent="0.3">
      <c r="A166" s="2" t="s">
        <v>53</v>
      </c>
      <c r="B166" s="58" t="s">
        <v>310</v>
      </c>
      <c r="C166" s="5"/>
      <c r="D166" s="5"/>
      <c r="E166" s="5"/>
      <c r="F166" s="10"/>
      <c r="G166" s="5"/>
      <c r="I166" s="47">
        <f t="shared" si="0"/>
        <v>0</v>
      </c>
      <c r="J166" s="44">
        <f>I119+I159+I166+I180+I183+I173</f>
        <v>27544</v>
      </c>
    </row>
    <row r="167" spans="1:10" x14ac:dyDescent="0.3">
      <c r="A167" s="2" t="s">
        <v>333</v>
      </c>
      <c r="B167" s="58" t="s">
        <v>310</v>
      </c>
      <c r="C167" s="5"/>
      <c r="D167" s="5"/>
      <c r="E167" s="5"/>
      <c r="F167" s="10"/>
      <c r="G167" s="5"/>
      <c r="I167" s="47">
        <f t="shared" si="0"/>
        <v>0</v>
      </c>
      <c r="J167" s="46">
        <f>I167+I120+I174</f>
        <v>36220</v>
      </c>
    </row>
    <row r="168" spans="1:10" x14ac:dyDescent="0.3">
      <c r="A168" s="2" t="s">
        <v>54</v>
      </c>
      <c r="B168" s="58" t="s">
        <v>310</v>
      </c>
      <c r="C168" s="5"/>
      <c r="D168" s="5"/>
      <c r="E168" s="5"/>
      <c r="F168" s="10"/>
      <c r="G168" s="5"/>
      <c r="I168" s="47">
        <f t="shared" si="0"/>
        <v>0</v>
      </c>
      <c r="J168" s="44">
        <f>I121+I160+I168+I181+I184+I175</f>
        <v>25656</v>
      </c>
    </row>
    <row r="169" spans="1:10" x14ac:dyDescent="0.3">
      <c r="A169" s="2" t="s">
        <v>334</v>
      </c>
      <c r="B169" s="58" t="s">
        <v>310</v>
      </c>
      <c r="C169" s="5"/>
      <c r="D169" s="5"/>
      <c r="E169" s="5"/>
      <c r="F169" s="10"/>
      <c r="G169" s="5"/>
      <c r="I169" s="47">
        <f t="shared" si="0"/>
        <v>0</v>
      </c>
      <c r="J169" s="46">
        <f>I169+I122+I176</f>
        <v>38827</v>
      </c>
    </row>
    <row r="170" spans="1:10" x14ac:dyDescent="0.3">
      <c r="A170" s="2" t="s">
        <v>311</v>
      </c>
      <c r="B170" s="58" t="s">
        <v>310</v>
      </c>
      <c r="C170" s="5"/>
      <c r="D170" s="5"/>
      <c r="E170" s="5"/>
      <c r="F170" s="10"/>
      <c r="G170" s="5"/>
      <c r="I170" s="47">
        <f t="shared" si="0"/>
        <v>0</v>
      </c>
      <c r="J170" s="44">
        <f>I124+I161+I170+I182+I185+I177</f>
        <v>10807</v>
      </c>
    </row>
    <row r="171" spans="1:10" x14ac:dyDescent="0.3">
      <c r="A171" s="2" t="s">
        <v>320</v>
      </c>
      <c r="B171" s="58" t="s">
        <v>310</v>
      </c>
      <c r="C171" s="5"/>
      <c r="D171" s="5"/>
      <c r="E171" s="5"/>
      <c r="F171" s="5"/>
      <c r="G171" s="5"/>
      <c r="I171" s="47">
        <f t="shared" si="0"/>
        <v>0</v>
      </c>
      <c r="J171" s="44">
        <f>I162+I171+I186+I125+I178</f>
        <v>0</v>
      </c>
    </row>
    <row r="172" spans="1:10" x14ac:dyDescent="0.3">
      <c r="A172" s="2" t="s">
        <v>337</v>
      </c>
      <c r="B172" s="58" t="s">
        <v>310</v>
      </c>
      <c r="C172" s="5"/>
      <c r="D172" s="5"/>
      <c r="E172" s="5"/>
      <c r="F172" s="5"/>
      <c r="G172" s="5"/>
      <c r="I172" s="47">
        <f>C172+D172+E172+F172+G172</f>
        <v>0</v>
      </c>
      <c r="J172" s="46">
        <f>I172+I187+I126+I179</f>
        <v>4701</v>
      </c>
    </row>
    <row r="173" spans="1:10" x14ac:dyDescent="0.3">
      <c r="A173" s="65" t="s">
        <v>29</v>
      </c>
      <c r="B173" s="58" t="s">
        <v>310</v>
      </c>
      <c r="C173" s="5">
        <v>459</v>
      </c>
      <c r="D173" s="5">
        <v>9248</v>
      </c>
      <c r="E173" s="5">
        <v>4183</v>
      </c>
      <c r="F173" s="5">
        <v>3966</v>
      </c>
      <c r="G173" s="5">
        <v>4695</v>
      </c>
      <c r="I173" s="47">
        <f t="shared" ref="I173:I179" si="4">C173+D173+E173+F173+G173</f>
        <v>22551</v>
      </c>
      <c r="J173" s="46"/>
    </row>
    <row r="174" spans="1:10" x14ac:dyDescent="0.3">
      <c r="A174" s="65" t="s">
        <v>330</v>
      </c>
      <c r="B174" s="58" t="s">
        <v>310</v>
      </c>
      <c r="C174" s="5">
        <v>4322</v>
      </c>
      <c r="D174" s="5">
        <v>15919</v>
      </c>
      <c r="E174" s="5">
        <v>6878</v>
      </c>
      <c r="F174" s="5"/>
      <c r="G174" s="5">
        <v>3469</v>
      </c>
      <c r="I174" s="47">
        <f t="shared" si="4"/>
        <v>30588</v>
      </c>
      <c r="J174" s="46"/>
    </row>
    <row r="175" spans="1:10" x14ac:dyDescent="0.3">
      <c r="A175" s="65" t="s">
        <v>17</v>
      </c>
      <c r="B175" s="58" t="s">
        <v>310</v>
      </c>
      <c r="C175" s="5">
        <v>15295</v>
      </c>
      <c r="D175" s="5">
        <v>2296</v>
      </c>
      <c r="E175" s="5">
        <v>1683</v>
      </c>
      <c r="F175" s="5">
        <v>5133</v>
      </c>
      <c r="G175" s="5">
        <v>1249</v>
      </c>
      <c r="I175" s="47">
        <f t="shared" si="4"/>
        <v>25656</v>
      </c>
      <c r="J175" s="46"/>
    </row>
    <row r="176" spans="1:10" x14ac:dyDescent="0.3">
      <c r="A176" s="65" t="s">
        <v>331</v>
      </c>
      <c r="B176" s="58" t="s">
        <v>310</v>
      </c>
      <c r="C176" s="5">
        <v>1319</v>
      </c>
      <c r="D176" s="5">
        <v>7590</v>
      </c>
      <c r="E176" s="5">
        <v>11008</v>
      </c>
      <c r="F176" s="5">
        <v>9793</v>
      </c>
      <c r="G176" s="5">
        <v>9117</v>
      </c>
      <c r="I176" s="47">
        <f t="shared" si="4"/>
        <v>38827</v>
      </c>
      <c r="J176" s="46"/>
    </row>
    <row r="177" spans="1:10" x14ac:dyDescent="0.3">
      <c r="A177" s="65" t="s">
        <v>18</v>
      </c>
      <c r="B177" s="58" t="s">
        <v>310</v>
      </c>
      <c r="C177" s="5"/>
      <c r="D177" s="5">
        <v>2459</v>
      </c>
      <c r="E177" s="5"/>
      <c r="F177" s="10">
        <v>3320</v>
      </c>
      <c r="G177" s="5">
        <v>5028</v>
      </c>
      <c r="I177" s="47">
        <f t="shared" si="4"/>
        <v>10807</v>
      </c>
      <c r="J177" s="46"/>
    </row>
    <row r="178" spans="1:10" x14ac:dyDescent="0.3">
      <c r="A178" s="65" t="s">
        <v>244</v>
      </c>
      <c r="B178" s="58" t="s">
        <v>310</v>
      </c>
      <c r="C178" s="5"/>
      <c r="D178" s="5"/>
      <c r="E178" s="5"/>
      <c r="F178" s="10"/>
      <c r="G178" s="5"/>
      <c r="I178" s="47">
        <f t="shared" si="4"/>
        <v>0</v>
      </c>
      <c r="J178" s="46"/>
    </row>
    <row r="179" spans="1:10" x14ac:dyDescent="0.3">
      <c r="A179" s="65" t="s">
        <v>162</v>
      </c>
      <c r="B179" s="58" t="s">
        <v>310</v>
      </c>
      <c r="C179" s="5"/>
      <c r="D179" s="5"/>
      <c r="E179" s="5">
        <v>3082</v>
      </c>
      <c r="F179" s="10">
        <v>1619</v>
      </c>
      <c r="G179" s="5"/>
      <c r="I179" s="47">
        <f t="shared" si="4"/>
        <v>4701</v>
      </c>
      <c r="J179" s="46"/>
    </row>
    <row r="180" spans="1:10" x14ac:dyDescent="0.3">
      <c r="A180" s="2" t="s">
        <v>42</v>
      </c>
      <c r="B180" s="2" t="s">
        <v>296</v>
      </c>
      <c r="C180" s="5"/>
      <c r="D180" s="5"/>
      <c r="E180" s="5"/>
      <c r="F180" s="10"/>
      <c r="G180" s="5"/>
      <c r="I180" s="47">
        <f t="shared" si="0"/>
        <v>0</v>
      </c>
      <c r="J180" s="45"/>
    </row>
    <row r="181" spans="1:10" x14ac:dyDescent="0.3">
      <c r="A181" s="2" t="s">
        <v>44</v>
      </c>
      <c r="B181" s="2" t="s">
        <v>296</v>
      </c>
      <c r="C181" s="5"/>
      <c r="D181" s="5"/>
      <c r="E181" s="5"/>
      <c r="F181" s="10"/>
      <c r="G181" s="5"/>
      <c r="I181" s="47">
        <f t="shared" si="0"/>
        <v>0</v>
      </c>
      <c r="J181" s="45"/>
    </row>
    <row r="182" spans="1:10" x14ac:dyDescent="0.3">
      <c r="A182" s="2" t="s">
        <v>71</v>
      </c>
      <c r="B182" s="2" t="s">
        <v>296</v>
      </c>
      <c r="C182" s="5"/>
      <c r="D182" s="5"/>
      <c r="E182" s="5"/>
      <c r="F182" s="10"/>
      <c r="G182" s="5"/>
      <c r="I182" s="47">
        <f t="shared" si="0"/>
        <v>0</v>
      </c>
      <c r="J182" s="45"/>
    </row>
    <row r="183" spans="1:10" x14ac:dyDescent="0.3">
      <c r="A183" t="s">
        <v>25</v>
      </c>
      <c r="B183" t="s">
        <v>45</v>
      </c>
      <c r="C183" s="5"/>
      <c r="D183" s="5"/>
      <c r="E183" s="5"/>
      <c r="F183" s="5"/>
      <c r="G183" s="5"/>
      <c r="I183" s="47">
        <f t="shared" si="0"/>
        <v>0</v>
      </c>
      <c r="J183" s="44"/>
    </row>
    <row r="184" spans="1:10" x14ac:dyDescent="0.3">
      <c r="A184" t="s">
        <v>27</v>
      </c>
      <c r="B184" t="s">
        <v>45</v>
      </c>
      <c r="C184" s="5"/>
      <c r="D184" s="5"/>
      <c r="E184" s="5"/>
      <c r="F184" s="5"/>
      <c r="G184" s="5"/>
      <c r="I184" s="47">
        <f t="shared" si="0"/>
        <v>0</v>
      </c>
      <c r="J184" s="44"/>
    </row>
    <row r="185" spans="1:10" x14ac:dyDescent="0.3">
      <c r="A185" t="s">
        <v>28</v>
      </c>
      <c r="B185" t="s">
        <v>45</v>
      </c>
      <c r="C185" s="5"/>
      <c r="D185" s="5"/>
      <c r="E185" s="5"/>
      <c r="F185" s="5"/>
      <c r="G185" s="5"/>
      <c r="I185" s="47">
        <f t="shared" si="0"/>
        <v>0</v>
      </c>
      <c r="J185" s="44"/>
    </row>
    <row r="186" spans="1:10" x14ac:dyDescent="0.3">
      <c r="A186" t="s">
        <v>246</v>
      </c>
      <c r="B186" t="s">
        <v>45</v>
      </c>
      <c r="C186" s="5"/>
      <c r="D186" s="5"/>
      <c r="E186" s="5"/>
      <c r="F186" s="5"/>
      <c r="G186" s="5"/>
      <c r="I186" s="47">
        <f t="shared" si="0"/>
        <v>0</v>
      </c>
      <c r="J186" s="44"/>
    </row>
    <row r="187" spans="1:10" x14ac:dyDescent="0.3">
      <c r="A187" t="s">
        <v>160</v>
      </c>
      <c r="B187" t="s">
        <v>45</v>
      </c>
      <c r="C187" s="5"/>
      <c r="D187" s="5"/>
      <c r="E187" s="5"/>
      <c r="F187" s="5"/>
      <c r="G187" s="5"/>
      <c r="I187" s="13">
        <f t="shared" si="0"/>
        <v>0</v>
      </c>
      <c r="J187" s="46"/>
    </row>
    <row r="188" spans="1:10" x14ac:dyDescent="0.3">
      <c r="C188" s="1" t="s">
        <v>0</v>
      </c>
      <c r="D188" s="1" t="s">
        <v>0</v>
      </c>
      <c r="E188" s="1" t="s">
        <v>0</v>
      </c>
      <c r="F188" s="1" t="s">
        <v>0</v>
      </c>
      <c r="G188" s="1" t="s">
        <v>0</v>
      </c>
      <c r="H188" s="1"/>
      <c r="I188" s="1" t="s">
        <v>0</v>
      </c>
    </row>
    <row r="189" spans="1:10" x14ac:dyDescent="0.3">
      <c r="C189" s="8">
        <f>SUM(C4:C187)</f>
        <v>79943</v>
      </c>
      <c r="D189" s="8">
        <f>SUM(D4:D187)</f>
        <v>157716</v>
      </c>
      <c r="E189" s="8">
        <f>SUM(E4:E187)</f>
        <v>132644.79999999999</v>
      </c>
      <c r="F189" s="8">
        <f>SUM(F4:F187)</f>
        <v>166138.5</v>
      </c>
      <c r="G189" s="8">
        <f>SUM(G4:G187)</f>
        <v>160244</v>
      </c>
      <c r="H189" s="9"/>
      <c r="I189" s="69">
        <f>SUM(I4:I187)</f>
        <v>696686.3</v>
      </c>
      <c r="J189" s="69">
        <f>SUM(J4:J187)</f>
        <v>696686.3</v>
      </c>
    </row>
    <row r="190" spans="1:10" x14ac:dyDescent="0.3">
      <c r="C190" s="1" t="s">
        <v>1</v>
      </c>
      <c r="D190" s="1" t="s">
        <v>1</v>
      </c>
      <c r="E190" s="1" t="s">
        <v>1</v>
      </c>
      <c r="F190" s="1" t="s">
        <v>1</v>
      </c>
      <c r="G190" s="1" t="s">
        <v>1</v>
      </c>
      <c r="H190" s="1"/>
      <c r="I190" s="1" t="s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194"/>
  <sheetViews>
    <sheetView topLeftCell="A178" workbookViewId="0">
      <selection activeCell="M14" sqref="M14"/>
    </sheetView>
  </sheetViews>
  <sheetFormatPr defaultRowHeight="14.4" x14ac:dyDescent="0.3"/>
  <cols>
    <col min="2" max="2" width="18.5546875" customWidth="1"/>
    <col min="3" max="3" width="11.88671875" customWidth="1"/>
    <col min="4" max="4" width="11.5546875" customWidth="1"/>
    <col min="5" max="6" width="10.88671875" customWidth="1"/>
    <col min="7" max="7" width="11.88671875" customWidth="1"/>
    <col min="9" max="9" width="12.109375" customWidth="1"/>
    <col min="10" max="10" width="13.33203125" customWidth="1"/>
  </cols>
  <sheetData>
    <row r="1" spans="1:10" x14ac:dyDescent="0.3">
      <c r="A1" t="s">
        <v>378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250</v>
      </c>
      <c r="D3" s="3" t="s">
        <v>251</v>
      </c>
      <c r="E3" s="3" t="s">
        <v>252</v>
      </c>
      <c r="F3" s="4" t="s">
        <v>253</v>
      </c>
      <c r="G3" s="3" t="s">
        <v>123</v>
      </c>
    </row>
    <row r="4" spans="1:10" x14ac:dyDescent="0.3">
      <c r="A4" t="s">
        <v>19</v>
      </c>
      <c r="B4" t="s">
        <v>13</v>
      </c>
      <c r="C4" s="5">
        <v>7540</v>
      </c>
      <c r="D4" s="5">
        <v>11398</v>
      </c>
      <c r="E4" s="5">
        <v>2144</v>
      </c>
      <c r="F4" s="10">
        <v>2107</v>
      </c>
      <c r="G4" s="5">
        <v>585</v>
      </c>
      <c r="I4" s="47">
        <f t="shared" ref="I4:I191" si="0">C4+D4+E4+F4+G4</f>
        <v>23774</v>
      </c>
      <c r="J4" s="44"/>
    </row>
    <row r="5" spans="1:10" x14ac:dyDescent="0.3">
      <c r="A5" t="s">
        <v>20</v>
      </c>
      <c r="B5" t="s">
        <v>13</v>
      </c>
      <c r="C5" s="5"/>
      <c r="D5" s="5"/>
      <c r="E5" s="5">
        <v>8280</v>
      </c>
      <c r="F5" s="17"/>
      <c r="G5" s="5"/>
      <c r="I5" s="47">
        <f t="shared" si="0"/>
        <v>8280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7824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6765</v>
      </c>
    </row>
    <row r="12" spans="1:10" x14ac:dyDescent="0.3">
      <c r="A12" s="67" t="s">
        <v>331</v>
      </c>
      <c r="B12" s="67" t="s">
        <v>315</v>
      </c>
      <c r="C12" s="5">
        <v>916</v>
      </c>
      <c r="D12" s="5">
        <v>2282</v>
      </c>
      <c r="E12" s="5">
        <v>2297</v>
      </c>
      <c r="F12" s="17">
        <v>2329</v>
      </c>
      <c r="G12" s="5"/>
      <c r="I12" s="47">
        <f t="shared" si="0"/>
        <v>7824</v>
      </c>
      <c r="J12" s="46"/>
    </row>
    <row r="13" spans="1:10" x14ac:dyDescent="0.3">
      <c r="A13" s="67" t="s">
        <v>18</v>
      </c>
      <c r="B13" s="67" t="s">
        <v>315</v>
      </c>
      <c r="C13" s="5">
        <v>1637</v>
      </c>
      <c r="D13" s="5">
        <v>1696</v>
      </c>
      <c r="E13" s="5">
        <v>1675</v>
      </c>
      <c r="F13" s="17">
        <v>1757</v>
      </c>
      <c r="G13" s="5"/>
      <c r="I13" s="47">
        <f t="shared" si="0"/>
        <v>6765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I4+I16+I30+I37+I46+I50+I52+I63+I23+I44+I59</f>
        <v>90670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I17+I31+I38+I64+I24+I53+I60</f>
        <v>62487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I5+I18+I32+I39+I47+I51+I65+I25+I45+I54</f>
        <v>55847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I19+I33+I40+I66+I26+I55</f>
        <v>24731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I6+I20+I34+I41+I48+I67+I27+I56</f>
        <v>37029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I7+I21+I35+I42+I49+I68+I28+I57+I61</f>
        <v>21752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I8+I22+I36+I43+I69+I29+I58+I62</f>
        <v>1531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/>
      <c r="D37" s="5">
        <v>11316</v>
      </c>
      <c r="E37" s="5">
        <v>15509</v>
      </c>
      <c r="F37" s="17">
        <v>4527</v>
      </c>
      <c r="G37" s="5">
        <v>4142</v>
      </c>
      <c r="I37" s="47">
        <f t="shared" si="0"/>
        <v>35494</v>
      </c>
      <c r="J37" s="45"/>
    </row>
    <row r="38" spans="1:10" x14ac:dyDescent="0.3">
      <c r="A38" s="2" t="s">
        <v>328</v>
      </c>
      <c r="B38" s="63" t="s">
        <v>345</v>
      </c>
      <c r="C38" s="5">
        <v>117</v>
      </c>
      <c r="D38" s="5"/>
      <c r="E38" s="5"/>
      <c r="F38" s="17">
        <v>14909</v>
      </c>
      <c r="G38" s="5"/>
      <c r="I38" s="47">
        <f t="shared" si="0"/>
        <v>15026</v>
      </c>
      <c r="J38" s="45"/>
    </row>
    <row r="39" spans="1:10" x14ac:dyDescent="0.3">
      <c r="A39" s="2" t="s">
        <v>139</v>
      </c>
      <c r="B39" s="63" t="s">
        <v>345</v>
      </c>
      <c r="C39" s="5">
        <v>6986</v>
      </c>
      <c r="D39" s="5"/>
      <c r="E39" s="5">
        <v>1328</v>
      </c>
      <c r="F39" s="17">
        <v>1196</v>
      </c>
      <c r="G39" s="5">
        <v>4311</v>
      </c>
      <c r="I39" s="47">
        <f t="shared" si="0"/>
        <v>13821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/>
      <c r="F40" s="17">
        <v>2136</v>
      </c>
      <c r="G40" s="5"/>
      <c r="I40" s="47">
        <f t="shared" si="0"/>
        <v>2136</v>
      </c>
      <c r="J40" s="45"/>
    </row>
    <row r="41" spans="1:10" x14ac:dyDescent="0.3">
      <c r="A41" s="2" t="s">
        <v>174</v>
      </c>
      <c r="B41" s="63" t="s">
        <v>345</v>
      </c>
      <c r="C41" s="5">
        <v>3554</v>
      </c>
      <c r="D41" s="5">
        <v>2648</v>
      </c>
      <c r="E41" s="5">
        <v>2982</v>
      </c>
      <c r="F41" s="17">
        <v>2782</v>
      </c>
      <c r="G41" s="5"/>
      <c r="I41" s="47">
        <f t="shared" si="0"/>
        <v>11966</v>
      </c>
      <c r="J41" s="45"/>
    </row>
    <row r="42" spans="1:10" x14ac:dyDescent="0.3">
      <c r="A42" s="2" t="s">
        <v>307</v>
      </c>
      <c r="B42" s="63" t="s">
        <v>345</v>
      </c>
      <c r="C42" s="5">
        <v>4591</v>
      </c>
      <c r="D42" s="5"/>
      <c r="E42" s="5"/>
      <c r="F42" s="17">
        <v>4752</v>
      </c>
      <c r="G42" s="5"/>
      <c r="I42" s="47">
        <f t="shared" si="0"/>
        <v>9343</v>
      </c>
      <c r="J42" s="45"/>
    </row>
    <row r="43" spans="1:10" x14ac:dyDescent="0.3">
      <c r="A43" s="2" t="s">
        <v>324</v>
      </c>
      <c r="B43" s="63" t="s">
        <v>345</v>
      </c>
      <c r="C43" s="5">
        <v>944</v>
      </c>
      <c r="D43" s="5"/>
      <c r="E43" s="5"/>
      <c r="F43" s="17"/>
      <c r="G43" s="5"/>
      <c r="I43" s="47">
        <f t="shared" si="0"/>
        <v>944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6" t="s">
        <v>10</v>
      </c>
      <c r="B45" s="66" t="s">
        <v>372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>
        <v>5082</v>
      </c>
      <c r="D52" s="5">
        <v>1561</v>
      </c>
      <c r="E52" s="5">
        <v>12922</v>
      </c>
      <c r="F52" s="5">
        <v>6757</v>
      </c>
      <c r="G52" s="5">
        <v>3026</v>
      </c>
      <c r="I52" s="47">
        <f t="shared" si="0"/>
        <v>29348</v>
      </c>
      <c r="J52" s="45"/>
    </row>
    <row r="53" spans="1:10" x14ac:dyDescent="0.3">
      <c r="A53" s="60" t="s">
        <v>346</v>
      </c>
      <c r="B53" s="60" t="s">
        <v>315</v>
      </c>
      <c r="C53" s="5">
        <v>21406</v>
      </c>
      <c r="D53" s="5">
        <v>2275</v>
      </c>
      <c r="E53" s="5">
        <v>7762</v>
      </c>
      <c r="F53" s="5">
        <v>14907</v>
      </c>
      <c r="G53" s="5">
        <v>1111</v>
      </c>
      <c r="I53" s="47">
        <f t="shared" si="0"/>
        <v>47461</v>
      </c>
      <c r="J53" s="45"/>
    </row>
    <row r="54" spans="1:10" x14ac:dyDescent="0.3">
      <c r="A54" s="60" t="s">
        <v>10</v>
      </c>
      <c r="B54" s="60" t="s">
        <v>315</v>
      </c>
      <c r="C54" s="5">
        <v>12396</v>
      </c>
      <c r="D54" s="5">
        <v>7618</v>
      </c>
      <c r="E54" s="5">
        <v>3007</v>
      </c>
      <c r="F54" s="5">
        <v>6025</v>
      </c>
      <c r="G54" s="5">
        <v>4700</v>
      </c>
      <c r="I54" s="47">
        <f t="shared" si="0"/>
        <v>33746</v>
      </c>
      <c r="J54" s="45"/>
    </row>
    <row r="55" spans="1:10" x14ac:dyDescent="0.3">
      <c r="A55" s="60" t="s">
        <v>347</v>
      </c>
      <c r="B55" s="60" t="s">
        <v>315</v>
      </c>
      <c r="C55" s="5">
        <v>6452</v>
      </c>
      <c r="D55" s="5">
        <v>4643</v>
      </c>
      <c r="E55" s="5">
        <v>5127</v>
      </c>
      <c r="F55" s="5">
        <v>6373</v>
      </c>
      <c r="G55" s="5"/>
      <c r="I55" s="47">
        <f t="shared" si="0"/>
        <v>22595</v>
      </c>
      <c r="J55" s="45"/>
    </row>
    <row r="56" spans="1:10" x14ac:dyDescent="0.3">
      <c r="A56" s="60" t="s">
        <v>8</v>
      </c>
      <c r="B56" s="60" t="s">
        <v>315</v>
      </c>
      <c r="C56" s="5">
        <v>5369</v>
      </c>
      <c r="D56" s="5">
        <v>5969</v>
      </c>
      <c r="E56" s="5">
        <v>11903</v>
      </c>
      <c r="F56" s="5">
        <v>1822</v>
      </c>
      <c r="G56" s="5"/>
      <c r="I56" s="47">
        <f t="shared" si="0"/>
        <v>25063</v>
      </c>
      <c r="J56" s="45"/>
    </row>
    <row r="57" spans="1:10" x14ac:dyDescent="0.3">
      <c r="A57" s="60" t="s">
        <v>348</v>
      </c>
      <c r="B57" s="60" t="s">
        <v>315</v>
      </c>
      <c r="C57" s="5">
        <v>5274</v>
      </c>
      <c r="D57" s="5"/>
      <c r="E57" s="5">
        <v>5946</v>
      </c>
      <c r="F57" s="17">
        <v>1189</v>
      </c>
      <c r="G57" s="5"/>
      <c r="I57" s="47">
        <f t="shared" si="0"/>
        <v>12409</v>
      </c>
      <c r="J57" s="45"/>
    </row>
    <row r="58" spans="1:10" x14ac:dyDescent="0.3">
      <c r="A58" s="60" t="s">
        <v>158</v>
      </c>
      <c r="B58" s="60" t="s">
        <v>315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11</v>
      </c>
      <c r="B59" s="60" t="s">
        <v>379</v>
      </c>
      <c r="C59" s="5"/>
      <c r="D59" s="5"/>
      <c r="E59" s="5"/>
      <c r="F59" s="5"/>
      <c r="G59" s="5">
        <v>2054</v>
      </c>
      <c r="I59" s="47">
        <f t="shared" si="0"/>
        <v>2054</v>
      </c>
      <c r="J59" s="45"/>
    </row>
    <row r="60" spans="1:10" x14ac:dyDescent="0.3">
      <c r="A60" s="60" t="s">
        <v>346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0" t="s">
        <v>348</v>
      </c>
      <c r="B61" s="60" t="s">
        <v>379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0" t="s">
        <v>158</v>
      </c>
      <c r="B62" s="60" t="s">
        <v>379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172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352</v>
      </c>
      <c r="B64" s="62" t="s">
        <v>351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2" t="s">
        <v>22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323</v>
      </c>
      <c r="B66" s="62" t="s">
        <v>351</v>
      </c>
      <c r="C66" s="5"/>
      <c r="D66" s="5"/>
      <c r="E66" s="5"/>
      <c r="F66" s="5"/>
      <c r="G66" s="5"/>
      <c r="I66" s="47">
        <f t="shared" si="0"/>
        <v>0</v>
      </c>
      <c r="J66" s="45"/>
    </row>
    <row r="67" spans="1:10" x14ac:dyDescent="0.3">
      <c r="A67" s="62" t="s">
        <v>24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62" t="s">
        <v>353</v>
      </c>
      <c r="B68" s="62" t="s">
        <v>351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62" t="s">
        <v>354</v>
      </c>
      <c r="B69" s="62" t="s">
        <v>351</v>
      </c>
      <c r="C69" s="5">
        <v>587</v>
      </c>
      <c r="D69" s="5"/>
      <c r="E69" s="5"/>
      <c r="F69" s="5"/>
      <c r="G69" s="5"/>
      <c r="I69" s="47">
        <f t="shared" si="0"/>
        <v>587</v>
      </c>
      <c r="J69" s="45"/>
    </row>
    <row r="70" spans="1:10" x14ac:dyDescent="0.3">
      <c r="A70" t="s">
        <v>29</v>
      </c>
      <c r="B70" t="s">
        <v>30</v>
      </c>
      <c r="C70" s="5"/>
      <c r="D70" s="5"/>
      <c r="E70" s="5"/>
      <c r="F70" s="17"/>
      <c r="G70" s="5"/>
      <c r="I70" s="47">
        <f t="shared" si="0"/>
        <v>0</v>
      </c>
      <c r="J70" s="44"/>
    </row>
    <row r="71" spans="1:10" x14ac:dyDescent="0.3">
      <c r="A71" t="s">
        <v>17</v>
      </c>
      <c r="B71" t="s">
        <v>30</v>
      </c>
      <c r="C71" s="5"/>
      <c r="D71" s="5"/>
      <c r="E71" s="5"/>
      <c r="F71" s="5"/>
      <c r="G71" s="5"/>
      <c r="I71" s="47">
        <f t="shared" si="0"/>
        <v>0</v>
      </c>
      <c r="J71" s="44"/>
    </row>
    <row r="72" spans="1:10" x14ac:dyDescent="0.3">
      <c r="A72" t="s">
        <v>18</v>
      </c>
      <c r="B72" t="s">
        <v>30</v>
      </c>
      <c r="C72" s="5"/>
      <c r="D72" s="5"/>
      <c r="E72" s="5"/>
      <c r="F72" s="5"/>
      <c r="G72" s="5"/>
      <c r="I72" s="47">
        <f t="shared" si="0"/>
        <v>0</v>
      </c>
      <c r="J72" s="44"/>
    </row>
    <row r="73" spans="1:10" x14ac:dyDescent="0.3">
      <c r="A73" t="s">
        <v>244</v>
      </c>
      <c r="B73" t="s">
        <v>30</v>
      </c>
      <c r="C73" s="5"/>
      <c r="D73" s="5"/>
      <c r="E73" s="5"/>
      <c r="F73" s="5"/>
      <c r="G73" s="5"/>
      <c r="I73" s="47">
        <f t="shared" si="0"/>
        <v>0</v>
      </c>
      <c r="J73" s="44"/>
    </row>
    <row r="74" spans="1:10" x14ac:dyDescent="0.3">
      <c r="A74" t="s">
        <v>162</v>
      </c>
      <c r="B74" t="s">
        <v>30</v>
      </c>
      <c r="C74" s="5"/>
      <c r="D74" s="5"/>
      <c r="E74" s="5"/>
      <c r="F74" s="5"/>
      <c r="G74" s="5"/>
      <c r="I74" s="47">
        <f t="shared" si="0"/>
        <v>0</v>
      </c>
      <c r="J74" s="46"/>
    </row>
    <row r="75" spans="1:10" x14ac:dyDescent="0.3">
      <c r="A75" s="42" t="s">
        <v>25</v>
      </c>
      <c r="B75" s="42" t="s">
        <v>30</v>
      </c>
      <c r="C75" s="5"/>
      <c r="D75" s="5"/>
      <c r="E75" s="5"/>
      <c r="F75" s="5"/>
      <c r="G75" s="5"/>
      <c r="I75" s="47">
        <f t="shared" si="0"/>
        <v>0</v>
      </c>
      <c r="J75" s="46">
        <f>I75+I93</f>
        <v>0</v>
      </c>
    </row>
    <row r="76" spans="1:10" x14ac:dyDescent="0.3">
      <c r="A76" s="42" t="s">
        <v>349</v>
      </c>
      <c r="B76" s="42" t="s">
        <v>30</v>
      </c>
      <c r="C76" s="5"/>
      <c r="D76" s="5"/>
      <c r="E76" s="5"/>
      <c r="F76" s="5"/>
      <c r="G76" s="5"/>
      <c r="I76" s="47">
        <f t="shared" si="0"/>
        <v>0</v>
      </c>
      <c r="J76" s="46">
        <f>I76</f>
        <v>0</v>
      </c>
    </row>
    <row r="77" spans="1:10" x14ac:dyDescent="0.3">
      <c r="A77" s="42" t="s">
        <v>27</v>
      </c>
      <c r="B77" s="42" t="s">
        <v>30</v>
      </c>
      <c r="C77" s="5"/>
      <c r="D77" s="5"/>
      <c r="E77" s="5"/>
      <c r="F77" s="5"/>
      <c r="G77" s="5"/>
      <c r="I77" s="47">
        <f t="shared" si="0"/>
        <v>0</v>
      </c>
      <c r="J77" s="44">
        <f>I77+I91+I94</f>
        <v>0</v>
      </c>
    </row>
    <row r="78" spans="1:10" x14ac:dyDescent="0.3">
      <c r="A78" s="60" t="s">
        <v>325</v>
      </c>
      <c r="B78" s="60" t="s">
        <v>30</v>
      </c>
      <c r="C78" s="5"/>
      <c r="D78" s="5"/>
      <c r="E78" s="5"/>
      <c r="F78" s="5"/>
      <c r="G78" s="5"/>
      <c r="I78" s="47">
        <f t="shared" si="0"/>
        <v>0</v>
      </c>
      <c r="J78" s="44">
        <f>I78+I95</f>
        <v>0</v>
      </c>
    </row>
    <row r="79" spans="1:10" x14ac:dyDescent="0.3">
      <c r="A79" s="42" t="s">
        <v>28</v>
      </c>
      <c r="B79" s="42" t="s">
        <v>30</v>
      </c>
      <c r="C79" s="5"/>
      <c r="D79" s="5"/>
      <c r="E79" s="5"/>
      <c r="F79" s="5"/>
      <c r="G79" s="5"/>
      <c r="I79" s="47">
        <f t="shared" si="0"/>
        <v>0</v>
      </c>
      <c r="J79" s="44">
        <f>I79+I92+I96</f>
        <v>0</v>
      </c>
    </row>
    <row r="80" spans="1:10" x14ac:dyDescent="0.3">
      <c r="A80" t="s">
        <v>29</v>
      </c>
      <c r="B80" s="59" t="s">
        <v>254</v>
      </c>
      <c r="C80" s="5">
        <v>10833</v>
      </c>
      <c r="D80" s="5">
        <v>11429</v>
      </c>
      <c r="E80" s="5">
        <v>1925</v>
      </c>
      <c r="F80" s="5"/>
      <c r="G80" s="5"/>
      <c r="I80" s="47">
        <f t="shared" si="0"/>
        <v>24187</v>
      </c>
      <c r="J80" s="44">
        <f>I70+I80+I87+I97+I116+I101+I109</f>
        <v>48801</v>
      </c>
    </row>
    <row r="81" spans="1:10" x14ac:dyDescent="0.3">
      <c r="A81" t="s">
        <v>330</v>
      </c>
      <c r="B81" s="59" t="s">
        <v>254</v>
      </c>
      <c r="C81" s="5">
        <v>6494</v>
      </c>
      <c r="D81" s="5">
        <v>1908</v>
      </c>
      <c r="E81" s="5"/>
      <c r="F81" s="5">
        <v>4807</v>
      </c>
      <c r="G81" s="5">
        <v>979</v>
      </c>
      <c r="I81" s="47">
        <f t="shared" si="0"/>
        <v>14188</v>
      </c>
      <c r="J81" s="46">
        <f>I81+I117+I102+I110</f>
        <v>14188</v>
      </c>
    </row>
    <row r="82" spans="1:10" x14ac:dyDescent="0.3">
      <c r="A82" t="s">
        <v>17</v>
      </c>
      <c r="B82" s="59" t="s">
        <v>254</v>
      </c>
      <c r="C82" s="5">
        <v>5295</v>
      </c>
      <c r="D82" s="5"/>
      <c r="E82" s="5"/>
      <c r="F82" s="5"/>
      <c r="G82" s="5">
        <v>1576</v>
      </c>
      <c r="I82" s="47">
        <f t="shared" si="0"/>
        <v>6871</v>
      </c>
      <c r="J82" s="44">
        <f>I71+I82+I88+I98+I108+I118+I103+I111</f>
        <v>10219</v>
      </c>
    </row>
    <row r="83" spans="1:10" x14ac:dyDescent="0.3">
      <c r="A83" t="s">
        <v>331</v>
      </c>
      <c r="B83" s="59" t="s">
        <v>254</v>
      </c>
      <c r="C83" s="5">
        <v>5279</v>
      </c>
      <c r="D83" s="5"/>
      <c r="E83" s="5">
        <v>1683</v>
      </c>
      <c r="F83" s="5">
        <v>356</v>
      </c>
      <c r="G83" s="5"/>
      <c r="I83" s="47">
        <f t="shared" si="0"/>
        <v>7318</v>
      </c>
      <c r="J83" s="46">
        <f>I83+I119+I104+I112</f>
        <v>10016</v>
      </c>
    </row>
    <row r="84" spans="1:10" x14ac:dyDescent="0.3">
      <c r="A84" t="s">
        <v>18</v>
      </c>
      <c r="B84" s="59" t="s">
        <v>254</v>
      </c>
      <c r="C84" s="5">
        <v>2738</v>
      </c>
      <c r="D84" s="5">
        <v>163</v>
      </c>
      <c r="E84" s="5">
        <v>8824</v>
      </c>
      <c r="F84" s="5">
        <v>1599</v>
      </c>
      <c r="G84" s="5"/>
      <c r="I84" s="47">
        <f t="shared" si="0"/>
        <v>13324</v>
      </c>
      <c r="J84" s="44">
        <f>I72+I89+I99+I120+I84+I105+I113</f>
        <v>20585</v>
      </c>
    </row>
    <row r="85" spans="1:10" x14ac:dyDescent="0.3">
      <c r="A85" t="s">
        <v>244</v>
      </c>
      <c r="B85" s="59" t="s">
        <v>254</v>
      </c>
      <c r="C85" s="5">
        <v>1893</v>
      </c>
      <c r="D85" s="5"/>
      <c r="E85" s="5">
        <v>3999</v>
      </c>
      <c r="F85" s="5"/>
      <c r="G85" s="5"/>
      <c r="I85" s="47">
        <f t="shared" si="0"/>
        <v>5892</v>
      </c>
      <c r="J85" s="44">
        <f>I73+I90+I100+I85+I121+I106+I114</f>
        <v>11748</v>
      </c>
    </row>
    <row r="86" spans="1:10" x14ac:dyDescent="0.3">
      <c r="A86" t="s">
        <v>162</v>
      </c>
      <c r="B86" s="59" t="s">
        <v>254</v>
      </c>
      <c r="C86" s="5"/>
      <c r="D86" s="5"/>
      <c r="E86" s="5"/>
      <c r="F86" s="5"/>
      <c r="G86" s="5"/>
      <c r="I86" s="47">
        <f t="shared" si="0"/>
        <v>0</v>
      </c>
      <c r="J86" s="44">
        <f>I74+I86+I122+I107+I115</f>
        <v>0</v>
      </c>
    </row>
    <row r="87" spans="1:10" x14ac:dyDescent="0.3">
      <c r="A87" s="2" t="s">
        <v>29</v>
      </c>
      <c r="B87" s="2" t="s">
        <v>289</v>
      </c>
      <c r="C87" s="5"/>
      <c r="D87" s="5"/>
      <c r="E87" s="5"/>
      <c r="F87" s="5"/>
      <c r="G87" s="5"/>
      <c r="I87" s="47">
        <f t="shared" si="0"/>
        <v>0</v>
      </c>
      <c r="J87" s="45"/>
    </row>
    <row r="88" spans="1:10" x14ac:dyDescent="0.3">
      <c r="A88" s="2" t="s">
        <v>17</v>
      </c>
      <c r="B88" s="2" t="s">
        <v>289</v>
      </c>
      <c r="C88" s="5"/>
      <c r="D88" s="5"/>
      <c r="E88" s="5"/>
      <c r="F88" s="5"/>
      <c r="G88" s="5"/>
      <c r="I88" s="47">
        <f t="shared" si="0"/>
        <v>0</v>
      </c>
      <c r="J88" s="45"/>
    </row>
    <row r="89" spans="1:10" x14ac:dyDescent="0.3">
      <c r="A89" t="s">
        <v>18</v>
      </c>
      <c r="B89" s="2" t="s">
        <v>289</v>
      </c>
      <c r="C89" s="5"/>
      <c r="D89" s="5"/>
      <c r="E89" s="5"/>
      <c r="F89" s="5"/>
      <c r="G89" s="5"/>
      <c r="I89" s="47">
        <f t="shared" si="0"/>
        <v>0</v>
      </c>
      <c r="J89" s="45"/>
    </row>
    <row r="90" spans="1:10" x14ac:dyDescent="0.3">
      <c r="A90" s="2" t="s">
        <v>244</v>
      </c>
      <c r="B90" s="2" t="s">
        <v>289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t="s">
        <v>27</v>
      </c>
      <c r="B91" s="2" t="s">
        <v>289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t="s">
        <v>28</v>
      </c>
      <c r="B92" s="2" t="s">
        <v>289</v>
      </c>
      <c r="C92" s="5"/>
      <c r="D92" s="5"/>
      <c r="E92" s="5"/>
      <c r="F92" s="5"/>
      <c r="G92" s="5"/>
      <c r="I92" s="13">
        <f t="shared" si="0"/>
        <v>0</v>
      </c>
      <c r="J92" s="45"/>
    </row>
    <row r="93" spans="1:10" x14ac:dyDescent="0.3">
      <c r="A93" t="s">
        <v>25</v>
      </c>
      <c r="B93" s="2" t="s">
        <v>292</v>
      </c>
      <c r="C93" s="5"/>
      <c r="D93" s="5"/>
      <c r="E93" s="5"/>
      <c r="F93" s="5"/>
      <c r="G93" s="5"/>
      <c r="I93" s="13">
        <f t="shared" si="0"/>
        <v>0</v>
      </c>
      <c r="J93" s="45"/>
    </row>
    <row r="94" spans="1:10" x14ac:dyDescent="0.3">
      <c r="A94" t="s">
        <v>27</v>
      </c>
      <c r="B94" s="2" t="s">
        <v>292</v>
      </c>
      <c r="C94" s="5"/>
      <c r="D94" s="5"/>
      <c r="E94" s="5"/>
      <c r="F94" s="5"/>
      <c r="G94" s="5"/>
      <c r="I94" s="13">
        <f t="shared" si="0"/>
        <v>0</v>
      </c>
      <c r="J94" s="45"/>
    </row>
    <row r="95" spans="1:10" x14ac:dyDescent="0.3">
      <c r="A95" t="s">
        <v>325</v>
      </c>
      <c r="B95" s="2" t="s">
        <v>292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28</v>
      </c>
      <c r="B96" s="2" t="s">
        <v>292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s="2" t="s">
        <v>29</v>
      </c>
      <c r="B97" s="2" t="s">
        <v>292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s="2" t="s">
        <v>17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18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s="2" t="s">
        <v>244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175</v>
      </c>
      <c r="B101" s="64" t="s">
        <v>360</v>
      </c>
      <c r="C101" s="5"/>
      <c r="D101" s="5"/>
      <c r="E101" s="5">
        <v>5928</v>
      </c>
      <c r="F101" s="5">
        <v>7348</v>
      </c>
      <c r="G101" s="5">
        <v>5436</v>
      </c>
      <c r="I101" s="13">
        <f t="shared" si="0"/>
        <v>18712</v>
      </c>
      <c r="J101" s="45"/>
    </row>
    <row r="102" spans="1:10" x14ac:dyDescent="0.3">
      <c r="A102" t="s">
        <v>361</v>
      </c>
      <c r="B102" s="64" t="s">
        <v>360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t="s">
        <v>176</v>
      </c>
      <c r="B103" s="64" t="s">
        <v>360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362</v>
      </c>
      <c r="B104" s="64" t="s">
        <v>360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t="s">
        <v>177</v>
      </c>
      <c r="B105" s="64" t="s">
        <v>360</v>
      </c>
      <c r="C105" s="5">
        <v>1801</v>
      </c>
      <c r="D105" s="5">
        <v>4560</v>
      </c>
      <c r="E105" s="5"/>
      <c r="F105" s="5"/>
      <c r="G105" s="5"/>
      <c r="I105" s="13">
        <f t="shared" si="0"/>
        <v>6361</v>
      </c>
      <c r="J105" s="45"/>
    </row>
    <row r="106" spans="1:10" x14ac:dyDescent="0.3">
      <c r="A106" s="2" t="s">
        <v>363</v>
      </c>
      <c r="B106" s="64" t="s">
        <v>360</v>
      </c>
      <c r="C106" s="5"/>
      <c r="D106" s="5"/>
      <c r="E106" s="5">
        <v>734</v>
      </c>
      <c r="F106" s="5">
        <v>5122</v>
      </c>
      <c r="G106" s="5"/>
      <c r="I106" s="13">
        <f t="shared" si="0"/>
        <v>5856</v>
      </c>
      <c r="J106" s="45"/>
    </row>
    <row r="107" spans="1:10" x14ac:dyDescent="0.3">
      <c r="A107" s="2" t="s">
        <v>364</v>
      </c>
      <c r="B107" s="64" t="s">
        <v>360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33</v>
      </c>
      <c r="B108" s="2" t="s">
        <v>254</v>
      </c>
      <c r="C108" s="5"/>
      <c r="D108" s="5"/>
      <c r="E108" s="5"/>
      <c r="F108" s="5"/>
      <c r="G108" s="5"/>
      <c r="I108" s="13">
        <f t="shared" si="0"/>
        <v>0</v>
      </c>
      <c r="J108" s="46"/>
    </row>
    <row r="109" spans="1:10" x14ac:dyDescent="0.3">
      <c r="A109" t="s">
        <v>29</v>
      </c>
      <c r="B109" s="68" t="s">
        <v>375</v>
      </c>
      <c r="C109" s="5"/>
      <c r="D109" s="5"/>
      <c r="E109" s="5">
        <v>5902</v>
      </c>
      <c r="F109" s="5"/>
      <c r="G109" s="5"/>
      <c r="I109" s="13">
        <f t="shared" si="0"/>
        <v>5902</v>
      </c>
      <c r="J109" s="46"/>
    </row>
    <row r="110" spans="1:10" x14ac:dyDescent="0.3">
      <c r="A110" t="s">
        <v>330</v>
      </c>
      <c r="B110" s="68" t="s">
        <v>375</v>
      </c>
      <c r="C110" s="5"/>
      <c r="D110" s="5"/>
      <c r="E110" s="5"/>
      <c r="F110" s="5"/>
      <c r="G110" s="5"/>
      <c r="I110" s="13">
        <f t="shared" si="0"/>
        <v>0</v>
      </c>
      <c r="J110" s="46"/>
    </row>
    <row r="111" spans="1:10" x14ac:dyDescent="0.3">
      <c r="A111" t="s">
        <v>17</v>
      </c>
      <c r="B111" s="68" t="s">
        <v>375</v>
      </c>
      <c r="C111" s="5">
        <v>3196</v>
      </c>
      <c r="D111" s="5">
        <v>152</v>
      </c>
      <c r="E111" s="5"/>
      <c r="F111" s="5"/>
      <c r="G111" s="5"/>
      <c r="I111" s="13">
        <f t="shared" si="0"/>
        <v>3348</v>
      </c>
      <c r="J111" s="46"/>
    </row>
    <row r="112" spans="1:10" x14ac:dyDescent="0.3">
      <c r="A112" t="s">
        <v>331</v>
      </c>
      <c r="B112" s="68" t="s">
        <v>375</v>
      </c>
      <c r="C112" s="5"/>
      <c r="D112" s="5"/>
      <c r="E112" s="5">
        <v>2219</v>
      </c>
      <c r="F112" s="5">
        <v>479</v>
      </c>
      <c r="G112" s="5"/>
      <c r="I112" s="13">
        <f t="shared" si="0"/>
        <v>2698</v>
      </c>
      <c r="J112" s="46"/>
    </row>
    <row r="113" spans="1:10" x14ac:dyDescent="0.3">
      <c r="A113" t="s">
        <v>18</v>
      </c>
      <c r="B113" s="68" t="s">
        <v>375</v>
      </c>
      <c r="C113" s="5"/>
      <c r="D113" s="5"/>
      <c r="E113" s="5">
        <v>900</v>
      </c>
      <c r="F113" s="5"/>
      <c r="G113" s="5"/>
      <c r="I113" s="13">
        <f t="shared" si="0"/>
        <v>900</v>
      </c>
      <c r="J113" s="46"/>
    </row>
    <row r="114" spans="1:10" x14ac:dyDescent="0.3">
      <c r="A114" t="s">
        <v>244</v>
      </c>
      <c r="B114" s="68" t="s">
        <v>375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t="s">
        <v>162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s="2" t="s">
        <v>37</v>
      </c>
      <c r="B116" s="2" t="s">
        <v>297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s="2" t="s">
        <v>332</v>
      </c>
      <c r="B117" s="2" t="s">
        <v>297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s="2" t="s">
        <v>33</v>
      </c>
      <c r="B118" s="2" t="s">
        <v>297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s="2" t="s">
        <v>326</v>
      </c>
      <c r="B119" s="2" t="s">
        <v>297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s="2" t="s">
        <v>31</v>
      </c>
      <c r="B120" s="2" t="s">
        <v>297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2" t="s">
        <v>245</v>
      </c>
      <c r="B121" s="2" t="s">
        <v>297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2" t="s">
        <v>161</v>
      </c>
      <c r="B122" s="2" t="s">
        <v>297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t="s">
        <v>37</v>
      </c>
      <c r="B123" s="55" t="s">
        <v>336</v>
      </c>
      <c r="C123" s="5"/>
      <c r="D123" s="5"/>
      <c r="E123" s="5">
        <v>1181</v>
      </c>
      <c r="F123" s="10"/>
      <c r="G123" s="5"/>
      <c r="I123" s="47">
        <f t="shared" si="0"/>
        <v>1181</v>
      </c>
      <c r="J123" s="45"/>
    </row>
    <row r="124" spans="1:10" x14ac:dyDescent="0.3">
      <c r="A124" s="2" t="s">
        <v>332</v>
      </c>
      <c r="B124" s="55" t="s">
        <v>336</v>
      </c>
      <c r="C124" s="5">
        <v>893</v>
      </c>
      <c r="D124" s="5">
        <v>1765</v>
      </c>
      <c r="E124" s="5">
        <v>468</v>
      </c>
      <c r="F124" s="10"/>
      <c r="G124" s="5"/>
      <c r="I124" s="47">
        <f t="shared" si="0"/>
        <v>3126</v>
      </c>
      <c r="J124" s="45"/>
    </row>
    <row r="125" spans="1:10" x14ac:dyDescent="0.3">
      <c r="A125" t="s">
        <v>33</v>
      </c>
      <c r="B125" s="55" t="s">
        <v>336</v>
      </c>
      <c r="C125" s="5"/>
      <c r="D125" s="5"/>
      <c r="E125" s="5"/>
      <c r="F125" s="10"/>
      <c r="G125" s="5"/>
      <c r="I125" s="47">
        <f t="shared" si="0"/>
        <v>0</v>
      </c>
      <c r="J125" s="45"/>
    </row>
    <row r="126" spans="1:10" x14ac:dyDescent="0.3">
      <c r="A126" s="2" t="s">
        <v>326</v>
      </c>
      <c r="B126" s="55" t="s">
        <v>336</v>
      </c>
      <c r="C126" s="5"/>
      <c r="D126" s="5">
        <v>4271</v>
      </c>
      <c r="E126" s="5">
        <v>1364</v>
      </c>
      <c r="F126" s="10"/>
      <c r="G126" s="5"/>
      <c r="I126" s="47">
        <f t="shared" si="0"/>
        <v>5635</v>
      </c>
      <c r="J126" s="45"/>
    </row>
    <row r="127" spans="1:10" x14ac:dyDescent="0.3">
      <c r="A127" s="2" t="s">
        <v>339</v>
      </c>
      <c r="B127" s="55" t="s">
        <v>336</v>
      </c>
      <c r="C127" s="5"/>
      <c r="D127" s="5"/>
      <c r="E127" s="5">
        <v>2483</v>
      </c>
      <c r="F127" s="10"/>
      <c r="G127" s="5"/>
      <c r="I127" s="47">
        <f t="shared" si="0"/>
        <v>2483</v>
      </c>
      <c r="J127" s="46">
        <f>I127</f>
        <v>2483</v>
      </c>
    </row>
    <row r="128" spans="1:10" x14ac:dyDescent="0.3">
      <c r="A128" t="s">
        <v>31</v>
      </c>
      <c r="B128" s="55" t="s">
        <v>336</v>
      </c>
      <c r="C128" s="5"/>
      <c r="D128" s="5"/>
      <c r="E128" s="5"/>
      <c r="F128" s="5"/>
      <c r="G128" s="5"/>
      <c r="I128" s="47">
        <f t="shared" si="0"/>
        <v>0</v>
      </c>
      <c r="J128" s="45"/>
    </row>
    <row r="129" spans="1:10" x14ac:dyDescent="0.3">
      <c r="A129" s="2" t="s">
        <v>245</v>
      </c>
      <c r="B129" s="55" t="s">
        <v>336</v>
      </c>
      <c r="C129" s="5"/>
      <c r="D129" s="5"/>
      <c r="E129" s="5"/>
      <c r="F129" s="5"/>
      <c r="G129" s="5"/>
      <c r="I129" s="47">
        <f t="shared" si="0"/>
        <v>0</v>
      </c>
      <c r="J129" s="45"/>
    </row>
    <row r="130" spans="1:10" x14ac:dyDescent="0.3">
      <c r="A130" s="2" t="s">
        <v>161</v>
      </c>
      <c r="B130" s="55" t="s">
        <v>336</v>
      </c>
      <c r="C130" s="5"/>
      <c r="D130" s="5"/>
      <c r="E130" s="5"/>
      <c r="F130" s="5"/>
      <c r="G130" s="5"/>
      <c r="I130" s="47">
        <f t="shared" si="0"/>
        <v>0</v>
      </c>
      <c r="J130" s="45"/>
    </row>
    <row r="131" spans="1:10" x14ac:dyDescent="0.3">
      <c r="A131" t="s">
        <v>35</v>
      </c>
      <c r="B131" t="s">
        <v>32</v>
      </c>
      <c r="C131" s="5">
        <v>1656</v>
      </c>
      <c r="D131" s="5"/>
      <c r="E131" s="5"/>
      <c r="F131" s="5"/>
      <c r="G131" s="5"/>
      <c r="I131" s="13">
        <f t="shared" si="0"/>
        <v>1656</v>
      </c>
      <c r="J131" s="46">
        <f>I131</f>
        <v>1656</v>
      </c>
    </row>
    <row r="132" spans="1:10" x14ac:dyDescent="0.3">
      <c r="A132" t="s">
        <v>36</v>
      </c>
      <c r="B132" t="s">
        <v>32</v>
      </c>
      <c r="C132" s="5"/>
      <c r="D132" s="5"/>
      <c r="E132" s="5"/>
      <c r="F132" s="5"/>
      <c r="G132" s="5"/>
      <c r="I132" s="13">
        <f t="shared" si="0"/>
        <v>0</v>
      </c>
      <c r="J132" s="46">
        <f t="shared" ref="J132:J134" si="1">I132</f>
        <v>0</v>
      </c>
    </row>
    <row r="133" spans="1:10" x14ac:dyDescent="0.3">
      <c r="A133" t="s">
        <v>340</v>
      </c>
      <c r="B133" s="56" t="s">
        <v>32</v>
      </c>
      <c r="C133" s="5">
        <v>1354</v>
      </c>
      <c r="D133" s="5">
        <v>5482</v>
      </c>
      <c r="E133" s="5">
        <v>1479</v>
      </c>
      <c r="F133" s="5"/>
      <c r="G133" s="5"/>
      <c r="I133" s="13">
        <f t="shared" si="0"/>
        <v>8315</v>
      </c>
      <c r="J133" s="46">
        <f t="shared" si="1"/>
        <v>8315</v>
      </c>
    </row>
    <row r="134" spans="1:10" x14ac:dyDescent="0.3">
      <c r="A134" t="s">
        <v>341</v>
      </c>
      <c r="B134" s="56" t="s">
        <v>32</v>
      </c>
      <c r="C134" s="5"/>
      <c r="D134" s="5"/>
      <c r="E134" s="5">
        <v>7728</v>
      </c>
      <c r="F134" s="5"/>
      <c r="G134" s="5"/>
      <c r="I134" s="13">
        <f t="shared" si="0"/>
        <v>7728</v>
      </c>
      <c r="J134" s="46">
        <f t="shared" si="1"/>
        <v>7728</v>
      </c>
    </row>
    <row r="135" spans="1:10" x14ac:dyDescent="0.3">
      <c r="A135" s="7" t="s">
        <v>39</v>
      </c>
      <c r="B135" t="s">
        <v>38</v>
      </c>
      <c r="C135" s="5"/>
      <c r="D135" s="5"/>
      <c r="E135" s="5"/>
      <c r="F135" s="5"/>
      <c r="G135" s="5"/>
      <c r="I135" s="13">
        <f t="shared" si="0"/>
        <v>0</v>
      </c>
      <c r="J135" s="45"/>
    </row>
    <row r="136" spans="1:10" x14ac:dyDescent="0.3">
      <c r="A136" s="53" t="s">
        <v>37</v>
      </c>
      <c r="B136" s="54" t="s">
        <v>316</v>
      </c>
      <c r="C136" s="5"/>
      <c r="D136" s="5"/>
      <c r="E136" s="5"/>
      <c r="F136" s="5"/>
      <c r="G136" s="5"/>
      <c r="I136" s="13">
        <f t="shared" si="0"/>
        <v>0</v>
      </c>
      <c r="J136" s="46">
        <f>I136</f>
        <v>0</v>
      </c>
    </row>
    <row r="137" spans="1:10" x14ac:dyDescent="0.3">
      <c r="A137" s="53" t="s">
        <v>332</v>
      </c>
      <c r="B137" s="54" t="s">
        <v>316</v>
      </c>
      <c r="C137" s="5">
        <v>2335</v>
      </c>
      <c r="D137" s="5">
        <v>4630</v>
      </c>
      <c r="E137" s="5">
        <v>1137</v>
      </c>
      <c r="F137" s="5"/>
      <c r="G137" s="5"/>
      <c r="I137" s="13">
        <f t="shared" si="0"/>
        <v>8102</v>
      </c>
      <c r="J137" s="46">
        <f t="shared" ref="J137" si="2">I137</f>
        <v>8102</v>
      </c>
    </row>
    <row r="138" spans="1:10" x14ac:dyDescent="0.3">
      <c r="A138" s="53" t="s">
        <v>339</v>
      </c>
      <c r="B138" s="54" t="s">
        <v>316</v>
      </c>
      <c r="C138" s="5"/>
      <c r="D138" s="5"/>
      <c r="E138" s="5">
        <v>6653</v>
      </c>
      <c r="F138" s="10"/>
      <c r="G138" s="5"/>
      <c r="I138" s="13">
        <f t="shared" si="0"/>
        <v>6653</v>
      </c>
      <c r="J138" s="46">
        <f>I138</f>
        <v>6653</v>
      </c>
    </row>
    <row r="139" spans="1:10" x14ac:dyDescent="0.3">
      <c r="A139" t="s">
        <v>37</v>
      </c>
      <c r="B139" t="s">
        <v>293</v>
      </c>
      <c r="C139" s="5"/>
      <c r="D139" s="5"/>
      <c r="E139" s="5"/>
      <c r="F139" s="5"/>
      <c r="G139" s="5"/>
      <c r="I139" s="13">
        <f t="shared" si="0"/>
        <v>0</v>
      </c>
      <c r="J139" s="44">
        <f>I139+I146+I150+I154</f>
        <v>1989</v>
      </c>
    </row>
    <row r="140" spans="1:10" x14ac:dyDescent="0.3">
      <c r="A140" s="2" t="s">
        <v>332</v>
      </c>
      <c r="B140" s="2" t="s">
        <v>327</v>
      </c>
      <c r="C140" s="5"/>
      <c r="D140" s="5"/>
      <c r="E140" s="5"/>
      <c r="F140" s="5"/>
      <c r="G140" s="5"/>
      <c r="I140" s="13">
        <f t="shared" si="0"/>
        <v>0</v>
      </c>
      <c r="J140" s="46">
        <f>I140+I155</f>
        <v>4663</v>
      </c>
    </row>
    <row r="141" spans="1:10" x14ac:dyDescent="0.3">
      <c r="A141" t="s">
        <v>33</v>
      </c>
      <c r="B141" t="s">
        <v>293</v>
      </c>
      <c r="C141" s="5"/>
      <c r="D141" s="5"/>
      <c r="E141" s="5"/>
      <c r="F141" s="5"/>
      <c r="G141" s="5"/>
      <c r="I141" s="13">
        <f t="shared" si="0"/>
        <v>0</v>
      </c>
      <c r="J141" s="46">
        <f>I141+I147+I151+I156</f>
        <v>8688</v>
      </c>
    </row>
    <row r="142" spans="1:10" x14ac:dyDescent="0.3">
      <c r="A142" s="2" t="s">
        <v>326</v>
      </c>
      <c r="B142" s="2" t="s">
        <v>327</v>
      </c>
      <c r="C142" s="5"/>
      <c r="D142" s="5"/>
      <c r="E142" s="5"/>
      <c r="F142" s="5"/>
      <c r="G142" s="5"/>
      <c r="I142" s="13">
        <f t="shared" si="0"/>
        <v>0</v>
      </c>
      <c r="J142" s="46">
        <f>I142+I157</f>
        <v>6250</v>
      </c>
    </row>
    <row r="143" spans="1:10" x14ac:dyDescent="0.3">
      <c r="A143" t="s">
        <v>31</v>
      </c>
      <c r="B143" t="s">
        <v>293</v>
      </c>
      <c r="C143" s="5"/>
      <c r="D143" s="5"/>
      <c r="E143" s="5"/>
      <c r="F143" s="10"/>
      <c r="G143" s="5"/>
      <c r="I143" s="13">
        <f t="shared" si="0"/>
        <v>0</v>
      </c>
      <c r="J143" s="44">
        <f>I143+I148+I152+I158</f>
        <v>8685</v>
      </c>
    </row>
    <row r="144" spans="1:10" x14ac:dyDescent="0.3">
      <c r="A144" t="s">
        <v>245</v>
      </c>
      <c r="B144" t="s">
        <v>293</v>
      </c>
      <c r="C144" s="5"/>
      <c r="D144" s="5"/>
      <c r="E144" s="5"/>
      <c r="F144" s="10"/>
      <c r="G144" s="5"/>
      <c r="I144" s="13">
        <f t="shared" si="0"/>
        <v>0</v>
      </c>
      <c r="J144" s="46">
        <f>I144+I149+I153+I159</f>
        <v>8218</v>
      </c>
    </row>
    <row r="145" spans="1:10" x14ac:dyDescent="0.3">
      <c r="A145" t="s">
        <v>161</v>
      </c>
      <c r="B145" t="s">
        <v>293</v>
      </c>
      <c r="C145" s="5"/>
      <c r="D145" s="5"/>
      <c r="E145" s="5"/>
      <c r="F145" s="10"/>
      <c r="G145" s="5"/>
      <c r="I145" s="13">
        <f t="shared" si="0"/>
        <v>0</v>
      </c>
      <c r="J145" s="46">
        <f>I145+I160</f>
        <v>0</v>
      </c>
    </row>
    <row r="146" spans="1:10" x14ac:dyDescent="0.3">
      <c r="A146" t="s">
        <v>37</v>
      </c>
      <c r="B146" t="s">
        <v>277</v>
      </c>
      <c r="C146" s="5"/>
      <c r="D146" s="5"/>
      <c r="E146" s="5"/>
      <c r="F146" s="10"/>
      <c r="G146" s="5"/>
      <c r="I146" s="47">
        <f t="shared" si="0"/>
        <v>0</v>
      </c>
      <c r="J146" s="46"/>
    </row>
    <row r="147" spans="1:10" x14ac:dyDescent="0.3">
      <c r="A147" t="s">
        <v>33</v>
      </c>
      <c r="B147" t="s">
        <v>277</v>
      </c>
      <c r="C147" s="5">
        <v>4174</v>
      </c>
      <c r="D147" s="5"/>
      <c r="E147" s="5"/>
      <c r="F147" s="10"/>
      <c r="G147" s="5"/>
      <c r="I147" s="47">
        <f t="shared" si="0"/>
        <v>4174</v>
      </c>
      <c r="J147" s="46"/>
    </row>
    <row r="148" spans="1:10" x14ac:dyDescent="0.3">
      <c r="A148" t="s">
        <v>31</v>
      </c>
      <c r="B148" t="s">
        <v>277</v>
      </c>
      <c r="C148" s="5">
        <v>2865</v>
      </c>
      <c r="D148" s="5"/>
      <c r="E148" s="5"/>
      <c r="F148" s="10"/>
      <c r="G148" s="5"/>
      <c r="I148" s="47">
        <f t="shared" si="0"/>
        <v>2865</v>
      </c>
      <c r="J148" s="46"/>
    </row>
    <row r="149" spans="1:10" x14ac:dyDescent="0.3">
      <c r="A149" t="s">
        <v>245</v>
      </c>
      <c r="B149" t="s">
        <v>277</v>
      </c>
      <c r="C149" s="5">
        <v>2084</v>
      </c>
      <c r="D149" s="5"/>
      <c r="E149" s="5">
        <v>608</v>
      </c>
      <c r="F149" s="10"/>
      <c r="G149" s="5"/>
      <c r="I149" s="47">
        <f t="shared" si="0"/>
        <v>2692</v>
      </c>
      <c r="J149" s="46"/>
    </row>
    <row r="150" spans="1:10" x14ac:dyDescent="0.3">
      <c r="A150" s="2" t="s">
        <v>37</v>
      </c>
      <c r="B150" s="2" t="s">
        <v>153</v>
      </c>
      <c r="C150" s="5"/>
      <c r="D150" s="5"/>
      <c r="E150" s="5"/>
      <c r="F150" s="10"/>
      <c r="G150" s="5"/>
      <c r="I150" s="47">
        <f t="shared" si="0"/>
        <v>0</v>
      </c>
      <c r="J150" s="46"/>
    </row>
    <row r="151" spans="1:10" x14ac:dyDescent="0.3">
      <c r="A151" s="2" t="s">
        <v>33</v>
      </c>
      <c r="B151" s="2" t="s">
        <v>153</v>
      </c>
      <c r="C151" s="5"/>
      <c r="D151" s="5"/>
      <c r="E151" s="5"/>
      <c r="F151" s="10"/>
      <c r="G151" s="5"/>
      <c r="I151" s="47">
        <f t="shared" si="0"/>
        <v>0</v>
      </c>
      <c r="J151" s="46"/>
    </row>
    <row r="152" spans="1:10" x14ac:dyDescent="0.3">
      <c r="A152" s="2" t="s">
        <v>31</v>
      </c>
      <c r="B152" s="2" t="s">
        <v>153</v>
      </c>
      <c r="C152" s="5"/>
      <c r="D152" s="5"/>
      <c r="E152" s="5"/>
      <c r="F152" s="10"/>
      <c r="G152" s="5"/>
      <c r="I152" s="47">
        <f t="shared" si="0"/>
        <v>0</v>
      </c>
      <c r="J152" s="46"/>
    </row>
    <row r="153" spans="1:10" x14ac:dyDescent="0.3">
      <c r="A153" s="2" t="s">
        <v>245</v>
      </c>
      <c r="B153" s="2" t="s">
        <v>153</v>
      </c>
      <c r="C153" s="5"/>
      <c r="D153" s="5"/>
      <c r="E153" s="5"/>
      <c r="F153" s="10"/>
      <c r="G153" s="5"/>
      <c r="I153" s="47">
        <f t="shared" si="0"/>
        <v>0</v>
      </c>
      <c r="J153" s="46"/>
    </row>
    <row r="154" spans="1:10" x14ac:dyDescent="0.3">
      <c r="A154" s="2" t="s">
        <v>42</v>
      </c>
      <c r="B154" s="2" t="s">
        <v>355</v>
      </c>
      <c r="C154" s="5"/>
      <c r="D154" s="5"/>
      <c r="E154" s="5">
        <v>1989</v>
      </c>
      <c r="F154" s="5"/>
      <c r="G154" s="5"/>
      <c r="I154" s="47">
        <f t="shared" si="0"/>
        <v>1989</v>
      </c>
      <c r="J154" s="46"/>
    </row>
    <row r="155" spans="1:10" x14ac:dyDescent="0.3">
      <c r="A155" s="2" t="s">
        <v>356</v>
      </c>
      <c r="B155" s="2" t="s">
        <v>355</v>
      </c>
      <c r="C155" s="5"/>
      <c r="D155" s="5">
        <v>2209</v>
      </c>
      <c r="E155" s="5"/>
      <c r="F155" s="5">
        <v>2454</v>
      </c>
      <c r="G155" s="5"/>
      <c r="I155" s="47">
        <f t="shared" si="0"/>
        <v>4663</v>
      </c>
      <c r="J155" s="46"/>
    </row>
    <row r="156" spans="1:10" x14ac:dyDescent="0.3">
      <c r="A156" s="2" t="s">
        <v>44</v>
      </c>
      <c r="B156" s="2" t="s">
        <v>355</v>
      </c>
      <c r="C156" s="5">
        <v>3491</v>
      </c>
      <c r="D156" s="5"/>
      <c r="E156" s="5">
        <v>347</v>
      </c>
      <c r="F156" s="5">
        <v>676</v>
      </c>
      <c r="G156" s="5"/>
      <c r="I156" s="47">
        <f t="shared" si="0"/>
        <v>4514</v>
      </c>
      <c r="J156" s="46"/>
    </row>
    <row r="157" spans="1:10" x14ac:dyDescent="0.3">
      <c r="A157" s="2" t="s">
        <v>357</v>
      </c>
      <c r="B157" s="2" t="s">
        <v>355</v>
      </c>
      <c r="C157" s="5">
        <v>758</v>
      </c>
      <c r="D157" s="5">
        <v>1778</v>
      </c>
      <c r="E157" s="5">
        <v>1864</v>
      </c>
      <c r="F157" s="5">
        <v>1850</v>
      </c>
      <c r="G157" s="5"/>
      <c r="I157" s="47">
        <f t="shared" si="0"/>
        <v>6250</v>
      </c>
      <c r="J157" s="46"/>
    </row>
    <row r="158" spans="1:10" x14ac:dyDescent="0.3">
      <c r="A158" s="2" t="s">
        <v>71</v>
      </c>
      <c r="B158" s="2" t="s">
        <v>355</v>
      </c>
      <c r="C158" s="5"/>
      <c r="D158" s="5">
        <v>903</v>
      </c>
      <c r="E158" s="5">
        <v>4917</v>
      </c>
      <c r="F158" s="5"/>
      <c r="G158" s="5"/>
      <c r="I158" s="47">
        <f t="shared" si="0"/>
        <v>5820</v>
      </c>
      <c r="J158" s="46"/>
    </row>
    <row r="159" spans="1:10" x14ac:dyDescent="0.3">
      <c r="A159" s="2" t="s">
        <v>358</v>
      </c>
      <c r="B159" s="2" t="s">
        <v>355</v>
      </c>
      <c r="C159" s="5">
        <v>3218</v>
      </c>
      <c r="D159" s="5"/>
      <c r="E159" s="5">
        <v>2308</v>
      </c>
      <c r="F159" s="5"/>
      <c r="G159" s="5"/>
      <c r="I159" s="47">
        <f t="shared" si="0"/>
        <v>5526</v>
      </c>
      <c r="J159" s="46"/>
    </row>
    <row r="160" spans="1:10" x14ac:dyDescent="0.3">
      <c r="A160" s="2" t="s">
        <v>359</v>
      </c>
      <c r="B160" s="2" t="s">
        <v>355</v>
      </c>
      <c r="C160" s="5"/>
      <c r="D160" s="5"/>
      <c r="E160" s="5"/>
      <c r="F160" s="10"/>
      <c r="G160" s="5"/>
      <c r="I160" s="47">
        <f t="shared" si="0"/>
        <v>0</v>
      </c>
      <c r="J160" s="46"/>
    </row>
    <row r="161" spans="1:10" x14ac:dyDescent="0.3">
      <c r="A161" s="2" t="s">
        <v>29</v>
      </c>
      <c r="B161" s="2" t="s">
        <v>318</v>
      </c>
      <c r="C161" s="5"/>
      <c r="D161" s="5"/>
      <c r="E161" s="5"/>
      <c r="F161" s="10"/>
      <c r="G161" s="5"/>
      <c r="I161" s="47">
        <f t="shared" si="0"/>
        <v>0</v>
      </c>
      <c r="J161" s="46">
        <f>I161</f>
        <v>0</v>
      </c>
    </row>
    <row r="162" spans="1:10" x14ac:dyDescent="0.3">
      <c r="A162" s="2" t="s">
        <v>17</v>
      </c>
      <c r="B162" s="2" t="s">
        <v>318</v>
      </c>
      <c r="C162" s="5"/>
      <c r="D162" s="5"/>
      <c r="E162" s="5"/>
      <c r="F162" s="10"/>
      <c r="G162" s="5"/>
      <c r="I162" s="47">
        <f t="shared" si="0"/>
        <v>0</v>
      </c>
      <c r="J162" s="46">
        <f>I162</f>
        <v>0</v>
      </c>
    </row>
    <row r="163" spans="1:10" x14ac:dyDescent="0.3">
      <c r="A163" s="2" t="s">
        <v>37</v>
      </c>
      <c r="B163" s="2" t="s">
        <v>290</v>
      </c>
      <c r="C163" s="5"/>
      <c r="D163" s="5"/>
      <c r="E163" s="5"/>
      <c r="F163" s="10"/>
      <c r="G163" s="5"/>
      <c r="I163" s="47">
        <f t="shared" si="0"/>
        <v>0</v>
      </c>
      <c r="J163" s="45"/>
    </row>
    <row r="164" spans="1:10" x14ac:dyDescent="0.3">
      <c r="A164" s="2" t="s">
        <v>33</v>
      </c>
      <c r="B164" s="2" t="s">
        <v>290</v>
      </c>
      <c r="C164" s="5"/>
      <c r="D164" s="5"/>
      <c r="E164" s="5"/>
      <c r="F164" s="10"/>
      <c r="G164" s="5"/>
      <c r="I164" s="47">
        <f t="shared" si="0"/>
        <v>0</v>
      </c>
      <c r="J164" s="45"/>
    </row>
    <row r="165" spans="1:10" x14ac:dyDescent="0.3">
      <c r="A165" s="2" t="s">
        <v>31</v>
      </c>
      <c r="B165" s="2" t="s">
        <v>290</v>
      </c>
      <c r="C165" s="5"/>
      <c r="D165" s="5"/>
      <c r="E165" s="5"/>
      <c r="F165" s="10"/>
      <c r="G165" s="5"/>
      <c r="I165" s="47">
        <f t="shared" si="0"/>
        <v>0</v>
      </c>
      <c r="J165" s="45"/>
    </row>
    <row r="166" spans="1:10" x14ac:dyDescent="0.3">
      <c r="A166" s="2" t="s">
        <v>245</v>
      </c>
      <c r="B166" s="2" t="s">
        <v>290</v>
      </c>
      <c r="C166" s="5"/>
      <c r="D166" s="5"/>
      <c r="E166" s="5"/>
      <c r="F166" s="10"/>
      <c r="G166" s="5"/>
      <c r="I166" s="47">
        <f t="shared" si="0"/>
        <v>0</v>
      </c>
      <c r="J166" s="45"/>
    </row>
    <row r="167" spans="1:10" x14ac:dyDescent="0.3">
      <c r="A167" s="62" t="s">
        <v>29</v>
      </c>
      <c r="B167" s="62" t="s">
        <v>32</v>
      </c>
      <c r="C167" s="5"/>
      <c r="D167" s="5"/>
      <c r="E167" s="5"/>
      <c r="F167" s="10"/>
      <c r="G167" s="5"/>
      <c r="I167" s="47">
        <f t="shared" si="0"/>
        <v>0</v>
      </c>
      <c r="J167" s="46">
        <f>I167</f>
        <v>0</v>
      </c>
    </row>
    <row r="168" spans="1:10" x14ac:dyDescent="0.3">
      <c r="A168" s="62" t="s">
        <v>17</v>
      </c>
      <c r="B168" s="62" t="s">
        <v>32</v>
      </c>
      <c r="C168" s="5"/>
      <c r="D168" s="5"/>
      <c r="E168" s="5"/>
      <c r="F168" s="10"/>
      <c r="G168" s="5"/>
      <c r="I168" s="47">
        <f t="shared" si="0"/>
        <v>0</v>
      </c>
      <c r="J168" s="46">
        <f t="shared" ref="J168:J169" si="3">I168</f>
        <v>0</v>
      </c>
    </row>
    <row r="169" spans="1:10" x14ac:dyDescent="0.3">
      <c r="A169" s="40" t="s">
        <v>18</v>
      </c>
      <c r="B169" s="62" t="s">
        <v>32</v>
      </c>
      <c r="C169" s="5"/>
      <c r="D169" s="5"/>
      <c r="E169" s="5"/>
      <c r="F169" s="10"/>
      <c r="G169" s="5"/>
      <c r="I169" s="47">
        <f t="shared" si="0"/>
        <v>0</v>
      </c>
      <c r="J169" s="46">
        <f t="shared" si="3"/>
        <v>0</v>
      </c>
    </row>
    <row r="170" spans="1:10" x14ac:dyDescent="0.3">
      <c r="A170" s="2" t="s">
        <v>53</v>
      </c>
      <c r="B170" s="58" t="s">
        <v>310</v>
      </c>
      <c r="C170" s="5"/>
      <c r="D170" s="5"/>
      <c r="E170" s="5"/>
      <c r="F170" s="10"/>
      <c r="G170" s="5"/>
      <c r="I170" s="47">
        <f t="shared" si="0"/>
        <v>0</v>
      </c>
      <c r="J170" s="44">
        <f>I123+I163+I170+I184+I187+I177</f>
        <v>44812</v>
      </c>
    </row>
    <row r="171" spans="1:10" x14ac:dyDescent="0.3">
      <c r="A171" s="2" t="s">
        <v>333</v>
      </c>
      <c r="B171" s="58" t="s">
        <v>310</v>
      </c>
      <c r="C171" s="5"/>
      <c r="D171" s="5"/>
      <c r="E171" s="5"/>
      <c r="F171" s="10"/>
      <c r="G171" s="5"/>
      <c r="I171" s="47">
        <f t="shared" si="0"/>
        <v>0</v>
      </c>
      <c r="J171" s="46">
        <f>I171+I124+I178</f>
        <v>40903</v>
      </c>
    </row>
    <row r="172" spans="1:10" x14ac:dyDescent="0.3">
      <c r="A172" s="2" t="s">
        <v>54</v>
      </c>
      <c r="B172" s="58" t="s">
        <v>310</v>
      </c>
      <c r="C172" s="5"/>
      <c r="D172" s="5"/>
      <c r="E172" s="5"/>
      <c r="F172" s="10"/>
      <c r="G172" s="5"/>
      <c r="I172" s="47">
        <f t="shared" si="0"/>
        <v>0</v>
      </c>
      <c r="J172" s="44">
        <f>I125+I164+I172+I185+I188+I179</f>
        <v>41095</v>
      </c>
    </row>
    <row r="173" spans="1:10" x14ac:dyDescent="0.3">
      <c r="A173" s="2" t="s">
        <v>334</v>
      </c>
      <c r="B173" s="58" t="s">
        <v>310</v>
      </c>
      <c r="C173" s="5"/>
      <c r="D173" s="5"/>
      <c r="E173" s="5"/>
      <c r="F173" s="10"/>
      <c r="G173" s="5"/>
      <c r="I173" s="47">
        <f t="shared" si="0"/>
        <v>0</v>
      </c>
      <c r="J173" s="46">
        <f>I173+I126+I180</f>
        <v>33624</v>
      </c>
    </row>
    <row r="174" spans="1:10" x14ac:dyDescent="0.3">
      <c r="A174" s="2" t="s">
        <v>311</v>
      </c>
      <c r="B174" s="58" t="s">
        <v>310</v>
      </c>
      <c r="C174" s="5"/>
      <c r="D174" s="5"/>
      <c r="E174" s="5"/>
      <c r="F174" s="10"/>
      <c r="G174" s="5"/>
      <c r="I174" s="47">
        <f t="shared" si="0"/>
        <v>0</v>
      </c>
      <c r="J174" s="44">
        <f>I128+I165+I174+I186+I189+I181</f>
        <v>21992</v>
      </c>
    </row>
    <row r="175" spans="1:10" x14ac:dyDescent="0.3">
      <c r="A175" s="2" t="s">
        <v>320</v>
      </c>
      <c r="B175" s="58" t="s">
        <v>310</v>
      </c>
      <c r="C175" s="5">
        <v>2718</v>
      </c>
      <c r="D175" s="5"/>
      <c r="E175" s="5"/>
      <c r="F175" s="5"/>
      <c r="G175" s="5"/>
      <c r="I175" s="47">
        <f t="shared" si="0"/>
        <v>2718</v>
      </c>
      <c r="J175" s="44">
        <f>I166+I175+I190+I129+I182</f>
        <v>9940</v>
      </c>
    </row>
    <row r="176" spans="1:10" x14ac:dyDescent="0.3">
      <c r="A176" s="2" t="s">
        <v>337</v>
      </c>
      <c r="B176" s="58" t="s">
        <v>310</v>
      </c>
      <c r="C176" s="5">
        <v>539</v>
      </c>
      <c r="D176" s="5"/>
      <c r="E176" s="5"/>
      <c r="F176" s="5"/>
      <c r="G176" s="5"/>
      <c r="I176" s="47">
        <f>C176+D176+E176+F176+G176</f>
        <v>539</v>
      </c>
      <c r="J176" s="46">
        <f>I176+I191+I130+I183</f>
        <v>539</v>
      </c>
    </row>
    <row r="177" spans="1:10" x14ac:dyDescent="0.3">
      <c r="A177" s="65" t="s">
        <v>29</v>
      </c>
      <c r="B177" s="58" t="s">
        <v>310</v>
      </c>
      <c r="C177" s="5">
        <v>10797</v>
      </c>
      <c r="D177" s="5">
        <v>11482</v>
      </c>
      <c r="E177" s="5">
        <v>8596</v>
      </c>
      <c r="F177" s="5">
        <v>7373</v>
      </c>
      <c r="G177" s="5">
        <v>5383</v>
      </c>
      <c r="I177" s="47">
        <f t="shared" ref="I177:I183" si="4">C177+D177+E177+F177+G177</f>
        <v>43631</v>
      </c>
      <c r="J177" s="46"/>
    </row>
    <row r="178" spans="1:10" x14ac:dyDescent="0.3">
      <c r="A178" s="65" t="s">
        <v>330</v>
      </c>
      <c r="B178" s="58" t="s">
        <v>310</v>
      </c>
      <c r="C178" s="5">
        <v>6544</v>
      </c>
      <c r="D178" s="5"/>
      <c r="E178" s="5">
        <v>12894</v>
      </c>
      <c r="F178" s="5">
        <v>17345</v>
      </c>
      <c r="G178" s="5">
        <v>994</v>
      </c>
      <c r="I178" s="47">
        <f t="shared" si="4"/>
        <v>37777</v>
      </c>
      <c r="J178" s="46"/>
    </row>
    <row r="179" spans="1:10" x14ac:dyDescent="0.3">
      <c r="A179" s="65" t="s">
        <v>17</v>
      </c>
      <c r="B179" s="58" t="s">
        <v>310</v>
      </c>
      <c r="C179" s="5">
        <v>5121</v>
      </c>
      <c r="D179" s="5">
        <v>12378</v>
      </c>
      <c r="E179" s="5">
        <v>8384</v>
      </c>
      <c r="F179" s="5">
        <v>9133</v>
      </c>
      <c r="G179" s="5">
        <v>6079</v>
      </c>
      <c r="I179" s="47">
        <f t="shared" si="4"/>
        <v>41095</v>
      </c>
      <c r="J179" s="46"/>
    </row>
    <row r="180" spans="1:10" x14ac:dyDescent="0.3">
      <c r="A180" s="65" t="s">
        <v>331</v>
      </c>
      <c r="B180" s="58" t="s">
        <v>310</v>
      </c>
      <c r="C180" s="5">
        <v>5923</v>
      </c>
      <c r="D180" s="5">
        <v>5516</v>
      </c>
      <c r="E180" s="5">
        <v>5088</v>
      </c>
      <c r="F180" s="5">
        <v>11462</v>
      </c>
      <c r="G180" s="5"/>
      <c r="I180" s="47">
        <f t="shared" si="4"/>
        <v>27989</v>
      </c>
      <c r="J180" s="46"/>
    </row>
    <row r="181" spans="1:10" x14ac:dyDescent="0.3">
      <c r="A181" s="65" t="s">
        <v>18</v>
      </c>
      <c r="B181" s="58" t="s">
        <v>310</v>
      </c>
      <c r="C181" s="5">
        <v>4145</v>
      </c>
      <c r="D181" s="5">
        <v>6637</v>
      </c>
      <c r="E181" s="5">
        <v>7557</v>
      </c>
      <c r="F181" s="10">
        <v>3653</v>
      </c>
      <c r="G181" s="5"/>
      <c r="I181" s="47">
        <f t="shared" si="4"/>
        <v>21992</v>
      </c>
      <c r="J181" s="46"/>
    </row>
    <row r="182" spans="1:10" x14ac:dyDescent="0.3">
      <c r="A182" s="65" t="s">
        <v>244</v>
      </c>
      <c r="B182" s="58" t="s">
        <v>310</v>
      </c>
      <c r="C182" s="5"/>
      <c r="D182" s="5"/>
      <c r="E182" s="5">
        <v>2042</v>
      </c>
      <c r="F182" s="10">
        <v>5180</v>
      </c>
      <c r="G182" s="5"/>
      <c r="I182" s="47">
        <f t="shared" si="4"/>
        <v>7222</v>
      </c>
      <c r="J182" s="46"/>
    </row>
    <row r="183" spans="1:10" x14ac:dyDescent="0.3">
      <c r="A183" s="65" t="s">
        <v>162</v>
      </c>
      <c r="B183" s="58" t="s">
        <v>310</v>
      </c>
      <c r="C183" s="5"/>
      <c r="D183" s="5"/>
      <c r="E183" s="5"/>
      <c r="F183" s="10"/>
      <c r="G183" s="5"/>
      <c r="I183" s="47">
        <f t="shared" si="4"/>
        <v>0</v>
      </c>
      <c r="J183" s="46"/>
    </row>
    <row r="184" spans="1:10" x14ac:dyDescent="0.3">
      <c r="A184" s="2" t="s">
        <v>42</v>
      </c>
      <c r="B184" s="2" t="s">
        <v>296</v>
      </c>
      <c r="C184" s="5"/>
      <c r="D184" s="5"/>
      <c r="E184" s="5"/>
      <c r="F184" s="10"/>
      <c r="G184" s="5"/>
      <c r="I184" s="47">
        <f t="shared" si="0"/>
        <v>0</v>
      </c>
      <c r="J184" s="45"/>
    </row>
    <row r="185" spans="1:10" x14ac:dyDescent="0.3">
      <c r="A185" s="2" t="s">
        <v>44</v>
      </c>
      <c r="B185" s="2" t="s">
        <v>296</v>
      </c>
      <c r="C185" s="5"/>
      <c r="D185" s="5"/>
      <c r="E185" s="5"/>
      <c r="F185" s="10"/>
      <c r="G185" s="5"/>
      <c r="I185" s="47">
        <f t="shared" si="0"/>
        <v>0</v>
      </c>
      <c r="J185" s="45"/>
    </row>
    <row r="186" spans="1:10" x14ac:dyDescent="0.3">
      <c r="A186" s="2" t="s">
        <v>71</v>
      </c>
      <c r="B186" s="2" t="s">
        <v>296</v>
      </c>
      <c r="C186" s="5"/>
      <c r="D186" s="5"/>
      <c r="E186" s="5"/>
      <c r="F186" s="10"/>
      <c r="G186" s="5"/>
      <c r="I186" s="47">
        <f t="shared" si="0"/>
        <v>0</v>
      </c>
      <c r="J186" s="45"/>
    </row>
    <row r="187" spans="1:10" x14ac:dyDescent="0.3">
      <c r="A187" t="s">
        <v>25</v>
      </c>
      <c r="B187" t="s">
        <v>45</v>
      </c>
      <c r="C187" s="5"/>
      <c r="D187" s="5"/>
      <c r="E187" s="5"/>
      <c r="F187" s="5"/>
      <c r="G187" s="5"/>
      <c r="I187" s="47">
        <f t="shared" si="0"/>
        <v>0</v>
      </c>
      <c r="J187" s="44"/>
    </row>
    <row r="188" spans="1:10" x14ac:dyDescent="0.3">
      <c r="A188" t="s">
        <v>27</v>
      </c>
      <c r="B188" t="s">
        <v>45</v>
      </c>
      <c r="C188" s="5"/>
      <c r="D188" s="5"/>
      <c r="E188" s="5"/>
      <c r="F188" s="5"/>
      <c r="G188" s="5"/>
      <c r="I188" s="47">
        <f t="shared" si="0"/>
        <v>0</v>
      </c>
      <c r="J188" s="44"/>
    </row>
    <row r="189" spans="1:10" x14ac:dyDescent="0.3">
      <c r="A189" t="s">
        <v>28</v>
      </c>
      <c r="B189" t="s">
        <v>45</v>
      </c>
      <c r="C189" s="5"/>
      <c r="D189" s="5"/>
      <c r="E189" s="5"/>
      <c r="F189" s="5"/>
      <c r="G189" s="5"/>
      <c r="I189" s="47">
        <f t="shared" si="0"/>
        <v>0</v>
      </c>
      <c r="J189" s="44"/>
    </row>
    <row r="190" spans="1:10" x14ac:dyDescent="0.3">
      <c r="A190" t="s">
        <v>246</v>
      </c>
      <c r="B190" t="s">
        <v>45</v>
      </c>
      <c r="C190" s="5"/>
      <c r="D190" s="5"/>
      <c r="E190" s="5"/>
      <c r="F190" s="5"/>
      <c r="G190" s="5"/>
      <c r="I190" s="47">
        <f t="shared" si="0"/>
        <v>0</v>
      </c>
      <c r="J190" s="44"/>
    </row>
    <row r="191" spans="1:10" x14ac:dyDescent="0.3">
      <c r="A191" t="s">
        <v>160</v>
      </c>
      <c r="B191" t="s">
        <v>45</v>
      </c>
      <c r="C191" s="5"/>
      <c r="D191" s="5"/>
      <c r="E191" s="5"/>
      <c r="F191" s="5"/>
      <c r="G191" s="5"/>
      <c r="I191" s="13">
        <f t="shared" si="0"/>
        <v>0</v>
      </c>
      <c r="J191" s="46"/>
    </row>
    <row r="192" spans="1:10" x14ac:dyDescent="0.3">
      <c r="C192" s="1" t="s">
        <v>0</v>
      </c>
      <c r="D192" s="1" t="s">
        <v>0</v>
      </c>
      <c r="E192" s="1" t="s">
        <v>0</v>
      </c>
      <c r="F192" s="1" t="s">
        <v>0</v>
      </c>
      <c r="G192" s="1" t="s">
        <v>0</v>
      </c>
      <c r="H192" s="1"/>
      <c r="I192" s="1" t="s">
        <v>0</v>
      </c>
    </row>
    <row r="193" spans="3:10" x14ac:dyDescent="0.3">
      <c r="C193" s="8">
        <f>SUM(C4:C191)</f>
        <v>178995</v>
      </c>
      <c r="D193" s="8">
        <f>SUM(D4:D191)</f>
        <v>126669</v>
      </c>
      <c r="E193" s="8">
        <f>SUM(E4:E191)</f>
        <v>192083</v>
      </c>
      <c r="F193" s="8">
        <f>SUM(F4:F191)</f>
        <v>152405</v>
      </c>
      <c r="G193" s="8">
        <f>SUM(G4:G191)</f>
        <v>40376</v>
      </c>
      <c r="H193" s="9"/>
      <c r="I193" s="69">
        <f>SUM(I4:I191)</f>
        <v>690528</v>
      </c>
      <c r="J193" s="69">
        <f>SUM(J4:J191)</f>
        <v>690528</v>
      </c>
    </row>
    <row r="194" spans="3:10" x14ac:dyDescent="0.3">
      <c r="C194" s="1" t="s">
        <v>1</v>
      </c>
      <c r="D194" s="1" t="s">
        <v>1</v>
      </c>
      <c r="E194" s="1" t="s">
        <v>1</v>
      </c>
      <c r="F194" s="1" t="s">
        <v>1</v>
      </c>
      <c r="G194" s="1" t="s">
        <v>1</v>
      </c>
      <c r="H194" s="1"/>
      <c r="I194" s="1" t="s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J211"/>
  <sheetViews>
    <sheetView topLeftCell="A192" workbookViewId="0">
      <selection activeCell="L210" sqref="L210"/>
    </sheetView>
  </sheetViews>
  <sheetFormatPr defaultRowHeight="14.4" x14ac:dyDescent="0.3"/>
  <cols>
    <col min="2" max="2" width="18.5546875" customWidth="1"/>
    <col min="3" max="3" width="11.88671875" customWidth="1"/>
    <col min="4" max="4" width="11.5546875" customWidth="1"/>
    <col min="5" max="6" width="10.88671875" customWidth="1"/>
    <col min="7" max="7" width="11.88671875" customWidth="1"/>
    <col min="9" max="9" width="12.109375" customWidth="1"/>
    <col min="10" max="10" width="13.33203125" customWidth="1"/>
  </cols>
  <sheetData>
    <row r="1" spans="1:10" x14ac:dyDescent="0.3">
      <c r="A1" t="s">
        <v>380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90</v>
      </c>
      <c r="D3" s="3" t="s">
        <v>238</v>
      </c>
      <c r="E3" s="3" t="s">
        <v>239</v>
      </c>
      <c r="F3" s="4" t="s">
        <v>65</v>
      </c>
      <c r="G3" s="3" t="s">
        <v>137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08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>
        <v>3675</v>
      </c>
      <c r="G6" s="5"/>
      <c r="I6" s="47">
        <f t="shared" si="0"/>
        <v>3675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4600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3462</v>
      </c>
    </row>
    <row r="12" spans="1:10" x14ac:dyDescent="0.3">
      <c r="A12" s="67" t="s">
        <v>331</v>
      </c>
      <c r="B12" s="67" t="s">
        <v>315</v>
      </c>
      <c r="C12" s="5">
        <v>1508</v>
      </c>
      <c r="D12" s="5">
        <v>534</v>
      </c>
      <c r="E12" s="5">
        <v>1269</v>
      </c>
      <c r="F12" s="17">
        <v>1289</v>
      </c>
      <c r="G12" s="5"/>
      <c r="I12" s="47">
        <f t="shared" si="0"/>
        <v>4600</v>
      </c>
      <c r="J12" s="46"/>
    </row>
    <row r="13" spans="1:10" x14ac:dyDescent="0.3">
      <c r="A13" s="67" t="s">
        <v>18</v>
      </c>
      <c r="B13" s="67" t="s">
        <v>315</v>
      </c>
      <c r="C13" s="5">
        <v>1669</v>
      </c>
      <c r="D13" s="5"/>
      <c r="E13" s="5">
        <v>1501</v>
      </c>
      <c r="F13" s="17"/>
      <c r="G13" s="5">
        <v>292</v>
      </c>
      <c r="I13" s="47">
        <f t="shared" si="0"/>
        <v>3462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I4+I16+I30+I37+I46+I50+I52+I63+I23+I44+I59</f>
        <v>62149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I17+I31+I38+I64+I24+I53+I60</f>
        <v>65953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I5+I18+I32+I39+I47+I51+I65+I25+I45+I54</f>
        <v>56008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I19+I33+I40+I66+I26+I55</f>
        <v>52612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I6+I20+I34+I41+I48+I67+I27+I56</f>
        <v>15414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I7+I21+I35+I42+I49+I68+I28+I57+I61</f>
        <v>7851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I8+I22+I36+I43+I69+I29+I58+I62</f>
        <v>3552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>
        <v>4643</v>
      </c>
      <c r="D37" s="5">
        <v>3022</v>
      </c>
      <c r="E37" s="5"/>
      <c r="F37" s="17"/>
      <c r="G37" s="5"/>
      <c r="I37" s="47">
        <f t="shared" si="0"/>
        <v>7665</v>
      </c>
      <c r="J37" s="45"/>
    </row>
    <row r="38" spans="1:10" x14ac:dyDescent="0.3">
      <c r="A38" s="2" t="s">
        <v>328</v>
      </c>
      <c r="B38" s="63" t="s">
        <v>345</v>
      </c>
      <c r="C38" s="5">
        <v>4055</v>
      </c>
      <c r="D38" s="5">
        <v>273</v>
      </c>
      <c r="E38" s="5"/>
      <c r="F38" s="17"/>
      <c r="G38" s="5"/>
      <c r="I38" s="47">
        <f t="shared" si="0"/>
        <v>4328</v>
      </c>
      <c r="J38" s="45"/>
    </row>
    <row r="39" spans="1:10" x14ac:dyDescent="0.3">
      <c r="A39" s="2" t="s">
        <v>139</v>
      </c>
      <c r="B39" s="63" t="s">
        <v>345</v>
      </c>
      <c r="C39" s="5"/>
      <c r="D39" s="5">
        <v>5623</v>
      </c>
      <c r="E39" s="5">
        <v>8946</v>
      </c>
      <c r="F39" s="17">
        <v>180</v>
      </c>
      <c r="G39" s="5"/>
      <c r="I39" s="47">
        <f t="shared" si="0"/>
        <v>14749</v>
      </c>
      <c r="J39" s="45"/>
    </row>
    <row r="40" spans="1:10" x14ac:dyDescent="0.3">
      <c r="A40" s="2" t="s">
        <v>329</v>
      </c>
      <c r="B40" s="63" t="s">
        <v>345</v>
      </c>
      <c r="C40" s="5">
        <v>8740</v>
      </c>
      <c r="D40" s="5">
        <v>3716</v>
      </c>
      <c r="E40" s="5">
        <v>3961</v>
      </c>
      <c r="F40" s="17"/>
      <c r="G40" s="5">
        <v>1281</v>
      </c>
      <c r="I40" s="47">
        <f t="shared" si="0"/>
        <v>17698</v>
      </c>
      <c r="J40" s="45"/>
    </row>
    <row r="41" spans="1:10" x14ac:dyDescent="0.3">
      <c r="A41" s="2" t="s">
        <v>174</v>
      </c>
      <c r="B41" s="63" t="s">
        <v>345</v>
      </c>
      <c r="C41" s="5">
        <v>1738</v>
      </c>
      <c r="D41" s="5"/>
      <c r="E41" s="5"/>
      <c r="F41" s="17"/>
      <c r="G41" s="5"/>
      <c r="I41" s="47">
        <f t="shared" si="0"/>
        <v>1738</v>
      </c>
      <c r="J41" s="45"/>
    </row>
    <row r="42" spans="1:10" x14ac:dyDescent="0.3">
      <c r="A42" s="2" t="s">
        <v>307</v>
      </c>
      <c r="B42" s="63" t="s">
        <v>345</v>
      </c>
      <c r="C42" s="5">
        <v>1565</v>
      </c>
      <c r="D42" s="5"/>
      <c r="E42" s="5">
        <v>118</v>
      </c>
      <c r="F42" s="17"/>
      <c r="G42" s="5"/>
      <c r="I42" s="47">
        <f t="shared" si="0"/>
        <v>1683</v>
      </c>
      <c r="J42" s="45"/>
    </row>
    <row r="43" spans="1:10" x14ac:dyDescent="0.3">
      <c r="A43" s="2" t="s">
        <v>324</v>
      </c>
      <c r="B43" s="63" t="s">
        <v>345</v>
      </c>
      <c r="C43" s="5">
        <v>1225</v>
      </c>
      <c r="D43" s="5">
        <v>950</v>
      </c>
      <c r="E43" s="5"/>
      <c r="F43" s="17"/>
      <c r="G43" s="5"/>
      <c r="I43" s="47">
        <f t="shared" si="0"/>
        <v>2175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6" t="s">
        <v>10</v>
      </c>
      <c r="B45" s="66" t="s">
        <v>372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/>
      <c r="D52" s="5">
        <v>9267</v>
      </c>
      <c r="E52" s="5">
        <v>1229</v>
      </c>
      <c r="F52" s="5">
        <v>16369</v>
      </c>
      <c r="G52" s="5">
        <v>13998</v>
      </c>
      <c r="I52" s="47">
        <f t="shared" si="0"/>
        <v>40863</v>
      </c>
      <c r="J52" s="45"/>
    </row>
    <row r="53" spans="1:10" x14ac:dyDescent="0.3">
      <c r="A53" s="60" t="s">
        <v>346</v>
      </c>
      <c r="B53" s="60" t="s">
        <v>315</v>
      </c>
      <c r="C53" s="5">
        <v>6137</v>
      </c>
      <c r="D53" s="5">
        <v>6509</v>
      </c>
      <c r="E53" s="5">
        <v>3791</v>
      </c>
      <c r="F53" s="5">
        <v>20104</v>
      </c>
      <c r="G53" s="5">
        <v>10822</v>
      </c>
      <c r="I53" s="47">
        <f t="shared" si="0"/>
        <v>47363</v>
      </c>
      <c r="J53" s="45"/>
    </row>
    <row r="54" spans="1:10" x14ac:dyDescent="0.3">
      <c r="A54" s="60" t="s">
        <v>10</v>
      </c>
      <c r="B54" s="60" t="s">
        <v>315</v>
      </c>
      <c r="C54" s="5">
        <v>3213</v>
      </c>
      <c r="D54" s="5">
        <v>10072</v>
      </c>
      <c r="E54" s="5">
        <v>5632</v>
      </c>
      <c r="F54" s="5">
        <v>13061</v>
      </c>
      <c r="G54" s="5">
        <v>9281</v>
      </c>
      <c r="I54" s="47">
        <f t="shared" si="0"/>
        <v>41259</v>
      </c>
      <c r="J54" s="45"/>
    </row>
    <row r="55" spans="1:10" x14ac:dyDescent="0.3">
      <c r="A55" s="60" t="s">
        <v>347</v>
      </c>
      <c r="B55" s="60" t="s">
        <v>315</v>
      </c>
      <c r="C55" s="5">
        <v>6596</v>
      </c>
      <c r="D55" s="5">
        <v>3114</v>
      </c>
      <c r="E55" s="5">
        <v>9857</v>
      </c>
      <c r="F55" s="5">
        <v>4369</v>
      </c>
      <c r="G55" s="5">
        <v>10978</v>
      </c>
      <c r="I55" s="47">
        <f t="shared" si="0"/>
        <v>34914</v>
      </c>
      <c r="J55" s="45"/>
    </row>
    <row r="56" spans="1:10" x14ac:dyDescent="0.3">
      <c r="A56" s="60" t="s">
        <v>8</v>
      </c>
      <c r="B56" s="60" t="s">
        <v>315</v>
      </c>
      <c r="C56" s="5">
        <v>2671</v>
      </c>
      <c r="D56" s="5">
        <v>3131</v>
      </c>
      <c r="E56" s="5">
        <v>2901</v>
      </c>
      <c r="F56" s="5"/>
      <c r="G56" s="5">
        <v>1298</v>
      </c>
      <c r="I56" s="47">
        <f t="shared" si="0"/>
        <v>10001</v>
      </c>
      <c r="J56" s="45"/>
    </row>
    <row r="57" spans="1:10" x14ac:dyDescent="0.3">
      <c r="A57" s="60" t="s">
        <v>348</v>
      </c>
      <c r="B57" s="60" t="s">
        <v>315</v>
      </c>
      <c r="C57" s="5"/>
      <c r="D57" s="5"/>
      <c r="E57" s="5">
        <v>2377</v>
      </c>
      <c r="F57" s="17">
        <v>1213</v>
      </c>
      <c r="G57" s="5">
        <v>2578</v>
      </c>
      <c r="I57" s="47">
        <f t="shared" si="0"/>
        <v>6168</v>
      </c>
      <c r="J57" s="45"/>
    </row>
    <row r="58" spans="1:10" x14ac:dyDescent="0.3">
      <c r="A58" s="60" t="s">
        <v>158</v>
      </c>
      <c r="B58" s="60" t="s">
        <v>315</v>
      </c>
      <c r="C58" s="5">
        <v>475</v>
      </c>
      <c r="D58" s="5"/>
      <c r="E58" s="5"/>
      <c r="F58" s="5">
        <v>183</v>
      </c>
      <c r="G58" s="5"/>
      <c r="I58" s="47">
        <f t="shared" si="0"/>
        <v>658</v>
      </c>
      <c r="J58" s="45"/>
    </row>
    <row r="59" spans="1:10" x14ac:dyDescent="0.3">
      <c r="A59" s="60" t="s">
        <v>11</v>
      </c>
      <c r="B59" s="60" t="s">
        <v>379</v>
      </c>
      <c r="C59" s="5">
        <v>797</v>
      </c>
      <c r="D59" s="5">
        <v>979</v>
      </c>
      <c r="E59" s="5">
        <v>1198</v>
      </c>
      <c r="F59" s="5">
        <v>10574</v>
      </c>
      <c r="G59" s="5">
        <v>73</v>
      </c>
      <c r="I59" s="47">
        <f t="shared" si="0"/>
        <v>13621</v>
      </c>
      <c r="J59" s="45"/>
    </row>
    <row r="60" spans="1:10" x14ac:dyDescent="0.3">
      <c r="A60" s="60" t="s">
        <v>346</v>
      </c>
      <c r="B60" s="60" t="s">
        <v>379</v>
      </c>
      <c r="C60" s="5">
        <v>2999</v>
      </c>
      <c r="D60" s="5">
        <v>5467</v>
      </c>
      <c r="E60" s="5"/>
      <c r="F60" s="5">
        <v>5796</v>
      </c>
      <c r="G60" s="5"/>
      <c r="I60" s="47">
        <f t="shared" si="0"/>
        <v>14262</v>
      </c>
      <c r="J60" s="45"/>
    </row>
    <row r="61" spans="1:10" x14ac:dyDescent="0.3">
      <c r="A61" s="60" t="s">
        <v>348</v>
      </c>
      <c r="B61" s="60" t="s">
        <v>379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0" t="s">
        <v>158</v>
      </c>
      <c r="B62" s="60" t="s">
        <v>379</v>
      </c>
      <c r="C62" s="5"/>
      <c r="D62" s="5"/>
      <c r="E62" s="5"/>
      <c r="F62" s="5">
        <v>393</v>
      </c>
      <c r="G62" s="5"/>
      <c r="I62" s="47">
        <f t="shared" si="0"/>
        <v>393</v>
      </c>
      <c r="J62" s="45"/>
    </row>
    <row r="63" spans="1:10" x14ac:dyDescent="0.3">
      <c r="A63" s="62" t="s">
        <v>172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352</v>
      </c>
      <c r="B64" s="62" t="s">
        <v>351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2" t="s">
        <v>22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323</v>
      </c>
      <c r="B66" s="62" t="s">
        <v>351</v>
      </c>
      <c r="C66" s="5"/>
      <c r="D66" s="5"/>
      <c r="E66" s="5"/>
      <c r="F66" s="5"/>
      <c r="G66" s="5"/>
      <c r="I66" s="47">
        <f t="shared" si="0"/>
        <v>0</v>
      </c>
      <c r="J66" s="45"/>
    </row>
    <row r="67" spans="1:10" x14ac:dyDescent="0.3">
      <c r="A67" s="62" t="s">
        <v>24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62" t="s">
        <v>353</v>
      </c>
      <c r="B68" s="62" t="s">
        <v>351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62" t="s">
        <v>354</v>
      </c>
      <c r="B69" s="62" t="s">
        <v>351</v>
      </c>
      <c r="C69" s="5">
        <v>326</v>
      </c>
      <c r="D69" s="5"/>
      <c r="E69" s="5"/>
      <c r="F69" s="5"/>
      <c r="G69" s="5"/>
      <c r="I69" s="47">
        <f t="shared" si="0"/>
        <v>326</v>
      </c>
      <c r="J69" s="45"/>
    </row>
    <row r="70" spans="1:10" x14ac:dyDescent="0.3">
      <c r="A70" t="s">
        <v>29</v>
      </c>
      <c r="B70" t="s">
        <v>30</v>
      </c>
      <c r="C70" s="5"/>
      <c r="D70" s="5"/>
      <c r="E70" s="5"/>
      <c r="F70" s="17"/>
      <c r="G70" s="5"/>
      <c r="I70" s="47">
        <f t="shared" si="0"/>
        <v>0</v>
      </c>
      <c r="J70" s="44"/>
    </row>
    <row r="71" spans="1:10" x14ac:dyDescent="0.3">
      <c r="A71" t="s">
        <v>17</v>
      </c>
      <c r="B71" t="s">
        <v>30</v>
      </c>
      <c r="C71" s="5"/>
      <c r="D71" s="5"/>
      <c r="E71" s="5"/>
      <c r="F71" s="5"/>
      <c r="G71" s="5"/>
      <c r="I71" s="47">
        <f t="shared" si="0"/>
        <v>0</v>
      </c>
      <c r="J71" s="44"/>
    </row>
    <row r="72" spans="1:10" x14ac:dyDescent="0.3">
      <c r="A72" t="s">
        <v>18</v>
      </c>
      <c r="B72" t="s">
        <v>30</v>
      </c>
      <c r="C72" s="5"/>
      <c r="D72" s="5"/>
      <c r="E72" s="5"/>
      <c r="F72" s="5"/>
      <c r="G72" s="5"/>
      <c r="I72" s="47">
        <f t="shared" si="0"/>
        <v>0</v>
      </c>
      <c r="J72" s="44"/>
    </row>
    <row r="73" spans="1:10" x14ac:dyDescent="0.3">
      <c r="A73" t="s">
        <v>244</v>
      </c>
      <c r="B73" t="s">
        <v>30</v>
      </c>
      <c r="C73" s="5"/>
      <c r="D73" s="5"/>
      <c r="E73" s="5"/>
      <c r="F73" s="5"/>
      <c r="G73" s="5"/>
      <c r="I73" s="47">
        <f t="shared" si="0"/>
        <v>0</v>
      </c>
      <c r="J73" s="44"/>
    </row>
    <row r="74" spans="1:10" x14ac:dyDescent="0.3">
      <c r="A74" t="s">
        <v>162</v>
      </c>
      <c r="B74" t="s">
        <v>30</v>
      </c>
      <c r="C74" s="5"/>
      <c r="D74" s="5"/>
      <c r="E74" s="5"/>
      <c r="F74" s="5"/>
      <c r="G74" s="5"/>
      <c r="I74" s="47">
        <f t="shared" si="0"/>
        <v>0</v>
      </c>
      <c r="J74" s="46"/>
    </row>
    <row r="75" spans="1:10" x14ac:dyDescent="0.3">
      <c r="A75" s="42" t="s">
        <v>25</v>
      </c>
      <c r="B75" s="42" t="s">
        <v>30</v>
      </c>
      <c r="C75" s="5"/>
      <c r="D75" s="5"/>
      <c r="E75" s="5"/>
      <c r="F75" s="5"/>
      <c r="G75" s="5"/>
      <c r="I75" s="47">
        <f t="shared" si="0"/>
        <v>0</v>
      </c>
      <c r="J75" s="46">
        <f>I75+I93</f>
        <v>0</v>
      </c>
    </row>
    <row r="76" spans="1:10" x14ac:dyDescent="0.3">
      <c r="A76" s="42" t="s">
        <v>349</v>
      </c>
      <c r="B76" s="42" t="s">
        <v>30</v>
      </c>
      <c r="C76" s="5"/>
      <c r="D76" s="5"/>
      <c r="E76" s="5"/>
      <c r="F76" s="5"/>
      <c r="G76" s="5"/>
      <c r="I76" s="47">
        <f t="shared" si="0"/>
        <v>0</v>
      </c>
      <c r="J76" s="46">
        <f>I76</f>
        <v>0</v>
      </c>
    </row>
    <row r="77" spans="1:10" x14ac:dyDescent="0.3">
      <c r="A77" s="42" t="s">
        <v>27</v>
      </c>
      <c r="B77" s="42" t="s">
        <v>30</v>
      </c>
      <c r="C77" s="5"/>
      <c r="D77" s="5"/>
      <c r="E77" s="5"/>
      <c r="F77" s="5"/>
      <c r="G77" s="5"/>
      <c r="I77" s="47">
        <f t="shared" si="0"/>
        <v>0</v>
      </c>
      <c r="J77" s="44">
        <f>I77+I91+I94</f>
        <v>0</v>
      </c>
    </row>
    <row r="78" spans="1:10" x14ac:dyDescent="0.3">
      <c r="A78" s="60" t="s">
        <v>325</v>
      </c>
      <c r="B78" s="60" t="s">
        <v>30</v>
      </c>
      <c r="C78" s="5"/>
      <c r="D78" s="5"/>
      <c r="E78" s="5"/>
      <c r="F78" s="5"/>
      <c r="G78" s="5"/>
      <c r="I78" s="47">
        <f t="shared" si="0"/>
        <v>0</v>
      </c>
      <c r="J78" s="44">
        <f>I78+I95</f>
        <v>0</v>
      </c>
    </row>
    <row r="79" spans="1:10" x14ac:dyDescent="0.3">
      <c r="A79" s="42" t="s">
        <v>28</v>
      </c>
      <c r="B79" s="42" t="s">
        <v>30</v>
      </c>
      <c r="C79" s="5"/>
      <c r="D79" s="5"/>
      <c r="E79" s="5">
        <v>3323</v>
      </c>
      <c r="F79" s="5"/>
      <c r="G79" s="5"/>
      <c r="I79" s="47">
        <f t="shared" si="0"/>
        <v>3323</v>
      </c>
      <c r="J79" s="44">
        <f>I79+I92+I96</f>
        <v>3323</v>
      </c>
    </row>
    <row r="80" spans="1:10" x14ac:dyDescent="0.3">
      <c r="A80" t="s">
        <v>29</v>
      </c>
      <c r="B80" s="59" t="s">
        <v>254</v>
      </c>
      <c r="C80" s="5"/>
      <c r="D80" s="5"/>
      <c r="E80" s="5"/>
      <c r="F80" s="5">
        <v>2126</v>
      </c>
      <c r="G80" s="5">
        <v>7918</v>
      </c>
      <c r="I80" s="47">
        <f t="shared" si="0"/>
        <v>10044</v>
      </c>
      <c r="J80" s="44">
        <f>I70+I80+I87+I97+I130+I101+I109+I116+I123</f>
        <v>35075</v>
      </c>
    </row>
    <row r="81" spans="1:10" x14ac:dyDescent="0.3">
      <c r="A81" t="s">
        <v>330</v>
      </c>
      <c r="B81" s="59" t="s">
        <v>254</v>
      </c>
      <c r="C81" s="5">
        <v>6853</v>
      </c>
      <c r="D81" s="5">
        <v>5669</v>
      </c>
      <c r="E81" s="5">
        <v>3142</v>
      </c>
      <c r="F81" s="5">
        <v>12768</v>
      </c>
      <c r="G81" s="5"/>
      <c r="I81" s="47">
        <f t="shared" si="0"/>
        <v>28432</v>
      </c>
      <c r="J81" s="46">
        <f>I81+I131+I102+I110+I117+I124</f>
        <v>34572</v>
      </c>
    </row>
    <row r="82" spans="1:10" x14ac:dyDescent="0.3">
      <c r="A82" t="s">
        <v>17</v>
      </c>
      <c r="B82" s="59" t="s">
        <v>254</v>
      </c>
      <c r="C82" s="5">
        <v>2733</v>
      </c>
      <c r="D82" s="5">
        <v>8261</v>
      </c>
      <c r="E82" s="5">
        <v>4617</v>
      </c>
      <c r="F82" s="5">
        <v>6752</v>
      </c>
      <c r="G82" s="5"/>
      <c r="I82" s="47">
        <f t="shared" si="0"/>
        <v>22363</v>
      </c>
      <c r="J82" s="44">
        <f>I71+I82+I88+I98+I108+I132+I103+I111+I118+I125</f>
        <v>27060</v>
      </c>
    </row>
    <row r="83" spans="1:10" x14ac:dyDescent="0.3">
      <c r="A83" t="s">
        <v>331</v>
      </c>
      <c r="B83" s="59" t="s">
        <v>254</v>
      </c>
      <c r="C83" s="5">
        <v>7567</v>
      </c>
      <c r="D83" s="5">
        <v>2620</v>
      </c>
      <c r="E83" s="5">
        <v>7046</v>
      </c>
      <c r="F83" s="5">
        <v>2785</v>
      </c>
      <c r="G83" s="5"/>
      <c r="I83" s="47">
        <f t="shared" si="0"/>
        <v>20018</v>
      </c>
      <c r="J83" s="46">
        <f>I83+I133+I104+I112+I119+I126</f>
        <v>27679</v>
      </c>
    </row>
    <row r="84" spans="1:10" x14ac:dyDescent="0.3">
      <c r="A84" t="s">
        <v>18</v>
      </c>
      <c r="B84" s="59" t="s">
        <v>254</v>
      </c>
      <c r="C84" s="5">
        <v>2235</v>
      </c>
      <c r="D84" s="5">
        <v>2569</v>
      </c>
      <c r="E84" s="5"/>
      <c r="F84" s="5">
        <v>3266</v>
      </c>
      <c r="G84" s="5"/>
      <c r="I84" s="47">
        <f t="shared" si="0"/>
        <v>8070</v>
      </c>
      <c r="J84" s="44">
        <f>I72+I89+I99+I134+I84+I105+I113+I120+I127</f>
        <v>8331</v>
      </c>
    </row>
    <row r="85" spans="1:10" x14ac:dyDescent="0.3">
      <c r="A85" t="s">
        <v>244</v>
      </c>
      <c r="B85" s="59" t="s">
        <v>254</v>
      </c>
      <c r="C85" s="5"/>
      <c r="D85" s="5"/>
      <c r="E85" s="5"/>
      <c r="F85" s="5"/>
      <c r="G85" s="5"/>
      <c r="I85" s="47">
        <f t="shared" si="0"/>
        <v>0</v>
      </c>
      <c r="J85" s="44">
        <f>I73+I90+I100+I85+I135+I106+I114+I121+I128</f>
        <v>5950</v>
      </c>
    </row>
    <row r="86" spans="1:10" x14ac:dyDescent="0.3">
      <c r="A86" t="s">
        <v>162</v>
      </c>
      <c r="B86" s="59" t="s">
        <v>254</v>
      </c>
      <c r="C86" s="5"/>
      <c r="D86" s="5"/>
      <c r="E86" s="5"/>
      <c r="F86" s="5"/>
      <c r="G86" s="5"/>
      <c r="I86" s="47">
        <f t="shared" si="0"/>
        <v>0</v>
      </c>
      <c r="J86" s="44">
        <f>I74+I86+I136+I107+I115+I122+I129</f>
        <v>3021</v>
      </c>
    </row>
    <row r="87" spans="1:10" x14ac:dyDescent="0.3">
      <c r="A87" s="2" t="s">
        <v>29</v>
      </c>
      <c r="B87" s="2" t="s">
        <v>289</v>
      </c>
      <c r="C87" s="5"/>
      <c r="D87" s="5"/>
      <c r="E87" s="5"/>
      <c r="F87" s="5"/>
      <c r="G87" s="5"/>
      <c r="I87" s="47">
        <f t="shared" si="0"/>
        <v>0</v>
      </c>
      <c r="J87" s="45"/>
    </row>
    <row r="88" spans="1:10" x14ac:dyDescent="0.3">
      <c r="A88" s="2" t="s">
        <v>17</v>
      </c>
      <c r="B88" s="2" t="s">
        <v>289</v>
      </c>
      <c r="C88" s="5"/>
      <c r="D88" s="5"/>
      <c r="E88" s="5"/>
      <c r="F88" s="5"/>
      <c r="G88" s="5"/>
      <c r="I88" s="47">
        <f t="shared" si="0"/>
        <v>0</v>
      </c>
      <c r="J88" s="45"/>
    </row>
    <row r="89" spans="1:10" x14ac:dyDescent="0.3">
      <c r="A89" t="s">
        <v>18</v>
      </c>
      <c r="B89" s="2" t="s">
        <v>289</v>
      </c>
      <c r="C89" s="5"/>
      <c r="D89" s="5"/>
      <c r="E89" s="5"/>
      <c r="F89" s="5"/>
      <c r="G89" s="5"/>
      <c r="I89" s="47">
        <f t="shared" si="0"/>
        <v>0</v>
      </c>
      <c r="J89" s="45"/>
    </row>
    <row r="90" spans="1:10" x14ac:dyDescent="0.3">
      <c r="A90" s="2" t="s">
        <v>244</v>
      </c>
      <c r="B90" s="2" t="s">
        <v>289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t="s">
        <v>27</v>
      </c>
      <c r="B91" s="2" t="s">
        <v>289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t="s">
        <v>28</v>
      </c>
      <c r="B92" s="2" t="s">
        <v>289</v>
      </c>
      <c r="C92" s="5"/>
      <c r="D92" s="5"/>
      <c r="E92" s="5"/>
      <c r="F92" s="5"/>
      <c r="G92" s="5"/>
      <c r="I92" s="13">
        <f t="shared" si="0"/>
        <v>0</v>
      </c>
      <c r="J92" s="45"/>
    </row>
    <row r="93" spans="1:10" x14ac:dyDescent="0.3">
      <c r="A93" t="s">
        <v>25</v>
      </c>
      <c r="B93" s="2" t="s">
        <v>292</v>
      </c>
      <c r="C93" s="5"/>
      <c r="D93" s="5"/>
      <c r="E93" s="5"/>
      <c r="F93" s="5"/>
      <c r="G93" s="5"/>
      <c r="I93" s="13">
        <f t="shared" si="0"/>
        <v>0</v>
      </c>
      <c r="J93" s="45"/>
    </row>
    <row r="94" spans="1:10" x14ac:dyDescent="0.3">
      <c r="A94" t="s">
        <v>27</v>
      </c>
      <c r="B94" s="2" t="s">
        <v>292</v>
      </c>
      <c r="C94" s="5"/>
      <c r="D94" s="5"/>
      <c r="E94" s="5"/>
      <c r="F94" s="5"/>
      <c r="G94" s="5"/>
      <c r="I94" s="13">
        <f t="shared" si="0"/>
        <v>0</v>
      </c>
      <c r="J94" s="45"/>
    </row>
    <row r="95" spans="1:10" x14ac:dyDescent="0.3">
      <c r="A95" t="s">
        <v>325</v>
      </c>
      <c r="B95" s="2" t="s">
        <v>292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28</v>
      </c>
      <c r="B96" s="2" t="s">
        <v>292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s="2" t="s">
        <v>29</v>
      </c>
      <c r="B97" s="2" t="s">
        <v>292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s="2" t="s">
        <v>17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18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s="2" t="s">
        <v>244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175</v>
      </c>
      <c r="B101" s="64" t="s">
        <v>360</v>
      </c>
      <c r="C101" s="5">
        <v>2917</v>
      </c>
      <c r="D101" s="5">
        <v>10000</v>
      </c>
      <c r="E101" s="5">
        <v>993</v>
      </c>
      <c r="F101" s="5">
        <v>4052</v>
      </c>
      <c r="G101" s="5"/>
      <c r="I101" s="13">
        <f t="shared" si="0"/>
        <v>17962</v>
      </c>
      <c r="J101" s="45"/>
    </row>
    <row r="102" spans="1:10" x14ac:dyDescent="0.3">
      <c r="A102" t="s">
        <v>361</v>
      </c>
      <c r="B102" s="64" t="s">
        <v>360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t="s">
        <v>176</v>
      </c>
      <c r="B103" s="64" t="s">
        <v>360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362</v>
      </c>
      <c r="B104" s="64" t="s">
        <v>360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t="s">
        <v>177</v>
      </c>
      <c r="B105" s="64" t="s">
        <v>360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s="2" t="s">
        <v>363</v>
      </c>
      <c r="B106" s="64" t="s">
        <v>360</v>
      </c>
      <c r="C106" s="5">
        <v>1236</v>
      </c>
      <c r="D106" s="5"/>
      <c r="E106" s="5">
        <v>1646</v>
      </c>
      <c r="F106" s="5">
        <v>1016</v>
      </c>
      <c r="G106" s="5">
        <v>2052</v>
      </c>
      <c r="I106" s="13">
        <f t="shared" si="0"/>
        <v>5950</v>
      </c>
      <c r="J106" s="45"/>
    </row>
    <row r="107" spans="1:10" x14ac:dyDescent="0.3">
      <c r="A107" s="2" t="s">
        <v>364</v>
      </c>
      <c r="B107" s="64" t="s">
        <v>360</v>
      </c>
      <c r="C107" s="5"/>
      <c r="D107" s="5">
        <v>3021</v>
      </c>
      <c r="E107" s="5"/>
      <c r="F107" s="5"/>
      <c r="G107" s="5"/>
      <c r="I107" s="13">
        <f t="shared" si="0"/>
        <v>3021</v>
      </c>
      <c r="J107" s="45"/>
    </row>
    <row r="108" spans="1:10" x14ac:dyDescent="0.3">
      <c r="A108" t="s">
        <v>33</v>
      </c>
      <c r="B108" s="2" t="s">
        <v>254</v>
      </c>
      <c r="C108" s="5"/>
      <c r="D108" s="5"/>
      <c r="E108" s="5"/>
      <c r="F108" s="5"/>
      <c r="G108" s="5"/>
      <c r="I108" s="13">
        <f t="shared" si="0"/>
        <v>0</v>
      </c>
      <c r="J108" s="46"/>
    </row>
    <row r="109" spans="1:10" x14ac:dyDescent="0.3">
      <c r="A109" t="s">
        <v>29</v>
      </c>
      <c r="B109" s="68" t="s">
        <v>375</v>
      </c>
      <c r="C109" s="5">
        <v>658</v>
      </c>
      <c r="D109" s="5"/>
      <c r="E109" s="5"/>
      <c r="F109" s="5">
        <v>5961</v>
      </c>
      <c r="G109" s="5">
        <v>450</v>
      </c>
      <c r="I109" s="13">
        <f t="shared" si="0"/>
        <v>7069</v>
      </c>
      <c r="J109" s="46"/>
    </row>
    <row r="110" spans="1:10" x14ac:dyDescent="0.3">
      <c r="A110" t="s">
        <v>330</v>
      </c>
      <c r="B110" s="68" t="s">
        <v>375</v>
      </c>
      <c r="C110" s="5"/>
      <c r="D110" s="5"/>
      <c r="E110" s="5"/>
      <c r="F110" s="5"/>
      <c r="G110" s="5"/>
      <c r="I110" s="13">
        <f t="shared" si="0"/>
        <v>0</v>
      </c>
      <c r="J110" s="46"/>
    </row>
    <row r="111" spans="1:10" x14ac:dyDescent="0.3">
      <c r="A111" t="s">
        <v>17</v>
      </c>
      <c r="B111" s="68" t="s">
        <v>375</v>
      </c>
      <c r="C111" s="5"/>
      <c r="D111" s="5"/>
      <c r="E111" s="5"/>
      <c r="F111" s="5"/>
      <c r="G111" s="5"/>
      <c r="I111" s="13">
        <f t="shared" si="0"/>
        <v>0</v>
      </c>
      <c r="J111" s="46"/>
    </row>
    <row r="112" spans="1:10" x14ac:dyDescent="0.3">
      <c r="A112" t="s">
        <v>331</v>
      </c>
      <c r="B112" s="68" t="s">
        <v>375</v>
      </c>
      <c r="C112" s="5"/>
      <c r="D112" s="5"/>
      <c r="E112" s="5"/>
      <c r="F112" s="5"/>
      <c r="G112" s="5"/>
      <c r="I112" s="13">
        <f t="shared" si="0"/>
        <v>0</v>
      </c>
      <c r="J112" s="46"/>
    </row>
    <row r="113" spans="1:10" x14ac:dyDescent="0.3">
      <c r="A113" t="s">
        <v>18</v>
      </c>
      <c r="B113" s="68" t="s">
        <v>375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t="s">
        <v>244</v>
      </c>
      <c r="B114" s="68" t="s">
        <v>375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t="s">
        <v>162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s="71" t="s">
        <v>29</v>
      </c>
      <c r="B116" s="68" t="s">
        <v>382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s="71" t="s">
        <v>330</v>
      </c>
      <c r="B117" s="68" t="s">
        <v>382</v>
      </c>
      <c r="C117" s="5"/>
      <c r="D117" s="5"/>
      <c r="E117" s="5"/>
      <c r="F117" s="5">
        <v>565</v>
      </c>
      <c r="G117" s="5">
        <v>5575</v>
      </c>
      <c r="I117" s="13">
        <f t="shared" si="0"/>
        <v>6140</v>
      </c>
      <c r="J117" s="46"/>
    </row>
    <row r="118" spans="1:10" x14ac:dyDescent="0.3">
      <c r="A118" s="71" t="s">
        <v>17</v>
      </c>
      <c r="B118" s="68" t="s">
        <v>382</v>
      </c>
      <c r="C118" s="5"/>
      <c r="D118" s="5"/>
      <c r="E118" s="5"/>
      <c r="F118" s="5">
        <v>798</v>
      </c>
      <c r="G118" s="5">
        <v>3899</v>
      </c>
      <c r="I118" s="13">
        <f t="shared" si="0"/>
        <v>4697</v>
      </c>
      <c r="J118" s="46"/>
    </row>
    <row r="119" spans="1:10" x14ac:dyDescent="0.3">
      <c r="A119" s="71" t="s">
        <v>331</v>
      </c>
      <c r="B119" s="68" t="s">
        <v>382</v>
      </c>
      <c r="C119" s="5"/>
      <c r="D119" s="5"/>
      <c r="E119" s="5"/>
      <c r="F119" s="5">
        <v>863</v>
      </c>
      <c r="G119" s="5">
        <v>6798</v>
      </c>
      <c r="I119" s="13">
        <f t="shared" si="0"/>
        <v>7661</v>
      </c>
      <c r="J119" s="46"/>
    </row>
    <row r="120" spans="1:10" x14ac:dyDescent="0.3">
      <c r="A120" s="71" t="s">
        <v>18</v>
      </c>
      <c r="B120" s="68" t="s">
        <v>382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71" t="s">
        <v>244</v>
      </c>
      <c r="B121" s="68" t="s">
        <v>382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1" t="s">
        <v>162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55" t="s">
        <v>37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55" t="s">
        <v>332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2" t="s">
        <v>33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2" t="s">
        <v>326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72" t="s">
        <v>31</v>
      </c>
      <c r="B127" s="68" t="s">
        <v>382</v>
      </c>
      <c r="C127" s="5"/>
      <c r="D127" s="5"/>
      <c r="E127" s="5"/>
      <c r="F127" s="5"/>
      <c r="G127" s="5">
        <v>261</v>
      </c>
      <c r="I127" s="13">
        <f t="shared" si="0"/>
        <v>261</v>
      </c>
      <c r="J127" s="46"/>
    </row>
    <row r="128" spans="1:10" x14ac:dyDescent="0.3">
      <c r="A128" s="55" t="s">
        <v>245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55" t="s">
        <v>161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2" t="s">
        <v>37</v>
      </c>
      <c r="B130" s="2" t="s">
        <v>297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2" t="s">
        <v>332</v>
      </c>
      <c r="B131" s="2" t="s">
        <v>297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2" t="s">
        <v>33</v>
      </c>
      <c r="B132" s="2" t="s">
        <v>297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2" t="s">
        <v>326</v>
      </c>
      <c r="B133" s="2" t="s">
        <v>297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2" t="s">
        <v>31</v>
      </c>
      <c r="B134" s="2" t="s">
        <v>297</v>
      </c>
      <c r="C134" s="5"/>
      <c r="D134" s="5"/>
      <c r="E134" s="5"/>
      <c r="F134" s="5"/>
      <c r="G134" s="5"/>
      <c r="I134" s="13">
        <f t="shared" si="0"/>
        <v>0</v>
      </c>
      <c r="J134" s="46"/>
    </row>
    <row r="135" spans="1:10" x14ac:dyDescent="0.3">
      <c r="A135" s="2" t="s">
        <v>245</v>
      </c>
      <c r="B135" s="2" t="s">
        <v>297</v>
      </c>
      <c r="C135" s="5"/>
      <c r="D135" s="5"/>
      <c r="E135" s="5"/>
      <c r="F135" s="5"/>
      <c r="G135" s="5"/>
      <c r="I135" s="13">
        <f t="shared" si="0"/>
        <v>0</v>
      </c>
      <c r="J135" s="46"/>
    </row>
    <row r="136" spans="1:10" x14ac:dyDescent="0.3">
      <c r="A136" s="2" t="s">
        <v>161</v>
      </c>
      <c r="B136" s="2" t="s">
        <v>297</v>
      </c>
      <c r="C136" s="5"/>
      <c r="D136" s="5"/>
      <c r="E136" s="5"/>
      <c r="F136" s="5"/>
      <c r="G136" s="5"/>
      <c r="I136" s="13">
        <f t="shared" si="0"/>
        <v>0</v>
      </c>
      <c r="J136" s="46"/>
    </row>
    <row r="137" spans="1:10" x14ac:dyDescent="0.3">
      <c r="A137" t="s">
        <v>37</v>
      </c>
      <c r="B137" s="55" t="s">
        <v>336</v>
      </c>
      <c r="C137" s="5"/>
      <c r="D137" s="5"/>
      <c r="E137" s="5"/>
      <c r="F137" s="10"/>
      <c r="G137" s="5"/>
      <c r="I137" s="47">
        <f t="shared" si="0"/>
        <v>0</v>
      </c>
      <c r="J137" s="45"/>
    </row>
    <row r="138" spans="1:10" x14ac:dyDescent="0.3">
      <c r="A138" s="2" t="s">
        <v>332</v>
      </c>
      <c r="B138" s="55" t="s">
        <v>336</v>
      </c>
      <c r="C138" s="5"/>
      <c r="D138" s="5">
        <v>734</v>
      </c>
      <c r="E138" s="5"/>
      <c r="F138" s="10">
        <v>1727</v>
      </c>
      <c r="G138" s="5"/>
      <c r="I138" s="47">
        <f t="shared" si="0"/>
        <v>2461</v>
      </c>
      <c r="J138" s="45"/>
    </row>
    <row r="139" spans="1:10" x14ac:dyDescent="0.3">
      <c r="A139" t="s">
        <v>33</v>
      </c>
      <c r="B139" s="55" t="s">
        <v>336</v>
      </c>
      <c r="C139" s="5"/>
      <c r="D139" s="5"/>
      <c r="E139" s="5"/>
      <c r="F139" s="10"/>
      <c r="G139" s="5"/>
      <c r="I139" s="47">
        <f t="shared" si="0"/>
        <v>0</v>
      </c>
      <c r="J139" s="45"/>
    </row>
    <row r="140" spans="1:10" x14ac:dyDescent="0.3">
      <c r="A140" s="2" t="s">
        <v>326</v>
      </c>
      <c r="B140" s="55" t="s">
        <v>336</v>
      </c>
      <c r="C140" s="5"/>
      <c r="D140" s="5"/>
      <c r="E140" s="5"/>
      <c r="F140" s="10"/>
      <c r="G140" s="5"/>
      <c r="I140" s="47">
        <f t="shared" si="0"/>
        <v>0</v>
      </c>
      <c r="J140" s="45"/>
    </row>
    <row r="141" spans="1:10" x14ac:dyDescent="0.3">
      <c r="A141" s="2" t="s">
        <v>339</v>
      </c>
      <c r="B141" s="55" t="s">
        <v>336</v>
      </c>
      <c r="C141" s="5"/>
      <c r="D141" s="5">
        <v>2312</v>
      </c>
      <c r="E141" s="5">
        <v>1282</v>
      </c>
      <c r="F141" s="10"/>
      <c r="G141" s="5"/>
      <c r="I141" s="47">
        <f t="shared" si="0"/>
        <v>3594</v>
      </c>
      <c r="J141" s="46">
        <f>I141</f>
        <v>3594</v>
      </c>
    </row>
    <row r="142" spans="1:10" x14ac:dyDescent="0.3">
      <c r="A142" t="s">
        <v>31</v>
      </c>
      <c r="B142" s="55" t="s">
        <v>336</v>
      </c>
      <c r="C142" s="5"/>
      <c r="D142" s="5"/>
      <c r="E142" s="5"/>
      <c r="F142" s="5"/>
      <c r="G142" s="5"/>
      <c r="I142" s="47">
        <f t="shared" si="0"/>
        <v>0</v>
      </c>
      <c r="J142" s="45"/>
    </row>
    <row r="143" spans="1:10" x14ac:dyDescent="0.3">
      <c r="A143" s="2" t="s">
        <v>245</v>
      </c>
      <c r="B143" s="55" t="s">
        <v>336</v>
      </c>
      <c r="C143" s="5"/>
      <c r="D143" s="5"/>
      <c r="E143" s="5"/>
      <c r="F143" s="5"/>
      <c r="G143" s="5"/>
      <c r="I143" s="47">
        <f t="shared" si="0"/>
        <v>0</v>
      </c>
      <c r="J143" s="45"/>
    </row>
    <row r="144" spans="1:10" x14ac:dyDescent="0.3">
      <c r="A144" s="2" t="s">
        <v>161</v>
      </c>
      <c r="B144" s="55" t="s">
        <v>336</v>
      </c>
      <c r="C144" s="5"/>
      <c r="D144" s="5"/>
      <c r="E144" s="5"/>
      <c r="F144" s="5"/>
      <c r="G144" s="5"/>
      <c r="I144" s="47">
        <f t="shared" si="0"/>
        <v>0</v>
      </c>
      <c r="J144" s="45"/>
    </row>
    <row r="145" spans="1:10" x14ac:dyDescent="0.3">
      <c r="A145" t="s">
        <v>35</v>
      </c>
      <c r="B145" t="s">
        <v>32</v>
      </c>
      <c r="C145" s="5"/>
      <c r="D145" s="5"/>
      <c r="E145" s="5"/>
      <c r="F145" s="5"/>
      <c r="G145" s="5"/>
      <c r="I145" s="13">
        <f t="shared" si="0"/>
        <v>0</v>
      </c>
      <c r="J145" s="46">
        <f>I145</f>
        <v>0</v>
      </c>
    </row>
    <row r="146" spans="1:10" x14ac:dyDescent="0.3">
      <c r="A146" t="s">
        <v>36</v>
      </c>
      <c r="B146" t="s">
        <v>32</v>
      </c>
      <c r="C146" s="5"/>
      <c r="D146" s="5"/>
      <c r="E146" s="5"/>
      <c r="F146" s="5"/>
      <c r="G146" s="5"/>
      <c r="I146" s="13">
        <f t="shared" si="0"/>
        <v>0</v>
      </c>
      <c r="J146" s="46">
        <f t="shared" ref="J146:J148" si="1">I146</f>
        <v>0</v>
      </c>
    </row>
    <row r="147" spans="1:10" x14ac:dyDescent="0.3">
      <c r="A147" t="s">
        <v>340</v>
      </c>
      <c r="B147" s="56" t="s">
        <v>32</v>
      </c>
      <c r="C147" s="5">
        <v>11472</v>
      </c>
      <c r="D147" s="5">
        <v>2379</v>
      </c>
      <c r="E147" s="5">
        <v>9579</v>
      </c>
      <c r="F147" s="5">
        <v>5433</v>
      </c>
      <c r="G147" s="5"/>
      <c r="I147" s="13">
        <f t="shared" si="0"/>
        <v>28863</v>
      </c>
      <c r="J147" s="46">
        <f t="shared" si="1"/>
        <v>28863</v>
      </c>
    </row>
    <row r="148" spans="1:10" x14ac:dyDescent="0.3">
      <c r="A148" t="s">
        <v>341</v>
      </c>
      <c r="B148" s="56" t="s">
        <v>32</v>
      </c>
      <c r="C148" s="5"/>
      <c r="D148" s="5">
        <v>7148</v>
      </c>
      <c r="E148" s="5">
        <v>4052</v>
      </c>
      <c r="F148" s="5"/>
      <c r="G148" s="5"/>
      <c r="I148" s="13">
        <f t="shared" si="0"/>
        <v>11200</v>
      </c>
      <c r="J148" s="46">
        <f t="shared" si="1"/>
        <v>11200</v>
      </c>
    </row>
    <row r="149" spans="1:10" x14ac:dyDescent="0.3">
      <c r="A149" s="7" t="s">
        <v>39</v>
      </c>
      <c r="B149" t="s">
        <v>38</v>
      </c>
      <c r="C149" s="5"/>
      <c r="D149" s="5"/>
      <c r="E149" s="5"/>
      <c r="F149" s="5"/>
      <c r="G149" s="5"/>
      <c r="I149" s="13">
        <f t="shared" si="0"/>
        <v>0</v>
      </c>
      <c r="J149" s="45"/>
    </row>
    <row r="150" spans="1:10" x14ac:dyDescent="0.3">
      <c r="A150" s="53" t="s">
        <v>37</v>
      </c>
      <c r="B150" s="54" t="s">
        <v>316</v>
      </c>
      <c r="C150" s="5"/>
      <c r="D150" s="5"/>
      <c r="E150" s="5"/>
      <c r="F150" s="5"/>
      <c r="G150" s="5"/>
      <c r="I150" s="13">
        <f t="shared" si="0"/>
        <v>0</v>
      </c>
      <c r="J150" s="46">
        <f>I150</f>
        <v>0</v>
      </c>
    </row>
    <row r="151" spans="1:10" x14ac:dyDescent="0.3">
      <c r="A151" s="53" t="s">
        <v>332</v>
      </c>
      <c r="B151" s="54" t="s">
        <v>316</v>
      </c>
      <c r="C151" s="5">
        <v>9801</v>
      </c>
      <c r="D151" s="5">
        <v>1990</v>
      </c>
      <c r="E151" s="5">
        <v>8149</v>
      </c>
      <c r="F151" s="5">
        <v>4668</v>
      </c>
      <c r="G151" s="5"/>
      <c r="I151" s="13">
        <f t="shared" si="0"/>
        <v>24608</v>
      </c>
      <c r="J151" s="46">
        <f t="shared" ref="J151" si="2">I151</f>
        <v>24608</v>
      </c>
    </row>
    <row r="152" spans="1:10" x14ac:dyDescent="0.3">
      <c r="A152" s="53" t="s">
        <v>339</v>
      </c>
      <c r="B152" s="54" t="s">
        <v>316</v>
      </c>
      <c r="C152" s="5"/>
      <c r="D152" s="5">
        <v>6296</v>
      </c>
      <c r="E152" s="5">
        <v>3433</v>
      </c>
      <c r="F152" s="10"/>
      <c r="G152" s="5"/>
      <c r="I152" s="13">
        <f t="shared" si="0"/>
        <v>9729</v>
      </c>
      <c r="J152" s="46">
        <f>I152</f>
        <v>9729</v>
      </c>
    </row>
    <row r="153" spans="1:10" x14ac:dyDescent="0.3">
      <c r="A153" t="s">
        <v>37</v>
      </c>
      <c r="B153" t="s">
        <v>293</v>
      </c>
      <c r="C153" s="5"/>
      <c r="D153" s="5"/>
      <c r="E153" s="5"/>
      <c r="F153" s="5"/>
      <c r="G153" s="5"/>
      <c r="I153" s="13">
        <f t="shared" si="0"/>
        <v>0</v>
      </c>
      <c r="J153" s="44">
        <f>I153+I160+I164+I168</f>
        <v>8571</v>
      </c>
    </row>
    <row r="154" spans="1:10" x14ac:dyDescent="0.3">
      <c r="A154" s="2" t="s">
        <v>332</v>
      </c>
      <c r="B154" s="2" t="s">
        <v>327</v>
      </c>
      <c r="C154" s="5"/>
      <c r="D154" s="5"/>
      <c r="E154" s="5"/>
      <c r="F154" s="5"/>
      <c r="G154" s="5"/>
      <c r="I154" s="13">
        <f t="shared" si="0"/>
        <v>0</v>
      </c>
      <c r="J154" s="46">
        <f>I154+I169+I175</f>
        <v>0</v>
      </c>
    </row>
    <row r="155" spans="1:10" x14ac:dyDescent="0.3">
      <c r="A155" t="s">
        <v>33</v>
      </c>
      <c r="B155" t="s">
        <v>293</v>
      </c>
      <c r="C155" s="5"/>
      <c r="D155" s="5"/>
      <c r="E155" s="5"/>
      <c r="F155" s="5"/>
      <c r="G155" s="5"/>
      <c r="I155" s="13">
        <f t="shared" si="0"/>
        <v>0</v>
      </c>
      <c r="J155" s="46">
        <f>I155+I161+I165+I170</f>
        <v>1444</v>
      </c>
    </row>
    <row r="156" spans="1:10" x14ac:dyDescent="0.3">
      <c r="A156" s="2" t="s">
        <v>326</v>
      </c>
      <c r="B156" s="2" t="s">
        <v>327</v>
      </c>
      <c r="C156" s="5"/>
      <c r="D156" s="5"/>
      <c r="E156" s="5"/>
      <c r="F156" s="5"/>
      <c r="G156" s="5"/>
      <c r="I156" s="13">
        <f t="shared" si="0"/>
        <v>0</v>
      </c>
      <c r="J156" s="46">
        <f>I156+I171+I176</f>
        <v>6665</v>
      </c>
    </row>
    <row r="157" spans="1:10" x14ac:dyDescent="0.3">
      <c r="A157" t="s">
        <v>31</v>
      </c>
      <c r="B157" t="s">
        <v>293</v>
      </c>
      <c r="C157" s="5"/>
      <c r="D157" s="5"/>
      <c r="E157" s="5"/>
      <c r="F157" s="10"/>
      <c r="G157" s="5"/>
      <c r="I157" s="13">
        <f t="shared" si="0"/>
        <v>0</v>
      </c>
      <c r="J157" s="44">
        <f>I157+I162+I166+I172</f>
        <v>11170</v>
      </c>
    </row>
    <row r="158" spans="1:10" x14ac:dyDescent="0.3">
      <c r="A158" t="s">
        <v>245</v>
      </c>
      <c r="B158" t="s">
        <v>293</v>
      </c>
      <c r="C158" s="5"/>
      <c r="D158" s="5"/>
      <c r="E158" s="5"/>
      <c r="F158" s="10"/>
      <c r="G158" s="5"/>
      <c r="I158" s="13">
        <f t="shared" si="0"/>
        <v>0</v>
      </c>
      <c r="J158" s="46">
        <f>I158+I163+I167+I173</f>
        <v>6979</v>
      </c>
    </row>
    <row r="159" spans="1:10" x14ac:dyDescent="0.3">
      <c r="A159" t="s">
        <v>161</v>
      </c>
      <c r="B159" t="s">
        <v>293</v>
      </c>
      <c r="C159" s="5"/>
      <c r="D159" s="5"/>
      <c r="E159" s="5"/>
      <c r="F159" s="10"/>
      <c r="G159" s="5"/>
      <c r="I159" s="13">
        <f t="shared" si="0"/>
        <v>0</v>
      </c>
      <c r="J159" s="46">
        <f>I159+I174+I177</f>
        <v>2222</v>
      </c>
    </row>
    <row r="160" spans="1:10" x14ac:dyDescent="0.3">
      <c r="A160" t="s">
        <v>37</v>
      </c>
      <c r="B160" t="s">
        <v>277</v>
      </c>
      <c r="C160" s="5"/>
      <c r="D160" s="5"/>
      <c r="E160" s="5"/>
      <c r="F160" s="10"/>
      <c r="G160" s="5"/>
      <c r="I160" s="47">
        <f t="shared" si="0"/>
        <v>0</v>
      </c>
      <c r="J160" s="46"/>
    </row>
    <row r="161" spans="1:10" x14ac:dyDescent="0.3">
      <c r="A161" t="s">
        <v>33</v>
      </c>
      <c r="B161" t="s">
        <v>277</v>
      </c>
      <c r="C161" s="5"/>
      <c r="D161" s="5"/>
      <c r="E161" s="5"/>
      <c r="F161" s="10"/>
      <c r="G161" s="5"/>
      <c r="I161" s="47">
        <f t="shared" si="0"/>
        <v>0</v>
      </c>
      <c r="J161" s="46"/>
    </row>
    <row r="162" spans="1:10" x14ac:dyDescent="0.3">
      <c r="A162" t="s">
        <v>31</v>
      </c>
      <c r="B162" t="s">
        <v>277</v>
      </c>
      <c r="C162" s="5"/>
      <c r="D162" s="5"/>
      <c r="E162" s="5"/>
      <c r="F162" s="10"/>
      <c r="G162" s="5"/>
      <c r="I162" s="47">
        <f t="shared" si="0"/>
        <v>0</v>
      </c>
      <c r="J162" s="46"/>
    </row>
    <row r="163" spans="1:10" x14ac:dyDescent="0.3">
      <c r="A163" t="s">
        <v>245</v>
      </c>
      <c r="B163" t="s">
        <v>277</v>
      </c>
      <c r="C163" s="5">
        <v>1562.5</v>
      </c>
      <c r="D163" s="5"/>
      <c r="E163" s="5">
        <v>1914.5</v>
      </c>
      <c r="F163" s="10">
        <v>1240</v>
      </c>
      <c r="G163" s="5">
        <v>2262</v>
      </c>
      <c r="I163" s="47">
        <f t="shared" si="0"/>
        <v>6979</v>
      </c>
      <c r="J163" s="46"/>
    </row>
    <row r="164" spans="1:10" x14ac:dyDescent="0.3">
      <c r="A164" s="2" t="s">
        <v>37</v>
      </c>
      <c r="B164" s="2" t="s">
        <v>153</v>
      </c>
      <c r="C164" s="5"/>
      <c r="D164" s="5"/>
      <c r="E164" s="5"/>
      <c r="F164" s="10"/>
      <c r="G164" s="5"/>
      <c r="I164" s="47">
        <f t="shared" si="0"/>
        <v>0</v>
      </c>
      <c r="J164" s="46"/>
    </row>
    <row r="165" spans="1:10" x14ac:dyDescent="0.3">
      <c r="A165" s="2" t="s">
        <v>33</v>
      </c>
      <c r="B165" s="2" t="s">
        <v>153</v>
      </c>
      <c r="C165" s="5"/>
      <c r="D165" s="5"/>
      <c r="E165" s="5"/>
      <c r="F165" s="10"/>
      <c r="G165" s="5"/>
      <c r="I165" s="47">
        <f t="shared" si="0"/>
        <v>0</v>
      </c>
      <c r="J165" s="46"/>
    </row>
    <row r="166" spans="1:10" x14ac:dyDescent="0.3">
      <c r="A166" s="2" t="s">
        <v>31</v>
      </c>
      <c r="B166" s="2" t="s">
        <v>153</v>
      </c>
      <c r="C166" s="5"/>
      <c r="D166" s="5"/>
      <c r="E166" s="5"/>
      <c r="F166" s="10"/>
      <c r="G166" s="5"/>
      <c r="I166" s="47">
        <f t="shared" si="0"/>
        <v>0</v>
      </c>
      <c r="J166" s="46"/>
    </row>
    <row r="167" spans="1:10" x14ac:dyDescent="0.3">
      <c r="A167" s="2" t="s">
        <v>245</v>
      </c>
      <c r="B167" s="2" t="s">
        <v>153</v>
      </c>
      <c r="C167" s="5"/>
      <c r="D167" s="5"/>
      <c r="E167" s="5"/>
      <c r="F167" s="10"/>
      <c r="G167" s="5"/>
      <c r="I167" s="47">
        <f t="shared" si="0"/>
        <v>0</v>
      </c>
      <c r="J167" s="46"/>
    </row>
    <row r="168" spans="1:10" x14ac:dyDescent="0.3">
      <c r="A168" s="2" t="s">
        <v>42</v>
      </c>
      <c r="B168" s="2" t="s">
        <v>355</v>
      </c>
      <c r="C168" s="5"/>
      <c r="D168" s="5">
        <v>5372</v>
      </c>
      <c r="E168" s="5">
        <v>1063</v>
      </c>
      <c r="F168" s="5">
        <v>1388</v>
      </c>
      <c r="G168" s="5">
        <v>748</v>
      </c>
      <c r="I168" s="47">
        <f t="shared" si="0"/>
        <v>8571</v>
      </c>
      <c r="J168" s="46"/>
    </row>
    <row r="169" spans="1:10" x14ac:dyDescent="0.3">
      <c r="A169" s="2" t="s">
        <v>356</v>
      </c>
      <c r="B169" s="2" t="s">
        <v>355</v>
      </c>
      <c r="C169" s="5"/>
      <c r="D169" s="5"/>
      <c r="E169" s="5"/>
      <c r="F169" s="5"/>
      <c r="G169" s="5"/>
      <c r="I169" s="47">
        <f t="shared" si="0"/>
        <v>0</v>
      </c>
      <c r="J169" s="46"/>
    </row>
    <row r="170" spans="1:10" x14ac:dyDescent="0.3">
      <c r="A170" s="2" t="s">
        <v>44</v>
      </c>
      <c r="B170" s="2" t="s">
        <v>355</v>
      </c>
      <c r="C170" s="5"/>
      <c r="D170" s="5"/>
      <c r="E170" s="5"/>
      <c r="F170" s="5">
        <v>1444</v>
      </c>
      <c r="G170" s="5"/>
      <c r="I170" s="47">
        <f t="shared" si="0"/>
        <v>1444</v>
      </c>
      <c r="J170" s="46"/>
    </row>
    <row r="171" spans="1:10" x14ac:dyDescent="0.3">
      <c r="A171" s="2" t="s">
        <v>357</v>
      </c>
      <c r="B171" s="2" t="s">
        <v>355</v>
      </c>
      <c r="C171" s="5">
        <v>1871</v>
      </c>
      <c r="D171" s="5">
        <v>1840</v>
      </c>
      <c r="E171" s="5">
        <v>1186</v>
      </c>
      <c r="F171" s="5">
        <v>1768</v>
      </c>
      <c r="G171" s="5"/>
      <c r="I171" s="47">
        <f t="shared" si="0"/>
        <v>6665</v>
      </c>
      <c r="J171" s="46"/>
    </row>
    <row r="172" spans="1:10" x14ac:dyDescent="0.3">
      <c r="A172" s="2" t="s">
        <v>71</v>
      </c>
      <c r="B172" s="2" t="s">
        <v>355</v>
      </c>
      <c r="C172" s="5">
        <v>1044</v>
      </c>
      <c r="D172" s="5">
        <v>2617</v>
      </c>
      <c r="E172" s="5">
        <v>2440</v>
      </c>
      <c r="F172" s="5">
        <v>2723</v>
      </c>
      <c r="G172" s="5">
        <v>2346</v>
      </c>
      <c r="I172" s="47">
        <f t="shared" si="0"/>
        <v>11170</v>
      </c>
      <c r="J172" s="46"/>
    </row>
    <row r="173" spans="1:10" x14ac:dyDescent="0.3">
      <c r="A173" s="2" t="s">
        <v>358</v>
      </c>
      <c r="B173" s="2" t="s">
        <v>355</v>
      </c>
      <c r="C173" s="5"/>
      <c r="D173" s="5"/>
      <c r="E173" s="5"/>
      <c r="F173" s="5"/>
      <c r="G173" s="5"/>
      <c r="I173" s="47">
        <f t="shared" si="0"/>
        <v>0</v>
      </c>
      <c r="J173" s="46"/>
    </row>
    <row r="174" spans="1:10" x14ac:dyDescent="0.3">
      <c r="A174" s="2" t="s">
        <v>359</v>
      </c>
      <c r="B174" s="2" t="s">
        <v>355</v>
      </c>
      <c r="C174" s="5"/>
      <c r="D174" s="5"/>
      <c r="E174" s="5"/>
      <c r="F174" s="10"/>
      <c r="G174" s="5"/>
      <c r="I174" s="47">
        <f t="shared" si="0"/>
        <v>0</v>
      </c>
      <c r="J174" s="46"/>
    </row>
    <row r="175" spans="1:10" x14ac:dyDescent="0.3">
      <c r="A175" s="2" t="s">
        <v>332</v>
      </c>
      <c r="B175" s="2" t="s">
        <v>381</v>
      </c>
      <c r="C175" s="5"/>
      <c r="D175" s="5"/>
      <c r="E175" s="5"/>
      <c r="F175" s="10"/>
      <c r="G175" s="5"/>
      <c r="I175" s="47">
        <f t="shared" si="0"/>
        <v>0</v>
      </c>
      <c r="J175" s="46"/>
    </row>
    <row r="176" spans="1:10" x14ac:dyDescent="0.3">
      <c r="A176" s="2" t="s">
        <v>326</v>
      </c>
      <c r="B176" s="2" t="s">
        <v>381</v>
      </c>
      <c r="C176" s="5"/>
      <c r="D176" s="5"/>
      <c r="E176" s="5"/>
      <c r="F176" s="10"/>
      <c r="G176" s="5"/>
      <c r="I176" s="47">
        <f t="shared" si="0"/>
        <v>0</v>
      </c>
      <c r="J176" s="46"/>
    </row>
    <row r="177" spans="1:10" x14ac:dyDescent="0.3">
      <c r="A177" s="2" t="s">
        <v>161</v>
      </c>
      <c r="B177" s="2" t="s">
        <v>381</v>
      </c>
      <c r="C177" s="5">
        <v>665</v>
      </c>
      <c r="D177" s="5">
        <v>1451</v>
      </c>
      <c r="E177" s="5"/>
      <c r="F177" s="10">
        <v>106</v>
      </c>
      <c r="G177" s="5"/>
      <c r="I177" s="47">
        <f t="shared" si="0"/>
        <v>2222</v>
      </c>
      <c r="J177" s="46"/>
    </row>
    <row r="178" spans="1:10" x14ac:dyDescent="0.3">
      <c r="A178" s="2" t="s">
        <v>29</v>
      </c>
      <c r="B178" s="2" t="s">
        <v>318</v>
      </c>
      <c r="C178" s="5"/>
      <c r="D178" s="5"/>
      <c r="E178" s="5"/>
      <c r="F178" s="10"/>
      <c r="G178" s="5"/>
      <c r="I178" s="47">
        <f t="shared" si="0"/>
        <v>0</v>
      </c>
      <c r="J178" s="46">
        <f>I178</f>
        <v>0</v>
      </c>
    </row>
    <row r="179" spans="1:10" x14ac:dyDescent="0.3">
      <c r="A179" s="2" t="s">
        <v>17</v>
      </c>
      <c r="B179" s="2" t="s">
        <v>318</v>
      </c>
      <c r="C179" s="5"/>
      <c r="D179" s="5"/>
      <c r="E179" s="5"/>
      <c r="F179" s="10"/>
      <c r="G179" s="5"/>
      <c r="I179" s="47">
        <f t="shared" si="0"/>
        <v>0</v>
      </c>
      <c r="J179" s="46">
        <f>I179</f>
        <v>0</v>
      </c>
    </row>
    <row r="180" spans="1:10" x14ac:dyDescent="0.3">
      <c r="A180" s="2" t="s">
        <v>37</v>
      </c>
      <c r="B180" s="2" t="s">
        <v>290</v>
      </c>
      <c r="C180" s="5"/>
      <c r="D180" s="5"/>
      <c r="E180" s="5"/>
      <c r="F180" s="10"/>
      <c r="G180" s="5"/>
      <c r="I180" s="47">
        <f t="shared" si="0"/>
        <v>0</v>
      </c>
      <c r="J180" s="45"/>
    </row>
    <row r="181" spans="1:10" x14ac:dyDescent="0.3">
      <c r="A181" s="2" t="s">
        <v>33</v>
      </c>
      <c r="B181" s="2" t="s">
        <v>290</v>
      </c>
      <c r="C181" s="5"/>
      <c r="D181" s="5"/>
      <c r="E181" s="5"/>
      <c r="F181" s="10"/>
      <c r="G181" s="5"/>
      <c r="I181" s="47">
        <f t="shared" si="0"/>
        <v>0</v>
      </c>
      <c r="J181" s="45"/>
    </row>
    <row r="182" spans="1:10" x14ac:dyDescent="0.3">
      <c r="A182" s="2" t="s">
        <v>31</v>
      </c>
      <c r="B182" s="2" t="s">
        <v>290</v>
      </c>
      <c r="C182" s="5"/>
      <c r="D182" s="5"/>
      <c r="E182" s="5"/>
      <c r="F182" s="10"/>
      <c r="G182" s="5"/>
      <c r="I182" s="47">
        <f t="shared" si="0"/>
        <v>0</v>
      </c>
      <c r="J182" s="45"/>
    </row>
    <row r="183" spans="1:10" x14ac:dyDescent="0.3">
      <c r="A183" s="2" t="s">
        <v>245</v>
      </c>
      <c r="B183" s="2" t="s">
        <v>290</v>
      </c>
      <c r="C183" s="5"/>
      <c r="D183" s="5"/>
      <c r="E183" s="5"/>
      <c r="F183" s="10"/>
      <c r="G183" s="5"/>
      <c r="I183" s="47">
        <f t="shared" si="0"/>
        <v>0</v>
      </c>
      <c r="J183" s="45"/>
    </row>
    <row r="184" spans="1:10" x14ac:dyDescent="0.3">
      <c r="A184" s="62" t="s">
        <v>29</v>
      </c>
      <c r="B184" s="62" t="s">
        <v>32</v>
      </c>
      <c r="C184" s="5"/>
      <c r="D184" s="5"/>
      <c r="E184" s="5"/>
      <c r="F184" s="10"/>
      <c r="G184" s="5"/>
      <c r="I184" s="47">
        <f t="shared" si="0"/>
        <v>0</v>
      </c>
      <c r="J184" s="46">
        <f>I184</f>
        <v>0</v>
      </c>
    </row>
    <row r="185" spans="1:10" x14ac:dyDescent="0.3">
      <c r="A185" s="62" t="s">
        <v>17</v>
      </c>
      <c r="B185" s="62" t="s">
        <v>32</v>
      </c>
      <c r="C185" s="5"/>
      <c r="D185" s="5"/>
      <c r="E185" s="5"/>
      <c r="F185" s="10"/>
      <c r="G185" s="5"/>
      <c r="I185" s="47">
        <f t="shared" si="0"/>
        <v>0</v>
      </c>
      <c r="J185" s="46">
        <f t="shared" ref="J185:J186" si="3">I185</f>
        <v>0</v>
      </c>
    </row>
    <row r="186" spans="1:10" x14ac:dyDescent="0.3">
      <c r="A186" s="40" t="s">
        <v>18</v>
      </c>
      <c r="B186" s="62" t="s">
        <v>32</v>
      </c>
      <c r="C186" s="5"/>
      <c r="D186" s="5"/>
      <c r="E186" s="5"/>
      <c r="F186" s="10"/>
      <c r="G186" s="5"/>
      <c r="I186" s="47">
        <f t="shared" si="0"/>
        <v>0</v>
      </c>
      <c r="J186" s="46">
        <f t="shared" si="3"/>
        <v>0</v>
      </c>
    </row>
    <row r="187" spans="1:10" x14ac:dyDescent="0.3">
      <c r="A187" s="2" t="s">
        <v>53</v>
      </c>
      <c r="B187" s="58" t="s">
        <v>310</v>
      </c>
      <c r="C187" s="5"/>
      <c r="D187" s="5"/>
      <c r="E187" s="5"/>
      <c r="F187" s="10"/>
      <c r="G187" s="5"/>
      <c r="I187" s="47">
        <f t="shared" si="0"/>
        <v>0</v>
      </c>
      <c r="J187" s="44">
        <f>I137+I180+I187+I201+I204+I194</f>
        <v>27294</v>
      </c>
    </row>
    <row r="188" spans="1:10" x14ac:dyDescent="0.3">
      <c r="A188" s="2" t="s">
        <v>333</v>
      </c>
      <c r="B188" s="58" t="s">
        <v>310</v>
      </c>
      <c r="C188" s="5"/>
      <c r="D188" s="5"/>
      <c r="E188" s="5"/>
      <c r="F188" s="10"/>
      <c r="G188" s="5"/>
      <c r="I188" s="47">
        <f t="shared" si="0"/>
        <v>0</v>
      </c>
      <c r="J188" s="46">
        <f>I188+I138+I195</f>
        <v>42982</v>
      </c>
    </row>
    <row r="189" spans="1:10" x14ac:dyDescent="0.3">
      <c r="A189" s="2" t="s">
        <v>54</v>
      </c>
      <c r="B189" s="58" t="s">
        <v>310</v>
      </c>
      <c r="C189" s="5"/>
      <c r="D189" s="5"/>
      <c r="E189" s="5"/>
      <c r="F189" s="10"/>
      <c r="G189" s="5"/>
      <c r="I189" s="47">
        <f t="shared" si="0"/>
        <v>0</v>
      </c>
      <c r="J189" s="44">
        <f>I139+I181+I189+I202+I205+I196</f>
        <v>25500</v>
      </c>
    </row>
    <row r="190" spans="1:10" x14ac:dyDescent="0.3">
      <c r="A190" s="2" t="s">
        <v>334</v>
      </c>
      <c r="B190" s="58" t="s">
        <v>310</v>
      </c>
      <c r="C190" s="5"/>
      <c r="D190" s="5"/>
      <c r="E190" s="5"/>
      <c r="F190" s="10"/>
      <c r="G190" s="5"/>
      <c r="I190" s="47">
        <f t="shared" si="0"/>
        <v>0</v>
      </c>
      <c r="J190" s="46">
        <f>I190+I140+I197</f>
        <v>27167</v>
      </c>
    </row>
    <row r="191" spans="1:10" x14ac:dyDescent="0.3">
      <c r="A191" s="2" t="s">
        <v>311</v>
      </c>
      <c r="B191" s="58" t="s">
        <v>310</v>
      </c>
      <c r="C191" s="5"/>
      <c r="D191" s="5"/>
      <c r="E191" s="5"/>
      <c r="F191" s="10"/>
      <c r="G191" s="5"/>
      <c r="I191" s="47">
        <f t="shared" si="0"/>
        <v>0</v>
      </c>
      <c r="J191" s="44">
        <f>I142+I182+I191+I203+I206+I198</f>
        <v>6187</v>
      </c>
    </row>
    <row r="192" spans="1:10" x14ac:dyDescent="0.3">
      <c r="A192" s="2" t="s">
        <v>320</v>
      </c>
      <c r="B192" s="58" t="s">
        <v>310</v>
      </c>
      <c r="C192" s="5">
        <v>154</v>
      </c>
      <c r="D192" s="5"/>
      <c r="E192" s="5">
        <v>161</v>
      </c>
      <c r="F192" s="5"/>
      <c r="G192" s="5"/>
      <c r="I192" s="47">
        <f t="shared" si="0"/>
        <v>315</v>
      </c>
      <c r="J192" s="44">
        <f>I183+I192+I207+I143+I199</f>
        <v>315</v>
      </c>
    </row>
    <row r="193" spans="1:10" x14ac:dyDescent="0.3">
      <c r="A193" s="2" t="s">
        <v>337</v>
      </c>
      <c r="B193" s="58" t="s">
        <v>310</v>
      </c>
      <c r="C193" s="5">
        <v>696</v>
      </c>
      <c r="D193" s="5">
        <v>306</v>
      </c>
      <c r="E193" s="5"/>
      <c r="F193" s="5"/>
      <c r="G193" s="5"/>
      <c r="I193" s="47">
        <f>C193+D193+E193+F193+G193</f>
        <v>1002</v>
      </c>
      <c r="J193" s="46">
        <f>I193+I208+I144+I200</f>
        <v>2064</v>
      </c>
    </row>
    <row r="194" spans="1:10" x14ac:dyDescent="0.3">
      <c r="A194" s="65" t="s">
        <v>29</v>
      </c>
      <c r="B194" s="58" t="s">
        <v>310</v>
      </c>
      <c r="C194" s="5">
        <v>3543</v>
      </c>
      <c r="D194" s="5">
        <v>5492</v>
      </c>
      <c r="E194" s="5"/>
      <c r="F194" s="5">
        <v>10761</v>
      </c>
      <c r="G194" s="5">
        <v>7498</v>
      </c>
      <c r="I194" s="47">
        <f t="shared" ref="I194:I200" si="4">C194+D194+E194+F194+G194</f>
        <v>27294</v>
      </c>
      <c r="J194" s="46"/>
    </row>
    <row r="195" spans="1:10" x14ac:dyDescent="0.3">
      <c r="A195" s="65" t="s">
        <v>330</v>
      </c>
      <c r="B195" s="58" t="s">
        <v>310</v>
      </c>
      <c r="C195" s="5">
        <v>10051</v>
      </c>
      <c r="D195" s="5">
        <v>5577</v>
      </c>
      <c r="E195" s="5">
        <v>5919</v>
      </c>
      <c r="F195" s="5">
        <v>13266</v>
      </c>
      <c r="G195" s="5">
        <v>5708</v>
      </c>
      <c r="I195" s="47">
        <f t="shared" si="4"/>
        <v>40521</v>
      </c>
      <c r="J195" s="46"/>
    </row>
    <row r="196" spans="1:10" x14ac:dyDescent="0.3">
      <c r="A196" s="65" t="s">
        <v>17</v>
      </c>
      <c r="B196" s="58" t="s">
        <v>310</v>
      </c>
      <c r="C196" s="5">
        <v>2563</v>
      </c>
      <c r="D196" s="5">
        <v>8262</v>
      </c>
      <c r="E196" s="5">
        <v>4669</v>
      </c>
      <c r="F196" s="5">
        <v>6159</v>
      </c>
      <c r="G196" s="5">
        <v>3847</v>
      </c>
      <c r="I196" s="47">
        <f t="shared" si="4"/>
        <v>25500</v>
      </c>
      <c r="J196" s="46"/>
    </row>
    <row r="197" spans="1:10" x14ac:dyDescent="0.3">
      <c r="A197" s="65" t="s">
        <v>331</v>
      </c>
      <c r="B197" s="58" t="s">
        <v>310</v>
      </c>
      <c r="C197" s="5">
        <v>5632</v>
      </c>
      <c r="D197" s="5">
        <v>4113</v>
      </c>
      <c r="E197" s="5">
        <v>7700</v>
      </c>
      <c r="F197" s="5">
        <v>4008</v>
      </c>
      <c r="G197" s="5">
        <v>5714</v>
      </c>
      <c r="I197" s="47">
        <f t="shared" si="4"/>
        <v>27167</v>
      </c>
      <c r="J197" s="46"/>
    </row>
    <row r="198" spans="1:10" x14ac:dyDescent="0.3">
      <c r="A198" s="65" t="s">
        <v>18</v>
      </c>
      <c r="B198" s="58" t="s">
        <v>310</v>
      </c>
      <c r="C198" s="5">
        <v>3763</v>
      </c>
      <c r="D198" s="5"/>
      <c r="E198" s="5">
        <v>1656</v>
      </c>
      <c r="F198" s="10">
        <v>730</v>
      </c>
      <c r="G198" s="5">
        <v>38</v>
      </c>
      <c r="I198" s="47">
        <f t="shared" si="4"/>
        <v>6187</v>
      </c>
      <c r="J198" s="46"/>
    </row>
    <row r="199" spans="1:10" x14ac:dyDescent="0.3">
      <c r="A199" s="65" t="s">
        <v>244</v>
      </c>
      <c r="B199" s="58" t="s">
        <v>310</v>
      </c>
      <c r="C199" s="5"/>
      <c r="D199" s="5"/>
      <c r="E199" s="5"/>
      <c r="F199" s="10"/>
      <c r="G199" s="5"/>
      <c r="I199" s="47">
        <f t="shared" si="4"/>
        <v>0</v>
      </c>
      <c r="J199" s="46"/>
    </row>
    <row r="200" spans="1:10" x14ac:dyDescent="0.3">
      <c r="A200" s="65" t="s">
        <v>162</v>
      </c>
      <c r="B200" s="58" t="s">
        <v>310</v>
      </c>
      <c r="C200" s="5"/>
      <c r="D200" s="5">
        <v>898</v>
      </c>
      <c r="E200" s="5"/>
      <c r="F200" s="10">
        <v>164</v>
      </c>
      <c r="G200" s="5"/>
      <c r="I200" s="47">
        <f t="shared" si="4"/>
        <v>1062</v>
      </c>
      <c r="J200" s="46"/>
    </row>
    <row r="201" spans="1:10" x14ac:dyDescent="0.3">
      <c r="A201" s="2" t="s">
        <v>42</v>
      </c>
      <c r="B201" s="2" t="s">
        <v>296</v>
      </c>
      <c r="C201" s="5"/>
      <c r="D201" s="5"/>
      <c r="E201" s="5"/>
      <c r="F201" s="10"/>
      <c r="G201" s="5"/>
      <c r="I201" s="47">
        <f t="shared" si="0"/>
        <v>0</v>
      </c>
      <c r="J201" s="45"/>
    </row>
    <row r="202" spans="1:10" x14ac:dyDescent="0.3">
      <c r="A202" s="2" t="s">
        <v>44</v>
      </c>
      <c r="B202" s="2" t="s">
        <v>296</v>
      </c>
      <c r="C202" s="5"/>
      <c r="D202" s="5"/>
      <c r="E202" s="5"/>
      <c r="F202" s="10"/>
      <c r="G202" s="5"/>
      <c r="I202" s="47">
        <f t="shared" si="0"/>
        <v>0</v>
      </c>
      <c r="J202" s="45"/>
    </row>
    <row r="203" spans="1:10" x14ac:dyDescent="0.3">
      <c r="A203" s="2" t="s">
        <v>71</v>
      </c>
      <c r="B203" s="2" t="s">
        <v>296</v>
      </c>
      <c r="C203" s="5"/>
      <c r="D203" s="5"/>
      <c r="E203" s="5"/>
      <c r="F203" s="10"/>
      <c r="G203" s="5"/>
      <c r="I203" s="47">
        <f t="shared" si="0"/>
        <v>0</v>
      </c>
      <c r="J203" s="45"/>
    </row>
    <row r="204" spans="1:10" x14ac:dyDescent="0.3">
      <c r="A204" t="s">
        <v>25</v>
      </c>
      <c r="B204" t="s">
        <v>45</v>
      </c>
      <c r="C204" s="5"/>
      <c r="D204" s="5"/>
      <c r="E204" s="5"/>
      <c r="F204" s="5"/>
      <c r="G204" s="5"/>
      <c r="I204" s="47">
        <f t="shared" si="0"/>
        <v>0</v>
      </c>
      <c r="J204" s="44"/>
    </row>
    <row r="205" spans="1:10" x14ac:dyDescent="0.3">
      <c r="A205" t="s">
        <v>27</v>
      </c>
      <c r="B205" t="s">
        <v>45</v>
      </c>
      <c r="C205" s="5"/>
      <c r="D205" s="5"/>
      <c r="E205" s="5"/>
      <c r="F205" s="5"/>
      <c r="G205" s="5"/>
      <c r="I205" s="47">
        <f t="shared" si="0"/>
        <v>0</v>
      </c>
      <c r="J205" s="44"/>
    </row>
    <row r="206" spans="1:10" x14ac:dyDescent="0.3">
      <c r="A206" t="s">
        <v>28</v>
      </c>
      <c r="B206" t="s">
        <v>45</v>
      </c>
      <c r="C206" s="5"/>
      <c r="D206" s="5"/>
      <c r="E206" s="5"/>
      <c r="F206" s="5"/>
      <c r="G206" s="5"/>
      <c r="I206" s="47">
        <f t="shared" si="0"/>
        <v>0</v>
      </c>
      <c r="J206" s="44"/>
    </row>
    <row r="207" spans="1:10" x14ac:dyDescent="0.3">
      <c r="A207" t="s">
        <v>246</v>
      </c>
      <c r="B207" t="s">
        <v>45</v>
      </c>
      <c r="C207" s="5"/>
      <c r="D207" s="5"/>
      <c r="E207" s="5"/>
      <c r="F207" s="5"/>
      <c r="G207" s="5"/>
      <c r="I207" s="47">
        <f t="shared" si="0"/>
        <v>0</v>
      </c>
      <c r="J207" s="44"/>
    </row>
    <row r="208" spans="1:10" x14ac:dyDescent="0.3">
      <c r="A208" t="s">
        <v>160</v>
      </c>
      <c r="B208" t="s">
        <v>45</v>
      </c>
      <c r="C208" s="5"/>
      <c r="D208" s="5"/>
      <c r="E208" s="5"/>
      <c r="F208" s="5"/>
      <c r="G208" s="5"/>
      <c r="I208" s="13">
        <f t="shared" si="0"/>
        <v>0</v>
      </c>
      <c r="J208" s="46"/>
    </row>
    <row r="209" spans="3:10" x14ac:dyDescent="0.3">
      <c r="C209" s="1" t="s">
        <v>0</v>
      </c>
      <c r="D209" s="1" t="s">
        <v>0</v>
      </c>
      <c r="E209" s="1" t="s">
        <v>0</v>
      </c>
      <c r="F209" s="1" t="s">
        <v>0</v>
      </c>
      <c r="G209" s="1" t="s">
        <v>0</v>
      </c>
      <c r="H209" s="1"/>
      <c r="I209" s="1" t="s">
        <v>0</v>
      </c>
    </row>
    <row r="210" spans="3:10" x14ac:dyDescent="0.3">
      <c r="C210" s="70">
        <f>SUM(C4:C208)</f>
        <v>125373.5</v>
      </c>
      <c r="D210" s="8">
        <f>SUM(D4:D208)</f>
        <v>141584</v>
      </c>
      <c r="E210" s="70">
        <f>SUM(E4:E208)</f>
        <v>116750.5</v>
      </c>
      <c r="F210" s="8">
        <f>SUM(F4:F208)</f>
        <v>173743</v>
      </c>
      <c r="G210" s="8">
        <f>SUM(G4:G208)</f>
        <v>105715</v>
      </c>
      <c r="H210" s="9"/>
      <c r="I210" s="69">
        <f>SUM(I4:I208)</f>
        <v>663166</v>
      </c>
      <c r="J210" s="69">
        <f>SUM(J4:J208)</f>
        <v>663166</v>
      </c>
    </row>
    <row r="211" spans="3:10" x14ac:dyDescent="0.3">
      <c r="C211" s="1" t="s">
        <v>1</v>
      </c>
      <c r="D211" s="1" t="s">
        <v>1</v>
      </c>
      <c r="E211" s="1" t="s">
        <v>1</v>
      </c>
      <c r="F211" s="1" t="s">
        <v>1</v>
      </c>
      <c r="G211" s="1" t="s">
        <v>1</v>
      </c>
      <c r="H211" s="1"/>
      <c r="I211" s="1" t="s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J211"/>
  <sheetViews>
    <sheetView topLeftCell="A195" workbookViewId="0">
      <selection activeCell="H217" sqref="H217"/>
    </sheetView>
  </sheetViews>
  <sheetFormatPr defaultRowHeight="14.4" x14ac:dyDescent="0.3"/>
  <cols>
    <col min="2" max="2" width="18.33203125" customWidth="1"/>
    <col min="3" max="3" width="12.44140625" customWidth="1"/>
    <col min="4" max="4" width="11.5546875" customWidth="1"/>
    <col min="5" max="5" width="11.44140625" customWidth="1"/>
    <col min="6" max="6" width="11.88671875" customWidth="1"/>
    <col min="7" max="7" width="10.44140625" customWidth="1"/>
    <col min="9" max="9" width="11.88671875" customWidth="1"/>
    <col min="10" max="10" width="12.33203125" customWidth="1"/>
  </cols>
  <sheetData>
    <row r="1" spans="1:10" x14ac:dyDescent="0.3">
      <c r="A1" t="s">
        <v>383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3" t="s">
        <v>226</v>
      </c>
      <c r="E3" s="3" t="s">
        <v>227</v>
      </c>
      <c r="F3" s="4" t="s">
        <v>228</v>
      </c>
      <c r="G3" s="3" t="s">
        <v>231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08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>
        <v>2451</v>
      </c>
      <c r="E6" s="5">
        <v>4948</v>
      </c>
      <c r="F6" s="17"/>
      <c r="G6" s="5"/>
      <c r="I6" s="47">
        <f t="shared" si="0"/>
        <v>7399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6036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>
        <v>230</v>
      </c>
      <c r="I11" s="47">
        <f t="shared" si="0"/>
        <v>230</v>
      </c>
      <c r="J11" s="46">
        <f>I11+I13</f>
        <v>3745</v>
      </c>
    </row>
    <row r="12" spans="1:10" x14ac:dyDescent="0.3">
      <c r="A12" s="67" t="s">
        <v>331</v>
      </c>
      <c r="B12" s="67" t="s">
        <v>315</v>
      </c>
      <c r="C12" s="5">
        <v>1752</v>
      </c>
      <c r="D12" s="5">
        <v>991</v>
      </c>
      <c r="E12" s="5">
        <v>1788</v>
      </c>
      <c r="F12" s="17"/>
      <c r="G12" s="5">
        <v>1505</v>
      </c>
      <c r="I12" s="47">
        <f t="shared" si="0"/>
        <v>6036</v>
      </c>
      <c r="J12" s="46"/>
    </row>
    <row r="13" spans="1:10" x14ac:dyDescent="0.3">
      <c r="A13" s="67" t="s">
        <v>18</v>
      </c>
      <c r="B13" s="67" t="s">
        <v>315</v>
      </c>
      <c r="C13" s="5">
        <v>1042</v>
      </c>
      <c r="D13" s="5"/>
      <c r="E13" s="5"/>
      <c r="F13" s="17"/>
      <c r="G13" s="5">
        <v>2473</v>
      </c>
      <c r="I13" s="47">
        <f t="shared" si="0"/>
        <v>3515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I4+I16+I30+I37+I46+I50+I52+I63+I23+I44+I59</f>
        <v>62386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I17+I31+I38+I64+I24+I53+I60</f>
        <v>54031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I5+I18+I32+I39+I47+I51+I65+I25+I45+I54</f>
        <v>96781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I19+I33+I40+I66+I26+I55</f>
        <v>54078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I6+I20+I34+I41+I48+I67+I27+I56</f>
        <v>18113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I7+I21+I35+I42+I49+I68+I28+I57+I61</f>
        <v>4736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I8+I22+I36+I43+I69+I29+I58+I62</f>
        <v>19755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/>
      <c r="F38" s="17">
        <v>5609</v>
      </c>
      <c r="G38" s="5">
        <v>4801</v>
      </c>
      <c r="I38" s="47">
        <f t="shared" si="0"/>
        <v>10410</v>
      </c>
      <c r="J38" s="45"/>
    </row>
    <row r="39" spans="1:10" x14ac:dyDescent="0.3">
      <c r="A39" s="2" t="s">
        <v>139</v>
      </c>
      <c r="B39" s="63" t="s">
        <v>345</v>
      </c>
      <c r="C39" s="5"/>
      <c r="D39" s="5"/>
      <c r="E39" s="5"/>
      <c r="F39" s="17"/>
      <c r="G39" s="5">
        <v>8150</v>
      </c>
      <c r="I39" s="47">
        <f t="shared" si="0"/>
        <v>8150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/>
      <c r="F40" s="17"/>
      <c r="G40" s="5">
        <v>10647</v>
      </c>
      <c r="I40" s="47">
        <f t="shared" si="0"/>
        <v>10647</v>
      </c>
      <c r="J40" s="45"/>
    </row>
    <row r="41" spans="1:10" x14ac:dyDescent="0.3">
      <c r="A41" s="2" t="s">
        <v>174</v>
      </c>
      <c r="B41" s="63" t="s">
        <v>345</v>
      </c>
      <c r="C41" s="5"/>
      <c r="D41" s="5">
        <v>2740</v>
      </c>
      <c r="E41" s="5">
        <v>907</v>
      </c>
      <c r="F41" s="17"/>
      <c r="G41" s="5"/>
      <c r="I41" s="47">
        <f t="shared" si="0"/>
        <v>3647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/>
      <c r="F43" s="17"/>
      <c r="G43" s="5"/>
      <c r="I43" s="47">
        <f t="shared" si="0"/>
        <v>0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6" t="s">
        <v>10</v>
      </c>
      <c r="B45" s="66" t="s">
        <v>372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>
        <v>9628</v>
      </c>
      <c r="D52" s="5">
        <v>19144</v>
      </c>
      <c r="E52" s="5">
        <v>11830</v>
      </c>
      <c r="F52" s="5">
        <v>11088</v>
      </c>
      <c r="G52" s="5">
        <v>10696</v>
      </c>
      <c r="I52" s="47">
        <f t="shared" si="0"/>
        <v>62386</v>
      </c>
      <c r="J52" s="45"/>
    </row>
    <row r="53" spans="1:10" x14ac:dyDescent="0.3">
      <c r="A53" s="60" t="s">
        <v>346</v>
      </c>
      <c r="B53" s="60" t="s">
        <v>315</v>
      </c>
      <c r="C53" s="5"/>
      <c r="D53" s="5">
        <v>1742</v>
      </c>
      <c r="E53" s="5">
        <v>13797</v>
      </c>
      <c r="F53" s="5">
        <v>20575</v>
      </c>
      <c r="G53" s="5">
        <v>7507</v>
      </c>
      <c r="I53" s="47">
        <f t="shared" si="0"/>
        <v>43621</v>
      </c>
      <c r="J53" s="45"/>
    </row>
    <row r="54" spans="1:10" x14ac:dyDescent="0.3">
      <c r="A54" s="60" t="s">
        <v>10</v>
      </c>
      <c r="B54" s="60" t="s">
        <v>315</v>
      </c>
      <c r="C54" s="5">
        <v>3185</v>
      </c>
      <c r="D54" s="5">
        <v>16466</v>
      </c>
      <c r="E54" s="5">
        <v>24994</v>
      </c>
      <c r="F54" s="5">
        <v>13831</v>
      </c>
      <c r="G54" s="5">
        <v>30155</v>
      </c>
      <c r="I54" s="47">
        <f t="shared" si="0"/>
        <v>88631</v>
      </c>
      <c r="J54" s="45"/>
    </row>
    <row r="55" spans="1:10" x14ac:dyDescent="0.3">
      <c r="A55" s="60" t="s">
        <v>347</v>
      </c>
      <c r="B55" s="60" t="s">
        <v>315</v>
      </c>
      <c r="C55" s="5"/>
      <c r="D55" s="5">
        <v>5041</v>
      </c>
      <c r="E55" s="5">
        <v>17739</v>
      </c>
      <c r="F55" s="5">
        <v>12386</v>
      </c>
      <c r="G55" s="5">
        <v>8265</v>
      </c>
      <c r="I55" s="47">
        <f t="shared" si="0"/>
        <v>43431</v>
      </c>
      <c r="J55" s="45"/>
    </row>
    <row r="56" spans="1:10" x14ac:dyDescent="0.3">
      <c r="A56" s="60" t="s">
        <v>8</v>
      </c>
      <c r="B56" s="60" t="s">
        <v>315</v>
      </c>
      <c r="C56" s="5"/>
      <c r="D56" s="5">
        <v>3127</v>
      </c>
      <c r="E56" s="5"/>
      <c r="F56" s="5">
        <v>3940</v>
      </c>
      <c r="G56" s="5"/>
      <c r="I56" s="47">
        <f t="shared" si="0"/>
        <v>7067</v>
      </c>
      <c r="J56" s="45"/>
    </row>
    <row r="57" spans="1:10" x14ac:dyDescent="0.3">
      <c r="A57" s="60" t="s">
        <v>348</v>
      </c>
      <c r="B57" s="60" t="s">
        <v>315</v>
      </c>
      <c r="C57" s="5"/>
      <c r="D57" s="5">
        <v>4075</v>
      </c>
      <c r="E57" s="5"/>
      <c r="F57" s="17"/>
      <c r="G57" s="5"/>
      <c r="I57" s="47">
        <f t="shared" si="0"/>
        <v>4075</v>
      </c>
      <c r="J57" s="45"/>
    </row>
    <row r="58" spans="1:10" x14ac:dyDescent="0.3">
      <c r="A58" s="60" t="s">
        <v>158</v>
      </c>
      <c r="B58" s="60" t="s">
        <v>315</v>
      </c>
      <c r="C58" s="5"/>
      <c r="D58" s="5">
        <v>1678</v>
      </c>
      <c r="E58" s="5">
        <v>1923</v>
      </c>
      <c r="F58" s="5">
        <v>3844</v>
      </c>
      <c r="G58" s="5">
        <v>3269</v>
      </c>
      <c r="I58" s="47">
        <f t="shared" si="0"/>
        <v>10714</v>
      </c>
      <c r="J58" s="45"/>
    </row>
    <row r="59" spans="1:10" x14ac:dyDescent="0.3">
      <c r="A59" s="60" t="s">
        <v>11</v>
      </c>
      <c r="B59" s="60" t="s">
        <v>379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346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0" t="s">
        <v>348</v>
      </c>
      <c r="B61" s="60" t="s">
        <v>379</v>
      </c>
      <c r="C61" s="5"/>
      <c r="D61" s="5">
        <v>661</v>
      </c>
      <c r="E61" s="5"/>
      <c r="F61" s="5"/>
      <c r="G61" s="5"/>
      <c r="I61" s="47">
        <f t="shared" si="0"/>
        <v>661</v>
      </c>
      <c r="J61" s="45"/>
    </row>
    <row r="62" spans="1:10" x14ac:dyDescent="0.3">
      <c r="A62" s="60" t="s">
        <v>158</v>
      </c>
      <c r="B62" s="60" t="s">
        <v>379</v>
      </c>
      <c r="C62" s="5"/>
      <c r="D62" s="5">
        <v>5901</v>
      </c>
      <c r="E62" s="5">
        <v>1585</v>
      </c>
      <c r="F62" s="5"/>
      <c r="G62" s="5">
        <v>1555</v>
      </c>
      <c r="I62" s="47">
        <f t="shared" si="0"/>
        <v>9041</v>
      </c>
      <c r="J62" s="45"/>
    </row>
    <row r="63" spans="1:10" x14ac:dyDescent="0.3">
      <c r="A63" s="62" t="s">
        <v>172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352</v>
      </c>
      <c r="B64" s="62" t="s">
        <v>351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2" t="s">
        <v>22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323</v>
      </c>
      <c r="B66" s="62" t="s">
        <v>351</v>
      </c>
      <c r="C66" s="5"/>
      <c r="D66" s="5"/>
      <c r="E66" s="5"/>
      <c r="F66" s="5"/>
      <c r="G66" s="5"/>
      <c r="I66" s="47">
        <f t="shared" si="0"/>
        <v>0</v>
      </c>
      <c r="J66" s="45"/>
    </row>
    <row r="67" spans="1:10" x14ac:dyDescent="0.3">
      <c r="A67" s="62" t="s">
        <v>24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62" t="s">
        <v>353</v>
      </c>
      <c r="B68" s="62" t="s">
        <v>351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62" t="s">
        <v>354</v>
      </c>
      <c r="B69" s="62" t="s">
        <v>351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t="s">
        <v>29</v>
      </c>
      <c r="B70" t="s">
        <v>30</v>
      </c>
      <c r="C70" s="5"/>
      <c r="D70" s="5"/>
      <c r="E70" s="5"/>
      <c r="F70" s="17"/>
      <c r="G70" s="5"/>
      <c r="I70" s="47">
        <f t="shared" si="0"/>
        <v>0</v>
      </c>
      <c r="J70" s="44"/>
    </row>
    <row r="71" spans="1:10" x14ac:dyDescent="0.3">
      <c r="A71" t="s">
        <v>17</v>
      </c>
      <c r="B71" t="s">
        <v>30</v>
      </c>
      <c r="C71" s="5"/>
      <c r="D71" s="5"/>
      <c r="E71" s="5"/>
      <c r="F71" s="5"/>
      <c r="G71" s="5"/>
      <c r="I71" s="47">
        <f t="shared" si="0"/>
        <v>0</v>
      </c>
      <c r="J71" s="44"/>
    </row>
    <row r="72" spans="1:10" x14ac:dyDescent="0.3">
      <c r="A72" t="s">
        <v>18</v>
      </c>
      <c r="B72" t="s">
        <v>30</v>
      </c>
      <c r="C72" s="5"/>
      <c r="D72" s="5"/>
      <c r="E72" s="5"/>
      <c r="F72" s="5"/>
      <c r="G72" s="5"/>
      <c r="I72" s="47">
        <f t="shared" si="0"/>
        <v>0</v>
      </c>
      <c r="J72" s="44"/>
    </row>
    <row r="73" spans="1:10" x14ac:dyDescent="0.3">
      <c r="A73" t="s">
        <v>244</v>
      </c>
      <c r="B73" t="s">
        <v>30</v>
      </c>
      <c r="C73" s="5"/>
      <c r="D73" s="5"/>
      <c r="E73" s="5"/>
      <c r="F73" s="5"/>
      <c r="G73" s="5"/>
      <c r="I73" s="47">
        <f t="shared" si="0"/>
        <v>0</v>
      </c>
      <c r="J73" s="44"/>
    </row>
    <row r="74" spans="1:10" x14ac:dyDescent="0.3">
      <c r="A74" t="s">
        <v>162</v>
      </c>
      <c r="B74" t="s">
        <v>30</v>
      </c>
      <c r="C74" s="5"/>
      <c r="D74" s="5"/>
      <c r="E74" s="5"/>
      <c r="F74" s="5"/>
      <c r="G74" s="5"/>
      <c r="I74" s="47">
        <f t="shared" si="0"/>
        <v>0</v>
      </c>
      <c r="J74" s="46"/>
    </row>
    <row r="75" spans="1:10" x14ac:dyDescent="0.3">
      <c r="A75" s="42" t="s">
        <v>25</v>
      </c>
      <c r="B75" s="42" t="s">
        <v>30</v>
      </c>
      <c r="C75" s="5"/>
      <c r="D75" s="5"/>
      <c r="E75" s="5">
        <v>1095</v>
      </c>
      <c r="F75" s="5"/>
      <c r="G75" s="5"/>
      <c r="I75" s="47">
        <f t="shared" si="0"/>
        <v>1095</v>
      </c>
      <c r="J75" s="46">
        <f>I75+I93</f>
        <v>1095</v>
      </c>
    </row>
    <row r="76" spans="1:10" x14ac:dyDescent="0.3">
      <c r="A76" s="42" t="s">
        <v>349</v>
      </c>
      <c r="B76" s="42" t="s">
        <v>30</v>
      </c>
      <c r="C76" s="5"/>
      <c r="D76" s="5"/>
      <c r="E76" s="5"/>
      <c r="F76" s="5"/>
      <c r="G76" s="5"/>
      <c r="I76" s="47">
        <f t="shared" si="0"/>
        <v>0</v>
      </c>
      <c r="J76" s="46">
        <f>I76</f>
        <v>0</v>
      </c>
    </row>
    <row r="77" spans="1:10" x14ac:dyDescent="0.3">
      <c r="A77" s="42" t="s">
        <v>27</v>
      </c>
      <c r="B77" s="42" t="s">
        <v>30</v>
      </c>
      <c r="C77" s="5"/>
      <c r="D77" s="5"/>
      <c r="E77" s="5"/>
      <c r="F77" s="5"/>
      <c r="G77" s="5"/>
      <c r="I77" s="47">
        <f t="shared" si="0"/>
        <v>0</v>
      </c>
      <c r="J77" s="44">
        <f>I77+I91+I94</f>
        <v>0</v>
      </c>
    </row>
    <row r="78" spans="1:10" x14ac:dyDescent="0.3">
      <c r="A78" s="60" t="s">
        <v>325</v>
      </c>
      <c r="B78" s="60" t="s">
        <v>30</v>
      </c>
      <c r="C78" s="5"/>
      <c r="D78" s="5"/>
      <c r="E78" s="5"/>
      <c r="F78" s="5"/>
      <c r="G78" s="5"/>
      <c r="I78" s="47">
        <f t="shared" si="0"/>
        <v>0</v>
      </c>
      <c r="J78" s="44">
        <f>I78+I95</f>
        <v>0</v>
      </c>
    </row>
    <row r="79" spans="1:10" x14ac:dyDescent="0.3">
      <c r="A79" s="42" t="s">
        <v>28</v>
      </c>
      <c r="B79" s="42" t="s">
        <v>30</v>
      </c>
      <c r="C79" s="5"/>
      <c r="D79" s="5"/>
      <c r="E79" s="5"/>
      <c r="F79" s="5"/>
      <c r="G79" s="5"/>
      <c r="I79" s="47">
        <f t="shared" si="0"/>
        <v>0</v>
      </c>
      <c r="J79" s="44">
        <f>I79+I92+I96</f>
        <v>0</v>
      </c>
    </row>
    <row r="80" spans="1:10" x14ac:dyDescent="0.3">
      <c r="A80" t="s">
        <v>29</v>
      </c>
      <c r="B80" s="59" t="s">
        <v>254</v>
      </c>
      <c r="C80" s="5">
        <v>7895</v>
      </c>
      <c r="D80" s="5">
        <v>9855</v>
      </c>
      <c r="E80" s="5">
        <v>4987</v>
      </c>
      <c r="F80" s="5"/>
      <c r="G80" s="5"/>
      <c r="I80" s="47">
        <f t="shared" si="0"/>
        <v>22737</v>
      </c>
      <c r="J80" s="44">
        <f>I70+I80+I87+I97+I130+I101+I109+I116+I123</f>
        <v>46203</v>
      </c>
    </row>
    <row r="81" spans="1:10" x14ac:dyDescent="0.3">
      <c r="A81" t="s">
        <v>330</v>
      </c>
      <c r="B81" s="59" t="s">
        <v>254</v>
      </c>
      <c r="C81" s="5"/>
      <c r="D81" s="5"/>
      <c r="E81" s="5"/>
      <c r="F81" s="5"/>
      <c r="G81" s="5">
        <v>3698</v>
      </c>
      <c r="I81" s="47">
        <f t="shared" si="0"/>
        <v>3698</v>
      </c>
      <c r="J81" s="46">
        <f>I81+I131+I102+I110+I117+I124</f>
        <v>25425</v>
      </c>
    </row>
    <row r="82" spans="1:10" x14ac:dyDescent="0.3">
      <c r="A82" t="s">
        <v>17</v>
      </c>
      <c r="B82" s="59" t="s">
        <v>254</v>
      </c>
      <c r="C82" s="5"/>
      <c r="D82" s="5"/>
      <c r="E82" s="5"/>
      <c r="F82" s="5"/>
      <c r="G82" s="5">
        <v>1055</v>
      </c>
      <c r="I82" s="47">
        <f t="shared" si="0"/>
        <v>1055</v>
      </c>
      <c r="J82" s="44">
        <f>I71+I82+I88+I98+I108+I132+I103+I111+I118+I125</f>
        <v>52430</v>
      </c>
    </row>
    <row r="83" spans="1:10" x14ac:dyDescent="0.3">
      <c r="A83" t="s">
        <v>331</v>
      </c>
      <c r="B83" s="59" t="s">
        <v>254</v>
      </c>
      <c r="C83" s="5"/>
      <c r="D83" s="5"/>
      <c r="E83" s="5"/>
      <c r="F83" s="5"/>
      <c r="G83" s="5">
        <v>6739</v>
      </c>
      <c r="I83" s="47">
        <f t="shared" si="0"/>
        <v>6739</v>
      </c>
      <c r="J83" s="46">
        <f>I83+I133+I104+I112+I119+I126</f>
        <v>24605</v>
      </c>
    </row>
    <row r="84" spans="1:10" x14ac:dyDescent="0.3">
      <c r="A84" t="s">
        <v>18</v>
      </c>
      <c r="B84" s="59" t="s">
        <v>254</v>
      </c>
      <c r="C84" s="5"/>
      <c r="D84" s="5">
        <v>2319</v>
      </c>
      <c r="E84" s="5">
        <v>3376</v>
      </c>
      <c r="F84" s="5">
        <v>3197</v>
      </c>
      <c r="G84" s="5"/>
      <c r="I84" s="47">
        <f t="shared" si="0"/>
        <v>8892</v>
      </c>
      <c r="J84" s="44">
        <f>I72+I89+I99+I134+I84+I105+I113+I120+I127</f>
        <v>10468</v>
      </c>
    </row>
    <row r="85" spans="1:10" x14ac:dyDescent="0.3">
      <c r="A85" t="s">
        <v>244</v>
      </c>
      <c r="B85" s="59" t="s">
        <v>254</v>
      </c>
      <c r="C85" s="5"/>
      <c r="D85" s="5"/>
      <c r="E85" s="5"/>
      <c r="F85" s="5"/>
      <c r="G85" s="5"/>
      <c r="I85" s="47">
        <f t="shared" si="0"/>
        <v>0</v>
      </c>
      <c r="J85" s="44">
        <f>I73+I90+I100+I85+I135+I106+I114+I121+I128</f>
        <v>3508</v>
      </c>
    </row>
    <row r="86" spans="1:10" x14ac:dyDescent="0.3">
      <c r="A86" t="s">
        <v>162</v>
      </c>
      <c r="B86" s="59" t="s">
        <v>254</v>
      </c>
      <c r="C86" s="5"/>
      <c r="D86" s="5"/>
      <c r="E86" s="5"/>
      <c r="F86" s="5"/>
      <c r="G86" s="5"/>
      <c r="I86" s="47">
        <f t="shared" si="0"/>
        <v>0</v>
      </c>
      <c r="J86" s="44">
        <f>I74+I86+I136+I107+I115+I122+I129</f>
        <v>5715</v>
      </c>
    </row>
    <row r="87" spans="1:10" x14ac:dyDescent="0.3">
      <c r="A87" s="2" t="s">
        <v>29</v>
      </c>
      <c r="B87" s="2" t="s">
        <v>289</v>
      </c>
      <c r="C87" s="5"/>
      <c r="D87" s="5"/>
      <c r="E87" s="5"/>
      <c r="F87" s="5"/>
      <c r="G87" s="5"/>
      <c r="I87" s="47">
        <f t="shared" si="0"/>
        <v>0</v>
      </c>
      <c r="J87" s="45"/>
    </row>
    <row r="88" spans="1:10" x14ac:dyDescent="0.3">
      <c r="A88" s="2" t="s">
        <v>17</v>
      </c>
      <c r="B88" s="2" t="s">
        <v>289</v>
      </c>
      <c r="C88" s="5"/>
      <c r="D88" s="5"/>
      <c r="E88" s="5"/>
      <c r="F88" s="5"/>
      <c r="G88" s="5"/>
      <c r="I88" s="47">
        <f t="shared" si="0"/>
        <v>0</v>
      </c>
      <c r="J88" s="45"/>
    </row>
    <row r="89" spans="1:10" x14ac:dyDescent="0.3">
      <c r="A89" t="s">
        <v>18</v>
      </c>
      <c r="B89" s="2" t="s">
        <v>289</v>
      </c>
      <c r="C89" s="5"/>
      <c r="D89" s="5"/>
      <c r="E89" s="5"/>
      <c r="F89" s="5"/>
      <c r="G89" s="5"/>
      <c r="I89" s="47">
        <f t="shared" si="0"/>
        <v>0</v>
      </c>
      <c r="J89" s="45"/>
    </row>
    <row r="90" spans="1:10" x14ac:dyDescent="0.3">
      <c r="A90" s="2" t="s">
        <v>244</v>
      </c>
      <c r="B90" s="2" t="s">
        <v>289</v>
      </c>
      <c r="C90" s="5"/>
      <c r="D90" s="5"/>
      <c r="E90" s="5"/>
      <c r="F90" s="5"/>
      <c r="G90" s="5"/>
      <c r="I90" s="13">
        <f t="shared" si="0"/>
        <v>0</v>
      </c>
      <c r="J90" s="45"/>
    </row>
    <row r="91" spans="1:10" x14ac:dyDescent="0.3">
      <c r="A91" t="s">
        <v>27</v>
      </c>
      <c r="B91" s="2" t="s">
        <v>289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t="s">
        <v>28</v>
      </c>
      <c r="B92" s="2" t="s">
        <v>289</v>
      </c>
      <c r="C92" s="5"/>
      <c r="D92" s="5"/>
      <c r="E92" s="5"/>
      <c r="F92" s="5"/>
      <c r="G92" s="5"/>
      <c r="I92" s="13">
        <f t="shared" si="0"/>
        <v>0</v>
      </c>
      <c r="J92" s="45"/>
    </row>
    <row r="93" spans="1:10" x14ac:dyDescent="0.3">
      <c r="A93" t="s">
        <v>25</v>
      </c>
      <c r="B93" s="2" t="s">
        <v>292</v>
      </c>
      <c r="C93" s="5"/>
      <c r="D93" s="5"/>
      <c r="E93" s="5"/>
      <c r="F93" s="5"/>
      <c r="G93" s="5"/>
      <c r="I93" s="13">
        <f t="shared" si="0"/>
        <v>0</v>
      </c>
      <c r="J93" s="45"/>
    </row>
    <row r="94" spans="1:10" x14ac:dyDescent="0.3">
      <c r="A94" t="s">
        <v>27</v>
      </c>
      <c r="B94" s="2" t="s">
        <v>292</v>
      </c>
      <c r="C94" s="5"/>
      <c r="D94" s="5"/>
      <c r="E94" s="5"/>
      <c r="F94" s="5"/>
      <c r="G94" s="5"/>
      <c r="I94" s="13">
        <f t="shared" si="0"/>
        <v>0</v>
      </c>
      <c r="J94" s="45"/>
    </row>
    <row r="95" spans="1:10" x14ac:dyDescent="0.3">
      <c r="A95" t="s">
        <v>325</v>
      </c>
      <c r="B95" s="2" t="s">
        <v>292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28</v>
      </c>
      <c r="B96" s="2" t="s">
        <v>292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s="2" t="s">
        <v>29</v>
      </c>
      <c r="B97" s="2" t="s">
        <v>292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s="2" t="s">
        <v>17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18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s="2" t="s">
        <v>244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175</v>
      </c>
      <c r="B101" s="64" t="s">
        <v>360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t="s">
        <v>361</v>
      </c>
      <c r="B102" s="64" t="s">
        <v>360</v>
      </c>
      <c r="C102" s="5"/>
      <c r="D102" s="5"/>
      <c r="E102" s="5"/>
      <c r="F102" s="5">
        <v>11202</v>
      </c>
      <c r="G102" s="5">
        <v>2402</v>
      </c>
      <c r="I102" s="13">
        <f t="shared" si="0"/>
        <v>13604</v>
      </c>
      <c r="J102" s="45"/>
    </row>
    <row r="103" spans="1:10" x14ac:dyDescent="0.3">
      <c r="A103" t="s">
        <v>176</v>
      </c>
      <c r="B103" s="64" t="s">
        <v>360</v>
      </c>
      <c r="C103" s="5"/>
      <c r="D103" s="5"/>
      <c r="E103" s="5">
        <v>8046</v>
      </c>
      <c r="F103" s="5">
        <v>5839</v>
      </c>
      <c r="G103" s="5">
        <v>22779</v>
      </c>
      <c r="I103" s="13">
        <f t="shared" si="0"/>
        <v>36664</v>
      </c>
      <c r="J103" s="45"/>
    </row>
    <row r="104" spans="1:10" x14ac:dyDescent="0.3">
      <c r="A104" t="s">
        <v>362</v>
      </c>
      <c r="B104" s="64" t="s">
        <v>360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t="s">
        <v>177</v>
      </c>
      <c r="B105" s="64" t="s">
        <v>360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s="2" t="s">
        <v>363</v>
      </c>
      <c r="B106" s="64" t="s">
        <v>360</v>
      </c>
      <c r="C106" s="5"/>
      <c r="D106" s="5">
        <v>3508</v>
      </c>
      <c r="E106" s="5"/>
      <c r="F106" s="5"/>
      <c r="G106" s="5"/>
      <c r="I106" s="13">
        <f t="shared" si="0"/>
        <v>3508</v>
      </c>
      <c r="J106" s="45"/>
    </row>
    <row r="107" spans="1:10" x14ac:dyDescent="0.3">
      <c r="A107" s="2" t="s">
        <v>364</v>
      </c>
      <c r="B107" s="64" t="s">
        <v>360</v>
      </c>
      <c r="C107" s="5"/>
      <c r="D107" s="5"/>
      <c r="E107" s="5">
        <v>707</v>
      </c>
      <c r="F107" s="5">
        <v>3108</v>
      </c>
      <c r="G107" s="5">
        <v>1900</v>
      </c>
      <c r="I107" s="13">
        <f t="shared" si="0"/>
        <v>5715</v>
      </c>
      <c r="J107" s="45"/>
    </row>
    <row r="108" spans="1:10" x14ac:dyDescent="0.3">
      <c r="A108" t="s">
        <v>33</v>
      </c>
      <c r="B108" s="2" t="s">
        <v>254</v>
      </c>
      <c r="C108" s="5"/>
      <c r="D108" s="5"/>
      <c r="E108" s="5"/>
      <c r="F108" s="5"/>
      <c r="G108" s="5"/>
      <c r="I108" s="13">
        <f t="shared" si="0"/>
        <v>0</v>
      </c>
      <c r="J108" s="46"/>
    </row>
    <row r="109" spans="1:10" x14ac:dyDescent="0.3">
      <c r="A109" t="s">
        <v>29</v>
      </c>
      <c r="B109" s="68" t="s">
        <v>375</v>
      </c>
      <c r="C109" s="5"/>
      <c r="D109" s="5"/>
      <c r="E109" s="5"/>
      <c r="F109" s="5"/>
      <c r="G109" s="5"/>
      <c r="I109" s="13">
        <f t="shared" si="0"/>
        <v>0</v>
      </c>
      <c r="J109" s="46"/>
    </row>
    <row r="110" spans="1:10" x14ac:dyDescent="0.3">
      <c r="A110" t="s">
        <v>330</v>
      </c>
      <c r="B110" s="68" t="s">
        <v>375</v>
      </c>
      <c r="C110" s="5"/>
      <c r="D110" s="5"/>
      <c r="E110" s="5"/>
      <c r="F110" s="5"/>
      <c r="G110" s="5"/>
      <c r="I110" s="13">
        <f t="shared" si="0"/>
        <v>0</v>
      </c>
      <c r="J110" s="46"/>
    </row>
    <row r="111" spans="1:10" x14ac:dyDescent="0.3">
      <c r="A111" t="s">
        <v>17</v>
      </c>
      <c r="B111" s="68" t="s">
        <v>375</v>
      </c>
      <c r="C111" s="5"/>
      <c r="D111" s="5"/>
      <c r="E111" s="5"/>
      <c r="F111" s="5"/>
      <c r="G111" s="5"/>
      <c r="I111" s="13">
        <f t="shared" si="0"/>
        <v>0</v>
      </c>
      <c r="J111" s="46"/>
    </row>
    <row r="112" spans="1:10" x14ac:dyDescent="0.3">
      <c r="A112" t="s">
        <v>331</v>
      </c>
      <c r="B112" s="68" t="s">
        <v>375</v>
      </c>
      <c r="C112" s="5"/>
      <c r="D112" s="5"/>
      <c r="E112" s="5"/>
      <c r="F112" s="5"/>
      <c r="G112" s="5"/>
      <c r="I112" s="13">
        <f t="shared" si="0"/>
        <v>0</v>
      </c>
      <c r="J112" s="46"/>
    </row>
    <row r="113" spans="1:10" x14ac:dyDescent="0.3">
      <c r="A113" t="s">
        <v>18</v>
      </c>
      <c r="B113" s="68" t="s">
        <v>375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t="s">
        <v>244</v>
      </c>
      <c r="B114" s="68" t="s">
        <v>375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t="s">
        <v>162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s="71" t="s">
        <v>29</v>
      </c>
      <c r="B116" s="68" t="s">
        <v>382</v>
      </c>
      <c r="C116" s="5"/>
      <c r="D116" s="5"/>
      <c r="E116" s="5"/>
      <c r="F116" s="5">
        <v>7477</v>
      </c>
      <c r="G116" s="5">
        <v>8742</v>
      </c>
      <c r="I116" s="13">
        <f t="shared" si="0"/>
        <v>16219</v>
      </c>
      <c r="J116" s="46"/>
    </row>
    <row r="117" spans="1:10" x14ac:dyDescent="0.3">
      <c r="A117" s="71" t="s">
        <v>330</v>
      </c>
      <c r="B117" s="68" t="s">
        <v>382</v>
      </c>
      <c r="C117" s="5"/>
      <c r="D117" s="5">
        <v>1409</v>
      </c>
      <c r="E117" s="5">
        <v>6714</v>
      </c>
      <c r="F117" s="5"/>
      <c r="G117" s="5"/>
      <c r="I117" s="13">
        <f t="shared" si="0"/>
        <v>8123</v>
      </c>
      <c r="J117" s="46"/>
    </row>
    <row r="118" spans="1:10" x14ac:dyDescent="0.3">
      <c r="A118" s="71" t="s">
        <v>17</v>
      </c>
      <c r="B118" s="68" t="s">
        <v>382</v>
      </c>
      <c r="C118" s="5">
        <v>2667</v>
      </c>
      <c r="D118" s="5">
        <v>9084</v>
      </c>
      <c r="E118" s="5">
        <v>2960</v>
      </c>
      <c r="F118" s="5"/>
      <c r="G118" s="5"/>
      <c r="I118" s="13">
        <f t="shared" si="0"/>
        <v>14711</v>
      </c>
      <c r="J118" s="46"/>
    </row>
    <row r="119" spans="1:10" x14ac:dyDescent="0.3">
      <c r="A119" s="71" t="s">
        <v>331</v>
      </c>
      <c r="B119" s="68" t="s">
        <v>382</v>
      </c>
      <c r="C119" s="5"/>
      <c r="D119" s="5">
        <v>4187</v>
      </c>
      <c r="E119" s="5">
        <v>7524</v>
      </c>
      <c r="F119" s="5">
        <v>4608</v>
      </c>
      <c r="G119" s="5"/>
      <c r="I119" s="13">
        <f t="shared" si="0"/>
        <v>16319</v>
      </c>
      <c r="J119" s="46"/>
    </row>
    <row r="120" spans="1:10" x14ac:dyDescent="0.3">
      <c r="A120" s="71" t="s">
        <v>18</v>
      </c>
      <c r="B120" s="68" t="s">
        <v>382</v>
      </c>
      <c r="C120" s="5"/>
      <c r="D120" s="5">
        <v>1576</v>
      </c>
      <c r="E120" s="5"/>
      <c r="F120" s="5"/>
      <c r="G120" s="5"/>
      <c r="I120" s="13">
        <f t="shared" si="0"/>
        <v>1576</v>
      </c>
      <c r="J120" s="46"/>
    </row>
    <row r="121" spans="1:10" x14ac:dyDescent="0.3">
      <c r="A121" s="71" t="s">
        <v>244</v>
      </c>
      <c r="B121" s="68" t="s">
        <v>382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1" t="s">
        <v>162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55" t="s">
        <v>37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55" t="s">
        <v>332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2" t="s">
        <v>33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2" t="s">
        <v>326</v>
      </c>
      <c r="B126" s="68" t="s">
        <v>382</v>
      </c>
      <c r="C126" s="5"/>
      <c r="D126" s="5"/>
      <c r="E126" s="5">
        <v>912</v>
      </c>
      <c r="F126" s="5"/>
      <c r="G126" s="5"/>
      <c r="I126" s="13">
        <f t="shared" si="0"/>
        <v>912</v>
      </c>
      <c r="J126" s="46"/>
    </row>
    <row r="127" spans="1:10" x14ac:dyDescent="0.3">
      <c r="A127" s="72" t="s">
        <v>31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55" t="s">
        <v>245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55" t="s">
        <v>161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2" t="s">
        <v>37</v>
      </c>
      <c r="B130" s="2" t="s">
        <v>297</v>
      </c>
      <c r="C130" s="5"/>
      <c r="D130" s="5"/>
      <c r="E130" s="5">
        <v>5333</v>
      </c>
      <c r="F130" s="5">
        <v>1914</v>
      </c>
      <c r="G130" s="5"/>
      <c r="I130" s="13">
        <f t="shared" si="0"/>
        <v>7247</v>
      </c>
      <c r="J130" s="46"/>
    </row>
    <row r="131" spans="1:10" x14ac:dyDescent="0.3">
      <c r="A131" s="2" t="s">
        <v>332</v>
      </c>
      <c r="B131" s="2" t="s">
        <v>297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2" t="s">
        <v>33</v>
      </c>
      <c r="B132" s="2" t="s">
        <v>297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2" t="s">
        <v>326</v>
      </c>
      <c r="B133" s="2" t="s">
        <v>297</v>
      </c>
      <c r="C133" s="5"/>
      <c r="D133" s="5"/>
      <c r="E133" s="5"/>
      <c r="F133" s="5">
        <v>635</v>
      </c>
      <c r="G133" s="5"/>
      <c r="I133" s="13">
        <f t="shared" si="0"/>
        <v>635</v>
      </c>
      <c r="J133" s="46"/>
    </row>
    <row r="134" spans="1:10" x14ac:dyDescent="0.3">
      <c r="A134" s="2" t="s">
        <v>31</v>
      </c>
      <c r="B134" s="2" t="s">
        <v>297</v>
      </c>
      <c r="C134" s="5"/>
      <c r="D134" s="5"/>
      <c r="E134" s="5"/>
      <c r="F134" s="5"/>
      <c r="G134" s="5"/>
      <c r="I134" s="13">
        <f t="shared" si="0"/>
        <v>0</v>
      </c>
      <c r="J134" s="46"/>
    </row>
    <row r="135" spans="1:10" x14ac:dyDescent="0.3">
      <c r="A135" s="2" t="s">
        <v>245</v>
      </c>
      <c r="B135" s="2" t="s">
        <v>297</v>
      </c>
      <c r="C135" s="5"/>
      <c r="D135" s="5"/>
      <c r="E135" s="5"/>
      <c r="F135" s="5"/>
      <c r="G135" s="5"/>
      <c r="I135" s="13">
        <f t="shared" si="0"/>
        <v>0</v>
      </c>
      <c r="J135" s="46"/>
    </row>
    <row r="136" spans="1:10" x14ac:dyDescent="0.3">
      <c r="A136" s="2" t="s">
        <v>161</v>
      </c>
      <c r="B136" s="2" t="s">
        <v>297</v>
      </c>
      <c r="C136" s="5"/>
      <c r="D136" s="5"/>
      <c r="E136" s="5"/>
      <c r="F136" s="5"/>
      <c r="G136" s="5"/>
      <c r="I136" s="13">
        <f t="shared" si="0"/>
        <v>0</v>
      </c>
      <c r="J136" s="46"/>
    </row>
    <row r="137" spans="1:10" x14ac:dyDescent="0.3">
      <c r="A137" t="s">
        <v>37</v>
      </c>
      <c r="B137" s="55" t="s">
        <v>336</v>
      </c>
      <c r="C137" s="5"/>
      <c r="D137" s="5">
        <v>2871</v>
      </c>
      <c r="E137" s="5"/>
      <c r="F137" s="10">
        <v>4495</v>
      </c>
      <c r="G137" s="5"/>
      <c r="I137" s="47">
        <f t="shared" si="0"/>
        <v>7366</v>
      </c>
      <c r="J137" s="45"/>
    </row>
    <row r="138" spans="1:10" x14ac:dyDescent="0.3">
      <c r="A138" s="2" t="s">
        <v>332</v>
      </c>
      <c r="B138" s="55" t="s">
        <v>336</v>
      </c>
      <c r="C138" s="5"/>
      <c r="D138" s="5">
        <v>1627</v>
      </c>
      <c r="E138" s="5">
        <v>2490</v>
      </c>
      <c r="F138" s="10"/>
      <c r="G138" s="5"/>
      <c r="I138" s="47">
        <f t="shared" si="0"/>
        <v>4117</v>
      </c>
      <c r="J138" s="45"/>
    </row>
    <row r="139" spans="1:10" x14ac:dyDescent="0.3">
      <c r="A139" t="s">
        <v>33</v>
      </c>
      <c r="B139" s="55" t="s">
        <v>336</v>
      </c>
      <c r="C139" s="5"/>
      <c r="D139" s="5">
        <v>2174</v>
      </c>
      <c r="E139" s="5"/>
      <c r="F139" s="10"/>
      <c r="G139" s="5"/>
      <c r="I139" s="47">
        <f t="shared" si="0"/>
        <v>2174</v>
      </c>
      <c r="J139" s="45"/>
    </row>
    <row r="140" spans="1:10" x14ac:dyDescent="0.3">
      <c r="A140" s="2" t="s">
        <v>326</v>
      </c>
      <c r="B140" s="55" t="s">
        <v>336</v>
      </c>
      <c r="C140" s="5"/>
      <c r="D140" s="5"/>
      <c r="E140" s="5"/>
      <c r="F140" s="10"/>
      <c r="G140" s="5"/>
      <c r="I140" s="47">
        <f t="shared" si="0"/>
        <v>0</v>
      </c>
      <c r="J140" s="45"/>
    </row>
    <row r="141" spans="1:10" x14ac:dyDescent="0.3">
      <c r="A141" s="2" t="s">
        <v>339</v>
      </c>
      <c r="B141" s="55" t="s">
        <v>336</v>
      </c>
      <c r="C141" s="5"/>
      <c r="D141" s="5">
        <v>406</v>
      </c>
      <c r="E141" s="5"/>
      <c r="F141" s="10"/>
      <c r="G141" s="5">
        <v>371</v>
      </c>
      <c r="I141" s="47">
        <f t="shared" si="0"/>
        <v>777</v>
      </c>
      <c r="J141" s="46">
        <f>I141</f>
        <v>777</v>
      </c>
    </row>
    <row r="142" spans="1:10" x14ac:dyDescent="0.3">
      <c r="A142" t="s">
        <v>31</v>
      </c>
      <c r="B142" s="55" t="s">
        <v>336</v>
      </c>
      <c r="C142" s="5"/>
      <c r="D142" s="5"/>
      <c r="E142" s="5"/>
      <c r="F142" s="5"/>
      <c r="G142" s="5"/>
      <c r="I142" s="47">
        <f t="shared" si="0"/>
        <v>0</v>
      </c>
      <c r="J142" s="45"/>
    </row>
    <row r="143" spans="1:10" x14ac:dyDescent="0.3">
      <c r="A143" s="2" t="s">
        <v>245</v>
      </c>
      <c r="B143" s="55" t="s">
        <v>336</v>
      </c>
      <c r="C143" s="5"/>
      <c r="D143" s="5"/>
      <c r="E143" s="5"/>
      <c r="F143" s="5"/>
      <c r="G143" s="5"/>
      <c r="I143" s="47">
        <f t="shared" si="0"/>
        <v>0</v>
      </c>
      <c r="J143" s="45"/>
    </row>
    <row r="144" spans="1:10" x14ac:dyDescent="0.3">
      <c r="A144" s="2" t="s">
        <v>161</v>
      </c>
      <c r="B144" s="55" t="s">
        <v>336</v>
      </c>
      <c r="C144" s="5"/>
      <c r="D144" s="5"/>
      <c r="E144" s="5"/>
      <c r="F144" s="5"/>
      <c r="G144" s="5"/>
      <c r="I144" s="47">
        <f t="shared" si="0"/>
        <v>0</v>
      </c>
      <c r="J144" s="45"/>
    </row>
    <row r="145" spans="1:10" x14ac:dyDescent="0.3">
      <c r="A145" t="s">
        <v>35</v>
      </c>
      <c r="B145" t="s">
        <v>32</v>
      </c>
      <c r="C145" s="5"/>
      <c r="D145" s="5"/>
      <c r="E145" s="5"/>
      <c r="F145" s="5"/>
      <c r="G145" s="5"/>
      <c r="I145" s="13">
        <f t="shared" si="0"/>
        <v>0</v>
      </c>
      <c r="J145" s="46">
        <f>I145</f>
        <v>0</v>
      </c>
    </row>
    <row r="146" spans="1:10" x14ac:dyDescent="0.3">
      <c r="A146" t="s">
        <v>36</v>
      </c>
      <c r="B146" t="s">
        <v>32</v>
      </c>
      <c r="C146" s="5"/>
      <c r="D146" s="5"/>
      <c r="E146" s="5"/>
      <c r="F146" s="5"/>
      <c r="G146" s="5"/>
      <c r="I146" s="13">
        <f t="shared" si="0"/>
        <v>0</v>
      </c>
      <c r="J146" s="46">
        <f t="shared" ref="J146:J148" si="1">I146</f>
        <v>0</v>
      </c>
    </row>
    <row r="147" spans="1:10" x14ac:dyDescent="0.3">
      <c r="A147" t="s">
        <v>340</v>
      </c>
      <c r="B147" s="56" t="s">
        <v>32</v>
      </c>
      <c r="C147" s="5"/>
      <c r="D147" s="5">
        <v>4832</v>
      </c>
      <c r="E147" s="5">
        <v>7651</v>
      </c>
      <c r="F147" s="5"/>
      <c r="G147" s="5"/>
      <c r="I147" s="13">
        <f t="shared" si="0"/>
        <v>12483</v>
      </c>
      <c r="J147" s="46">
        <f t="shared" si="1"/>
        <v>12483</v>
      </c>
    </row>
    <row r="148" spans="1:10" x14ac:dyDescent="0.3">
      <c r="A148" t="s">
        <v>341</v>
      </c>
      <c r="B148" s="56" t="s">
        <v>32</v>
      </c>
      <c r="C148" s="5"/>
      <c r="D148" s="5">
        <v>1392</v>
      </c>
      <c r="E148" s="5"/>
      <c r="F148" s="5"/>
      <c r="G148" s="5">
        <v>230</v>
      </c>
      <c r="I148" s="13">
        <f t="shared" si="0"/>
        <v>1622</v>
      </c>
      <c r="J148" s="46">
        <f t="shared" si="1"/>
        <v>1622</v>
      </c>
    </row>
    <row r="149" spans="1:10" x14ac:dyDescent="0.3">
      <c r="A149" s="7" t="s">
        <v>39</v>
      </c>
      <c r="B149" t="s">
        <v>38</v>
      </c>
      <c r="C149" s="5"/>
      <c r="D149" s="5"/>
      <c r="E149" s="5"/>
      <c r="F149" s="5"/>
      <c r="G149" s="5"/>
      <c r="I149" s="13">
        <f t="shared" si="0"/>
        <v>0</v>
      </c>
      <c r="J149" s="45"/>
    </row>
    <row r="150" spans="1:10" x14ac:dyDescent="0.3">
      <c r="A150" s="53" t="s">
        <v>37</v>
      </c>
      <c r="B150" s="54" t="s">
        <v>316</v>
      </c>
      <c r="C150" s="5"/>
      <c r="D150" s="5"/>
      <c r="E150" s="5"/>
      <c r="F150" s="5"/>
      <c r="G150" s="5"/>
      <c r="I150" s="13">
        <f t="shared" si="0"/>
        <v>0</v>
      </c>
      <c r="J150" s="46">
        <f>I150</f>
        <v>0</v>
      </c>
    </row>
    <row r="151" spans="1:10" x14ac:dyDescent="0.3">
      <c r="A151" s="53" t="s">
        <v>332</v>
      </c>
      <c r="B151" s="54" t="s">
        <v>316</v>
      </c>
      <c r="C151" s="5"/>
      <c r="D151" s="5">
        <v>4244</v>
      </c>
      <c r="E151" s="5">
        <v>6813</v>
      </c>
      <c r="F151" s="5"/>
      <c r="G151" s="5"/>
      <c r="I151" s="13">
        <f t="shared" si="0"/>
        <v>11057</v>
      </c>
      <c r="J151" s="46">
        <f t="shared" ref="J151" si="2">I151</f>
        <v>11057</v>
      </c>
    </row>
    <row r="152" spans="1:10" x14ac:dyDescent="0.3">
      <c r="A152" s="53" t="s">
        <v>339</v>
      </c>
      <c r="B152" s="54" t="s">
        <v>316</v>
      </c>
      <c r="C152" s="5"/>
      <c r="D152" s="5">
        <v>1128</v>
      </c>
      <c r="E152" s="5"/>
      <c r="F152" s="10"/>
      <c r="G152" s="5"/>
      <c r="I152" s="13">
        <f t="shared" si="0"/>
        <v>1128</v>
      </c>
      <c r="J152" s="46">
        <f>I152</f>
        <v>1128</v>
      </c>
    </row>
    <row r="153" spans="1:10" x14ac:dyDescent="0.3">
      <c r="A153" t="s">
        <v>37</v>
      </c>
      <c r="B153" t="s">
        <v>293</v>
      </c>
      <c r="C153" s="5"/>
      <c r="D153" s="5"/>
      <c r="E153" s="5"/>
      <c r="F153" s="5"/>
      <c r="G153" s="5"/>
      <c r="I153" s="13">
        <f t="shared" si="0"/>
        <v>0</v>
      </c>
      <c r="J153" s="44">
        <f>I153+I160+I164+I168</f>
        <v>3182.6</v>
      </c>
    </row>
    <row r="154" spans="1:10" x14ac:dyDescent="0.3">
      <c r="A154" s="2" t="s">
        <v>332</v>
      </c>
      <c r="B154" s="2" t="s">
        <v>327</v>
      </c>
      <c r="C154" s="5"/>
      <c r="D154" s="5"/>
      <c r="E154" s="5"/>
      <c r="F154" s="5"/>
      <c r="G154" s="5"/>
      <c r="I154" s="13">
        <f t="shared" si="0"/>
        <v>0</v>
      </c>
      <c r="J154" s="46">
        <f>I154+I169+I175</f>
        <v>416</v>
      </c>
    </row>
    <row r="155" spans="1:10" x14ac:dyDescent="0.3">
      <c r="A155" t="s">
        <v>33</v>
      </c>
      <c r="B155" t="s">
        <v>293</v>
      </c>
      <c r="C155" s="5"/>
      <c r="D155" s="5"/>
      <c r="E155" s="5"/>
      <c r="F155" s="5"/>
      <c r="G155" s="5"/>
      <c r="I155" s="13">
        <f t="shared" si="0"/>
        <v>0</v>
      </c>
      <c r="J155" s="46">
        <f>I155+I161+I165+I170</f>
        <v>4890.8</v>
      </c>
    </row>
    <row r="156" spans="1:10" x14ac:dyDescent="0.3">
      <c r="A156" s="2" t="s">
        <v>326</v>
      </c>
      <c r="B156" s="2" t="s">
        <v>327</v>
      </c>
      <c r="C156" s="5"/>
      <c r="D156" s="5"/>
      <c r="E156" s="5"/>
      <c r="F156" s="5"/>
      <c r="G156" s="5"/>
      <c r="I156" s="13">
        <f t="shared" si="0"/>
        <v>0</v>
      </c>
      <c r="J156" s="46">
        <f>I156+I171+I176</f>
        <v>8475</v>
      </c>
    </row>
    <row r="157" spans="1:10" x14ac:dyDescent="0.3">
      <c r="A157" t="s">
        <v>31</v>
      </c>
      <c r="B157" t="s">
        <v>293</v>
      </c>
      <c r="C157" s="5"/>
      <c r="D157" s="5"/>
      <c r="E157" s="5"/>
      <c r="F157" s="10"/>
      <c r="G157" s="5"/>
      <c r="I157" s="13">
        <f t="shared" si="0"/>
        <v>0</v>
      </c>
      <c r="J157" s="44">
        <f>I157+I162+I166+I172</f>
        <v>8735</v>
      </c>
    </row>
    <row r="158" spans="1:10" x14ac:dyDescent="0.3">
      <c r="A158" t="s">
        <v>245</v>
      </c>
      <c r="B158" t="s">
        <v>293</v>
      </c>
      <c r="C158" s="5"/>
      <c r="D158" s="5"/>
      <c r="E158" s="5"/>
      <c r="F158" s="10"/>
      <c r="G158" s="5"/>
      <c r="I158" s="13">
        <f t="shared" si="0"/>
        <v>0</v>
      </c>
      <c r="J158" s="46">
        <f>I158+I163+I167+I173</f>
        <v>11654</v>
      </c>
    </row>
    <row r="159" spans="1:10" x14ac:dyDescent="0.3">
      <c r="A159" t="s">
        <v>161</v>
      </c>
      <c r="B159" t="s">
        <v>293</v>
      </c>
      <c r="C159" s="5"/>
      <c r="D159" s="5"/>
      <c r="E159" s="5"/>
      <c r="F159" s="10"/>
      <c r="G159" s="5"/>
      <c r="I159" s="13">
        <f t="shared" si="0"/>
        <v>0</v>
      </c>
      <c r="J159" s="46">
        <f>I159+I174+I177</f>
        <v>3254</v>
      </c>
    </row>
    <row r="160" spans="1:10" x14ac:dyDescent="0.3">
      <c r="A160" t="s">
        <v>37</v>
      </c>
      <c r="B160" t="s">
        <v>277</v>
      </c>
      <c r="C160" s="5"/>
      <c r="D160" s="5">
        <v>1686.8</v>
      </c>
      <c r="E160" s="5">
        <v>1495.8</v>
      </c>
      <c r="F160" s="10"/>
      <c r="G160" s="5"/>
      <c r="I160" s="47">
        <f t="shared" si="0"/>
        <v>3182.6</v>
      </c>
      <c r="J160" s="46"/>
    </row>
    <row r="161" spans="1:10" x14ac:dyDescent="0.3">
      <c r="A161" t="s">
        <v>33</v>
      </c>
      <c r="B161" t="s">
        <v>277</v>
      </c>
      <c r="C161" s="5"/>
      <c r="D161" s="5">
        <v>1739.4</v>
      </c>
      <c r="E161" s="5">
        <v>2716.4</v>
      </c>
      <c r="F161" s="10"/>
      <c r="G161" s="5"/>
      <c r="I161" s="47">
        <f t="shared" si="0"/>
        <v>4455.8</v>
      </c>
      <c r="J161" s="46"/>
    </row>
    <row r="162" spans="1:10" x14ac:dyDescent="0.3">
      <c r="A162" t="s">
        <v>31</v>
      </c>
      <c r="B162" t="s">
        <v>277</v>
      </c>
      <c r="C162" s="5"/>
      <c r="D162" s="5">
        <v>4166</v>
      </c>
      <c r="E162" s="5">
        <v>2531</v>
      </c>
      <c r="F162" s="10">
        <v>2038</v>
      </c>
      <c r="G162" s="5"/>
      <c r="I162" s="47">
        <f t="shared" si="0"/>
        <v>8735</v>
      </c>
      <c r="J162" s="46"/>
    </row>
    <row r="163" spans="1:10" x14ac:dyDescent="0.3">
      <c r="A163" t="s">
        <v>245</v>
      </c>
      <c r="B163" t="s">
        <v>277</v>
      </c>
      <c r="C163" s="5"/>
      <c r="D163" s="5">
        <v>3920.5</v>
      </c>
      <c r="E163" s="5">
        <v>1091</v>
      </c>
      <c r="F163" s="10">
        <v>3595</v>
      </c>
      <c r="G163" s="5">
        <v>3047.5</v>
      </c>
      <c r="I163" s="47">
        <f t="shared" si="0"/>
        <v>11654</v>
      </c>
      <c r="J163" s="46"/>
    </row>
    <row r="164" spans="1:10" x14ac:dyDescent="0.3">
      <c r="A164" s="2" t="s">
        <v>37</v>
      </c>
      <c r="B164" s="2" t="s">
        <v>153</v>
      </c>
      <c r="C164" s="5"/>
      <c r="D164" s="5"/>
      <c r="E164" s="5"/>
      <c r="F164" s="10"/>
      <c r="G164" s="5"/>
      <c r="I164" s="47">
        <f t="shared" si="0"/>
        <v>0</v>
      </c>
      <c r="J164" s="46"/>
    </row>
    <row r="165" spans="1:10" x14ac:dyDescent="0.3">
      <c r="A165" s="2" t="s">
        <v>33</v>
      </c>
      <c r="B165" s="2" t="s">
        <v>153</v>
      </c>
      <c r="C165" s="5"/>
      <c r="D165" s="5"/>
      <c r="E165" s="5"/>
      <c r="F165" s="10"/>
      <c r="G165" s="5"/>
      <c r="I165" s="47">
        <f t="shared" si="0"/>
        <v>0</v>
      </c>
      <c r="J165" s="46"/>
    </row>
    <row r="166" spans="1:10" x14ac:dyDescent="0.3">
      <c r="A166" s="2" t="s">
        <v>31</v>
      </c>
      <c r="B166" s="2" t="s">
        <v>153</v>
      </c>
      <c r="C166" s="5"/>
      <c r="D166" s="5"/>
      <c r="E166" s="5"/>
      <c r="F166" s="10"/>
      <c r="G166" s="5"/>
      <c r="I166" s="47">
        <f t="shared" si="0"/>
        <v>0</v>
      </c>
      <c r="J166" s="46"/>
    </row>
    <row r="167" spans="1:10" x14ac:dyDescent="0.3">
      <c r="A167" s="2" t="s">
        <v>245</v>
      </c>
      <c r="B167" s="2" t="s">
        <v>153</v>
      </c>
      <c r="C167" s="5"/>
      <c r="D167" s="5"/>
      <c r="E167" s="5"/>
      <c r="F167" s="10"/>
      <c r="G167" s="5"/>
      <c r="I167" s="47">
        <f t="shared" si="0"/>
        <v>0</v>
      </c>
      <c r="J167" s="46"/>
    </row>
    <row r="168" spans="1:10" x14ac:dyDescent="0.3">
      <c r="A168" s="2" t="s">
        <v>42</v>
      </c>
      <c r="B168" s="2" t="s">
        <v>355</v>
      </c>
      <c r="C168" s="5"/>
      <c r="D168" s="5"/>
      <c r="E168" s="5"/>
      <c r="F168" s="5"/>
      <c r="G168" s="5"/>
      <c r="I168" s="47">
        <f t="shared" si="0"/>
        <v>0</v>
      </c>
      <c r="J168" s="46"/>
    </row>
    <row r="169" spans="1:10" x14ac:dyDescent="0.3">
      <c r="A169" s="2" t="s">
        <v>356</v>
      </c>
      <c r="B169" s="2" t="s">
        <v>355</v>
      </c>
      <c r="C169" s="5"/>
      <c r="D169" s="5"/>
      <c r="E169" s="5"/>
      <c r="F169" s="5"/>
      <c r="G169" s="5">
        <v>416</v>
      </c>
      <c r="I169" s="47">
        <f t="shared" si="0"/>
        <v>416</v>
      </c>
      <c r="J169" s="46"/>
    </row>
    <row r="170" spans="1:10" x14ac:dyDescent="0.3">
      <c r="A170" s="2" t="s">
        <v>44</v>
      </c>
      <c r="B170" s="2" t="s">
        <v>355</v>
      </c>
      <c r="C170" s="5"/>
      <c r="D170" s="5"/>
      <c r="E170" s="5"/>
      <c r="F170" s="5">
        <v>435</v>
      </c>
      <c r="G170" s="5"/>
      <c r="I170" s="47">
        <f t="shared" si="0"/>
        <v>435</v>
      </c>
      <c r="J170" s="46"/>
    </row>
    <row r="171" spans="1:10" x14ac:dyDescent="0.3">
      <c r="A171" s="2" t="s">
        <v>357</v>
      </c>
      <c r="B171" s="2" t="s">
        <v>355</v>
      </c>
      <c r="C171" s="5">
        <v>1224</v>
      </c>
      <c r="D171" s="5"/>
      <c r="E171" s="5"/>
      <c r="F171" s="5"/>
      <c r="G171" s="5">
        <v>399</v>
      </c>
      <c r="I171" s="47">
        <f t="shared" si="0"/>
        <v>1623</v>
      </c>
      <c r="J171" s="46"/>
    </row>
    <row r="172" spans="1:10" x14ac:dyDescent="0.3">
      <c r="A172" s="2" t="s">
        <v>71</v>
      </c>
      <c r="B172" s="2" t="s">
        <v>355</v>
      </c>
      <c r="C172" s="5"/>
      <c r="D172" s="5"/>
      <c r="E172" s="5"/>
      <c r="F172" s="5"/>
      <c r="G172" s="5"/>
      <c r="I172" s="47">
        <f t="shared" si="0"/>
        <v>0</v>
      </c>
      <c r="J172" s="46"/>
    </row>
    <row r="173" spans="1:10" x14ac:dyDescent="0.3">
      <c r="A173" s="2" t="s">
        <v>358</v>
      </c>
      <c r="B173" s="2" t="s">
        <v>355</v>
      </c>
      <c r="C173" s="5"/>
      <c r="D173" s="5"/>
      <c r="E173" s="5"/>
      <c r="F173" s="5"/>
      <c r="G173" s="5"/>
      <c r="I173" s="47">
        <f t="shared" si="0"/>
        <v>0</v>
      </c>
      <c r="J173" s="46"/>
    </row>
    <row r="174" spans="1:10" x14ac:dyDescent="0.3">
      <c r="A174" s="2" t="s">
        <v>359</v>
      </c>
      <c r="B174" s="2" t="s">
        <v>355</v>
      </c>
      <c r="C174" s="5"/>
      <c r="D174" s="5"/>
      <c r="E174" s="5"/>
      <c r="F174" s="10"/>
      <c r="G174" s="5"/>
      <c r="I174" s="47">
        <f t="shared" si="0"/>
        <v>0</v>
      </c>
      <c r="J174" s="46"/>
    </row>
    <row r="175" spans="1:10" x14ac:dyDescent="0.3">
      <c r="A175" s="2" t="s">
        <v>332</v>
      </c>
      <c r="B175" s="2" t="s">
        <v>381</v>
      </c>
      <c r="C175" s="5"/>
      <c r="D175" s="5"/>
      <c r="E175" s="5"/>
      <c r="F175" s="10"/>
      <c r="G175" s="5"/>
      <c r="I175" s="47">
        <f t="shared" si="0"/>
        <v>0</v>
      </c>
      <c r="J175" s="46"/>
    </row>
    <row r="176" spans="1:10" x14ac:dyDescent="0.3">
      <c r="A176" s="2" t="s">
        <v>326</v>
      </c>
      <c r="B176" s="2" t="s">
        <v>381</v>
      </c>
      <c r="C176" s="5"/>
      <c r="D176" s="5">
        <v>1655</v>
      </c>
      <c r="E176" s="5">
        <v>2378</v>
      </c>
      <c r="F176" s="10"/>
      <c r="G176" s="5">
        <v>2819</v>
      </c>
      <c r="I176" s="47">
        <f t="shared" si="0"/>
        <v>6852</v>
      </c>
      <c r="J176" s="46"/>
    </row>
    <row r="177" spans="1:10" x14ac:dyDescent="0.3">
      <c r="A177" s="2" t="s">
        <v>161</v>
      </c>
      <c r="B177" s="2" t="s">
        <v>381</v>
      </c>
      <c r="C177" s="5"/>
      <c r="D177" s="5">
        <v>2550</v>
      </c>
      <c r="E177" s="5">
        <v>704</v>
      </c>
      <c r="F177" s="10"/>
      <c r="G177" s="5"/>
      <c r="I177" s="47">
        <f t="shared" si="0"/>
        <v>3254</v>
      </c>
      <c r="J177" s="46"/>
    </row>
    <row r="178" spans="1:10" x14ac:dyDescent="0.3">
      <c r="A178" s="2" t="s">
        <v>29</v>
      </c>
      <c r="B178" s="2" t="s">
        <v>318</v>
      </c>
      <c r="C178" s="5"/>
      <c r="D178" s="5"/>
      <c r="E178" s="5"/>
      <c r="F178" s="10"/>
      <c r="G178" s="5"/>
      <c r="I178" s="47">
        <f t="shared" si="0"/>
        <v>0</v>
      </c>
      <c r="J178" s="46">
        <f>I178</f>
        <v>0</v>
      </c>
    </row>
    <row r="179" spans="1:10" x14ac:dyDescent="0.3">
      <c r="A179" s="2" t="s">
        <v>17</v>
      </c>
      <c r="B179" s="2" t="s">
        <v>318</v>
      </c>
      <c r="C179" s="5"/>
      <c r="D179" s="5"/>
      <c r="E179" s="5"/>
      <c r="F179" s="10"/>
      <c r="G179" s="5"/>
      <c r="I179" s="47">
        <f t="shared" si="0"/>
        <v>0</v>
      </c>
      <c r="J179" s="46">
        <f>I179</f>
        <v>0</v>
      </c>
    </row>
    <row r="180" spans="1:10" x14ac:dyDescent="0.3">
      <c r="A180" s="2" t="s">
        <v>37</v>
      </c>
      <c r="B180" s="2" t="s">
        <v>290</v>
      </c>
      <c r="C180" s="5"/>
      <c r="D180" s="5"/>
      <c r="E180" s="5"/>
      <c r="F180" s="10"/>
      <c r="G180" s="5"/>
      <c r="I180" s="47">
        <f t="shared" si="0"/>
        <v>0</v>
      </c>
      <c r="J180" s="45"/>
    </row>
    <row r="181" spans="1:10" x14ac:dyDescent="0.3">
      <c r="A181" s="2" t="s">
        <v>33</v>
      </c>
      <c r="B181" s="2" t="s">
        <v>290</v>
      </c>
      <c r="C181" s="5"/>
      <c r="D181" s="5"/>
      <c r="E181" s="5"/>
      <c r="F181" s="10"/>
      <c r="G181" s="5"/>
      <c r="I181" s="47">
        <f t="shared" si="0"/>
        <v>0</v>
      </c>
      <c r="J181" s="45"/>
    </row>
    <row r="182" spans="1:10" x14ac:dyDescent="0.3">
      <c r="A182" s="2" t="s">
        <v>31</v>
      </c>
      <c r="B182" s="2" t="s">
        <v>290</v>
      </c>
      <c r="C182" s="5"/>
      <c r="D182" s="5"/>
      <c r="E182" s="5"/>
      <c r="F182" s="10"/>
      <c r="G182" s="5"/>
      <c r="I182" s="47">
        <f t="shared" si="0"/>
        <v>0</v>
      </c>
      <c r="J182" s="45"/>
    </row>
    <row r="183" spans="1:10" x14ac:dyDescent="0.3">
      <c r="A183" s="2" t="s">
        <v>245</v>
      </c>
      <c r="B183" s="2" t="s">
        <v>290</v>
      </c>
      <c r="C183" s="5"/>
      <c r="D183" s="5"/>
      <c r="E183" s="5"/>
      <c r="F183" s="10"/>
      <c r="G183" s="5"/>
      <c r="I183" s="47">
        <f t="shared" si="0"/>
        <v>0</v>
      </c>
      <c r="J183" s="45"/>
    </row>
    <row r="184" spans="1:10" x14ac:dyDescent="0.3">
      <c r="A184" s="62" t="s">
        <v>29</v>
      </c>
      <c r="B184" s="62" t="s">
        <v>32</v>
      </c>
      <c r="C184" s="5"/>
      <c r="D184" s="5"/>
      <c r="E184" s="5"/>
      <c r="F184" s="10"/>
      <c r="G184" s="5"/>
      <c r="I184" s="47">
        <f t="shared" si="0"/>
        <v>0</v>
      </c>
      <c r="J184" s="46">
        <f>I184</f>
        <v>0</v>
      </c>
    </row>
    <row r="185" spans="1:10" x14ac:dyDescent="0.3">
      <c r="A185" s="62" t="s">
        <v>17</v>
      </c>
      <c r="B185" s="62" t="s">
        <v>32</v>
      </c>
      <c r="C185" s="5"/>
      <c r="D185" s="5"/>
      <c r="E185" s="5"/>
      <c r="F185" s="10"/>
      <c r="G185" s="5"/>
      <c r="I185" s="47">
        <f t="shared" si="0"/>
        <v>0</v>
      </c>
      <c r="J185" s="46">
        <f t="shared" ref="J185:J186" si="3">I185</f>
        <v>0</v>
      </c>
    </row>
    <row r="186" spans="1:10" x14ac:dyDescent="0.3">
      <c r="A186" s="40" t="s">
        <v>18</v>
      </c>
      <c r="B186" s="62" t="s">
        <v>32</v>
      </c>
      <c r="C186" s="5"/>
      <c r="D186" s="5"/>
      <c r="E186" s="5"/>
      <c r="F186" s="10"/>
      <c r="G186" s="5"/>
      <c r="I186" s="47">
        <f t="shared" si="0"/>
        <v>0</v>
      </c>
      <c r="J186" s="46">
        <f t="shared" si="3"/>
        <v>0</v>
      </c>
    </row>
    <row r="187" spans="1:10" x14ac:dyDescent="0.3">
      <c r="A187" s="2" t="s">
        <v>53</v>
      </c>
      <c r="B187" s="58" t="s">
        <v>310</v>
      </c>
      <c r="C187" s="5"/>
      <c r="D187" s="5"/>
      <c r="E187" s="5"/>
      <c r="F187" s="10"/>
      <c r="G187" s="5"/>
      <c r="I187" s="47">
        <f t="shared" si="0"/>
        <v>0</v>
      </c>
      <c r="J187" s="44">
        <f>I137+I180+I187+I201+I204+I194</f>
        <v>42034</v>
      </c>
    </row>
    <row r="188" spans="1:10" x14ac:dyDescent="0.3">
      <c r="A188" s="2" t="s">
        <v>333</v>
      </c>
      <c r="B188" s="58" t="s">
        <v>310</v>
      </c>
      <c r="C188" s="5"/>
      <c r="D188" s="5"/>
      <c r="E188" s="5"/>
      <c r="F188" s="10"/>
      <c r="G188" s="5"/>
      <c r="I188" s="47">
        <f t="shared" si="0"/>
        <v>0</v>
      </c>
      <c r="J188" s="46">
        <f>I188+I138+I195</f>
        <v>29801</v>
      </c>
    </row>
    <row r="189" spans="1:10" x14ac:dyDescent="0.3">
      <c r="A189" s="2" t="s">
        <v>54</v>
      </c>
      <c r="B189" s="58" t="s">
        <v>310</v>
      </c>
      <c r="C189" s="5"/>
      <c r="D189" s="5"/>
      <c r="E189" s="5"/>
      <c r="F189" s="10"/>
      <c r="G189" s="5"/>
      <c r="I189" s="47">
        <f t="shared" si="0"/>
        <v>0</v>
      </c>
      <c r="J189" s="44">
        <f>I139+I181+I189+I202+I205+I196</f>
        <v>49398</v>
      </c>
    </row>
    <row r="190" spans="1:10" x14ac:dyDescent="0.3">
      <c r="A190" s="2" t="s">
        <v>334</v>
      </c>
      <c r="B190" s="58" t="s">
        <v>310</v>
      </c>
      <c r="C190" s="5"/>
      <c r="D190" s="5"/>
      <c r="E190" s="5"/>
      <c r="F190" s="10"/>
      <c r="G190" s="5"/>
      <c r="I190" s="47">
        <f t="shared" si="0"/>
        <v>0</v>
      </c>
      <c r="J190" s="46">
        <f>I190+I140+I197</f>
        <v>24816</v>
      </c>
    </row>
    <row r="191" spans="1:10" x14ac:dyDescent="0.3">
      <c r="A191" s="2" t="s">
        <v>311</v>
      </c>
      <c r="B191" s="58" t="s">
        <v>310</v>
      </c>
      <c r="C191" s="5"/>
      <c r="D191" s="5"/>
      <c r="E191" s="5"/>
      <c r="F191" s="10"/>
      <c r="G191" s="5"/>
      <c r="I191" s="47">
        <f t="shared" si="0"/>
        <v>0</v>
      </c>
      <c r="J191" s="44">
        <f>I142+I182+I191+I203+I206+I198</f>
        <v>9847</v>
      </c>
    </row>
    <row r="192" spans="1:10" x14ac:dyDescent="0.3">
      <c r="A192" s="2" t="s">
        <v>320</v>
      </c>
      <c r="B192" s="58" t="s">
        <v>310</v>
      </c>
      <c r="C192" s="5"/>
      <c r="D192" s="5"/>
      <c r="E192" s="5"/>
      <c r="F192" s="5"/>
      <c r="G192" s="5"/>
      <c r="I192" s="47">
        <f t="shared" si="0"/>
        <v>0</v>
      </c>
      <c r="J192" s="44">
        <f>I183+I192+I207+I143+I199</f>
        <v>0</v>
      </c>
    </row>
    <row r="193" spans="1:10" x14ac:dyDescent="0.3">
      <c r="A193" s="2" t="s">
        <v>337</v>
      </c>
      <c r="B193" s="58" t="s">
        <v>310</v>
      </c>
      <c r="C193" s="5"/>
      <c r="D193" s="5"/>
      <c r="E193" s="5"/>
      <c r="F193" s="5"/>
      <c r="G193" s="5"/>
      <c r="I193" s="47">
        <f>C193+D193+E193+F193+G193</f>
        <v>0</v>
      </c>
      <c r="J193" s="46">
        <f>I193+I208+I144+I200</f>
        <v>4025</v>
      </c>
    </row>
    <row r="194" spans="1:10" x14ac:dyDescent="0.3">
      <c r="A194" s="65" t="s">
        <v>29</v>
      </c>
      <c r="B194" s="58" t="s">
        <v>310</v>
      </c>
      <c r="C194" s="5">
        <v>7767</v>
      </c>
      <c r="D194" s="5">
        <v>5864</v>
      </c>
      <c r="E194" s="5">
        <v>7152</v>
      </c>
      <c r="F194" s="5">
        <v>5065</v>
      </c>
      <c r="G194" s="5">
        <v>8820</v>
      </c>
      <c r="I194" s="47">
        <f t="shared" ref="I194:I200" si="4">C194+D194+E194+F194+G194</f>
        <v>34668</v>
      </c>
      <c r="J194" s="46"/>
    </row>
    <row r="195" spans="1:10" x14ac:dyDescent="0.3">
      <c r="A195" s="65" t="s">
        <v>330</v>
      </c>
      <c r="B195" s="58" t="s">
        <v>310</v>
      </c>
      <c r="C195" s="5"/>
      <c r="D195" s="5">
        <v>1433</v>
      </c>
      <c r="E195" s="5">
        <v>6802</v>
      </c>
      <c r="F195" s="5">
        <v>11670</v>
      </c>
      <c r="G195" s="5">
        <v>5779</v>
      </c>
      <c r="I195" s="47">
        <f t="shared" si="4"/>
        <v>25684</v>
      </c>
      <c r="J195" s="46"/>
    </row>
    <row r="196" spans="1:10" x14ac:dyDescent="0.3">
      <c r="A196" s="65" t="s">
        <v>17</v>
      </c>
      <c r="B196" s="58" t="s">
        <v>310</v>
      </c>
      <c r="C196" s="5">
        <v>2611</v>
      </c>
      <c r="D196" s="5">
        <v>5499</v>
      </c>
      <c r="E196" s="5">
        <v>8629</v>
      </c>
      <c r="F196" s="5">
        <v>5588</v>
      </c>
      <c r="G196" s="5">
        <v>24897</v>
      </c>
      <c r="I196" s="47">
        <f t="shared" si="4"/>
        <v>47224</v>
      </c>
      <c r="J196" s="46"/>
    </row>
    <row r="197" spans="1:10" x14ac:dyDescent="0.3">
      <c r="A197" s="65" t="s">
        <v>331</v>
      </c>
      <c r="B197" s="58" t="s">
        <v>310</v>
      </c>
      <c r="C197" s="5">
        <v>1274</v>
      </c>
      <c r="D197" s="5">
        <v>4156</v>
      </c>
      <c r="E197" s="5">
        <v>8460</v>
      </c>
      <c r="F197" s="5">
        <v>5033</v>
      </c>
      <c r="G197" s="5">
        <v>5893</v>
      </c>
      <c r="I197" s="47">
        <f t="shared" si="4"/>
        <v>24816</v>
      </c>
      <c r="J197" s="46"/>
    </row>
    <row r="198" spans="1:10" x14ac:dyDescent="0.3">
      <c r="A198" s="65" t="s">
        <v>18</v>
      </c>
      <c r="B198" s="58" t="s">
        <v>310</v>
      </c>
      <c r="C198" s="5">
        <v>1705</v>
      </c>
      <c r="D198" s="5">
        <v>1823</v>
      </c>
      <c r="E198" s="5">
        <v>1035</v>
      </c>
      <c r="F198" s="10">
        <v>1403</v>
      </c>
      <c r="G198" s="5">
        <v>3881</v>
      </c>
      <c r="I198" s="47">
        <f t="shared" si="4"/>
        <v>9847</v>
      </c>
      <c r="J198" s="46"/>
    </row>
    <row r="199" spans="1:10" x14ac:dyDescent="0.3">
      <c r="A199" s="65" t="s">
        <v>244</v>
      </c>
      <c r="B199" s="58" t="s">
        <v>310</v>
      </c>
      <c r="C199" s="5"/>
      <c r="D199" s="5"/>
      <c r="E199" s="5"/>
      <c r="F199" s="10"/>
      <c r="G199" s="5"/>
      <c r="I199" s="47">
        <f t="shared" si="4"/>
        <v>0</v>
      </c>
      <c r="J199" s="46"/>
    </row>
    <row r="200" spans="1:10" x14ac:dyDescent="0.3">
      <c r="A200" s="65" t="s">
        <v>162</v>
      </c>
      <c r="B200" s="58" t="s">
        <v>310</v>
      </c>
      <c r="C200" s="5"/>
      <c r="D200" s="5">
        <v>2378</v>
      </c>
      <c r="E200" s="5">
        <v>805</v>
      </c>
      <c r="F200" s="10"/>
      <c r="G200" s="5">
        <v>842</v>
      </c>
      <c r="I200" s="47">
        <f t="shared" si="4"/>
        <v>4025</v>
      </c>
      <c r="J200" s="46"/>
    </row>
    <row r="201" spans="1:10" x14ac:dyDescent="0.3">
      <c r="A201" s="2" t="s">
        <v>42</v>
      </c>
      <c r="B201" s="2" t="s">
        <v>296</v>
      </c>
      <c r="C201" s="5"/>
      <c r="D201" s="5"/>
      <c r="E201" s="5"/>
      <c r="F201" s="10"/>
      <c r="G201" s="5"/>
      <c r="I201" s="47">
        <f t="shared" si="0"/>
        <v>0</v>
      </c>
      <c r="J201" s="45"/>
    </row>
    <row r="202" spans="1:10" x14ac:dyDescent="0.3">
      <c r="A202" s="2" t="s">
        <v>44</v>
      </c>
      <c r="B202" s="2" t="s">
        <v>296</v>
      </c>
      <c r="C202" s="5"/>
      <c r="D202" s="5"/>
      <c r="E202" s="5"/>
      <c r="F202" s="10"/>
      <c r="G202" s="5"/>
      <c r="I202" s="47">
        <f t="shared" si="0"/>
        <v>0</v>
      </c>
      <c r="J202" s="45"/>
    </row>
    <row r="203" spans="1:10" x14ac:dyDescent="0.3">
      <c r="A203" s="2" t="s">
        <v>71</v>
      </c>
      <c r="B203" s="2" t="s">
        <v>296</v>
      </c>
      <c r="C203" s="5"/>
      <c r="D203" s="5"/>
      <c r="E203" s="5"/>
      <c r="F203" s="10"/>
      <c r="G203" s="5"/>
      <c r="I203" s="47">
        <f t="shared" si="0"/>
        <v>0</v>
      </c>
      <c r="J203" s="45"/>
    </row>
    <row r="204" spans="1:10" x14ac:dyDescent="0.3">
      <c r="A204" t="s">
        <v>25</v>
      </c>
      <c r="B204" t="s">
        <v>45</v>
      </c>
      <c r="C204" s="5"/>
      <c r="D204" s="5"/>
      <c r="E204" s="5"/>
      <c r="F204" s="5"/>
      <c r="G204" s="5"/>
      <c r="I204" s="47">
        <f t="shared" si="0"/>
        <v>0</v>
      </c>
      <c r="J204" s="44"/>
    </row>
    <row r="205" spans="1:10" x14ac:dyDescent="0.3">
      <c r="A205" t="s">
        <v>27</v>
      </c>
      <c r="B205" t="s">
        <v>45</v>
      </c>
      <c r="C205" s="5"/>
      <c r="D205" s="5"/>
      <c r="E205" s="5"/>
      <c r="F205" s="5"/>
      <c r="G205" s="5"/>
      <c r="I205" s="47">
        <f t="shared" si="0"/>
        <v>0</v>
      </c>
      <c r="J205" s="44"/>
    </row>
    <row r="206" spans="1:10" x14ac:dyDescent="0.3">
      <c r="A206" t="s">
        <v>28</v>
      </c>
      <c r="B206" t="s">
        <v>45</v>
      </c>
      <c r="C206" s="5"/>
      <c r="D206" s="5"/>
      <c r="E206" s="5"/>
      <c r="F206" s="5"/>
      <c r="G206" s="5"/>
      <c r="I206" s="47">
        <f t="shared" si="0"/>
        <v>0</v>
      </c>
      <c r="J206" s="44"/>
    </row>
    <row r="207" spans="1:10" x14ac:dyDescent="0.3">
      <c r="A207" t="s">
        <v>246</v>
      </c>
      <c r="B207" t="s">
        <v>45</v>
      </c>
      <c r="C207" s="5"/>
      <c r="D207" s="5"/>
      <c r="E207" s="5"/>
      <c r="F207" s="5"/>
      <c r="G207" s="5"/>
      <c r="I207" s="47">
        <f t="shared" si="0"/>
        <v>0</v>
      </c>
      <c r="J207" s="44"/>
    </row>
    <row r="208" spans="1:10" x14ac:dyDescent="0.3">
      <c r="A208" t="s">
        <v>160</v>
      </c>
      <c r="B208" t="s">
        <v>45</v>
      </c>
      <c r="C208" s="5"/>
      <c r="D208" s="5"/>
      <c r="E208" s="5"/>
      <c r="F208" s="5"/>
      <c r="G208" s="5"/>
      <c r="I208" s="13">
        <f t="shared" si="0"/>
        <v>0</v>
      </c>
      <c r="J208" s="46"/>
    </row>
    <row r="209" spans="3:10" x14ac:dyDescent="0.3">
      <c r="C209" s="1" t="s">
        <v>0</v>
      </c>
      <c r="D209" s="1" t="s">
        <v>0</v>
      </c>
      <c r="E209" s="1" t="s">
        <v>0</v>
      </c>
      <c r="F209" s="1" t="s">
        <v>0</v>
      </c>
      <c r="G209" s="1" t="s">
        <v>0</v>
      </c>
      <c r="H209" s="1"/>
      <c r="I209" s="1" t="s">
        <v>0</v>
      </c>
    </row>
    <row r="210" spans="3:10" x14ac:dyDescent="0.3">
      <c r="C210" s="70">
        <f>SUM(C4:C208)</f>
        <v>40750</v>
      </c>
      <c r="D210" s="70">
        <f>SUM(D4:D208)</f>
        <v>151499.70000000001</v>
      </c>
      <c r="E210" s="70">
        <f>SUM(E4:E208)</f>
        <v>181918.19999999998</v>
      </c>
      <c r="F210" s="8">
        <f>SUM(F4:F208)</f>
        <v>148575</v>
      </c>
      <c r="G210" s="70">
        <f>SUM(G4:G208)</f>
        <v>193962.5</v>
      </c>
      <c r="H210" s="9"/>
      <c r="I210" s="69">
        <f>SUM(I4:I208)</f>
        <v>716705.4</v>
      </c>
      <c r="J210" s="69">
        <f>SUM(J4:J208)</f>
        <v>716705.4</v>
      </c>
    </row>
    <row r="211" spans="3:10" x14ac:dyDescent="0.3">
      <c r="C211" s="1" t="s">
        <v>1</v>
      </c>
      <c r="D211" s="1" t="s">
        <v>1</v>
      </c>
      <c r="E211" s="1" t="s">
        <v>1</v>
      </c>
      <c r="F211" s="1" t="s">
        <v>1</v>
      </c>
      <c r="G211" s="1" t="s">
        <v>1</v>
      </c>
      <c r="H211" s="1"/>
      <c r="I211" s="1" t="s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J201"/>
  <sheetViews>
    <sheetView topLeftCell="A193" workbookViewId="0">
      <selection activeCell="L193" sqref="L193"/>
    </sheetView>
  </sheetViews>
  <sheetFormatPr defaultRowHeight="14.4" x14ac:dyDescent="0.3"/>
  <cols>
    <col min="2" max="2" width="17.88671875" customWidth="1"/>
    <col min="3" max="3" width="11.5546875" customWidth="1"/>
    <col min="4" max="4" width="11.44140625" customWidth="1"/>
    <col min="5" max="5" width="11.33203125" customWidth="1"/>
    <col min="6" max="6" width="12.44140625" customWidth="1"/>
    <col min="7" max="7" width="11.109375" customWidth="1"/>
    <col min="9" max="9" width="12" customWidth="1"/>
    <col min="10" max="10" width="11.109375" customWidth="1"/>
  </cols>
  <sheetData>
    <row r="1" spans="1:10" x14ac:dyDescent="0.3">
      <c r="A1" t="s">
        <v>384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3" t="s">
        <v>150</v>
      </c>
      <c r="E3" s="3" t="s">
        <v>151</v>
      </c>
      <c r="F3" s="4" t="s">
        <v>152</v>
      </c>
      <c r="G3" s="3" t="s">
        <v>76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98" si="0">C4+D4+E4+F4+G4</f>
        <v>0</v>
      </c>
      <c r="J4" s="44"/>
    </row>
    <row r="5" spans="1:10" x14ac:dyDescent="0.3">
      <c r="A5" t="s">
        <v>20</v>
      </c>
      <c r="B5" t="s">
        <v>13</v>
      </c>
      <c r="C5" s="5">
        <v>7805</v>
      </c>
      <c r="D5" s="5"/>
      <c r="E5" s="5"/>
      <c r="F5" s="17"/>
      <c r="G5" s="5"/>
      <c r="I5" s="47">
        <f t="shared" si="0"/>
        <v>7805</v>
      </c>
      <c r="J5" s="44"/>
    </row>
    <row r="6" spans="1:10" x14ac:dyDescent="0.3">
      <c r="A6" t="s">
        <v>21</v>
      </c>
      <c r="B6" t="s">
        <v>13</v>
      </c>
      <c r="C6" s="5">
        <v>1616</v>
      </c>
      <c r="D6" s="5"/>
      <c r="E6" s="5"/>
      <c r="F6" s="17"/>
      <c r="G6" s="5"/>
      <c r="I6" s="47">
        <f t="shared" si="0"/>
        <v>1616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5759</v>
      </c>
    </row>
    <row r="11" spans="1:10" x14ac:dyDescent="0.3">
      <c r="A11" t="s">
        <v>24</v>
      </c>
      <c r="B11" t="s">
        <v>23</v>
      </c>
      <c r="C11" s="5"/>
      <c r="D11" s="5">
        <v>1485</v>
      </c>
      <c r="E11" s="5"/>
      <c r="F11" s="17"/>
      <c r="G11" s="5"/>
      <c r="I11" s="47">
        <f t="shared" si="0"/>
        <v>1485</v>
      </c>
      <c r="J11" s="46">
        <f>I11+I13</f>
        <v>4890</v>
      </c>
    </row>
    <row r="12" spans="1:10" x14ac:dyDescent="0.3">
      <c r="A12" s="67" t="s">
        <v>331</v>
      </c>
      <c r="B12" s="67" t="s">
        <v>315</v>
      </c>
      <c r="C12" s="5">
        <v>890</v>
      </c>
      <c r="D12" s="5">
        <v>1881</v>
      </c>
      <c r="E12" s="5">
        <v>1473</v>
      </c>
      <c r="F12" s="17">
        <v>1515</v>
      </c>
      <c r="G12" s="5"/>
      <c r="I12" s="47">
        <f t="shared" si="0"/>
        <v>5759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2041</v>
      </c>
      <c r="E13" s="5">
        <v>1364</v>
      </c>
      <c r="F13" s="17"/>
      <c r="G13" s="5"/>
      <c r="I13" s="47">
        <f t="shared" si="0"/>
        <v>3405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I4+I16+I30+I39+I43+I45+I56+I23+I37+I52+I63</f>
        <v>67802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I17+I31+I57+I24+I46+I53+I64</f>
        <v>58085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I5+I18+I32+I40+I44+I58+I25+I38+I47+I65</f>
        <v>60164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I19+I33+I59+I26+I48+I66</f>
        <v>52703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I6+I20+I34+I41+I60+I27+I49+I67</f>
        <v>25619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I7+I21+I35+I42+I61+I28+I50+I54+I68</f>
        <v>6644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I8+I22+I36+I62+I29+I51+I55+I69</f>
        <v>12050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157</v>
      </c>
      <c r="B30" s="63" t="s">
        <v>345</v>
      </c>
      <c r="C30" s="5">
        <v>6610</v>
      </c>
      <c r="D30" s="5">
        <v>2444</v>
      </c>
      <c r="E30" s="5">
        <v>4097</v>
      </c>
      <c r="F30" s="17"/>
      <c r="G30" s="5"/>
      <c r="I30" s="47">
        <f t="shared" si="0"/>
        <v>13151</v>
      </c>
      <c r="J30" s="45"/>
    </row>
    <row r="31" spans="1:10" x14ac:dyDescent="0.3">
      <c r="A31" s="2" t="s">
        <v>328</v>
      </c>
      <c r="B31" s="63" t="s">
        <v>345</v>
      </c>
      <c r="C31" s="5">
        <v>10307</v>
      </c>
      <c r="D31" s="5"/>
      <c r="E31" s="5">
        <v>2841</v>
      </c>
      <c r="F31" s="17"/>
      <c r="G31" s="5">
        <v>2983</v>
      </c>
      <c r="I31" s="47">
        <f t="shared" si="0"/>
        <v>16131</v>
      </c>
      <c r="J31" s="45"/>
    </row>
    <row r="32" spans="1:10" x14ac:dyDescent="0.3">
      <c r="A32" s="2" t="s">
        <v>139</v>
      </c>
      <c r="B32" s="63" t="s">
        <v>345</v>
      </c>
      <c r="C32" s="5"/>
      <c r="D32" s="5">
        <v>6222</v>
      </c>
      <c r="E32" s="5">
        <v>4191</v>
      </c>
      <c r="F32" s="17">
        <v>6536</v>
      </c>
      <c r="G32" s="5"/>
      <c r="I32" s="47">
        <f t="shared" si="0"/>
        <v>16949</v>
      </c>
      <c r="J32" s="45"/>
    </row>
    <row r="33" spans="1:10" x14ac:dyDescent="0.3">
      <c r="A33" s="2" t="s">
        <v>329</v>
      </c>
      <c r="B33" s="63" t="s">
        <v>345</v>
      </c>
      <c r="C33" s="5">
        <v>2722</v>
      </c>
      <c r="D33" s="5">
        <v>5345</v>
      </c>
      <c r="E33" s="5"/>
      <c r="F33" s="17"/>
      <c r="G33" s="5"/>
      <c r="I33" s="47">
        <f t="shared" si="0"/>
        <v>8067</v>
      </c>
      <c r="J33" s="45"/>
    </row>
    <row r="34" spans="1:10" x14ac:dyDescent="0.3">
      <c r="A34" s="2" t="s">
        <v>174</v>
      </c>
      <c r="B34" s="63" t="s">
        <v>345</v>
      </c>
      <c r="C34" s="5"/>
      <c r="D34" s="5">
        <v>4122</v>
      </c>
      <c r="E34" s="5">
        <v>1960</v>
      </c>
      <c r="F34" s="17"/>
      <c r="G34" s="5">
        <v>958</v>
      </c>
      <c r="I34" s="47">
        <f t="shared" si="0"/>
        <v>7040</v>
      </c>
      <c r="J34" s="45"/>
    </row>
    <row r="35" spans="1:10" x14ac:dyDescent="0.3">
      <c r="A35" s="2" t="s">
        <v>307</v>
      </c>
      <c r="B35" s="63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324</v>
      </c>
      <c r="B36" s="63" t="s">
        <v>345</v>
      </c>
      <c r="C36" s="5"/>
      <c r="D36" s="5">
        <v>580</v>
      </c>
      <c r="E36" s="5"/>
      <c r="F36" s="17">
        <v>810</v>
      </c>
      <c r="G36" s="5">
        <v>512</v>
      </c>
      <c r="I36" s="47">
        <f t="shared" si="0"/>
        <v>1902</v>
      </c>
      <c r="J36" s="45"/>
    </row>
    <row r="37" spans="1:10" x14ac:dyDescent="0.3">
      <c r="A37" s="66" t="s">
        <v>11</v>
      </c>
      <c r="B37" s="66" t="s">
        <v>372</v>
      </c>
      <c r="C37" s="5"/>
      <c r="D37" s="5"/>
      <c r="E37" s="5"/>
      <c r="F37" s="5"/>
      <c r="G37" s="5"/>
      <c r="I37" s="47">
        <f t="shared" si="0"/>
        <v>0</v>
      </c>
      <c r="J37" s="45"/>
    </row>
    <row r="38" spans="1:10" x14ac:dyDescent="0.3">
      <c r="A38" s="66" t="s">
        <v>10</v>
      </c>
      <c r="B38" s="66" t="s">
        <v>372</v>
      </c>
      <c r="C38" s="5"/>
      <c r="D38" s="5"/>
      <c r="E38" s="5"/>
      <c r="F38" s="5"/>
      <c r="G38" s="5"/>
      <c r="I38" s="47">
        <f t="shared" si="0"/>
        <v>0</v>
      </c>
      <c r="J38" s="45"/>
    </row>
    <row r="39" spans="1:10" x14ac:dyDescent="0.3">
      <c r="A39" s="2" t="s">
        <v>19</v>
      </c>
      <c r="B39" s="2" t="s">
        <v>288</v>
      </c>
      <c r="C39" s="5"/>
      <c r="D39" s="5"/>
      <c r="E39" s="5"/>
      <c r="F39" s="5"/>
      <c r="G39" s="5"/>
      <c r="I39" s="47">
        <f t="shared" si="0"/>
        <v>0</v>
      </c>
      <c r="J39" s="45"/>
    </row>
    <row r="40" spans="1:10" x14ac:dyDescent="0.3">
      <c r="A40" s="2" t="s">
        <v>20</v>
      </c>
      <c r="B40" s="2" t="s">
        <v>288</v>
      </c>
      <c r="C40" s="5"/>
      <c r="D40" s="5"/>
      <c r="E40" s="5"/>
      <c r="F40" s="5"/>
      <c r="G40" s="5"/>
      <c r="I40" s="47">
        <f t="shared" si="0"/>
        <v>0</v>
      </c>
      <c r="J40" s="45"/>
    </row>
    <row r="41" spans="1:10" x14ac:dyDescent="0.3">
      <c r="A41" s="2" t="s">
        <v>21</v>
      </c>
      <c r="B41" s="2" t="s">
        <v>288</v>
      </c>
      <c r="C41" s="5"/>
      <c r="D41" s="5"/>
      <c r="E41" s="5"/>
      <c r="F41" s="5"/>
      <c r="G41" s="5"/>
      <c r="I41" s="47">
        <f t="shared" si="0"/>
        <v>0</v>
      </c>
      <c r="J41" s="45"/>
    </row>
    <row r="42" spans="1:10" x14ac:dyDescent="0.3">
      <c r="A42" s="2" t="s">
        <v>243</v>
      </c>
      <c r="B42" s="2" t="s">
        <v>288</v>
      </c>
      <c r="C42" s="5"/>
      <c r="D42" s="5"/>
      <c r="E42" s="5"/>
      <c r="F42" s="5"/>
      <c r="G42" s="5"/>
      <c r="I42" s="47">
        <f t="shared" si="0"/>
        <v>0</v>
      </c>
      <c r="J42" s="45"/>
    </row>
    <row r="43" spans="1:10" x14ac:dyDescent="0.3">
      <c r="A43" s="2" t="s">
        <v>157</v>
      </c>
      <c r="B43" s="2" t="s">
        <v>315</v>
      </c>
      <c r="C43" s="5"/>
      <c r="D43" s="5"/>
      <c r="E43" s="5"/>
      <c r="F43" s="5"/>
      <c r="G43" s="5"/>
      <c r="I43" s="47">
        <f t="shared" si="0"/>
        <v>0</v>
      </c>
      <c r="J43" s="45"/>
    </row>
    <row r="44" spans="1:10" x14ac:dyDescent="0.3">
      <c r="A44" s="2" t="s">
        <v>139</v>
      </c>
      <c r="B44" s="2" t="s">
        <v>315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0" t="s">
        <v>11</v>
      </c>
      <c r="B45" s="60" t="s">
        <v>315</v>
      </c>
      <c r="C45" s="5">
        <v>12339</v>
      </c>
      <c r="D45" s="5">
        <v>17836</v>
      </c>
      <c r="E45" s="5">
        <v>12076</v>
      </c>
      <c r="F45" s="5">
        <v>10102</v>
      </c>
      <c r="G45" s="5">
        <v>2298</v>
      </c>
      <c r="I45" s="47">
        <f t="shared" si="0"/>
        <v>54651</v>
      </c>
      <c r="J45" s="45"/>
    </row>
    <row r="46" spans="1:10" x14ac:dyDescent="0.3">
      <c r="A46" s="60" t="s">
        <v>346</v>
      </c>
      <c r="B46" s="60" t="s">
        <v>315</v>
      </c>
      <c r="C46" s="5">
        <v>11016</v>
      </c>
      <c r="D46" s="5"/>
      <c r="E46" s="5">
        <v>6757</v>
      </c>
      <c r="F46" s="5">
        <v>8425</v>
      </c>
      <c r="G46" s="5">
        <v>7785</v>
      </c>
      <c r="I46" s="47">
        <f t="shared" si="0"/>
        <v>33983</v>
      </c>
      <c r="J46" s="45"/>
    </row>
    <row r="47" spans="1:10" x14ac:dyDescent="0.3">
      <c r="A47" s="60" t="s">
        <v>10</v>
      </c>
      <c r="B47" s="60" t="s">
        <v>315</v>
      </c>
      <c r="C47" s="5">
        <v>13398</v>
      </c>
      <c r="D47" s="5">
        <v>5092</v>
      </c>
      <c r="E47" s="5">
        <v>9939</v>
      </c>
      <c r="F47" s="5">
        <v>4165</v>
      </c>
      <c r="G47" s="5">
        <v>2816</v>
      </c>
      <c r="I47" s="47">
        <f t="shared" si="0"/>
        <v>35410</v>
      </c>
      <c r="J47" s="45"/>
    </row>
    <row r="48" spans="1:10" x14ac:dyDescent="0.3">
      <c r="A48" s="60" t="s">
        <v>347</v>
      </c>
      <c r="B48" s="60" t="s">
        <v>315</v>
      </c>
      <c r="C48" s="5">
        <v>14281</v>
      </c>
      <c r="D48" s="5">
        <v>18817</v>
      </c>
      <c r="E48" s="5"/>
      <c r="F48" s="5">
        <v>7337</v>
      </c>
      <c r="G48" s="5"/>
      <c r="I48" s="47">
        <f t="shared" si="0"/>
        <v>40435</v>
      </c>
      <c r="J48" s="45"/>
    </row>
    <row r="49" spans="1:10" x14ac:dyDescent="0.3">
      <c r="A49" s="60" t="s">
        <v>8</v>
      </c>
      <c r="B49" s="60" t="s">
        <v>315</v>
      </c>
      <c r="C49" s="5">
        <v>712</v>
      </c>
      <c r="D49" s="5">
        <v>2681</v>
      </c>
      <c r="E49" s="5">
        <v>3032</v>
      </c>
      <c r="F49" s="5">
        <v>6719</v>
      </c>
      <c r="G49" s="5">
        <v>3819</v>
      </c>
      <c r="I49" s="47">
        <f t="shared" si="0"/>
        <v>16963</v>
      </c>
      <c r="J49" s="45"/>
    </row>
    <row r="50" spans="1:10" x14ac:dyDescent="0.3">
      <c r="A50" s="60" t="s">
        <v>348</v>
      </c>
      <c r="B50" s="60" t="s">
        <v>315</v>
      </c>
      <c r="C50" s="5">
        <v>1076</v>
      </c>
      <c r="D50" s="5"/>
      <c r="E50" s="5">
        <v>2129</v>
      </c>
      <c r="F50" s="17">
        <v>769</v>
      </c>
      <c r="G50" s="5">
        <v>2670</v>
      </c>
      <c r="I50" s="47">
        <f t="shared" si="0"/>
        <v>6644</v>
      </c>
      <c r="J50" s="45"/>
    </row>
    <row r="51" spans="1:10" x14ac:dyDescent="0.3">
      <c r="A51" s="60" t="s">
        <v>158</v>
      </c>
      <c r="B51" s="60" t="s">
        <v>315</v>
      </c>
      <c r="C51" s="5">
        <v>5468</v>
      </c>
      <c r="D51" s="5">
        <v>865</v>
      </c>
      <c r="E51" s="5"/>
      <c r="F51" s="5">
        <v>508</v>
      </c>
      <c r="G51" s="5">
        <v>718</v>
      </c>
      <c r="I51" s="47">
        <f t="shared" si="0"/>
        <v>7559</v>
      </c>
      <c r="J51" s="45"/>
    </row>
    <row r="52" spans="1:10" x14ac:dyDescent="0.3">
      <c r="A52" s="60" t="s">
        <v>11</v>
      </c>
      <c r="B52" s="60" t="s">
        <v>379</v>
      </c>
      <c r="C52" s="5"/>
      <c r="D52" s="5"/>
      <c r="E52" s="5"/>
      <c r="F52" s="5"/>
      <c r="G52" s="5"/>
      <c r="I52" s="47">
        <f t="shared" si="0"/>
        <v>0</v>
      </c>
      <c r="J52" s="45"/>
    </row>
    <row r="53" spans="1:10" x14ac:dyDescent="0.3">
      <c r="A53" s="60" t="s">
        <v>346</v>
      </c>
      <c r="B53" s="60" t="s">
        <v>379</v>
      </c>
      <c r="C53" s="5"/>
      <c r="D53" s="5"/>
      <c r="E53" s="5"/>
      <c r="F53" s="5"/>
      <c r="G53" s="5"/>
      <c r="I53" s="47">
        <f t="shared" si="0"/>
        <v>0</v>
      </c>
      <c r="J53" s="45"/>
    </row>
    <row r="54" spans="1:10" x14ac:dyDescent="0.3">
      <c r="A54" s="60" t="s">
        <v>348</v>
      </c>
      <c r="B54" s="60" t="s">
        <v>379</v>
      </c>
      <c r="C54" s="5"/>
      <c r="D54" s="5"/>
      <c r="E54" s="5"/>
      <c r="F54" s="5"/>
      <c r="G54" s="5"/>
      <c r="I54" s="47">
        <f t="shared" si="0"/>
        <v>0</v>
      </c>
      <c r="J54" s="45"/>
    </row>
    <row r="55" spans="1:10" x14ac:dyDescent="0.3">
      <c r="A55" s="60" t="s">
        <v>158</v>
      </c>
      <c r="B55" s="60" t="s">
        <v>379</v>
      </c>
      <c r="C55" s="5">
        <v>1935</v>
      </c>
      <c r="D55" s="5">
        <v>511</v>
      </c>
      <c r="E55" s="5"/>
      <c r="F55" s="5"/>
      <c r="G55" s="5">
        <v>143</v>
      </c>
      <c r="I55" s="47">
        <f t="shared" si="0"/>
        <v>2589</v>
      </c>
      <c r="J55" s="45"/>
    </row>
    <row r="56" spans="1:10" x14ac:dyDescent="0.3">
      <c r="A56" s="62" t="s">
        <v>172</v>
      </c>
      <c r="B56" s="62" t="s">
        <v>351</v>
      </c>
      <c r="C56" s="5"/>
      <c r="D56" s="5"/>
      <c r="E56" s="5"/>
      <c r="F56" s="5"/>
      <c r="G56" s="5"/>
      <c r="I56" s="47">
        <f t="shared" si="0"/>
        <v>0</v>
      </c>
      <c r="J56" s="45"/>
    </row>
    <row r="57" spans="1:10" x14ac:dyDescent="0.3">
      <c r="A57" s="62" t="s">
        <v>352</v>
      </c>
      <c r="B57" s="62" t="s">
        <v>351</v>
      </c>
      <c r="C57" s="5"/>
      <c r="D57" s="5"/>
      <c r="E57" s="5"/>
      <c r="F57" s="5"/>
      <c r="G57" s="5"/>
      <c r="I57" s="47">
        <f t="shared" si="0"/>
        <v>0</v>
      </c>
      <c r="J57" s="45"/>
    </row>
    <row r="58" spans="1:10" x14ac:dyDescent="0.3">
      <c r="A58" s="62" t="s">
        <v>22</v>
      </c>
      <c r="B58" s="62" t="s">
        <v>351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2" t="s">
        <v>323</v>
      </c>
      <c r="B59" s="62" t="s">
        <v>351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2" t="s">
        <v>24</v>
      </c>
      <c r="B60" s="62" t="s">
        <v>351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353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354</v>
      </c>
      <c r="B62" s="62" t="s">
        <v>351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77" t="s">
        <v>157</v>
      </c>
      <c r="B63" s="77" t="s">
        <v>386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77" t="s">
        <v>328</v>
      </c>
      <c r="B64" s="77" t="s">
        <v>386</v>
      </c>
      <c r="C64" s="5"/>
      <c r="D64" s="5"/>
      <c r="E64" s="5"/>
      <c r="F64" s="5">
        <v>3934</v>
      </c>
      <c r="G64" s="5">
        <v>4037</v>
      </c>
      <c r="I64" s="47">
        <f t="shared" si="0"/>
        <v>7971</v>
      </c>
      <c r="J64" s="45"/>
    </row>
    <row r="65" spans="1:10" x14ac:dyDescent="0.3">
      <c r="A65" s="77" t="s">
        <v>139</v>
      </c>
      <c r="B65" s="77" t="s">
        <v>386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77" t="s">
        <v>329</v>
      </c>
      <c r="B66" s="77" t="s">
        <v>386</v>
      </c>
      <c r="C66" s="5"/>
      <c r="D66" s="5"/>
      <c r="E66" s="5"/>
      <c r="F66" s="5">
        <v>4201</v>
      </c>
      <c r="G66" s="5"/>
      <c r="I66" s="47">
        <f t="shared" si="0"/>
        <v>4201</v>
      </c>
      <c r="J66" s="45"/>
    </row>
    <row r="67" spans="1:10" x14ac:dyDescent="0.3">
      <c r="A67" s="77" t="s">
        <v>174</v>
      </c>
      <c r="B67" s="77" t="s">
        <v>386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77" t="s">
        <v>307</v>
      </c>
      <c r="B68" s="77" t="s">
        <v>386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77" t="s">
        <v>324</v>
      </c>
      <c r="B69" s="77" t="s">
        <v>386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t="s">
        <v>29</v>
      </c>
      <c r="B70" t="s">
        <v>30</v>
      </c>
      <c r="C70" s="5"/>
      <c r="D70" s="5"/>
      <c r="E70" s="5"/>
      <c r="F70" s="17"/>
      <c r="G70" s="5"/>
      <c r="I70" s="47">
        <f t="shared" si="0"/>
        <v>0</v>
      </c>
      <c r="J70" s="44"/>
    </row>
    <row r="71" spans="1:10" x14ac:dyDescent="0.3">
      <c r="A71" t="s">
        <v>17</v>
      </c>
      <c r="B71" t="s">
        <v>30</v>
      </c>
      <c r="C71" s="5"/>
      <c r="D71" s="5"/>
      <c r="E71" s="5"/>
      <c r="F71" s="5"/>
      <c r="G71" s="5"/>
      <c r="I71" s="47">
        <f t="shared" si="0"/>
        <v>0</v>
      </c>
      <c r="J71" s="44"/>
    </row>
    <row r="72" spans="1:10" x14ac:dyDescent="0.3">
      <c r="A72" t="s">
        <v>18</v>
      </c>
      <c r="B72" t="s">
        <v>30</v>
      </c>
      <c r="C72" s="5"/>
      <c r="D72" s="5"/>
      <c r="E72" s="5"/>
      <c r="F72" s="5"/>
      <c r="G72" s="5"/>
      <c r="I72" s="47">
        <f t="shared" si="0"/>
        <v>0</v>
      </c>
      <c r="J72" s="44"/>
    </row>
    <row r="73" spans="1:10" x14ac:dyDescent="0.3">
      <c r="A73" t="s">
        <v>244</v>
      </c>
      <c r="B73" t="s">
        <v>30</v>
      </c>
      <c r="C73" s="5"/>
      <c r="D73" s="5"/>
      <c r="E73" s="5"/>
      <c r="F73" s="5"/>
      <c r="G73" s="5"/>
      <c r="I73" s="47">
        <f t="shared" si="0"/>
        <v>0</v>
      </c>
      <c r="J73" s="44"/>
    </row>
    <row r="74" spans="1:10" x14ac:dyDescent="0.3">
      <c r="A74" t="s">
        <v>162</v>
      </c>
      <c r="B74" t="s">
        <v>30</v>
      </c>
      <c r="C74" s="5"/>
      <c r="D74" s="5"/>
      <c r="E74" s="5"/>
      <c r="F74" s="5"/>
      <c r="G74" s="5"/>
      <c r="I74" s="47">
        <f t="shared" si="0"/>
        <v>0</v>
      </c>
      <c r="J74" s="46"/>
    </row>
    <row r="75" spans="1:10" x14ac:dyDescent="0.3">
      <c r="A75" s="42" t="s">
        <v>25</v>
      </c>
      <c r="B75" s="42" t="s">
        <v>30</v>
      </c>
      <c r="C75" s="5"/>
      <c r="D75" s="5"/>
      <c r="E75" s="5"/>
      <c r="F75" s="5"/>
      <c r="G75" s="5"/>
      <c r="I75" s="47">
        <f t="shared" si="0"/>
        <v>0</v>
      </c>
      <c r="J75" s="46">
        <f>I75</f>
        <v>0</v>
      </c>
    </row>
    <row r="76" spans="1:10" x14ac:dyDescent="0.3">
      <c r="A76" s="42" t="s">
        <v>349</v>
      </c>
      <c r="B76" s="42" t="s">
        <v>30</v>
      </c>
      <c r="C76" s="5"/>
      <c r="D76" s="5"/>
      <c r="E76" s="5"/>
      <c r="F76" s="5"/>
      <c r="G76" s="5"/>
      <c r="I76" s="47">
        <f t="shared" si="0"/>
        <v>0</v>
      </c>
      <c r="J76" s="46">
        <f>I76</f>
        <v>0</v>
      </c>
    </row>
    <row r="77" spans="1:10" x14ac:dyDescent="0.3">
      <c r="A77" s="42" t="s">
        <v>27</v>
      </c>
      <c r="B77" s="42" t="s">
        <v>30</v>
      </c>
      <c r="C77" s="5"/>
      <c r="D77" s="5"/>
      <c r="E77" s="5"/>
      <c r="F77" s="5"/>
      <c r="G77" s="5"/>
      <c r="I77" s="47">
        <f t="shared" si="0"/>
        <v>0</v>
      </c>
      <c r="J77" s="44">
        <f>I77</f>
        <v>0</v>
      </c>
    </row>
    <row r="78" spans="1:10" x14ac:dyDescent="0.3">
      <c r="A78" s="60" t="s">
        <v>325</v>
      </c>
      <c r="B78" s="60" t="s">
        <v>30</v>
      </c>
      <c r="C78" s="5"/>
      <c r="D78" s="5"/>
      <c r="E78" s="5"/>
      <c r="F78" s="5"/>
      <c r="G78" s="5"/>
      <c r="I78" s="47">
        <f t="shared" si="0"/>
        <v>0</v>
      </c>
      <c r="J78" s="44">
        <f>I78</f>
        <v>0</v>
      </c>
    </row>
    <row r="79" spans="1:10" x14ac:dyDescent="0.3">
      <c r="A79" s="42" t="s">
        <v>28</v>
      </c>
      <c r="B79" s="42" t="s">
        <v>30</v>
      </c>
      <c r="C79" s="5"/>
      <c r="D79" s="5">
        <v>1846</v>
      </c>
      <c r="E79" s="5"/>
      <c r="F79" s="5"/>
      <c r="G79" s="5"/>
      <c r="I79" s="47">
        <f t="shared" si="0"/>
        <v>1846</v>
      </c>
      <c r="J79" s="44">
        <f>I79</f>
        <v>1846</v>
      </c>
    </row>
    <row r="80" spans="1:10" x14ac:dyDescent="0.3">
      <c r="A80" t="s">
        <v>29</v>
      </c>
      <c r="B80" s="59" t="s">
        <v>254</v>
      </c>
      <c r="C80" s="5"/>
      <c r="D80" s="5">
        <v>4708</v>
      </c>
      <c r="E80" s="5">
        <v>10032</v>
      </c>
      <c r="F80" s="5">
        <v>6572</v>
      </c>
      <c r="G80" s="5">
        <v>1871</v>
      </c>
      <c r="I80" s="47">
        <f t="shared" si="0"/>
        <v>23183</v>
      </c>
      <c r="J80" s="44">
        <f>I70+I80+I115+I87+I94+I101+I108+I122</f>
        <v>48355</v>
      </c>
    </row>
    <row r="81" spans="1:10" x14ac:dyDescent="0.3">
      <c r="A81" t="s">
        <v>330</v>
      </c>
      <c r="B81" s="59" t="s">
        <v>254</v>
      </c>
      <c r="C81" s="5"/>
      <c r="D81" s="5"/>
      <c r="E81" s="5"/>
      <c r="F81" s="5"/>
      <c r="G81" s="5">
        <v>1754</v>
      </c>
      <c r="I81" s="47">
        <f t="shared" si="0"/>
        <v>1754</v>
      </c>
      <c r="J81" s="46">
        <f>I81+I116+I88+I95+I102+I109+I123</f>
        <v>27408</v>
      </c>
    </row>
    <row r="82" spans="1:10" x14ac:dyDescent="0.3">
      <c r="A82" t="s">
        <v>17</v>
      </c>
      <c r="B82" s="59" t="s">
        <v>254</v>
      </c>
      <c r="C82" s="5">
        <v>11484</v>
      </c>
      <c r="D82" s="5">
        <v>3571</v>
      </c>
      <c r="E82" s="5">
        <v>2993</v>
      </c>
      <c r="F82" s="5"/>
      <c r="G82" s="5"/>
      <c r="I82" s="47">
        <f t="shared" si="0"/>
        <v>18048</v>
      </c>
      <c r="J82" s="44">
        <f>I71+I82+I117+I89+I96+I103+I110+I124</f>
        <v>30689</v>
      </c>
    </row>
    <row r="83" spans="1:10" x14ac:dyDescent="0.3">
      <c r="A83" t="s">
        <v>331</v>
      </c>
      <c r="B83" s="59" t="s">
        <v>254</v>
      </c>
      <c r="C83" s="5">
        <v>12225</v>
      </c>
      <c r="D83" s="5">
        <v>7893</v>
      </c>
      <c r="E83" s="5"/>
      <c r="F83" s="5"/>
      <c r="G83" s="5"/>
      <c r="I83" s="47">
        <f t="shared" si="0"/>
        <v>20118</v>
      </c>
      <c r="J83" s="46">
        <f>I83+I118+I90+I97+I104+I111+I125</f>
        <v>30070</v>
      </c>
    </row>
    <row r="84" spans="1:10" x14ac:dyDescent="0.3">
      <c r="A84" t="s">
        <v>18</v>
      </c>
      <c r="B84" s="59" t="s">
        <v>254</v>
      </c>
      <c r="C84" s="5">
        <v>124</v>
      </c>
      <c r="D84" s="5"/>
      <c r="E84" s="5">
        <v>2597</v>
      </c>
      <c r="F84" s="5"/>
      <c r="G84" s="5"/>
      <c r="I84" s="47">
        <f t="shared" si="0"/>
        <v>2721</v>
      </c>
      <c r="J84" s="44">
        <f>I72+I119+I84+I91+I98+I105+I112+I126</f>
        <v>15854</v>
      </c>
    </row>
    <row r="85" spans="1:10" x14ac:dyDescent="0.3">
      <c r="A85" t="s">
        <v>244</v>
      </c>
      <c r="B85" s="59" t="s">
        <v>254</v>
      </c>
      <c r="C85" s="5">
        <v>891</v>
      </c>
      <c r="D85" s="5"/>
      <c r="E85" s="5">
        <v>1021</v>
      </c>
      <c r="F85" s="5"/>
      <c r="G85" s="5">
        <v>2399</v>
      </c>
      <c r="I85" s="47">
        <f t="shared" si="0"/>
        <v>4311</v>
      </c>
      <c r="J85" s="44">
        <f>I73+I85+I120+I92+I99+I106+I113+I127</f>
        <v>5728</v>
      </c>
    </row>
    <row r="86" spans="1:10" x14ac:dyDescent="0.3">
      <c r="A86" t="s">
        <v>162</v>
      </c>
      <c r="B86" s="59" t="s">
        <v>254</v>
      </c>
      <c r="C86" s="5"/>
      <c r="D86" s="5"/>
      <c r="E86" s="5"/>
      <c r="F86" s="5"/>
      <c r="G86" s="5"/>
      <c r="I86" s="47">
        <f t="shared" si="0"/>
        <v>0</v>
      </c>
      <c r="J86" s="44">
        <f>I74+I86+I121+I93+I100+I107+I114+I128</f>
        <v>448</v>
      </c>
    </row>
    <row r="87" spans="1:10" x14ac:dyDescent="0.3">
      <c r="A87" t="s">
        <v>175</v>
      </c>
      <c r="B87" s="64" t="s">
        <v>360</v>
      </c>
      <c r="C87" s="5"/>
      <c r="D87" s="5"/>
      <c r="E87" s="5"/>
      <c r="F87" s="5"/>
      <c r="G87" s="5"/>
      <c r="I87" s="13">
        <f t="shared" si="0"/>
        <v>0</v>
      </c>
      <c r="J87" s="45"/>
    </row>
    <row r="88" spans="1:10" x14ac:dyDescent="0.3">
      <c r="A88" t="s">
        <v>361</v>
      </c>
      <c r="B88" s="64" t="s">
        <v>360</v>
      </c>
      <c r="C88" s="5">
        <v>8651</v>
      </c>
      <c r="D88" s="5"/>
      <c r="E88" s="5">
        <v>5373</v>
      </c>
      <c r="F88" s="5">
        <v>7110</v>
      </c>
      <c r="G88" s="5">
        <v>4520</v>
      </c>
      <c r="I88" s="13">
        <f t="shared" si="0"/>
        <v>25654</v>
      </c>
      <c r="J88" s="45"/>
    </row>
    <row r="89" spans="1:10" x14ac:dyDescent="0.3">
      <c r="A89" t="s">
        <v>176</v>
      </c>
      <c r="B89" s="64" t="s">
        <v>360</v>
      </c>
      <c r="C89" s="5"/>
      <c r="D89" s="5"/>
      <c r="E89" s="5"/>
      <c r="F89" s="5"/>
      <c r="G89" s="5"/>
      <c r="I89" s="13">
        <f t="shared" si="0"/>
        <v>0</v>
      </c>
      <c r="J89" s="45"/>
    </row>
    <row r="90" spans="1:10" x14ac:dyDescent="0.3">
      <c r="A90" t="s">
        <v>362</v>
      </c>
      <c r="B90" s="64" t="s">
        <v>360</v>
      </c>
      <c r="C90" s="5"/>
      <c r="D90" s="5">
        <v>3920</v>
      </c>
      <c r="E90" s="5"/>
      <c r="F90" s="5">
        <v>6032</v>
      </c>
      <c r="G90" s="5"/>
      <c r="I90" s="13">
        <f t="shared" si="0"/>
        <v>9952</v>
      </c>
      <c r="J90" s="45"/>
    </row>
    <row r="91" spans="1:10" x14ac:dyDescent="0.3">
      <c r="A91" t="s">
        <v>177</v>
      </c>
      <c r="B91" s="64" t="s">
        <v>360</v>
      </c>
      <c r="C91" s="5"/>
      <c r="D91" s="5"/>
      <c r="E91" s="5"/>
      <c r="F91" s="5"/>
      <c r="G91" s="5"/>
      <c r="I91" s="13">
        <f t="shared" si="0"/>
        <v>0</v>
      </c>
      <c r="J91" s="45"/>
    </row>
    <row r="92" spans="1:10" x14ac:dyDescent="0.3">
      <c r="A92" s="2" t="s">
        <v>363</v>
      </c>
      <c r="B92" s="64" t="s">
        <v>360</v>
      </c>
      <c r="C92" s="5"/>
      <c r="D92" s="5"/>
      <c r="E92" s="5">
        <v>755</v>
      </c>
      <c r="F92" s="5">
        <v>662</v>
      </c>
      <c r="G92" s="5"/>
      <c r="I92" s="13">
        <f t="shared" si="0"/>
        <v>1417</v>
      </c>
      <c r="J92" s="45"/>
    </row>
    <row r="93" spans="1:10" x14ac:dyDescent="0.3">
      <c r="A93" s="2" t="s">
        <v>364</v>
      </c>
      <c r="B93" s="64" t="s">
        <v>360</v>
      </c>
      <c r="C93" s="5"/>
      <c r="D93" s="5"/>
      <c r="E93" s="5"/>
      <c r="F93" s="5"/>
      <c r="G93" s="5"/>
      <c r="I93" s="13">
        <f t="shared" si="0"/>
        <v>0</v>
      </c>
      <c r="J93" s="45"/>
    </row>
    <row r="94" spans="1:10" x14ac:dyDescent="0.3">
      <c r="A94" t="s">
        <v>29</v>
      </c>
      <c r="B94" s="68" t="s">
        <v>375</v>
      </c>
      <c r="C94" s="5"/>
      <c r="D94" s="5"/>
      <c r="E94" s="5"/>
      <c r="F94" s="5"/>
      <c r="G94" s="5"/>
      <c r="I94" s="13">
        <f t="shared" si="0"/>
        <v>0</v>
      </c>
      <c r="J94" s="46"/>
    </row>
    <row r="95" spans="1:10" x14ac:dyDescent="0.3">
      <c r="A95" t="s">
        <v>330</v>
      </c>
      <c r="B95" s="68" t="s">
        <v>375</v>
      </c>
      <c r="C95" s="5"/>
      <c r="D95" s="5"/>
      <c r="E95" s="5"/>
      <c r="F95" s="5"/>
      <c r="G95" s="5"/>
      <c r="I95" s="13">
        <f t="shared" si="0"/>
        <v>0</v>
      </c>
      <c r="J95" s="46"/>
    </row>
    <row r="96" spans="1:10" x14ac:dyDescent="0.3">
      <c r="A96" t="s">
        <v>17</v>
      </c>
      <c r="B96" s="68" t="s">
        <v>375</v>
      </c>
      <c r="C96" s="5"/>
      <c r="D96" s="5"/>
      <c r="E96" s="5"/>
      <c r="F96" s="5"/>
      <c r="G96" s="5"/>
      <c r="I96" s="13">
        <f t="shared" si="0"/>
        <v>0</v>
      </c>
      <c r="J96" s="46"/>
    </row>
    <row r="97" spans="1:10" x14ac:dyDescent="0.3">
      <c r="A97" t="s">
        <v>331</v>
      </c>
      <c r="B97" s="68" t="s">
        <v>375</v>
      </c>
      <c r="C97" s="5"/>
      <c r="D97" s="5"/>
      <c r="E97" s="5"/>
      <c r="F97" s="5"/>
      <c r="G97" s="5"/>
      <c r="I97" s="13">
        <f t="shared" si="0"/>
        <v>0</v>
      </c>
      <c r="J97" s="46"/>
    </row>
    <row r="98" spans="1:10" x14ac:dyDescent="0.3">
      <c r="A98" t="s">
        <v>18</v>
      </c>
      <c r="B98" s="68" t="s">
        <v>375</v>
      </c>
      <c r="C98" s="5"/>
      <c r="D98" s="5"/>
      <c r="E98" s="5"/>
      <c r="F98" s="5"/>
      <c r="G98" s="5"/>
      <c r="I98" s="13">
        <f t="shared" si="0"/>
        <v>0</v>
      </c>
      <c r="J98" s="46"/>
    </row>
    <row r="99" spans="1:10" x14ac:dyDescent="0.3">
      <c r="A99" t="s">
        <v>244</v>
      </c>
      <c r="B99" s="68" t="s">
        <v>375</v>
      </c>
      <c r="C99" s="5"/>
      <c r="D99" s="5"/>
      <c r="E99" s="5"/>
      <c r="F99" s="5"/>
      <c r="G99" s="5"/>
      <c r="I99" s="13">
        <f t="shared" si="0"/>
        <v>0</v>
      </c>
      <c r="J99" s="46"/>
    </row>
    <row r="100" spans="1:10" x14ac:dyDescent="0.3">
      <c r="A100" t="s">
        <v>162</v>
      </c>
      <c r="B100" s="68" t="s">
        <v>375</v>
      </c>
      <c r="C100" s="5"/>
      <c r="D100" s="5"/>
      <c r="E100" s="5"/>
      <c r="F100" s="5">
        <v>448</v>
      </c>
      <c r="G100" s="5"/>
      <c r="I100" s="13">
        <f t="shared" si="0"/>
        <v>448</v>
      </c>
      <c r="J100" s="46"/>
    </row>
    <row r="101" spans="1:10" x14ac:dyDescent="0.3">
      <c r="A101" s="71" t="s">
        <v>29</v>
      </c>
      <c r="B101" s="68" t="s">
        <v>382</v>
      </c>
      <c r="C101" s="5">
        <v>8849</v>
      </c>
      <c r="D101" s="5">
        <v>10326</v>
      </c>
      <c r="E101" s="5"/>
      <c r="F101" s="5"/>
      <c r="G101" s="5"/>
      <c r="I101" s="13">
        <f t="shared" si="0"/>
        <v>19175</v>
      </c>
      <c r="J101" s="46"/>
    </row>
    <row r="102" spans="1:10" x14ac:dyDescent="0.3">
      <c r="A102" s="71" t="s">
        <v>330</v>
      </c>
      <c r="B102" s="68" t="s">
        <v>382</v>
      </c>
      <c r="C102" s="5"/>
      <c r="D102" s="5"/>
      <c r="E102" s="5"/>
      <c r="F102" s="5"/>
      <c r="G102" s="5"/>
      <c r="I102" s="13">
        <f t="shared" si="0"/>
        <v>0</v>
      </c>
      <c r="J102" s="46"/>
    </row>
    <row r="103" spans="1:10" x14ac:dyDescent="0.3">
      <c r="A103" s="71" t="s">
        <v>17</v>
      </c>
      <c r="B103" s="68" t="s">
        <v>382</v>
      </c>
      <c r="C103" s="5"/>
      <c r="D103" s="5"/>
      <c r="E103" s="5"/>
      <c r="F103" s="5"/>
      <c r="G103" s="5"/>
      <c r="I103" s="13">
        <f t="shared" si="0"/>
        <v>0</v>
      </c>
      <c r="J103" s="46"/>
    </row>
    <row r="104" spans="1:10" x14ac:dyDescent="0.3">
      <c r="A104" s="71" t="s">
        <v>331</v>
      </c>
      <c r="B104" s="68" t="s">
        <v>382</v>
      </c>
      <c r="C104" s="5"/>
      <c r="D104" s="5"/>
      <c r="E104" s="5"/>
      <c r="F104" s="5"/>
      <c r="G104" s="5"/>
      <c r="I104" s="13">
        <f t="shared" si="0"/>
        <v>0</v>
      </c>
      <c r="J104" s="46"/>
    </row>
    <row r="105" spans="1:10" x14ac:dyDescent="0.3">
      <c r="A105" s="71" t="s">
        <v>18</v>
      </c>
      <c r="B105" s="68" t="s">
        <v>382</v>
      </c>
      <c r="C105" s="5">
        <v>1853</v>
      </c>
      <c r="D105" s="5">
        <v>2217</v>
      </c>
      <c r="E105" s="5"/>
      <c r="F105" s="5">
        <v>5623</v>
      </c>
      <c r="G105" s="5">
        <v>2540</v>
      </c>
      <c r="I105" s="13">
        <f t="shared" si="0"/>
        <v>12233</v>
      </c>
      <c r="J105" s="46"/>
    </row>
    <row r="106" spans="1:10" x14ac:dyDescent="0.3">
      <c r="A106" s="71" t="s">
        <v>244</v>
      </c>
      <c r="B106" s="68" t="s">
        <v>382</v>
      </c>
      <c r="C106" s="5"/>
      <c r="D106" s="5"/>
      <c r="E106" s="5"/>
      <c r="F106" s="5"/>
      <c r="G106" s="5"/>
      <c r="I106" s="13">
        <f t="shared" si="0"/>
        <v>0</v>
      </c>
      <c r="J106" s="46"/>
    </row>
    <row r="107" spans="1:10" x14ac:dyDescent="0.3">
      <c r="A107" s="71" t="s">
        <v>162</v>
      </c>
      <c r="B107" s="68" t="s">
        <v>382</v>
      </c>
      <c r="C107" s="5"/>
      <c r="D107" s="5"/>
      <c r="E107" s="5"/>
      <c r="F107" s="5"/>
      <c r="G107" s="5"/>
      <c r="I107" s="13">
        <f t="shared" si="0"/>
        <v>0</v>
      </c>
      <c r="J107" s="46"/>
    </row>
    <row r="108" spans="1:10" x14ac:dyDescent="0.3">
      <c r="A108" s="55" t="s">
        <v>37</v>
      </c>
      <c r="B108" s="68" t="s">
        <v>382</v>
      </c>
      <c r="C108" s="5"/>
      <c r="D108" s="5"/>
      <c r="E108" s="5"/>
      <c r="F108" s="5"/>
      <c r="G108" s="5"/>
      <c r="I108" s="13">
        <f t="shared" si="0"/>
        <v>0</v>
      </c>
      <c r="J108" s="46"/>
    </row>
    <row r="109" spans="1:10" x14ac:dyDescent="0.3">
      <c r="A109" s="55" t="s">
        <v>332</v>
      </c>
      <c r="B109" s="68" t="s">
        <v>382</v>
      </c>
      <c r="C109" s="5"/>
      <c r="D109" s="5"/>
      <c r="E109" s="5"/>
      <c r="F109" s="5"/>
      <c r="G109" s="5"/>
      <c r="I109" s="13">
        <f t="shared" si="0"/>
        <v>0</v>
      </c>
      <c r="J109" s="46"/>
    </row>
    <row r="110" spans="1:10" x14ac:dyDescent="0.3">
      <c r="A110" s="72" t="s">
        <v>33</v>
      </c>
      <c r="B110" s="68" t="s">
        <v>382</v>
      </c>
      <c r="C110" s="5"/>
      <c r="D110" s="5"/>
      <c r="E110" s="5"/>
      <c r="F110" s="5"/>
      <c r="G110" s="5"/>
      <c r="I110" s="13">
        <f t="shared" si="0"/>
        <v>0</v>
      </c>
      <c r="J110" s="46"/>
    </row>
    <row r="111" spans="1:10" x14ac:dyDescent="0.3">
      <c r="A111" s="72" t="s">
        <v>326</v>
      </c>
      <c r="B111" s="68" t="s">
        <v>382</v>
      </c>
      <c r="C111" s="5"/>
      <c r="D111" s="5"/>
      <c r="E111" s="5"/>
      <c r="F111" s="5"/>
      <c r="G111" s="5"/>
      <c r="I111" s="13">
        <f t="shared" si="0"/>
        <v>0</v>
      </c>
      <c r="J111" s="46"/>
    </row>
    <row r="112" spans="1:10" x14ac:dyDescent="0.3">
      <c r="A112" s="72" t="s">
        <v>31</v>
      </c>
      <c r="B112" s="68" t="s">
        <v>382</v>
      </c>
      <c r="C112" s="5"/>
      <c r="D112" s="5"/>
      <c r="E112" s="5"/>
      <c r="F112" s="5"/>
      <c r="G112" s="5"/>
      <c r="I112" s="13">
        <f t="shared" si="0"/>
        <v>0</v>
      </c>
      <c r="J112" s="46"/>
    </row>
    <row r="113" spans="1:10" x14ac:dyDescent="0.3">
      <c r="A113" s="55" t="s">
        <v>245</v>
      </c>
      <c r="B113" s="68" t="s">
        <v>382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s="55" t="s">
        <v>161</v>
      </c>
      <c r="B114" s="68" t="s">
        <v>382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s="2" t="s">
        <v>37</v>
      </c>
      <c r="B115" s="73" t="s">
        <v>297</v>
      </c>
      <c r="C115" s="5">
        <v>3428</v>
      </c>
      <c r="D115" s="5"/>
      <c r="E115" s="5"/>
      <c r="F115" s="5">
        <v>2569</v>
      </c>
      <c r="G115" s="5"/>
      <c r="I115" s="13">
        <f t="shared" si="0"/>
        <v>5997</v>
      </c>
      <c r="J115" s="46"/>
    </row>
    <row r="116" spans="1:10" x14ac:dyDescent="0.3">
      <c r="A116" s="2" t="s">
        <v>332</v>
      </c>
      <c r="B116" s="73" t="s">
        <v>297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s="2" t="s">
        <v>33</v>
      </c>
      <c r="B117" s="73" t="s">
        <v>297</v>
      </c>
      <c r="C117" s="5"/>
      <c r="D117" s="5">
        <v>452</v>
      </c>
      <c r="E117" s="5">
        <v>5776</v>
      </c>
      <c r="F117" s="5">
        <v>3759</v>
      </c>
      <c r="G117" s="5">
        <v>2654</v>
      </c>
      <c r="I117" s="13">
        <f t="shared" si="0"/>
        <v>12641</v>
      </c>
      <c r="J117" s="46"/>
    </row>
    <row r="118" spans="1:10" x14ac:dyDescent="0.3">
      <c r="A118" s="2" t="s">
        <v>326</v>
      </c>
      <c r="B118" s="73" t="s">
        <v>297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s="2" t="s">
        <v>31</v>
      </c>
      <c r="B119" s="73" t="s">
        <v>297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s="2" t="s">
        <v>245</v>
      </c>
      <c r="B120" s="73" t="s">
        <v>297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2" t="s">
        <v>161</v>
      </c>
      <c r="B121" s="73" t="s">
        <v>297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7" t="s">
        <v>175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7" t="s">
        <v>361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8" t="s">
        <v>176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8" t="s">
        <v>362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8" t="s">
        <v>177</v>
      </c>
      <c r="B126" s="68" t="s">
        <v>382</v>
      </c>
      <c r="C126" s="5"/>
      <c r="D126" s="5"/>
      <c r="E126" s="5"/>
      <c r="F126" s="5"/>
      <c r="G126" s="5">
        <v>900</v>
      </c>
      <c r="I126" s="13">
        <f t="shared" si="0"/>
        <v>900</v>
      </c>
      <c r="J126" s="46"/>
    </row>
    <row r="127" spans="1:10" x14ac:dyDescent="0.3">
      <c r="A127" s="77" t="s">
        <v>363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77" t="s">
        <v>364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t="s">
        <v>37</v>
      </c>
      <c r="B129" s="55" t="s">
        <v>336</v>
      </c>
      <c r="C129" s="5"/>
      <c r="D129" s="5"/>
      <c r="E129" s="5"/>
      <c r="F129" s="10"/>
      <c r="G129" s="5"/>
      <c r="I129" s="47">
        <f t="shared" si="0"/>
        <v>0</v>
      </c>
      <c r="J129" s="45"/>
    </row>
    <row r="130" spans="1:10" x14ac:dyDescent="0.3">
      <c r="A130" s="2" t="s">
        <v>332</v>
      </c>
      <c r="B130" s="55" t="s">
        <v>336</v>
      </c>
      <c r="C130" s="5">
        <v>3306</v>
      </c>
      <c r="D130" s="5"/>
      <c r="E130" s="5"/>
      <c r="F130" s="10"/>
      <c r="G130" s="5"/>
      <c r="I130" s="47">
        <f t="shared" si="0"/>
        <v>3306</v>
      </c>
      <c r="J130" s="45"/>
    </row>
    <row r="131" spans="1:10" x14ac:dyDescent="0.3">
      <c r="A131" t="s">
        <v>33</v>
      </c>
      <c r="B131" s="55" t="s">
        <v>336</v>
      </c>
      <c r="C131" s="5">
        <v>3292</v>
      </c>
      <c r="D131" s="5"/>
      <c r="E131" s="5"/>
      <c r="F131" s="10"/>
      <c r="G131" s="5"/>
      <c r="I131" s="47">
        <f t="shared" si="0"/>
        <v>3292</v>
      </c>
      <c r="J131" s="45"/>
    </row>
    <row r="132" spans="1:10" x14ac:dyDescent="0.3">
      <c r="A132" s="2" t="s">
        <v>326</v>
      </c>
      <c r="B132" s="55" t="s">
        <v>336</v>
      </c>
      <c r="C132" s="5"/>
      <c r="D132" s="5"/>
      <c r="E132" s="5"/>
      <c r="F132" s="10"/>
      <c r="G132" s="5"/>
      <c r="I132" s="47">
        <f t="shared" si="0"/>
        <v>0</v>
      </c>
      <c r="J132" s="45"/>
    </row>
    <row r="133" spans="1:10" x14ac:dyDescent="0.3">
      <c r="A133" s="2" t="s">
        <v>339</v>
      </c>
      <c r="B133" s="55" t="s">
        <v>336</v>
      </c>
      <c r="C133" s="5">
        <v>601</v>
      </c>
      <c r="D133" s="5">
        <v>7322</v>
      </c>
      <c r="E133" s="5">
        <v>2370</v>
      </c>
      <c r="F133" s="10"/>
      <c r="G133" s="5"/>
      <c r="I133" s="47">
        <f t="shared" si="0"/>
        <v>10293</v>
      </c>
      <c r="J133" s="46">
        <f>I133</f>
        <v>10293</v>
      </c>
    </row>
    <row r="134" spans="1:10" x14ac:dyDescent="0.3">
      <c r="A134" t="s">
        <v>31</v>
      </c>
      <c r="B134" s="55" t="s">
        <v>336</v>
      </c>
      <c r="C134" s="5"/>
      <c r="D134" s="5"/>
      <c r="E134" s="5"/>
      <c r="F134" s="5"/>
      <c r="G134" s="5"/>
      <c r="I134" s="47">
        <f t="shared" si="0"/>
        <v>0</v>
      </c>
      <c r="J134" s="45"/>
    </row>
    <row r="135" spans="1:10" x14ac:dyDescent="0.3">
      <c r="A135" s="2" t="s">
        <v>245</v>
      </c>
      <c r="B135" s="55" t="s">
        <v>336</v>
      </c>
      <c r="C135" s="5"/>
      <c r="D135" s="5"/>
      <c r="E135" s="5"/>
      <c r="F135" s="5"/>
      <c r="G135" s="5"/>
      <c r="I135" s="47">
        <f t="shared" si="0"/>
        <v>0</v>
      </c>
      <c r="J135" s="45"/>
    </row>
    <row r="136" spans="1:10" x14ac:dyDescent="0.3">
      <c r="A136" s="2" t="s">
        <v>161</v>
      </c>
      <c r="B136" s="55" t="s">
        <v>336</v>
      </c>
      <c r="C136" s="5"/>
      <c r="D136" s="5"/>
      <c r="E136" s="5"/>
      <c r="F136" s="5"/>
      <c r="G136" s="5"/>
      <c r="I136" s="47">
        <f t="shared" si="0"/>
        <v>0</v>
      </c>
      <c r="J136" s="45"/>
    </row>
    <row r="137" spans="1:10" x14ac:dyDescent="0.3">
      <c r="A137" t="s">
        <v>35</v>
      </c>
      <c r="B137" t="s">
        <v>32</v>
      </c>
      <c r="C137" s="5"/>
      <c r="D137" s="5"/>
      <c r="E137" s="5"/>
      <c r="F137" s="5"/>
      <c r="G137" s="5"/>
      <c r="I137" s="13">
        <f t="shared" si="0"/>
        <v>0</v>
      </c>
      <c r="J137" s="46">
        <f>I137</f>
        <v>0</v>
      </c>
    </row>
    <row r="138" spans="1:10" x14ac:dyDescent="0.3">
      <c r="A138" t="s">
        <v>36</v>
      </c>
      <c r="B138" t="s">
        <v>32</v>
      </c>
      <c r="C138" s="5"/>
      <c r="D138" s="5"/>
      <c r="E138" s="5"/>
      <c r="F138" s="5"/>
      <c r="G138" s="5"/>
      <c r="I138" s="13">
        <f t="shared" si="0"/>
        <v>0</v>
      </c>
      <c r="J138" s="46">
        <f t="shared" ref="J138:J140" si="1">I138</f>
        <v>0</v>
      </c>
    </row>
    <row r="139" spans="1:10" x14ac:dyDescent="0.3">
      <c r="A139" t="s">
        <v>340</v>
      </c>
      <c r="B139" s="56" t="s">
        <v>32</v>
      </c>
      <c r="C139" s="5">
        <v>5412</v>
      </c>
      <c r="D139" s="5"/>
      <c r="E139" s="5"/>
      <c r="F139" s="5"/>
      <c r="G139" s="5"/>
      <c r="I139" s="13">
        <f t="shared" si="0"/>
        <v>5412</v>
      </c>
      <c r="J139" s="46">
        <f t="shared" si="1"/>
        <v>5412</v>
      </c>
    </row>
    <row r="140" spans="1:10" x14ac:dyDescent="0.3">
      <c r="A140" t="s">
        <v>341</v>
      </c>
      <c r="B140" s="56" t="s">
        <v>32</v>
      </c>
      <c r="C140" s="5">
        <v>1973</v>
      </c>
      <c r="D140" s="5">
        <v>7586</v>
      </c>
      <c r="E140" s="5">
        <v>2058</v>
      </c>
      <c r="F140" s="5"/>
      <c r="G140" s="5"/>
      <c r="I140" s="13">
        <f t="shared" si="0"/>
        <v>11617</v>
      </c>
      <c r="J140" s="46">
        <f t="shared" si="1"/>
        <v>11617</v>
      </c>
    </row>
    <row r="141" spans="1:10" x14ac:dyDescent="0.3">
      <c r="A141" s="53" t="s">
        <v>332</v>
      </c>
      <c r="B141" s="54" t="s">
        <v>316</v>
      </c>
      <c r="C141" s="5">
        <v>4130</v>
      </c>
      <c r="D141" s="5"/>
      <c r="E141" s="5"/>
      <c r="F141" s="5"/>
      <c r="G141" s="5"/>
      <c r="I141" s="13">
        <f t="shared" si="0"/>
        <v>4130</v>
      </c>
      <c r="J141" s="46">
        <f t="shared" ref="J141" si="2">I141</f>
        <v>4130</v>
      </c>
    </row>
    <row r="142" spans="1:10" x14ac:dyDescent="0.3">
      <c r="A142" s="53" t="s">
        <v>339</v>
      </c>
      <c r="B142" s="54" t="s">
        <v>316</v>
      </c>
      <c r="C142" s="5">
        <v>1725</v>
      </c>
      <c r="D142" s="5">
        <v>1427</v>
      </c>
      <c r="E142" s="5"/>
      <c r="F142" s="10"/>
      <c r="G142" s="5"/>
      <c r="I142" s="13">
        <f t="shared" si="0"/>
        <v>3152</v>
      </c>
      <c r="J142" s="46">
        <f>I142</f>
        <v>3152</v>
      </c>
    </row>
    <row r="143" spans="1:10" x14ac:dyDescent="0.3">
      <c r="A143" t="s">
        <v>37</v>
      </c>
      <c r="B143" t="s">
        <v>293</v>
      </c>
      <c r="C143" s="5"/>
      <c r="D143" s="5"/>
      <c r="E143" s="5"/>
      <c r="F143" s="5"/>
      <c r="G143" s="5"/>
      <c r="I143" s="13">
        <f t="shared" si="0"/>
        <v>0</v>
      </c>
      <c r="J143" s="44">
        <f>I143+I150+I154+I158</f>
        <v>4188.2</v>
      </c>
    </row>
    <row r="144" spans="1:10" x14ac:dyDescent="0.3">
      <c r="A144" s="2" t="s">
        <v>332</v>
      </c>
      <c r="B144" s="2" t="s">
        <v>327</v>
      </c>
      <c r="C144" s="5"/>
      <c r="D144" s="5"/>
      <c r="E144" s="5"/>
      <c r="F144" s="5"/>
      <c r="G144" s="5"/>
      <c r="I144" s="13">
        <f t="shared" si="0"/>
        <v>0</v>
      </c>
      <c r="J144" s="46">
        <f>I144+I159+I165</f>
        <v>2399</v>
      </c>
    </row>
    <row r="145" spans="1:10" x14ac:dyDescent="0.3">
      <c r="A145" t="s">
        <v>33</v>
      </c>
      <c r="B145" t="s">
        <v>293</v>
      </c>
      <c r="C145" s="5"/>
      <c r="D145" s="5"/>
      <c r="E145" s="5"/>
      <c r="F145" s="5"/>
      <c r="G145" s="5"/>
      <c r="I145" s="13">
        <f t="shared" si="0"/>
        <v>0</v>
      </c>
      <c r="J145" s="46">
        <f>I145+I151+I155+I160</f>
        <v>6778.7</v>
      </c>
    </row>
    <row r="146" spans="1:10" x14ac:dyDescent="0.3">
      <c r="A146" s="2" t="s">
        <v>326</v>
      </c>
      <c r="B146" s="2" t="s">
        <v>327</v>
      </c>
      <c r="C146" s="5"/>
      <c r="D146" s="5"/>
      <c r="E146" s="5"/>
      <c r="F146" s="5"/>
      <c r="G146" s="5"/>
      <c r="I146" s="13">
        <f t="shared" si="0"/>
        <v>0</v>
      </c>
      <c r="J146" s="46">
        <f>I146+I161+I166</f>
        <v>1996</v>
      </c>
    </row>
    <row r="147" spans="1:10" x14ac:dyDescent="0.3">
      <c r="A147" t="s">
        <v>31</v>
      </c>
      <c r="B147" t="s">
        <v>293</v>
      </c>
      <c r="C147" s="5"/>
      <c r="D147" s="5"/>
      <c r="E147" s="5"/>
      <c r="F147" s="10"/>
      <c r="G147" s="5"/>
      <c r="I147" s="13">
        <f t="shared" si="0"/>
        <v>0</v>
      </c>
      <c r="J147" s="44">
        <f>I147+I152+I156+I162</f>
        <v>7342</v>
      </c>
    </row>
    <row r="148" spans="1:10" x14ac:dyDescent="0.3">
      <c r="A148" t="s">
        <v>245</v>
      </c>
      <c r="B148" t="s">
        <v>293</v>
      </c>
      <c r="C148" s="5"/>
      <c r="D148" s="5"/>
      <c r="E148" s="5"/>
      <c r="F148" s="10"/>
      <c r="G148" s="5"/>
      <c r="I148" s="13">
        <f t="shared" si="0"/>
        <v>0</v>
      </c>
      <c r="J148" s="75">
        <f>I148+I153+I157+I163</f>
        <v>9628.08</v>
      </c>
    </row>
    <row r="149" spans="1:10" x14ac:dyDescent="0.3">
      <c r="A149" t="s">
        <v>161</v>
      </c>
      <c r="B149" t="s">
        <v>293</v>
      </c>
      <c r="C149" s="5"/>
      <c r="D149" s="5"/>
      <c r="E149" s="5"/>
      <c r="F149" s="10"/>
      <c r="G149" s="5"/>
      <c r="I149" s="13">
        <f t="shared" si="0"/>
        <v>0</v>
      </c>
      <c r="J149" s="46">
        <f>I149+I164+I167</f>
        <v>0</v>
      </c>
    </row>
    <row r="150" spans="1:10" x14ac:dyDescent="0.3">
      <c r="A150" t="s">
        <v>37</v>
      </c>
      <c r="B150" t="s">
        <v>277</v>
      </c>
      <c r="C150" s="5">
        <v>1729</v>
      </c>
      <c r="D150" s="5">
        <v>1099.5999999999999</v>
      </c>
      <c r="E150" s="5">
        <v>1093</v>
      </c>
      <c r="F150" s="10">
        <v>266.60000000000002</v>
      </c>
      <c r="G150" s="5"/>
      <c r="I150" s="47">
        <f t="shared" si="0"/>
        <v>4188.2</v>
      </c>
      <c r="J150" s="46"/>
    </row>
    <row r="151" spans="1:10" x14ac:dyDescent="0.3">
      <c r="A151" t="s">
        <v>33</v>
      </c>
      <c r="B151" t="s">
        <v>277</v>
      </c>
      <c r="C151" s="5"/>
      <c r="D151" s="5">
        <v>405</v>
      </c>
      <c r="E151" s="5"/>
      <c r="F151" s="10">
        <v>844.7</v>
      </c>
      <c r="G151" s="5">
        <v>967</v>
      </c>
      <c r="I151" s="47">
        <f t="shared" si="0"/>
        <v>2216.6999999999998</v>
      </c>
      <c r="J151" s="46"/>
    </row>
    <row r="152" spans="1:10" x14ac:dyDescent="0.3">
      <c r="A152" t="s">
        <v>31</v>
      </c>
      <c r="B152" t="s">
        <v>277</v>
      </c>
      <c r="C152" s="5">
        <v>713</v>
      </c>
      <c r="D152" s="5"/>
      <c r="E152" s="5">
        <v>1780</v>
      </c>
      <c r="F152" s="10">
        <v>1147</v>
      </c>
      <c r="G152" s="5">
        <v>3185</v>
      </c>
      <c r="I152" s="47">
        <f t="shared" si="0"/>
        <v>6825</v>
      </c>
      <c r="J152" s="46"/>
    </row>
    <row r="153" spans="1:10" x14ac:dyDescent="0.3">
      <c r="A153" t="s">
        <v>245</v>
      </c>
      <c r="B153" t="s">
        <v>277</v>
      </c>
      <c r="C153" s="5">
        <v>3479.08</v>
      </c>
      <c r="D153" s="5">
        <v>641.5</v>
      </c>
      <c r="E153" s="5">
        <v>1830.5</v>
      </c>
      <c r="F153" s="10">
        <v>744</v>
      </c>
      <c r="G153" s="5">
        <v>2933</v>
      </c>
      <c r="I153" s="74">
        <f t="shared" si="0"/>
        <v>9628.08</v>
      </c>
      <c r="J153" s="46"/>
    </row>
    <row r="154" spans="1:10" x14ac:dyDescent="0.3">
      <c r="A154" s="2" t="s">
        <v>37</v>
      </c>
      <c r="B154" s="2" t="s">
        <v>153</v>
      </c>
      <c r="C154" s="5"/>
      <c r="D154" s="5"/>
      <c r="E154" s="5"/>
      <c r="F154" s="10"/>
      <c r="G154" s="5"/>
      <c r="I154" s="47">
        <f t="shared" si="0"/>
        <v>0</v>
      </c>
      <c r="J154" s="46"/>
    </row>
    <row r="155" spans="1:10" x14ac:dyDescent="0.3">
      <c r="A155" s="2" t="s">
        <v>33</v>
      </c>
      <c r="B155" s="2" t="s">
        <v>153</v>
      </c>
      <c r="C155" s="5"/>
      <c r="D155" s="5"/>
      <c r="E155" s="5"/>
      <c r="F155" s="10"/>
      <c r="G155" s="5"/>
      <c r="I155" s="47">
        <f t="shared" si="0"/>
        <v>0</v>
      </c>
      <c r="J155" s="46"/>
    </row>
    <row r="156" spans="1:10" x14ac:dyDescent="0.3">
      <c r="A156" s="2" t="s">
        <v>31</v>
      </c>
      <c r="B156" s="2" t="s">
        <v>153</v>
      </c>
      <c r="C156" s="5"/>
      <c r="D156" s="5"/>
      <c r="E156" s="5"/>
      <c r="F156" s="10"/>
      <c r="G156" s="5"/>
      <c r="I156" s="47">
        <f t="shared" si="0"/>
        <v>0</v>
      </c>
      <c r="J156" s="46"/>
    </row>
    <row r="157" spans="1:10" x14ac:dyDescent="0.3">
      <c r="A157" s="2" t="s">
        <v>245</v>
      </c>
      <c r="B157" s="2" t="s">
        <v>153</v>
      </c>
      <c r="C157" s="5"/>
      <c r="D157" s="5"/>
      <c r="E157" s="5"/>
      <c r="F157" s="10"/>
      <c r="G157" s="5"/>
      <c r="I157" s="47">
        <f t="shared" si="0"/>
        <v>0</v>
      </c>
      <c r="J157" s="46"/>
    </row>
    <row r="158" spans="1:10" x14ac:dyDescent="0.3">
      <c r="A158" s="2" t="s">
        <v>42</v>
      </c>
      <c r="B158" s="2" t="s">
        <v>355</v>
      </c>
      <c r="C158" s="5"/>
      <c r="D158" s="5"/>
      <c r="E158" s="5"/>
      <c r="F158" s="5"/>
      <c r="G158" s="5"/>
      <c r="I158" s="47">
        <f t="shared" si="0"/>
        <v>0</v>
      </c>
      <c r="J158" s="46"/>
    </row>
    <row r="159" spans="1:10" x14ac:dyDescent="0.3">
      <c r="A159" s="2" t="s">
        <v>356</v>
      </c>
      <c r="B159" s="2" t="s">
        <v>355</v>
      </c>
      <c r="C159" s="5"/>
      <c r="D159" s="5"/>
      <c r="E159" s="5"/>
      <c r="F159" s="5"/>
      <c r="G159" s="5"/>
      <c r="I159" s="47">
        <f t="shared" si="0"/>
        <v>0</v>
      </c>
      <c r="J159" s="46"/>
    </row>
    <row r="160" spans="1:10" x14ac:dyDescent="0.3">
      <c r="A160" s="2" t="s">
        <v>44</v>
      </c>
      <c r="B160" s="2" t="s">
        <v>355</v>
      </c>
      <c r="C160" s="5">
        <v>1155</v>
      </c>
      <c r="D160" s="5">
        <v>1851</v>
      </c>
      <c r="E160" s="5">
        <v>1185</v>
      </c>
      <c r="F160" s="5">
        <v>371</v>
      </c>
      <c r="G160" s="5"/>
      <c r="I160" s="47">
        <f t="shared" si="0"/>
        <v>4562</v>
      </c>
      <c r="J160" s="46"/>
    </row>
    <row r="161" spans="1:10" x14ac:dyDescent="0.3">
      <c r="A161" s="2" t="s">
        <v>357</v>
      </c>
      <c r="B161" s="2" t="s">
        <v>355</v>
      </c>
      <c r="C161" s="5"/>
      <c r="D161" s="5"/>
      <c r="E161" s="5"/>
      <c r="F161" s="5"/>
      <c r="G161" s="5"/>
      <c r="I161" s="47">
        <f t="shared" si="0"/>
        <v>0</v>
      </c>
      <c r="J161" s="46"/>
    </row>
    <row r="162" spans="1:10" x14ac:dyDescent="0.3">
      <c r="A162" s="2" t="s">
        <v>71</v>
      </c>
      <c r="B162" s="2" t="s">
        <v>355</v>
      </c>
      <c r="C162" s="5"/>
      <c r="D162" s="5"/>
      <c r="E162" s="5"/>
      <c r="F162" s="5"/>
      <c r="G162" s="5">
        <v>517</v>
      </c>
      <c r="I162" s="47">
        <f t="shared" si="0"/>
        <v>517</v>
      </c>
      <c r="J162" s="46"/>
    </row>
    <row r="163" spans="1:10" x14ac:dyDescent="0.3">
      <c r="A163" s="2" t="s">
        <v>358</v>
      </c>
      <c r="B163" s="2" t="s">
        <v>355</v>
      </c>
      <c r="C163" s="5"/>
      <c r="D163" s="5"/>
      <c r="E163" s="5"/>
      <c r="F163" s="5"/>
      <c r="G163" s="5"/>
      <c r="I163" s="47">
        <f t="shared" si="0"/>
        <v>0</v>
      </c>
      <c r="J163" s="46"/>
    </row>
    <row r="164" spans="1:10" x14ac:dyDescent="0.3">
      <c r="A164" s="2" t="s">
        <v>359</v>
      </c>
      <c r="B164" s="2" t="s">
        <v>355</v>
      </c>
      <c r="C164" s="5"/>
      <c r="D164" s="5"/>
      <c r="E164" s="5"/>
      <c r="F164" s="10"/>
      <c r="G164" s="5"/>
      <c r="I164" s="47">
        <f t="shared" si="0"/>
        <v>0</v>
      </c>
      <c r="J164" s="46"/>
    </row>
    <row r="165" spans="1:10" x14ac:dyDescent="0.3">
      <c r="A165" s="2" t="s">
        <v>332</v>
      </c>
      <c r="B165" s="2" t="s">
        <v>381</v>
      </c>
      <c r="C165" s="5"/>
      <c r="D165" s="5"/>
      <c r="E165" s="5">
        <v>1600</v>
      </c>
      <c r="F165" s="10"/>
      <c r="G165" s="5">
        <v>799</v>
      </c>
      <c r="I165" s="47">
        <f t="shared" si="0"/>
        <v>2399</v>
      </c>
      <c r="J165" s="46"/>
    </row>
    <row r="166" spans="1:10" x14ac:dyDescent="0.3">
      <c r="A166" s="2" t="s">
        <v>326</v>
      </c>
      <c r="B166" s="2" t="s">
        <v>381</v>
      </c>
      <c r="C166" s="5">
        <v>746</v>
      </c>
      <c r="D166" s="5">
        <v>1250</v>
      </c>
      <c r="E166" s="5"/>
      <c r="F166" s="10"/>
      <c r="G166" s="5"/>
      <c r="I166" s="47">
        <f t="shared" si="0"/>
        <v>1996</v>
      </c>
      <c r="J166" s="46"/>
    </row>
    <row r="167" spans="1:10" x14ac:dyDescent="0.3">
      <c r="A167" s="2" t="s">
        <v>161</v>
      </c>
      <c r="B167" s="2" t="s">
        <v>381</v>
      </c>
      <c r="C167" s="5"/>
      <c r="D167" s="5"/>
      <c r="E167" s="5"/>
      <c r="F167" s="10"/>
      <c r="G167" s="5"/>
      <c r="I167" s="47">
        <f t="shared" si="0"/>
        <v>0</v>
      </c>
      <c r="J167" s="46"/>
    </row>
    <row r="168" spans="1:10" x14ac:dyDescent="0.3">
      <c r="A168" s="2" t="s">
        <v>29</v>
      </c>
      <c r="B168" s="2" t="s">
        <v>318</v>
      </c>
      <c r="C168" s="5"/>
      <c r="D168" s="5"/>
      <c r="E168" s="5"/>
      <c r="F168" s="10"/>
      <c r="G168" s="5"/>
      <c r="I168" s="47">
        <f t="shared" si="0"/>
        <v>0</v>
      </c>
      <c r="J168" s="46">
        <f>I168</f>
        <v>0</v>
      </c>
    </row>
    <row r="169" spans="1:10" x14ac:dyDescent="0.3">
      <c r="A169" s="2" t="s">
        <v>17</v>
      </c>
      <c r="B169" s="2" t="s">
        <v>318</v>
      </c>
      <c r="C169" s="5"/>
      <c r="D169" s="5"/>
      <c r="E169" s="5"/>
      <c r="F169" s="10"/>
      <c r="G169" s="5"/>
      <c r="I169" s="47">
        <f t="shared" si="0"/>
        <v>0</v>
      </c>
      <c r="J169" s="46">
        <f>I169</f>
        <v>0</v>
      </c>
    </row>
    <row r="170" spans="1:10" x14ac:dyDescent="0.3">
      <c r="A170" s="2" t="s">
        <v>37</v>
      </c>
      <c r="B170" s="2" t="s">
        <v>290</v>
      </c>
      <c r="C170" s="5"/>
      <c r="D170" s="5"/>
      <c r="E170" s="5"/>
      <c r="F170" s="10"/>
      <c r="G170" s="5"/>
      <c r="I170" s="47">
        <f t="shared" si="0"/>
        <v>0</v>
      </c>
      <c r="J170" s="45"/>
    </row>
    <row r="171" spans="1:10" x14ac:dyDescent="0.3">
      <c r="A171" s="2" t="s">
        <v>33</v>
      </c>
      <c r="B171" s="2" t="s">
        <v>290</v>
      </c>
      <c r="C171" s="5"/>
      <c r="D171" s="5"/>
      <c r="E171" s="5"/>
      <c r="F171" s="10"/>
      <c r="G171" s="5"/>
      <c r="I171" s="47">
        <f t="shared" si="0"/>
        <v>0</v>
      </c>
      <c r="J171" s="45"/>
    </row>
    <row r="172" spans="1:10" x14ac:dyDescent="0.3">
      <c r="A172" s="2" t="s">
        <v>31</v>
      </c>
      <c r="B172" s="2" t="s">
        <v>290</v>
      </c>
      <c r="C172" s="5"/>
      <c r="D172" s="5"/>
      <c r="E172" s="5"/>
      <c r="F172" s="10"/>
      <c r="G172" s="5"/>
      <c r="I172" s="47">
        <f t="shared" si="0"/>
        <v>0</v>
      </c>
      <c r="J172" s="45"/>
    </row>
    <row r="173" spans="1:10" x14ac:dyDescent="0.3">
      <c r="A173" s="2" t="s">
        <v>245</v>
      </c>
      <c r="B173" s="2" t="s">
        <v>290</v>
      </c>
      <c r="C173" s="5"/>
      <c r="D173" s="5"/>
      <c r="E173" s="5"/>
      <c r="F173" s="10"/>
      <c r="G173" s="5"/>
      <c r="I173" s="47">
        <f t="shared" si="0"/>
        <v>0</v>
      </c>
      <c r="J173" s="45"/>
    </row>
    <row r="174" spans="1:10" x14ac:dyDescent="0.3">
      <c r="A174" s="62" t="s">
        <v>29</v>
      </c>
      <c r="B174" s="62" t="s">
        <v>32</v>
      </c>
      <c r="C174" s="5"/>
      <c r="D174" s="5"/>
      <c r="E174" s="5"/>
      <c r="F174" s="10"/>
      <c r="G174" s="5"/>
      <c r="I174" s="47">
        <f t="shared" si="0"/>
        <v>0</v>
      </c>
      <c r="J174" s="46">
        <f>I174</f>
        <v>0</v>
      </c>
    </row>
    <row r="175" spans="1:10" x14ac:dyDescent="0.3">
      <c r="A175" s="62" t="s">
        <v>17</v>
      </c>
      <c r="B175" s="62" t="s">
        <v>32</v>
      </c>
      <c r="C175" s="5"/>
      <c r="D175" s="5"/>
      <c r="E175" s="5"/>
      <c r="F175" s="10"/>
      <c r="G175" s="5"/>
      <c r="I175" s="47">
        <f t="shared" si="0"/>
        <v>0</v>
      </c>
      <c r="J175" s="46">
        <f t="shared" ref="J175:J176" si="3">I175</f>
        <v>0</v>
      </c>
    </row>
    <row r="176" spans="1:10" x14ac:dyDescent="0.3">
      <c r="A176" s="40" t="s">
        <v>18</v>
      </c>
      <c r="B176" s="62" t="s">
        <v>32</v>
      </c>
      <c r="C176" s="5"/>
      <c r="D176" s="5"/>
      <c r="E176" s="5"/>
      <c r="F176" s="10"/>
      <c r="G176" s="5"/>
      <c r="I176" s="47">
        <f t="shared" si="0"/>
        <v>0</v>
      </c>
      <c r="J176" s="46">
        <f t="shared" si="3"/>
        <v>0</v>
      </c>
    </row>
    <row r="177" spans="1:10" x14ac:dyDescent="0.3">
      <c r="A177" s="2" t="s">
        <v>42</v>
      </c>
      <c r="B177" s="54" t="s">
        <v>385</v>
      </c>
      <c r="C177" s="5"/>
      <c r="D177" s="5"/>
      <c r="E177" s="5"/>
      <c r="F177" s="10"/>
      <c r="G177" s="5"/>
      <c r="I177" s="47">
        <f t="shared" si="0"/>
        <v>0</v>
      </c>
      <c r="J177" s="46"/>
    </row>
    <row r="178" spans="1:10" x14ac:dyDescent="0.3">
      <c r="A178" s="2" t="s">
        <v>356</v>
      </c>
      <c r="B178" s="54" t="s">
        <v>385</v>
      </c>
      <c r="C178" s="5"/>
      <c r="D178" s="5"/>
      <c r="E178" s="5"/>
      <c r="F178" s="10"/>
      <c r="G178" s="5"/>
      <c r="I178" s="47">
        <f t="shared" si="0"/>
        <v>0</v>
      </c>
      <c r="J178" s="46"/>
    </row>
    <row r="179" spans="1:10" x14ac:dyDescent="0.3">
      <c r="A179" s="2" t="s">
        <v>44</v>
      </c>
      <c r="B179" s="54" t="s">
        <v>385</v>
      </c>
      <c r="C179" s="5"/>
      <c r="D179" s="5"/>
      <c r="E179" s="5"/>
      <c r="F179" s="10"/>
      <c r="G179" s="5"/>
      <c r="I179" s="47">
        <f t="shared" si="0"/>
        <v>0</v>
      </c>
      <c r="J179" s="46"/>
    </row>
    <row r="180" spans="1:10" x14ac:dyDescent="0.3">
      <c r="A180" s="2" t="s">
        <v>357</v>
      </c>
      <c r="B180" s="54" t="s">
        <v>385</v>
      </c>
      <c r="C180" s="5"/>
      <c r="D180" s="5"/>
      <c r="E180" s="5"/>
      <c r="F180" s="10"/>
      <c r="G180" s="5"/>
      <c r="I180" s="47">
        <f t="shared" si="0"/>
        <v>0</v>
      </c>
      <c r="J180" s="46"/>
    </row>
    <row r="181" spans="1:10" x14ac:dyDescent="0.3">
      <c r="A181" s="2" t="s">
        <v>71</v>
      </c>
      <c r="B181" s="54" t="s">
        <v>385</v>
      </c>
      <c r="C181" s="5"/>
      <c r="D181" s="5"/>
      <c r="E181" s="5"/>
      <c r="F181" s="10"/>
      <c r="G181" s="5"/>
      <c r="I181" s="47">
        <f t="shared" si="0"/>
        <v>0</v>
      </c>
      <c r="J181" s="46"/>
    </row>
    <row r="182" spans="1:10" x14ac:dyDescent="0.3">
      <c r="A182" s="2" t="s">
        <v>358</v>
      </c>
      <c r="B182" s="54" t="s">
        <v>385</v>
      </c>
      <c r="C182" s="5"/>
      <c r="D182" s="5"/>
      <c r="E182" s="5"/>
      <c r="F182" s="10"/>
      <c r="G182" s="5"/>
      <c r="I182" s="47">
        <f t="shared" si="0"/>
        <v>0</v>
      </c>
      <c r="J182" s="46"/>
    </row>
    <row r="183" spans="1:10" x14ac:dyDescent="0.3">
      <c r="A183" s="2" t="s">
        <v>359</v>
      </c>
      <c r="B183" s="54" t="s">
        <v>385</v>
      </c>
      <c r="C183" s="5"/>
      <c r="D183" s="5"/>
      <c r="E183" s="5"/>
      <c r="F183" s="10"/>
      <c r="G183" s="5"/>
      <c r="I183" s="47">
        <f t="shared" si="0"/>
        <v>0</v>
      </c>
      <c r="J183" s="46"/>
    </row>
    <row r="184" spans="1:10" x14ac:dyDescent="0.3">
      <c r="A184" s="2" t="s">
        <v>53</v>
      </c>
      <c r="B184" s="58" t="s">
        <v>310</v>
      </c>
      <c r="C184" s="5"/>
      <c r="D184" s="5"/>
      <c r="E184" s="5"/>
      <c r="F184" s="10"/>
      <c r="G184" s="5"/>
      <c r="I184" s="47">
        <f t="shared" si="0"/>
        <v>0</v>
      </c>
      <c r="J184" s="44">
        <f>I129+I170+I184+I191+I177</f>
        <v>40359</v>
      </c>
    </row>
    <row r="185" spans="1:10" x14ac:dyDescent="0.3">
      <c r="A185" s="2" t="s">
        <v>333</v>
      </c>
      <c r="B185" s="58" t="s">
        <v>310</v>
      </c>
      <c r="C185" s="5"/>
      <c r="D185" s="5"/>
      <c r="E185" s="5"/>
      <c r="F185" s="10"/>
      <c r="G185" s="5"/>
      <c r="I185" s="47">
        <f t="shared" si="0"/>
        <v>0</v>
      </c>
      <c r="J185" s="46">
        <f>I185+I130+I192+I178</f>
        <v>27107</v>
      </c>
    </row>
    <row r="186" spans="1:10" x14ac:dyDescent="0.3">
      <c r="A186" s="2" t="s">
        <v>54</v>
      </c>
      <c r="B186" s="58" t="s">
        <v>310</v>
      </c>
      <c r="C186" s="5"/>
      <c r="D186" s="5"/>
      <c r="E186" s="5"/>
      <c r="F186" s="10"/>
      <c r="G186" s="5"/>
      <c r="I186" s="47">
        <f t="shared" si="0"/>
        <v>0</v>
      </c>
      <c r="J186" s="44">
        <f>I131+I171+I186+I198+I193+I179</f>
        <v>26280</v>
      </c>
    </row>
    <row r="187" spans="1:10" x14ac:dyDescent="0.3">
      <c r="A187" s="2" t="s">
        <v>334</v>
      </c>
      <c r="B187" s="58" t="s">
        <v>310</v>
      </c>
      <c r="C187" s="5"/>
      <c r="D187" s="5"/>
      <c r="E187" s="5"/>
      <c r="F187" s="10"/>
      <c r="G187" s="5"/>
      <c r="I187" s="47">
        <f t="shared" si="0"/>
        <v>0</v>
      </c>
      <c r="J187" s="46">
        <f>I187+I132+I194+I180</f>
        <v>28850</v>
      </c>
    </row>
    <row r="188" spans="1:10" x14ac:dyDescent="0.3">
      <c r="A188" s="2" t="s">
        <v>311</v>
      </c>
      <c r="B188" s="58" t="s">
        <v>310</v>
      </c>
      <c r="C188" s="5"/>
      <c r="D188" s="5"/>
      <c r="E188" s="5"/>
      <c r="F188" s="10"/>
      <c r="G188" s="5"/>
      <c r="I188" s="47">
        <f t="shared" si="0"/>
        <v>0</v>
      </c>
      <c r="J188" s="44">
        <f>I134+I172+I188+I195+I181</f>
        <v>14212</v>
      </c>
    </row>
    <row r="189" spans="1:10" x14ac:dyDescent="0.3">
      <c r="A189" s="2" t="s">
        <v>320</v>
      </c>
      <c r="B189" s="58" t="s">
        <v>310</v>
      </c>
      <c r="C189" s="5"/>
      <c r="D189" s="5"/>
      <c r="E189" s="5"/>
      <c r="F189" s="5"/>
      <c r="G189" s="5"/>
      <c r="I189" s="47">
        <f t="shared" si="0"/>
        <v>0</v>
      </c>
      <c r="J189" s="44">
        <f>I173+I189+I135+I196+I182</f>
        <v>348</v>
      </c>
    </row>
    <row r="190" spans="1:10" x14ac:dyDescent="0.3">
      <c r="A190" s="2" t="s">
        <v>337</v>
      </c>
      <c r="B190" s="58" t="s">
        <v>310</v>
      </c>
      <c r="C190" s="5"/>
      <c r="D190" s="5"/>
      <c r="E190" s="5"/>
      <c r="F190" s="5"/>
      <c r="G190" s="5"/>
      <c r="I190" s="47">
        <f>C190+D190+E190+F190+G190</f>
        <v>0</v>
      </c>
      <c r="J190" s="46">
        <f>I190+I136+I197+I183</f>
        <v>4121</v>
      </c>
    </row>
    <row r="191" spans="1:10" x14ac:dyDescent="0.3">
      <c r="A191" s="65" t="s">
        <v>29</v>
      </c>
      <c r="B191" s="58" t="s">
        <v>310</v>
      </c>
      <c r="C191" s="5">
        <v>8366</v>
      </c>
      <c r="D191" s="5">
        <v>13649</v>
      </c>
      <c r="E191" s="5">
        <v>8896</v>
      </c>
      <c r="F191" s="5">
        <v>7582</v>
      </c>
      <c r="G191" s="5">
        <v>1866</v>
      </c>
      <c r="I191" s="47">
        <f t="shared" ref="I191:I197" si="4">C191+D191+E191+F191+G191</f>
        <v>40359</v>
      </c>
      <c r="J191" s="46"/>
    </row>
    <row r="192" spans="1:10" x14ac:dyDescent="0.3">
      <c r="A192" s="65" t="s">
        <v>330</v>
      </c>
      <c r="B192" s="58" t="s">
        <v>310</v>
      </c>
      <c r="C192" s="5">
        <v>7685</v>
      </c>
      <c r="D192" s="5"/>
      <c r="E192" s="5">
        <v>4072</v>
      </c>
      <c r="F192" s="5">
        <v>6384</v>
      </c>
      <c r="G192" s="5">
        <v>5660</v>
      </c>
      <c r="I192" s="47">
        <f t="shared" si="4"/>
        <v>23801</v>
      </c>
      <c r="J192" s="46"/>
    </row>
    <row r="193" spans="1:10" x14ac:dyDescent="0.3">
      <c r="A193" s="65" t="s">
        <v>17</v>
      </c>
      <c r="B193" s="58" t="s">
        <v>310</v>
      </c>
      <c r="C193" s="5">
        <v>6444</v>
      </c>
      <c r="D193" s="5">
        <v>3604</v>
      </c>
      <c r="E193" s="5">
        <v>8246</v>
      </c>
      <c r="F193" s="5">
        <v>3597</v>
      </c>
      <c r="G193" s="5">
        <v>1097</v>
      </c>
      <c r="I193" s="47">
        <f t="shared" si="4"/>
        <v>22988</v>
      </c>
      <c r="J193" s="46"/>
    </row>
    <row r="194" spans="1:10" x14ac:dyDescent="0.3">
      <c r="A194" s="65" t="s">
        <v>331</v>
      </c>
      <c r="B194" s="58" t="s">
        <v>310</v>
      </c>
      <c r="C194" s="5">
        <v>11945</v>
      </c>
      <c r="D194" s="5">
        <v>9056</v>
      </c>
      <c r="E194" s="5">
        <v>1085</v>
      </c>
      <c r="F194" s="5">
        <v>6764</v>
      </c>
      <c r="G194" s="5"/>
      <c r="I194" s="47">
        <f t="shared" si="4"/>
        <v>28850</v>
      </c>
      <c r="J194" s="46"/>
    </row>
    <row r="195" spans="1:10" x14ac:dyDescent="0.3">
      <c r="A195" s="65" t="s">
        <v>18</v>
      </c>
      <c r="B195" s="58" t="s">
        <v>310</v>
      </c>
      <c r="C195" s="5">
        <v>1369</v>
      </c>
      <c r="D195" s="5">
        <v>5587</v>
      </c>
      <c r="E195" s="5">
        <v>2970</v>
      </c>
      <c r="F195" s="10">
        <v>4286</v>
      </c>
      <c r="G195" s="5"/>
      <c r="I195" s="47">
        <f t="shared" si="4"/>
        <v>14212</v>
      </c>
      <c r="J195" s="46"/>
    </row>
    <row r="196" spans="1:10" x14ac:dyDescent="0.3">
      <c r="A196" s="65" t="s">
        <v>244</v>
      </c>
      <c r="B196" s="58" t="s">
        <v>310</v>
      </c>
      <c r="C196" s="5"/>
      <c r="D196" s="5"/>
      <c r="E196" s="5">
        <v>115</v>
      </c>
      <c r="F196" s="10">
        <v>233</v>
      </c>
      <c r="G196" s="5"/>
      <c r="I196" s="47">
        <f t="shared" si="4"/>
        <v>348</v>
      </c>
      <c r="J196" s="46"/>
    </row>
    <row r="197" spans="1:10" x14ac:dyDescent="0.3">
      <c r="A197" s="65" t="s">
        <v>162</v>
      </c>
      <c r="B197" s="58" t="s">
        <v>310</v>
      </c>
      <c r="C197" s="5">
        <v>2217</v>
      </c>
      <c r="D197" s="5">
        <v>916</v>
      </c>
      <c r="E197" s="5"/>
      <c r="F197" s="10">
        <v>421</v>
      </c>
      <c r="G197" s="5">
        <v>567</v>
      </c>
      <c r="I197" s="47">
        <f t="shared" si="4"/>
        <v>4121</v>
      </c>
      <c r="J197" s="46"/>
    </row>
    <row r="198" spans="1:10" x14ac:dyDescent="0.3">
      <c r="A198" t="s">
        <v>27</v>
      </c>
      <c r="B198" t="s">
        <v>45</v>
      </c>
      <c r="C198" s="5"/>
      <c r="D198" s="5"/>
      <c r="E198" s="5"/>
      <c r="F198" s="5"/>
      <c r="G198" s="5"/>
      <c r="I198" s="47">
        <f t="shared" si="0"/>
        <v>0</v>
      </c>
      <c r="J198" s="44"/>
    </row>
    <row r="199" spans="1:10" x14ac:dyDescent="0.3">
      <c r="C199" s="1" t="s">
        <v>0</v>
      </c>
      <c r="D199" s="1" t="s">
        <v>0</v>
      </c>
      <c r="E199" s="1" t="s">
        <v>0</v>
      </c>
      <c r="F199" s="1" t="s">
        <v>0</v>
      </c>
      <c r="G199" s="1" t="s">
        <v>0</v>
      </c>
      <c r="H199" s="1"/>
      <c r="I199" s="1" t="s">
        <v>0</v>
      </c>
    </row>
    <row r="200" spans="1:10" x14ac:dyDescent="0.3">
      <c r="C200" s="70">
        <f>SUM(C4:C198)</f>
        <v>203967.08</v>
      </c>
      <c r="D200" s="70">
        <f>SUM(D4:D198)</f>
        <v>159249.1</v>
      </c>
      <c r="E200" s="70">
        <f>SUM(E4:E198)</f>
        <v>115706.5</v>
      </c>
      <c r="F200" s="79">
        <f>SUM(F4:F198)</f>
        <v>120436.3</v>
      </c>
      <c r="G200" s="70">
        <f>SUM(G4:G198)</f>
        <v>62968</v>
      </c>
      <c r="H200" s="9"/>
      <c r="I200" s="76">
        <f>SUM(I4:I198)</f>
        <v>662326.98</v>
      </c>
      <c r="J200" s="76">
        <f>SUM(J4:J198)</f>
        <v>662326.98</v>
      </c>
    </row>
    <row r="201" spans="1:10" x14ac:dyDescent="0.3">
      <c r="C201" s="1" t="s">
        <v>1</v>
      </c>
      <c r="D201" s="1" t="s">
        <v>1</v>
      </c>
      <c r="E201" s="1" t="s">
        <v>1</v>
      </c>
      <c r="F201" s="1" t="s">
        <v>1</v>
      </c>
      <c r="G201" s="1" t="s">
        <v>1</v>
      </c>
      <c r="H201" s="1"/>
      <c r="I201" s="1" t="s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224"/>
  <sheetViews>
    <sheetView topLeftCell="A208" workbookViewId="0">
      <selection activeCell="I229" sqref="I229"/>
    </sheetView>
  </sheetViews>
  <sheetFormatPr defaultRowHeight="14.4" x14ac:dyDescent="0.3"/>
  <cols>
    <col min="2" max="2" width="17.88671875" customWidth="1"/>
    <col min="3" max="3" width="11.5546875" customWidth="1"/>
    <col min="4" max="4" width="11.44140625" customWidth="1"/>
    <col min="5" max="5" width="11.33203125" customWidth="1"/>
    <col min="6" max="6" width="10.44140625" customWidth="1"/>
    <col min="7" max="7" width="11.109375" customWidth="1"/>
    <col min="9" max="9" width="12" customWidth="1"/>
    <col min="10" max="10" width="11.109375" customWidth="1"/>
  </cols>
  <sheetData>
    <row r="1" spans="1:10" x14ac:dyDescent="0.3">
      <c r="A1" t="s">
        <v>387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3" t="s">
        <v>194</v>
      </c>
      <c r="E3" s="3" t="s">
        <v>195</v>
      </c>
      <c r="F3" s="4" t="s">
        <v>249</v>
      </c>
      <c r="G3" s="3" t="s">
        <v>80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21" si="0">C4+D4+E4+F4+G4</f>
        <v>0</v>
      </c>
      <c r="J4" s="44"/>
    </row>
    <row r="5" spans="1:10" x14ac:dyDescent="0.3">
      <c r="A5" t="s">
        <v>20</v>
      </c>
      <c r="B5" t="s">
        <v>13</v>
      </c>
      <c r="C5" s="5">
        <v>1048</v>
      </c>
      <c r="D5" s="5">
        <v>1774</v>
      </c>
      <c r="E5" s="5">
        <v>426</v>
      </c>
      <c r="F5" s="17"/>
      <c r="G5" s="5"/>
      <c r="I5" s="47">
        <f t="shared" si="0"/>
        <v>3248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>
        <v>1079</v>
      </c>
      <c r="G6" s="5"/>
      <c r="I6" s="47">
        <f t="shared" si="0"/>
        <v>1079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5952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4652</v>
      </c>
    </row>
    <row r="12" spans="1:10" x14ac:dyDescent="0.3">
      <c r="A12" s="67" t="s">
        <v>331</v>
      </c>
      <c r="B12" s="67" t="s">
        <v>315</v>
      </c>
      <c r="C12" s="5">
        <v>1498</v>
      </c>
      <c r="D12" s="5">
        <v>1672</v>
      </c>
      <c r="E12" s="5">
        <v>1361</v>
      </c>
      <c r="F12" s="17">
        <v>1421</v>
      </c>
      <c r="G12" s="5"/>
      <c r="I12" s="47">
        <f t="shared" si="0"/>
        <v>5952</v>
      </c>
      <c r="J12" s="46"/>
    </row>
    <row r="13" spans="1:10" x14ac:dyDescent="0.3">
      <c r="A13" s="67" t="s">
        <v>18</v>
      </c>
      <c r="B13" s="67" t="s">
        <v>315</v>
      </c>
      <c r="C13" s="5">
        <v>1665</v>
      </c>
      <c r="D13" s="5"/>
      <c r="E13" s="5">
        <v>1376</v>
      </c>
      <c r="F13" s="17">
        <v>1611</v>
      </c>
      <c r="G13" s="5"/>
      <c r="I13" s="47">
        <f t="shared" si="0"/>
        <v>4652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I4+I16+I30+I37+I46+I50+I52+I63+I23+I44+I59+I70</f>
        <v>59919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I17+I31+I38+I64+I24+I53+I60+I71</f>
        <v>47271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I5+I18+I32+I39+I47+I51+I65+I25+I45+I54+I72</f>
        <v>49963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I19+I33+I40+I66+I26+I55+I73</f>
        <v>50522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I6+I20+I34+I41+I48+I67+I27+I56+I74</f>
        <v>28815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I7+I21+I35+I42+I49+I68+I28+I57+I61+I75</f>
        <v>10717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I8+I22+I36+I43+I69+I29+I58+I62+I76</f>
        <v>15843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>
        <v>15516</v>
      </c>
      <c r="E30" s="5"/>
      <c r="F30" s="17"/>
      <c r="G30" s="5"/>
      <c r="I30" s="47">
        <f t="shared" si="0"/>
        <v>15516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>
        <v>1078</v>
      </c>
      <c r="F34" s="17">
        <v>10694</v>
      </c>
      <c r="G34" s="5">
        <v>2266</v>
      </c>
      <c r="I34" s="47">
        <f t="shared" si="0"/>
        <v>14038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>
        <v>292</v>
      </c>
      <c r="F36" s="17"/>
      <c r="G36" s="5"/>
      <c r="I36" s="47">
        <f t="shared" si="0"/>
        <v>292</v>
      </c>
      <c r="J36" s="45"/>
    </row>
    <row r="37" spans="1:10" x14ac:dyDescent="0.3">
      <c r="A37" s="2" t="s">
        <v>157</v>
      </c>
      <c r="B37" s="63" t="s">
        <v>345</v>
      </c>
      <c r="C37" s="5"/>
      <c r="D37" s="5">
        <v>4858</v>
      </c>
      <c r="E37" s="5"/>
      <c r="F37" s="17">
        <v>2341</v>
      </c>
      <c r="G37" s="5"/>
      <c r="I37" s="47">
        <f t="shared" si="0"/>
        <v>7199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/>
      <c r="F38" s="17">
        <v>395</v>
      </c>
      <c r="G38" s="5"/>
      <c r="I38" s="47">
        <f t="shared" si="0"/>
        <v>395</v>
      </c>
      <c r="J38" s="45"/>
    </row>
    <row r="39" spans="1:10" x14ac:dyDescent="0.3">
      <c r="A39" s="2" t="s">
        <v>139</v>
      </c>
      <c r="B39" s="63" t="s">
        <v>345</v>
      </c>
      <c r="C39" s="5"/>
      <c r="D39" s="5">
        <v>3496</v>
      </c>
      <c r="E39" s="5">
        <v>5516</v>
      </c>
      <c r="F39" s="17"/>
      <c r="G39" s="5"/>
      <c r="I39" s="47">
        <f t="shared" si="0"/>
        <v>9012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/>
      <c r="F40" s="17"/>
      <c r="G40" s="5">
        <v>1120</v>
      </c>
      <c r="I40" s="47">
        <f t="shared" si="0"/>
        <v>1120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>
        <v>4038</v>
      </c>
      <c r="F41" s="17"/>
      <c r="G41" s="5"/>
      <c r="I41" s="47">
        <f t="shared" si="0"/>
        <v>4038</v>
      </c>
      <c r="J41" s="45"/>
    </row>
    <row r="42" spans="1:10" x14ac:dyDescent="0.3">
      <c r="A42" s="2" t="s">
        <v>307</v>
      </c>
      <c r="B42" s="63" t="s">
        <v>345</v>
      </c>
      <c r="C42" s="5">
        <v>3642</v>
      </c>
      <c r="D42" s="5"/>
      <c r="E42" s="5"/>
      <c r="F42" s="17"/>
      <c r="G42" s="5"/>
      <c r="I42" s="47">
        <f t="shared" si="0"/>
        <v>3642</v>
      </c>
      <c r="J42" s="45"/>
    </row>
    <row r="43" spans="1:10" x14ac:dyDescent="0.3">
      <c r="A43" s="2" t="s">
        <v>324</v>
      </c>
      <c r="B43" s="63" t="s">
        <v>345</v>
      </c>
      <c r="C43" s="5"/>
      <c r="D43" s="5">
        <v>8194</v>
      </c>
      <c r="E43" s="5">
        <v>478</v>
      </c>
      <c r="F43" s="17"/>
      <c r="G43" s="5"/>
      <c r="I43" s="47">
        <f t="shared" si="0"/>
        <v>8672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6" t="s">
        <v>10</v>
      </c>
      <c r="B45" s="66" t="s">
        <v>372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>
        <v>3654</v>
      </c>
      <c r="D52" s="5"/>
      <c r="E52" s="5">
        <v>13086</v>
      </c>
      <c r="F52" s="5">
        <v>7829</v>
      </c>
      <c r="G52" s="5">
        <v>7084</v>
      </c>
      <c r="I52" s="47">
        <f t="shared" si="0"/>
        <v>31653</v>
      </c>
      <c r="J52" s="45"/>
    </row>
    <row r="53" spans="1:10" x14ac:dyDescent="0.3">
      <c r="A53" s="60" t="s">
        <v>346</v>
      </c>
      <c r="B53" s="60" t="s">
        <v>315</v>
      </c>
      <c r="C53" s="5">
        <v>8188</v>
      </c>
      <c r="D53" s="5">
        <v>4395</v>
      </c>
      <c r="E53" s="5">
        <v>4835</v>
      </c>
      <c r="F53" s="5">
        <v>9621</v>
      </c>
      <c r="G53" s="5">
        <v>3667</v>
      </c>
      <c r="I53" s="47">
        <f t="shared" si="0"/>
        <v>30706</v>
      </c>
      <c r="J53" s="45"/>
    </row>
    <row r="54" spans="1:10" x14ac:dyDescent="0.3">
      <c r="A54" s="60" t="s">
        <v>10</v>
      </c>
      <c r="B54" s="60" t="s">
        <v>315</v>
      </c>
      <c r="C54" s="5"/>
      <c r="D54" s="5">
        <v>2257</v>
      </c>
      <c r="E54" s="5">
        <v>6089</v>
      </c>
      <c r="F54" s="5">
        <v>5865</v>
      </c>
      <c r="G54" s="5">
        <v>7602</v>
      </c>
      <c r="I54" s="47">
        <f t="shared" si="0"/>
        <v>21813</v>
      </c>
      <c r="J54" s="45"/>
    </row>
    <row r="55" spans="1:10" x14ac:dyDescent="0.3">
      <c r="A55" s="60" t="s">
        <v>347</v>
      </c>
      <c r="B55" s="60" t="s">
        <v>315</v>
      </c>
      <c r="C55" s="5">
        <v>6701</v>
      </c>
      <c r="D55" s="5">
        <v>4178</v>
      </c>
      <c r="E55" s="5">
        <v>10444</v>
      </c>
      <c r="F55" s="5">
        <v>4032</v>
      </c>
      <c r="G55" s="5">
        <v>3893</v>
      </c>
      <c r="I55" s="47">
        <f t="shared" si="0"/>
        <v>29248</v>
      </c>
      <c r="J55" s="45"/>
    </row>
    <row r="56" spans="1:10" x14ac:dyDescent="0.3">
      <c r="A56" s="60" t="s">
        <v>8</v>
      </c>
      <c r="B56" s="60" t="s">
        <v>315</v>
      </c>
      <c r="C56" s="5"/>
      <c r="D56" s="5">
        <v>4131</v>
      </c>
      <c r="E56" s="5">
        <v>5529</v>
      </c>
      <c r="F56" s="5"/>
      <c r="G56" s="5"/>
      <c r="I56" s="47">
        <f t="shared" si="0"/>
        <v>9660</v>
      </c>
      <c r="J56" s="45"/>
    </row>
    <row r="57" spans="1:10" x14ac:dyDescent="0.3">
      <c r="A57" s="60" t="s">
        <v>348</v>
      </c>
      <c r="B57" s="60" t="s">
        <v>315</v>
      </c>
      <c r="C57" s="5">
        <v>2290</v>
      </c>
      <c r="D57" s="5"/>
      <c r="E57" s="5"/>
      <c r="F57" s="17">
        <v>4785</v>
      </c>
      <c r="G57" s="5"/>
      <c r="I57" s="47">
        <f t="shared" si="0"/>
        <v>7075</v>
      </c>
      <c r="J57" s="45"/>
    </row>
    <row r="58" spans="1:10" x14ac:dyDescent="0.3">
      <c r="A58" s="60" t="s">
        <v>158</v>
      </c>
      <c r="B58" s="60" t="s">
        <v>315</v>
      </c>
      <c r="C58" s="5"/>
      <c r="D58" s="5">
        <v>6879</v>
      </c>
      <c r="E58" s="5"/>
      <c r="F58" s="5"/>
      <c r="G58" s="5"/>
      <c r="I58" s="47">
        <f t="shared" si="0"/>
        <v>6879</v>
      </c>
      <c r="J58" s="45"/>
    </row>
    <row r="59" spans="1:10" x14ac:dyDescent="0.3">
      <c r="A59" s="60" t="s">
        <v>11</v>
      </c>
      <c r="B59" s="60" t="s">
        <v>379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346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0" t="s">
        <v>348</v>
      </c>
      <c r="B61" s="60" t="s">
        <v>379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0" t="s">
        <v>158</v>
      </c>
      <c r="B62" s="60" t="s">
        <v>379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172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352</v>
      </c>
      <c r="B64" s="62" t="s">
        <v>351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2" t="s">
        <v>22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323</v>
      </c>
      <c r="B66" s="62" t="s">
        <v>351</v>
      </c>
      <c r="C66" s="5"/>
      <c r="D66" s="5"/>
      <c r="E66" s="5"/>
      <c r="F66" s="5"/>
      <c r="G66" s="5"/>
      <c r="I66" s="47">
        <f t="shared" si="0"/>
        <v>0</v>
      </c>
      <c r="J66" s="45"/>
    </row>
    <row r="67" spans="1:10" x14ac:dyDescent="0.3">
      <c r="A67" s="62" t="s">
        <v>24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62" t="s">
        <v>353</v>
      </c>
      <c r="B68" s="62" t="s">
        <v>351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62" t="s">
        <v>354</v>
      </c>
      <c r="B69" s="62" t="s">
        <v>351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s="77" t="s">
        <v>157</v>
      </c>
      <c r="B70" s="77" t="s">
        <v>386</v>
      </c>
      <c r="C70" s="5"/>
      <c r="D70" s="5"/>
      <c r="E70" s="5"/>
      <c r="F70" s="5"/>
      <c r="G70" s="5">
        <v>5551</v>
      </c>
      <c r="I70" s="47">
        <f t="shared" si="0"/>
        <v>5551</v>
      </c>
      <c r="J70" s="45"/>
    </row>
    <row r="71" spans="1:10" x14ac:dyDescent="0.3">
      <c r="A71" s="77" t="s">
        <v>328</v>
      </c>
      <c r="B71" s="77" t="s">
        <v>386</v>
      </c>
      <c r="C71" s="5">
        <v>7420</v>
      </c>
      <c r="D71" s="5"/>
      <c r="E71" s="5"/>
      <c r="F71" s="5">
        <v>8750</v>
      </c>
      <c r="G71" s="5"/>
      <c r="I71" s="47">
        <f t="shared" si="0"/>
        <v>16170</v>
      </c>
      <c r="J71" s="45"/>
    </row>
    <row r="72" spans="1:10" x14ac:dyDescent="0.3">
      <c r="A72" s="77" t="s">
        <v>139</v>
      </c>
      <c r="B72" s="77" t="s">
        <v>386</v>
      </c>
      <c r="C72" s="5"/>
      <c r="D72" s="5">
        <v>2905</v>
      </c>
      <c r="E72" s="5">
        <v>2125</v>
      </c>
      <c r="F72" s="5">
        <v>2777</v>
      </c>
      <c r="G72" s="5">
        <v>8083</v>
      </c>
      <c r="I72" s="47">
        <f t="shared" si="0"/>
        <v>15890</v>
      </c>
      <c r="J72" s="45"/>
    </row>
    <row r="73" spans="1:10" x14ac:dyDescent="0.3">
      <c r="A73" s="77" t="s">
        <v>329</v>
      </c>
      <c r="B73" s="77" t="s">
        <v>386</v>
      </c>
      <c r="C73" s="5">
        <v>6241</v>
      </c>
      <c r="D73" s="5">
        <v>2105</v>
      </c>
      <c r="E73" s="5">
        <v>10296</v>
      </c>
      <c r="F73" s="5"/>
      <c r="G73" s="5">
        <v>1512</v>
      </c>
      <c r="I73" s="47">
        <f t="shared" si="0"/>
        <v>20154</v>
      </c>
      <c r="J73" s="45"/>
    </row>
    <row r="74" spans="1:10" x14ac:dyDescent="0.3">
      <c r="A74" s="77" t="s">
        <v>174</v>
      </c>
      <c r="B74" s="77" t="s">
        <v>386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s="77" t="s">
        <v>307</v>
      </c>
      <c r="B75" s="77" t="s">
        <v>386</v>
      </c>
      <c r="C75" s="5"/>
      <c r="D75" s="5"/>
      <c r="E75" s="5"/>
      <c r="F75" s="5"/>
      <c r="G75" s="5"/>
      <c r="I75" s="47">
        <f t="shared" si="0"/>
        <v>0</v>
      </c>
      <c r="J75" s="45"/>
    </row>
    <row r="76" spans="1:10" x14ac:dyDescent="0.3">
      <c r="A76" s="77" t="s">
        <v>324</v>
      </c>
      <c r="B76" s="77" t="s">
        <v>386</v>
      </c>
      <c r="C76" s="5"/>
      <c r="D76" s="5"/>
      <c r="E76" s="5"/>
      <c r="F76" s="5"/>
      <c r="G76" s="5"/>
      <c r="I76" s="47">
        <f t="shared" si="0"/>
        <v>0</v>
      </c>
      <c r="J76" s="45"/>
    </row>
    <row r="77" spans="1:10" x14ac:dyDescent="0.3">
      <c r="A77" t="s">
        <v>29</v>
      </c>
      <c r="B77" t="s">
        <v>30</v>
      </c>
      <c r="C77" s="5"/>
      <c r="D77" s="5"/>
      <c r="E77" s="5"/>
      <c r="F77" s="17"/>
      <c r="G77" s="5"/>
      <c r="I77" s="47">
        <f t="shared" si="0"/>
        <v>0</v>
      </c>
      <c r="J77" s="44"/>
    </row>
    <row r="78" spans="1:10" x14ac:dyDescent="0.3">
      <c r="A78" t="s">
        <v>17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18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4"/>
    </row>
    <row r="80" spans="1:10" x14ac:dyDescent="0.3">
      <c r="A80" t="s">
        <v>244</v>
      </c>
      <c r="B80" t="s">
        <v>30</v>
      </c>
      <c r="C80" s="5"/>
      <c r="D80" s="5"/>
      <c r="E80" s="5"/>
      <c r="F80" s="5"/>
      <c r="G80" s="5"/>
      <c r="I80" s="47">
        <f t="shared" si="0"/>
        <v>0</v>
      </c>
      <c r="J80" s="44"/>
    </row>
    <row r="81" spans="1:10" x14ac:dyDescent="0.3">
      <c r="A81" t="s">
        <v>162</v>
      </c>
      <c r="B81" t="s">
        <v>30</v>
      </c>
      <c r="C81" s="5"/>
      <c r="D81" s="5"/>
      <c r="E81" s="5"/>
      <c r="F81" s="5"/>
      <c r="G81" s="5"/>
      <c r="I81" s="47">
        <f t="shared" si="0"/>
        <v>0</v>
      </c>
      <c r="J81" s="46"/>
    </row>
    <row r="82" spans="1:10" x14ac:dyDescent="0.3">
      <c r="A82" s="42" t="s">
        <v>25</v>
      </c>
      <c r="B82" s="42" t="s">
        <v>30</v>
      </c>
      <c r="C82" s="5"/>
      <c r="D82" s="5"/>
      <c r="E82" s="5"/>
      <c r="F82" s="5"/>
      <c r="G82" s="5"/>
      <c r="I82" s="47">
        <f t="shared" si="0"/>
        <v>0</v>
      </c>
      <c r="J82" s="46">
        <f>I82+I100</f>
        <v>0</v>
      </c>
    </row>
    <row r="83" spans="1:10" x14ac:dyDescent="0.3">
      <c r="A83" s="42" t="s">
        <v>349</v>
      </c>
      <c r="B83" s="42" t="s">
        <v>30</v>
      </c>
      <c r="C83" s="5"/>
      <c r="D83" s="5"/>
      <c r="E83" s="5"/>
      <c r="F83" s="5"/>
      <c r="G83" s="5"/>
      <c r="I83" s="47">
        <f t="shared" si="0"/>
        <v>0</v>
      </c>
      <c r="J83" s="46">
        <f>I83</f>
        <v>0</v>
      </c>
    </row>
    <row r="84" spans="1:10" x14ac:dyDescent="0.3">
      <c r="A84" s="42" t="s">
        <v>27</v>
      </c>
      <c r="B84" s="42" t="s">
        <v>30</v>
      </c>
      <c r="C84" s="5"/>
      <c r="D84" s="5"/>
      <c r="E84" s="5"/>
      <c r="F84" s="5"/>
      <c r="G84" s="5"/>
      <c r="I84" s="47">
        <f t="shared" si="0"/>
        <v>0</v>
      </c>
      <c r="J84" s="44">
        <f>I84+I98+I101</f>
        <v>0</v>
      </c>
    </row>
    <row r="85" spans="1:10" x14ac:dyDescent="0.3">
      <c r="A85" s="60" t="s">
        <v>325</v>
      </c>
      <c r="B85" s="60" t="s">
        <v>30</v>
      </c>
      <c r="C85" s="5"/>
      <c r="D85" s="5"/>
      <c r="E85" s="5"/>
      <c r="F85" s="5"/>
      <c r="G85" s="5"/>
      <c r="I85" s="47">
        <f t="shared" si="0"/>
        <v>0</v>
      </c>
      <c r="J85" s="44">
        <f>I85+I102</f>
        <v>0</v>
      </c>
    </row>
    <row r="86" spans="1:10" x14ac:dyDescent="0.3">
      <c r="A86" s="42" t="s">
        <v>28</v>
      </c>
      <c r="B86" s="42" t="s">
        <v>30</v>
      </c>
      <c r="C86" s="5"/>
      <c r="D86" s="5"/>
      <c r="E86" s="5">
        <v>876</v>
      </c>
      <c r="F86" s="5"/>
      <c r="G86" s="5"/>
      <c r="I86" s="47">
        <f t="shared" si="0"/>
        <v>876</v>
      </c>
      <c r="J86" s="44">
        <f>I86+I99+I103</f>
        <v>876</v>
      </c>
    </row>
    <row r="87" spans="1:10" x14ac:dyDescent="0.3">
      <c r="A87" t="s">
        <v>29</v>
      </c>
      <c r="B87" s="59" t="s">
        <v>254</v>
      </c>
      <c r="C87" s="5">
        <v>3039</v>
      </c>
      <c r="D87" s="5">
        <v>11264</v>
      </c>
      <c r="E87" s="5">
        <v>10809</v>
      </c>
      <c r="F87" s="5">
        <v>2592</v>
      </c>
      <c r="G87" s="5"/>
      <c r="I87" s="47">
        <f t="shared" si="0"/>
        <v>27704</v>
      </c>
      <c r="J87" s="44">
        <f>I77+I87+I94+I104+I136+I108+I115+I122+I129+I143</f>
        <v>41361</v>
      </c>
    </row>
    <row r="88" spans="1:10" x14ac:dyDescent="0.3">
      <c r="A88" t="s">
        <v>330</v>
      </c>
      <c r="B88" s="59" t="s">
        <v>254</v>
      </c>
      <c r="C88" s="5">
        <v>6875</v>
      </c>
      <c r="D88" s="5">
        <v>3733</v>
      </c>
      <c r="E88" s="5">
        <v>4009</v>
      </c>
      <c r="F88" s="5">
        <v>7937</v>
      </c>
      <c r="G88" s="5">
        <v>3023</v>
      </c>
      <c r="I88" s="47">
        <f t="shared" si="0"/>
        <v>25577</v>
      </c>
      <c r="J88" s="46">
        <f>I88+I137+I109+I116+I123+I130+I144</f>
        <v>25577</v>
      </c>
    </row>
    <row r="89" spans="1:10" x14ac:dyDescent="0.3">
      <c r="A89" t="s">
        <v>17</v>
      </c>
      <c r="B89" s="59" t="s">
        <v>254</v>
      </c>
      <c r="C89" s="5"/>
      <c r="D89" s="5"/>
      <c r="E89" s="5">
        <v>5436</v>
      </c>
      <c r="F89" s="5">
        <v>4873</v>
      </c>
      <c r="G89" s="5"/>
      <c r="I89" s="47">
        <f t="shared" si="0"/>
        <v>10309</v>
      </c>
      <c r="J89" s="44">
        <f>I78+I89+I95+I105+I138+I110+I117+I124+I131+I145</f>
        <v>20025</v>
      </c>
    </row>
    <row r="90" spans="1:10" x14ac:dyDescent="0.3">
      <c r="A90" t="s">
        <v>331</v>
      </c>
      <c r="B90" s="59" t="s">
        <v>254</v>
      </c>
      <c r="C90" s="5"/>
      <c r="D90" s="5"/>
      <c r="E90" s="5"/>
      <c r="F90" s="5"/>
      <c r="G90" s="5"/>
      <c r="I90" s="47">
        <f t="shared" si="0"/>
        <v>0</v>
      </c>
      <c r="J90" s="46">
        <f>I90+I139+I111+I118+I125+I132+I146</f>
        <v>25268</v>
      </c>
    </row>
    <row r="91" spans="1:10" x14ac:dyDescent="0.3">
      <c r="A91" t="s">
        <v>18</v>
      </c>
      <c r="B91" s="59" t="s">
        <v>254</v>
      </c>
      <c r="C91" s="5"/>
      <c r="D91" s="5"/>
      <c r="E91" s="5">
        <v>4073</v>
      </c>
      <c r="F91" s="5">
        <v>10003</v>
      </c>
      <c r="G91" s="5">
        <v>1859</v>
      </c>
      <c r="I91" s="47">
        <f t="shared" si="0"/>
        <v>15935</v>
      </c>
      <c r="J91" s="44">
        <f>I79+I96+I106+I140+I91+I112+I119+I126+I133+I147</f>
        <v>19645</v>
      </c>
    </row>
    <row r="92" spans="1:10" x14ac:dyDescent="0.3">
      <c r="A92" t="s">
        <v>244</v>
      </c>
      <c r="B92" s="59" t="s">
        <v>254</v>
      </c>
      <c r="C92" s="5">
        <v>1939</v>
      </c>
      <c r="D92" s="5"/>
      <c r="E92" s="5"/>
      <c r="F92" s="5">
        <v>4103</v>
      </c>
      <c r="G92" s="5"/>
      <c r="I92" s="47">
        <f t="shared" si="0"/>
        <v>6042</v>
      </c>
      <c r="J92" s="44">
        <f>I80+I97+I107+I92+I141+I113+I120+I127+I134+I148</f>
        <v>6042</v>
      </c>
    </row>
    <row r="93" spans="1:10" x14ac:dyDescent="0.3">
      <c r="A93" t="s">
        <v>162</v>
      </c>
      <c r="B93" s="59" t="s">
        <v>254</v>
      </c>
      <c r="C93" s="5"/>
      <c r="D93" s="5"/>
      <c r="E93" s="5"/>
      <c r="F93" s="5"/>
      <c r="G93" s="5"/>
      <c r="I93" s="47">
        <f t="shared" si="0"/>
        <v>0</v>
      </c>
      <c r="J93" s="44">
        <f>I81+I93+I142+I114+I121+I128+I135+I149</f>
        <v>1531</v>
      </c>
    </row>
    <row r="94" spans="1:10" x14ac:dyDescent="0.3">
      <c r="A94" s="2" t="s">
        <v>29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17</v>
      </c>
      <c r="B95" s="2" t="s">
        <v>289</v>
      </c>
      <c r="C95" s="5"/>
      <c r="D95" s="5"/>
      <c r="E95" s="5"/>
      <c r="F95" s="5"/>
      <c r="G95" s="5"/>
      <c r="I95" s="47">
        <f t="shared" si="0"/>
        <v>0</v>
      </c>
      <c r="J95" s="45"/>
    </row>
    <row r="96" spans="1:10" x14ac:dyDescent="0.3">
      <c r="A96" t="s">
        <v>18</v>
      </c>
      <c r="B96" s="2" t="s">
        <v>289</v>
      </c>
      <c r="C96" s="5"/>
      <c r="D96" s="5"/>
      <c r="E96" s="5"/>
      <c r="F96" s="5"/>
      <c r="G96" s="5"/>
      <c r="I96" s="47">
        <f t="shared" si="0"/>
        <v>0</v>
      </c>
      <c r="J96" s="45"/>
    </row>
    <row r="97" spans="1:10" x14ac:dyDescent="0.3">
      <c r="A97" s="2" t="s">
        <v>244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27</v>
      </c>
      <c r="B98" s="2" t="s">
        <v>289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28</v>
      </c>
      <c r="B99" s="2" t="s">
        <v>289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27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t="s">
        <v>325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t="s">
        <v>28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s="2" t="s">
        <v>29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17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18</v>
      </c>
      <c r="B106" s="2" t="s">
        <v>292</v>
      </c>
      <c r="C106" s="5"/>
      <c r="D106" s="5"/>
      <c r="E106" s="5"/>
      <c r="F106" s="5"/>
      <c r="G106" s="5"/>
      <c r="I106" s="13">
        <f t="shared" si="0"/>
        <v>0</v>
      </c>
      <c r="J106" s="45"/>
    </row>
    <row r="107" spans="1:10" x14ac:dyDescent="0.3">
      <c r="A107" s="2" t="s">
        <v>244</v>
      </c>
      <c r="B107" s="2" t="s">
        <v>292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175</v>
      </c>
      <c r="B108" s="64" t="s">
        <v>360</v>
      </c>
      <c r="C108" s="5"/>
      <c r="D108" s="5"/>
      <c r="E108" s="5"/>
      <c r="F108" s="5"/>
      <c r="G108" s="5">
        <v>5531</v>
      </c>
      <c r="I108" s="13">
        <f t="shared" si="0"/>
        <v>5531</v>
      </c>
      <c r="J108" s="45"/>
    </row>
    <row r="109" spans="1:10" x14ac:dyDescent="0.3">
      <c r="A109" t="s">
        <v>361</v>
      </c>
      <c r="B109" s="64" t="s">
        <v>360</v>
      </c>
      <c r="C109" s="5"/>
      <c r="D109" s="5"/>
      <c r="E109" s="5"/>
      <c r="F109" s="5"/>
      <c r="G109" s="5"/>
      <c r="I109" s="13">
        <f t="shared" si="0"/>
        <v>0</v>
      </c>
      <c r="J109" s="45"/>
    </row>
    <row r="110" spans="1:10" x14ac:dyDescent="0.3">
      <c r="A110" t="s">
        <v>176</v>
      </c>
      <c r="B110" s="64" t="s">
        <v>360</v>
      </c>
      <c r="C110" s="5"/>
      <c r="D110" s="5"/>
      <c r="E110" s="5"/>
      <c r="F110" s="5"/>
      <c r="G110" s="5"/>
      <c r="I110" s="13">
        <f t="shared" si="0"/>
        <v>0</v>
      </c>
      <c r="J110" s="45"/>
    </row>
    <row r="111" spans="1:10" x14ac:dyDescent="0.3">
      <c r="A111" t="s">
        <v>362</v>
      </c>
      <c r="B111" s="64" t="s">
        <v>360</v>
      </c>
      <c r="C111" s="5">
        <v>5335</v>
      </c>
      <c r="D111" s="5">
        <v>2221</v>
      </c>
      <c r="E111" s="5">
        <v>8189</v>
      </c>
      <c r="F111" s="5">
        <v>3270</v>
      </c>
      <c r="G111" s="5">
        <v>3103</v>
      </c>
      <c r="I111" s="13">
        <f t="shared" si="0"/>
        <v>22118</v>
      </c>
      <c r="J111" s="45"/>
    </row>
    <row r="112" spans="1:10" x14ac:dyDescent="0.3">
      <c r="A112" t="s">
        <v>177</v>
      </c>
      <c r="B112" s="64" t="s">
        <v>360</v>
      </c>
      <c r="C112" s="5"/>
      <c r="D112" s="5"/>
      <c r="E112" s="5"/>
      <c r="F112" s="5"/>
      <c r="G112" s="5"/>
      <c r="I112" s="13">
        <f t="shared" si="0"/>
        <v>0</v>
      </c>
      <c r="J112" s="45"/>
    </row>
    <row r="113" spans="1:10" x14ac:dyDescent="0.3">
      <c r="A113" s="2" t="s">
        <v>363</v>
      </c>
      <c r="B113" s="64" t="s">
        <v>360</v>
      </c>
      <c r="C113" s="5"/>
      <c r="D113" s="5"/>
      <c r="E113" s="5"/>
      <c r="F113" s="5"/>
      <c r="G113" s="5"/>
      <c r="I113" s="13">
        <f t="shared" si="0"/>
        <v>0</v>
      </c>
      <c r="J113" s="45"/>
    </row>
    <row r="114" spans="1:10" x14ac:dyDescent="0.3">
      <c r="A114" s="2" t="s">
        <v>364</v>
      </c>
      <c r="B114" s="64" t="s">
        <v>360</v>
      </c>
      <c r="C114" s="5"/>
      <c r="D114" s="5">
        <v>1531</v>
      </c>
      <c r="E114" s="5"/>
      <c r="F114" s="5"/>
      <c r="G114" s="5"/>
      <c r="I114" s="13">
        <f t="shared" si="0"/>
        <v>1531</v>
      </c>
      <c r="J114" s="45"/>
    </row>
    <row r="115" spans="1:10" x14ac:dyDescent="0.3">
      <c r="A115" t="s">
        <v>29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t="s">
        <v>330</v>
      </c>
      <c r="B116" s="68" t="s">
        <v>375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t="s">
        <v>17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331</v>
      </c>
      <c r="B118" s="68" t="s">
        <v>375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18</v>
      </c>
      <c r="B119" s="68" t="s">
        <v>375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t="s">
        <v>244</v>
      </c>
      <c r="B120" s="68" t="s">
        <v>375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t="s">
        <v>162</v>
      </c>
      <c r="B121" s="68" t="s">
        <v>375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1" t="s">
        <v>29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330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1" t="s">
        <v>17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331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18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71" t="s">
        <v>244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71" t="s">
        <v>162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55" t="s">
        <v>37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55" t="s">
        <v>332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2" t="s">
        <v>33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72" t="s">
        <v>326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72" t="s">
        <v>31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55" t="s">
        <v>245</v>
      </c>
      <c r="B134" s="68" t="s">
        <v>382</v>
      </c>
      <c r="C134" s="5"/>
      <c r="D134" s="5"/>
      <c r="E134" s="5"/>
      <c r="F134" s="5"/>
      <c r="G134" s="5"/>
      <c r="I134" s="13">
        <f t="shared" si="0"/>
        <v>0</v>
      </c>
      <c r="J134" s="46"/>
    </row>
    <row r="135" spans="1:10" x14ac:dyDescent="0.3">
      <c r="A135" s="55" t="s">
        <v>161</v>
      </c>
      <c r="B135" s="68" t="s">
        <v>382</v>
      </c>
      <c r="C135" s="5"/>
      <c r="D135" s="5"/>
      <c r="E135" s="5"/>
      <c r="F135" s="5"/>
      <c r="G135" s="5"/>
      <c r="I135" s="13">
        <f t="shared" si="0"/>
        <v>0</v>
      </c>
      <c r="J135" s="46"/>
    </row>
    <row r="136" spans="1:10" x14ac:dyDescent="0.3">
      <c r="A136" s="2" t="s">
        <v>37</v>
      </c>
      <c r="B136" s="73" t="s">
        <v>297</v>
      </c>
      <c r="C136" s="5"/>
      <c r="D136" s="5">
        <v>2413</v>
      </c>
      <c r="E136" s="5"/>
      <c r="F136" s="5">
        <v>5713</v>
      </c>
      <c r="G136" s="5"/>
      <c r="I136" s="13">
        <f t="shared" si="0"/>
        <v>8126</v>
      </c>
      <c r="J136" s="46"/>
    </row>
    <row r="137" spans="1:10" x14ac:dyDescent="0.3">
      <c r="A137" s="2" t="s">
        <v>332</v>
      </c>
      <c r="B137" s="73" t="s">
        <v>297</v>
      </c>
      <c r="C137" s="5"/>
      <c r="D137" s="5"/>
      <c r="E137" s="5"/>
      <c r="F137" s="5"/>
      <c r="G137" s="5"/>
      <c r="I137" s="13">
        <f t="shared" si="0"/>
        <v>0</v>
      </c>
      <c r="J137" s="46"/>
    </row>
    <row r="138" spans="1:10" x14ac:dyDescent="0.3">
      <c r="A138" s="2" t="s">
        <v>33</v>
      </c>
      <c r="B138" s="73" t="s">
        <v>297</v>
      </c>
      <c r="C138" s="5">
        <v>1040</v>
      </c>
      <c r="D138" s="5">
        <v>1714</v>
      </c>
      <c r="E138" s="5"/>
      <c r="F138" s="5"/>
      <c r="G138" s="5">
        <v>6962</v>
      </c>
      <c r="I138" s="13">
        <f t="shared" si="0"/>
        <v>9716</v>
      </c>
      <c r="J138" s="46"/>
    </row>
    <row r="139" spans="1:10" x14ac:dyDescent="0.3">
      <c r="A139" s="2" t="s">
        <v>326</v>
      </c>
      <c r="B139" s="73" t="s">
        <v>297</v>
      </c>
      <c r="C139" s="5"/>
      <c r="D139" s="5">
        <v>2010</v>
      </c>
      <c r="E139" s="5"/>
      <c r="F139" s="5"/>
      <c r="G139" s="5"/>
      <c r="I139" s="13">
        <f t="shared" si="0"/>
        <v>2010</v>
      </c>
      <c r="J139" s="46"/>
    </row>
    <row r="140" spans="1:10" x14ac:dyDescent="0.3">
      <c r="A140" s="2" t="s">
        <v>31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2" t="s">
        <v>245</v>
      </c>
      <c r="B141" s="73" t="s">
        <v>297</v>
      </c>
      <c r="C141" s="5"/>
      <c r="D141" s="5"/>
      <c r="E141" s="5"/>
      <c r="F141" s="5"/>
      <c r="G141" s="5"/>
      <c r="I141" s="13">
        <f t="shared" si="0"/>
        <v>0</v>
      </c>
      <c r="J141" s="46"/>
    </row>
    <row r="142" spans="1:10" x14ac:dyDescent="0.3">
      <c r="A142" s="2" t="s">
        <v>161</v>
      </c>
      <c r="B142" s="73" t="s">
        <v>297</v>
      </c>
      <c r="C142" s="5"/>
      <c r="D142" s="5"/>
      <c r="E142" s="5"/>
      <c r="F142" s="5"/>
      <c r="G142" s="5"/>
      <c r="I142" s="13">
        <f t="shared" si="0"/>
        <v>0</v>
      </c>
      <c r="J142" s="46"/>
    </row>
    <row r="143" spans="1:10" x14ac:dyDescent="0.3">
      <c r="A143" s="77" t="s">
        <v>175</v>
      </c>
      <c r="B143" s="68" t="s">
        <v>382</v>
      </c>
      <c r="C143" s="5"/>
      <c r="D143" s="5"/>
      <c r="E143" s="5"/>
      <c r="F143" s="5"/>
      <c r="G143" s="5"/>
      <c r="I143" s="13">
        <f t="shared" si="0"/>
        <v>0</v>
      </c>
      <c r="J143" s="46"/>
    </row>
    <row r="144" spans="1:10" x14ac:dyDescent="0.3">
      <c r="A144" s="77" t="s">
        <v>361</v>
      </c>
      <c r="B144" s="68" t="s">
        <v>382</v>
      </c>
      <c r="C144" s="5"/>
      <c r="D144" s="5"/>
      <c r="E144" s="5"/>
      <c r="F144" s="5"/>
      <c r="G144" s="5"/>
      <c r="I144" s="13">
        <f t="shared" si="0"/>
        <v>0</v>
      </c>
      <c r="J144" s="46"/>
    </row>
    <row r="145" spans="1:10" x14ac:dyDescent="0.3">
      <c r="A145" s="78" t="s">
        <v>176</v>
      </c>
      <c r="B145" s="68" t="s">
        <v>382</v>
      </c>
      <c r="C145" s="5"/>
      <c r="D145" s="5"/>
      <c r="E145" s="5"/>
      <c r="F145" s="5"/>
      <c r="G145" s="5"/>
      <c r="I145" s="13">
        <f t="shared" si="0"/>
        <v>0</v>
      </c>
      <c r="J145" s="46"/>
    </row>
    <row r="146" spans="1:10" x14ac:dyDescent="0.3">
      <c r="A146" s="78" t="s">
        <v>362</v>
      </c>
      <c r="B146" s="68" t="s">
        <v>382</v>
      </c>
      <c r="C146" s="5"/>
      <c r="D146" s="5">
        <v>1140</v>
      </c>
      <c r="E146" s="5"/>
      <c r="F146" s="5"/>
      <c r="G146" s="5"/>
      <c r="I146" s="13">
        <f t="shared" si="0"/>
        <v>1140</v>
      </c>
      <c r="J146" s="46"/>
    </row>
    <row r="147" spans="1:10" x14ac:dyDescent="0.3">
      <c r="A147" s="78" t="s">
        <v>177</v>
      </c>
      <c r="B147" s="68" t="s">
        <v>382</v>
      </c>
      <c r="C147" s="5"/>
      <c r="D147" s="5">
        <v>3330</v>
      </c>
      <c r="E147" s="5">
        <v>380</v>
      </c>
      <c r="F147" s="5"/>
      <c r="G147" s="5"/>
      <c r="I147" s="13">
        <f t="shared" si="0"/>
        <v>3710</v>
      </c>
      <c r="J147" s="46"/>
    </row>
    <row r="148" spans="1:10" x14ac:dyDescent="0.3">
      <c r="A148" s="77" t="s">
        <v>363</v>
      </c>
      <c r="B148" s="68" t="s">
        <v>382</v>
      </c>
      <c r="C148" s="5"/>
      <c r="D148" s="5"/>
      <c r="E148" s="5"/>
      <c r="F148" s="5"/>
      <c r="G148" s="5"/>
      <c r="I148" s="13">
        <f t="shared" si="0"/>
        <v>0</v>
      </c>
      <c r="J148" s="46"/>
    </row>
    <row r="149" spans="1:10" x14ac:dyDescent="0.3">
      <c r="A149" s="77" t="s">
        <v>364</v>
      </c>
      <c r="B149" s="68" t="s">
        <v>382</v>
      </c>
      <c r="C149" s="5"/>
      <c r="D149" s="5"/>
      <c r="E149" s="5"/>
      <c r="F149" s="5"/>
      <c r="G149" s="5"/>
      <c r="I149" s="13">
        <f t="shared" si="0"/>
        <v>0</v>
      </c>
      <c r="J149" s="46"/>
    </row>
    <row r="150" spans="1:10" x14ac:dyDescent="0.3">
      <c r="A150" t="s">
        <v>37</v>
      </c>
      <c r="B150" s="55" t="s">
        <v>336</v>
      </c>
      <c r="C150" s="5"/>
      <c r="D150" s="5"/>
      <c r="E150" s="5"/>
      <c r="F150" s="10">
        <v>2986</v>
      </c>
      <c r="G150" s="5"/>
      <c r="I150" s="47">
        <f t="shared" si="0"/>
        <v>2986</v>
      </c>
      <c r="J150" s="45"/>
    </row>
    <row r="151" spans="1:10" x14ac:dyDescent="0.3">
      <c r="A151" s="2" t="s">
        <v>332</v>
      </c>
      <c r="B151" s="55" t="s">
        <v>336</v>
      </c>
      <c r="C151" s="5"/>
      <c r="D151" s="5"/>
      <c r="E151" s="5"/>
      <c r="F151" s="10">
        <v>746</v>
      </c>
      <c r="G151" s="5"/>
      <c r="I151" s="47">
        <f t="shared" si="0"/>
        <v>746</v>
      </c>
      <c r="J151" s="45"/>
    </row>
    <row r="152" spans="1:10" x14ac:dyDescent="0.3">
      <c r="A152" t="s">
        <v>33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5"/>
    </row>
    <row r="153" spans="1:10" x14ac:dyDescent="0.3">
      <c r="A153" s="2" t="s">
        <v>326</v>
      </c>
      <c r="B153" s="55" t="s">
        <v>336</v>
      </c>
      <c r="C153" s="5"/>
      <c r="D153" s="5"/>
      <c r="E153" s="5"/>
      <c r="F153" s="10">
        <v>707</v>
      </c>
      <c r="G153" s="5"/>
      <c r="I153" s="47">
        <f t="shared" si="0"/>
        <v>707</v>
      </c>
      <c r="J153" s="45"/>
    </row>
    <row r="154" spans="1:10" x14ac:dyDescent="0.3">
      <c r="A154" s="2" t="s">
        <v>339</v>
      </c>
      <c r="B154" s="55" t="s">
        <v>336</v>
      </c>
      <c r="C154" s="5"/>
      <c r="D154" s="5">
        <v>2787</v>
      </c>
      <c r="E154" s="5">
        <v>1950</v>
      </c>
      <c r="F154" s="10"/>
      <c r="G154" s="5"/>
      <c r="I154" s="47">
        <f t="shared" si="0"/>
        <v>4737</v>
      </c>
      <c r="J154" s="46">
        <f>I154</f>
        <v>4737</v>
      </c>
    </row>
    <row r="155" spans="1:10" x14ac:dyDescent="0.3">
      <c r="A155" t="s">
        <v>31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s="2" t="s">
        <v>245</v>
      </c>
      <c r="B156" s="55" t="s">
        <v>336</v>
      </c>
      <c r="C156" s="5"/>
      <c r="D156" s="5"/>
      <c r="E156" s="5"/>
      <c r="F156" s="5"/>
      <c r="G156" s="5"/>
      <c r="I156" s="47">
        <f t="shared" si="0"/>
        <v>0</v>
      </c>
      <c r="J156" s="45"/>
    </row>
    <row r="157" spans="1:10" x14ac:dyDescent="0.3">
      <c r="A157" s="2" t="s">
        <v>161</v>
      </c>
      <c r="B157" s="55" t="s">
        <v>336</v>
      </c>
      <c r="C157" s="5"/>
      <c r="D157" s="5"/>
      <c r="E157" s="5"/>
      <c r="F157" s="5"/>
      <c r="G157" s="5"/>
      <c r="I157" s="47">
        <f t="shared" si="0"/>
        <v>0</v>
      </c>
      <c r="J157" s="45"/>
    </row>
    <row r="158" spans="1:10" x14ac:dyDescent="0.3">
      <c r="A158" t="s">
        <v>35</v>
      </c>
      <c r="B158" t="s">
        <v>32</v>
      </c>
      <c r="C158" s="5"/>
      <c r="D158" s="5"/>
      <c r="E158" s="5"/>
      <c r="F158" s="5"/>
      <c r="G158" s="5"/>
      <c r="I158" s="13">
        <f t="shared" si="0"/>
        <v>0</v>
      </c>
      <c r="J158" s="46">
        <f>I158</f>
        <v>0</v>
      </c>
    </row>
    <row r="159" spans="1:10" x14ac:dyDescent="0.3">
      <c r="A159" t="s">
        <v>36</v>
      </c>
      <c r="B159" t="s">
        <v>32</v>
      </c>
      <c r="C159" s="5"/>
      <c r="D159" s="5"/>
      <c r="E159" s="5"/>
      <c r="F159" s="5"/>
      <c r="G159" s="5"/>
      <c r="I159" s="13">
        <f t="shared" si="0"/>
        <v>0</v>
      </c>
      <c r="J159" s="46">
        <f t="shared" ref="J159:J164" si="1">I159</f>
        <v>0</v>
      </c>
    </row>
    <row r="160" spans="1:10" x14ac:dyDescent="0.3">
      <c r="A160" t="s">
        <v>340</v>
      </c>
      <c r="B160" s="56" t="s">
        <v>32</v>
      </c>
      <c r="C160" s="5"/>
      <c r="D160" s="5"/>
      <c r="E160" s="5"/>
      <c r="F160" s="5"/>
      <c r="G160" s="5"/>
      <c r="I160" s="13">
        <f t="shared" si="0"/>
        <v>0</v>
      </c>
      <c r="J160" s="46">
        <f t="shared" si="1"/>
        <v>0</v>
      </c>
    </row>
    <row r="161" spans="1:10" x14ac:dyDescent="0.3">
      <c r="A161" t="s">
        <v>341</v>
      </c>
      <c r="B161" s="56" t="s">
        <v>32</v>
      </c>
      <c r="C161" s="5"/>
      <c r="D161" s="5"/>
      <c r="E161" s="5"/>
      <c r="F161" s="5"/>
      <c r="G161" s="5"/>
      <c r="I161" s="13">
        <f t="shared" si="0"/>
        <v>0</v>
      </c>
      <c r="J161" s="46">
        <f t="shared" si="1"/>
        <v>0</v>
      </c>
    </row>
    <row r="162" spans="1:10" x14ac:dyDescent="0.3">
      <c r="A162" t="s">
        <v>389</v>
      </c>
      <c r="B162" s="56" t="s">
        <v>390</v>
      </c>
      <c r="C162" s="5"/>
      <c r="D162" s="5"/>
      <c r="E162" s="5"/>
      <c r="F162" s="5"/>
      <c r="G162" s="5"/>
      <c r="I162" s="13"/>
      <c r="J162" s="46"/>
    </row>
    <row r="163" spans="1:10" x14ac:dyDescent="0.3">
      <c r="A163" t="s">
        <v>391</v>
      </c>
      <c r="B163" s="56" t="s">
        <v>390</v>
      </c>
      <c r="C163" s="5"/>
      <c r="D163" s="5">
        <v>9938</v>
      </c>
      <c r="E163" s="5">
        <v>6801</v>
      </c>
      <c r="F163" s="5">
        <v>425</v>
      </c>
      <c r="G163" s="5"/>
      <c r="I163" s="13">
        <f t="shared" si="0"/>
        <v>17164</v>
      </c>
      <c r="J163" s="46">
        <f t="shared" si="1"/>
        <v>17164</v>
      </c>
    </row>
    <row r="164" spans="1:10" x14ac:dyDescent="0.3">
      <c r="A164" s="53" t="s">
        <v>332</v>
      </c>
      <c r="B164" s="54" t="s">
        <v>316</v>
      </c>
      <c r="C164" s="5"/>
      <c r="D164" s="5"/>
      <c r="E164" s="5"/>
      <c r="F164" s="5"/>
      <c r="G164" s="5"/>
      <c r="I164" s="13">
        <f t="shared" si="0"/>
        <v>0</v>
      </c>
      <c r="J164" s="46">
        <f t="shared" si="1"/>
        <v>0</v>
      </c>
    </row>
    <row r="165" spans="1:10" x14ac:dyDescent="0.3">
      <c r="A165" s="53" t="s">
        <v>339</v>
      </c>
      <c r="B165" s="54" t="s">
        <v>316</v>
      </c>
      <c r="C165" s="5"/>
      <c r="D165" s="5">
        <v>7564</v>
      </c>
      <c r="E165" s="5">
        <v>5152</v>
      </c>
      <c r="F165" s="10">
        <v>163</v>
      </c>
      <c r="G165" s="5"/>
      <c r="I165" s="13">
        <f t="shared" si="0"/>
        <v>12879</v>
      </c>
      <c r="J165" s="46">
        <f>I165</f>
        <v>12879</v>
      </c>
    </row>
    <row r="166" spans="1:10" x14ac:dyDescent="0.3">
      <c r="A166" t="s">
        <v>37</v>
      </c>
      <c r="B166" t="s">
        <v>293</v>
      </c>
      <c r="C166" s="5"/>
      <c r="D166" s="5"/>
      <c r="E166" s="5"/>
      <c r="F166" s="5"/>
      <c r="G166" s="5"/>
      <c r="I166" s="13">
        <f t="shared" si="0"/>
        <v>0</v>
      </c>
      <c r="J166" s="44">
        <f>I166+I173+I177+I181</f>
        <v>4572.6000000000004</v>
      </c>
    </row>
    <row r="167" spans="1:10" x14ac:dyDescent="0.3">
      <c r="A167" s="2" t="s">
        <v>332</v>
      </c>
      <c r="B167" s="2" t="s">
        <v>327</v>
      </c>
      <c r="C167" s="5"/>
      <c r="D167" s="5"/>
      <c r="E167" s="5"/>
      <c r="F167" s="5"/>
      <c r="G167" s="5"/>
      <c r="I167" s="13">
        <f t="shared" si="0"/>
        <v>0</v>
      </c>
      <c r="J167" s="46">
        <f>I167+I182+I188</f>
        <v>3713</v>
      </c>
    </row>
    <row r="168" spans="1:10" x14ac:dyDescent="0.3">
      <c r="A168" t="s">
        <v>33</v>
      </c>
      <c r="B168" t="s">
        <v>293</v>
      </c>
      <c r="C168" s="5"/>
      <c r="D168" s="5"/>
      <c r="E168" s="5"/>
      <c r="F168" s="5"/>
      <c r="G168" s="5"/>
      <c r="I168" s="13">
        <f t="shared" si="0"/>
        <v>0</v>
      </c>
      <c r="J168" s="46">
        <f>I168+I174+I178+I183</f>
        <v>9935.4</v>
      </c>
    </row>
    <row r="169" spans="1:10" x14ac:dyDescent="0.3">
      <c r="A169" s="2" t="s">
        <v>326</v>
      </c>
      <c r="B169" s="2" t="s">
        <v>327</v>
      </c>
      <c r="C169" s="5"/>
      <c r="D169" s="5"/>
      <c r="E169" s="5"/>
      <c r="F169" s="5"/>
      <c r="G169" s="5"/>
      <c r="I169" s="13">
        <f t="shared" si="0"/>
        <v>0</v>
      </c>
      <c r="J169" s="46">
        <f>I169+I184+I189</f>
        <v>0</v>
      </c>
    </row>
    <row r="170" spans="1:10" x14ac:dyDescent="0.3">
      <c r="A170" t="s">
        <v>31</v>
      </c>
      <c r="B170" t="s">
        <v>293</v>
      </c>
      <c r="C170" s="5"/>
      <c r="D170" s="5"/>
      <c r="E170" s="5"/>
      <c r="F170" s="10"/>
      <c r="G170" s="5"/>
      <c r="I170" s="13">
        <f t="shared" si="0"/>
        <v>0</v>
      </c>
      <c r="J170" s="44">
        <f>I170+I175+I179+I185</f>
        <v>11032</v>
      </c>
    </row>
    <row r="171" spans="1:10" x14ac:dyDescent="0.3">
      <c r="A171" t="s">
        <v>245</v>
      </c>
      <c r="B171" t="s">
        <v>293</v>
      </c>
      <c r="C171" s="5"/>
      <c r="D171" s="5"/>
      <c r="E171" s="5"/>
      <c r="F171" s="10"/>
      <c r="G171" s="5"/>
      <c r="I171" s="13">
        <f t="shared" si="0"/>
        <v>0</v>
      </c>
      <c r="J171" s="75">
        <f>I171+I176+I180+I186</f>
        <v>11221.5</v>
      </c>
    </row>
    <row r="172" spans="1:10" x14ac:dyDescent="0.3">
      <c r="A172" t="s">
        <v>161</v>
      </c>
      <c r="B172" t="s">
        <v>293</v>
      </c>
      <c r="C172" s="5"/>
      <c r="D172" s="5"/>
      <c r="E172" s="5"/>
      <c r="F172" s="10"/>
      <c r="G172" s="5"/>
      <c r="I172" s="13">
        <f t="shared" si="0"/>
        <v>0</v>
      </c>
      <c r="J172" s="46">
        <f>I172+I187+I190</f>
        <v>0</v>
      </c>
    </row>
    <row r="173" spans="1:10" x14ac:dyDescent="0.3">
      <c r="A173" t="s">
        <v>37</v>
      </c>
      <c r="B173" t="s">
        <v>277</v>
      </c>
      <c r="C173" s="5">
        <v>474</v>
      </c>
      <c r="D173" s="5">
        <v>565</v>
      </c>
      <c r="E173" s="5">
        <v>3100.6</v>
      </c>
      <c r="F173" s="10"/>
      <c r="G173" s="5">
        <v>433</v>
      </c>
      <c r="I173" s="47">
        <f t="shared" si="0"/>
        <v>4572.6000000000004</v>
      </c>
      <c r="J173" s="46"/>
    </row>
    <row r="174" spans="1:10" x14ac:dyDescent="0.3">
      <c r="A174" t="s">
        <v>33</v>
      </c>
      <c r="B174" t="s">
        <v>277</v>
      </c>
      <c r="C174" s="5">
        <v>1196.2</v>
      </c>
      <c r="D174" s="5">
        <v>1681</v>
      </c>
      <c r="E174" s="5">
        <v>4895.8</v>
      </c>
      <c r="F174" s="10">
        <v>2162.4</v>
      </c>
      <c r="G174" s="5"/>
      <c r="I174" s="47">
        <f t="shared" si="0"/>
        <v>9935.4</v>
      </c>
      <c r="J174" s="46"/>
    </row>
    <row r="175" spans="1:10" x14ac:dyDescent="0.3">
      <c r="A175" t="s">
        <v>31</v>
      </c>
      <c r="B175" t="s">
        <v>277</v>
      </c>
      <c r="C175" s="5"/>
      <c r="D175" s="5"/>
      <c r="E175" s="5"/>
      <c r="F175" s="10">
        <v>7808</v>
      </c>
      <c r="G175" s="5">
        <v>2093</v>
      </c>
      <c r="I175" s="47">
        <f t="shared" si="0"/>
        <v>9901</v>
      </c>
      <c r="J175" s="46"/>
    </row>
    <row r="176" spans="1:10" x14ac:dyDescent="0.3">
      <c r="A176" t="s">
        <v>245</v>
      </c>
      <c r="B176" t="s">
        <v>277</v>
      </c>
      <c r="C176" s="5"/>
      <c r="D176" s="5">
        <v>6540</v>
      </c>
      <c r="E176" s="5">
        <v>265</v>
      </c>
      <c r="F176" s="10">
        <v>4416.5</v>
      </c>
      <c r="G176" s="5"/>
      <c r="I176" s="74">
        <f t="shared" si="0"/>
        <v>11221.5</v>
      </c>
      <c r="J176" s="46"/>
    </row>
    <row r="177" spans="1:10" x14ac:dyDescent="0.3">
      <c r="A177" s="2" t="s">
        <v>37</v>
      </c>
      <c r="B177" s="2" t="s">
        <v>153</v>
      </c>
      <c r="C177" s="5"/>
      <c r="D177" s="5"/>
      <c r="E177" s="5"/>
      <c r="F177" s="10"/>
      <c r="G177" s="5"/>
      <c r="I177" s="47">
        <f t="shared" si="0"/>
        <v>0</v>
      </c>
      <c r="J177" s="46"/>
    </row>
    <row r="178" spans="1:10" x14ac:dyDescent="0.3">
      <c r="A178" s="2" t="s">
        <v>33</v>
      </c>
      <c r="B178" s="2" t="s">
        <v>153</v>
      </c>
      <c r="C178" s="5"/>
      <c r="D178" s="5"/>
      <c r="E178" s="5"/>
      <c r="F178" s="10"/>
      <c r="G178" s="5"/>
      <c r="I178" s="47">
        <f t="shared" si="0"/>
        <v>0</v>
      </c>
      <c r="J178" s="46"/>
    </row>
    <row r="179" spans="1:10" x14ac:dyDescent="0.3">
      <c r="A179" s="2" t="s">
        <v>31</v>
      </c>
      <c r="B179" s="2" t="s">
        <v>153</v>
      </c>
      <c r="C179" s="5"/>
      <c r="D179" s="5"/>
      <c r="E179" s="5"/>
      <c r="F179" s="10"/>
      <c r="G179" s="5"/>
      <c r="I179" s="47">
        <f t="shared" si="0"/>
        <v>0</v>
      </c>
      <c r="J179" s="46"/>
    </row>
    <row r="180" spans="1:10" x14ac:dyDescent="0.3">
      <c r="A180" s="2" t="s">
        <v>245</v>
      </c>
      <c r="B180" s="2" t="s">
        <v>153</v>
      </c>
      <c r="C180" s="5"/>
      <c r="D180" s="5"/>
      <c r="E180" s="5"/>
      <c r="F180" s="10"/>
      <c r="G180" s="5"/>
      <c r="I180" s="47">
        <f t="shared" si="0"/>
        <v>0</v>
      </c>
      <c r="J180" s="46"/>
    </row>
    <row r="181" spans="1:10" x14ac:dyDescent="0.3">
      <c r="A181" s="2" t="s">
        <v>42</v>
      </c>
      <c r="B181" s="2" t="s">
        <v>355</v>
      </c>
      <c r="C181" s="5"/>
      <c r="D181" s="5"/>
      <c r="E181" s="5"/>
      <c r="F181" s="5"/>
      <c r="G181" s="5"/>
      <c r="I181" s="47">
        <f t="shared" si="0"/>
        <v>0</v>
      </c>
      <c r="J181" s="46"/>
    </row>
    <row r="182" spans="1:10" x14ac:dyDescent="0.3">
      <c r="A182" s="2" t="s">
        <v>356</v>
      </c>
      <c r="B182" s="2" t="s">
        <v>355</v>
      </c>
      <c r="C182" s="5"/>
      <c r="D182" s="5"/>
      <c r="E182" s="5"/>
      <c r="F182" s="5">
        <v>1546</v>
      </c>
      <c r="G182" s="5"/>
      <c r="I182" s="47">
        <f t="shared" si="0"/>
        <v>1546</v>
      </c>
      <c r="J182" s="46"/>
    </row>
    <row r="183" spans="1:10" x14ac:dyDescent="0.3">
      <c r="A183" s="2" t="s">
        <v>44</v>
      </c>
      <c r="B183" s="2" t="s">
        <v>355</v>
      </c>
      <c r="C183" s="5"/>
      <c r="D183" s="5"/>
      <c r="E183" s="5"/>
      <c r="F183" s="5"/>
      <c r="G183" s="5"/>
      <c r="I183" s="47">
        <f t="shared" si="0"/>
        <v>0</v>
      </c>
      <c r="J183" s="46"/>
    </row>
    <row r="184" spans="1:10" x14ac:dyDescent="0.3">
      <c r="A184" s="2" t="s">
        <v>357</v>
      </c>
      <c r="B184" s="2" t="s">
        <v>355</v>
      </c>
      <c r="C184" s="5"/>
      <c r="D184" s="5"/>
      <c r="E184" s="5"/>
      <c r="F184" s="5"/>
      <c r="G184" s="5"/>
      <c r="I184" s="47">
        <f t="shared" si="0"/>
        <v>0</v>
      </c>
      <c r="J184" s="46"/>
    </row>
    <row r="185" spans="1:10" x14ac:dyDescent="0.3">
      <c r="A185" s="2" t="s">
        <v>71</v>
      </c>
      <c r="B185" s="2" t="s">
        <v>355</v>
      </c>
      <c r="C185" s="5"/>
      <c r="D185" s="5">
        <v>1131</v>
      </c>
      <c r="E185" s="5"/>
      <c r="F185" s="5"/>
      <c r="G185" s="5"/>
      <c r="I185" s="47">
        <f t="shared" si="0"/>
        <v>1131</v>
      </c>
      <c r="J185" s="46"/>
    </row>
    <row r="186" spans="1:10" x14ac:dyDescent="0.3">
      <c r="A186" s="2" t="s">
        <v>358</v>
      </c>
      <c r="B186" s="2" t="s">
        <v>355</v>
      </c>
      <c r="C186" s="5"/>
      <c r="D186" s="5"/>
      <c r="E186" s="5"/>
      <c r="F186" s="5"/>
      <c r="G186" s="5"/>
      <c r="I186" s="47">
        <f t="shared" si="0"/>
        <v>0</v>
      </c>
      <c r="J186" s="46"/>
    </row>
    <row r="187" spans="1:10" x14ac:dyDescent="0.3">
      <c r="A187" s="2" t="s">
        <v>359</v>
      </c>
      <c r="B187" s="2" t="s">
        <v>355</v>
      </c>
      <c r="C187" s="5"/>
      <c r="D187" s="5"/>
      <c r="E187" s="5"/>
      <c r="F187" s="10"/>
      <c r="G187" s="5"/>
      <c r="I187" s="47">
        <f t="shared" si="0"/>
        <v>0</v>
      </c>
      <c r="J187" s="46"/>
    </row>
    <row r="188" spans="1:10" x14ac:dyDescent="0.3">
      <c r="A188" s="2" t="s">
        <v>332</v>
      </c>
      <c r="B188" s="2" t="s">
        <v>381</v>
      </c>
      <c r="C188" s="5">
        <v>1437</v>
      </c>
      <c r="D188" s="5">
        <v>730</v>
      </c>
      <c r="E188" s="5"/>
      <c r="F188" s="10"/>
      <c r="G188" s="5"/>
      <c r="I188" s="47">
        <f t="shared" si="0"/>
        <v>2167</v>
      </c>
      <c r="J188" s="46"/>
    </row>
    <row r="189" spans="1:10" x14ac:dyDescent="0.3">
      <c r="A189" s="2" t="s">
        <v>326</v>
      </c>
      <c r="B189" s="2" t="s">
        <v>381</v>
      </c>
      <c r="C189" s="5"/>
      <c r="D189" s="5"/>
      <c r="E189" s="5"/>
      <c r="F189" s="10"/>
      <c r="G189" s="5"/>
      <c r="I189" s="47">
        <f t="shared" si="0"/>
        <v>0</v>
      </c>
      <c r="J189" s="46"/>
    </row>
    <row r="190" spans="1:10" x14ac:dyDescent="0.3">
      <c r="A190" s="2" t="s">
        <v>161</v>
      </c>
      <c r="B190" s="2" t="s">
        <v>381</v>
      </c>
      <c r="C190" s="5"/>
      <c r="D190" s="5"/>
      <c r="E190" s="5"/>
      <c r="F190" s="10"/>
      <c r="G190" s="5"/>
      <c r="I190" s="47">
        <f t="shared" si="0"/>
        <v>0</v>
      </c>
      <c r="J190" s="46"/>
    </row>
    <row r="191" spans="1:10" x14ac:dyDescent="0.3">
      <c r="A191" s="2" t="s">
        <v>29</v>
      </c>
      <c r="B191" s="2" t="s">
        <v>318</v>
      </c>
      <c r="C191" s="5"/>
      <c r="D191" s="5"/>
      <c r="E191" s="5"/>
      <c r="F191" s="10"/>
      <c r="G191" s="5"/>
      <c r="I191" s="47">
        <f t="shared" si="0"/>
        <v>0</v>
      </c>
      <c r="J191" s="46">
        <f>I191</f>
        <v>0</v>
      </c>
    </row>
    <row r="192" spans="1:10" x14ac:dyDescent="0.3">
      <c r="A192" s="2" t="s">
        <v>17</v>
      </c>
      <c r="B192" s="2" t="s">
        <v>318</v>
      </c>
      <c r="C192" s="5"/>
      <c r="D192" s="5"/>
      <c r="E192" s="5"/>
      <c r="F192" s="10"/>
      <c r="G192" s="5"/>
      <c r="I192" s="47">
        <f t="shared" si="0"/>
        <v>0</v>
      </c>
      <c r="J192" s="46">
        <f>I192</f>
        <v>0</v>
      </c>
    </row>
    <row r="193" spans="1:10" x14ac:dyDescent="0.3">
      <c r="A193" s="2" t="s">
        <v>37</v>
      </c>
      <c r="B193" s="2" t="s">
        <v>290</v>
      </c>
      <c r="C193" s="5"/>
      <c r="D193" s="5"/>
      <c r="E193" s="5"/>
      <c r="F193" s="10"/>
      <c r="G193" s="5"/>
      <c r="I193" s="47">
        <f t="shared" si="0"/>
        <v>0</v>
      </c>
      <c r="J193" s="45"/>
    </row>
    <row r="194" spans="1:10" x14ac:dyDescent="0.3">
      <c r="A194" s="2" t="s">
        <v>33</v>
      </c>
      <c r="B194" s="2" t="s">
        <v>290</v>
      </c>
      <c r="C194" s="5"/>
      <c r="D194" s="5"/>
      <c r="E194" s="5"/>
      <c r="F194" s="10"/>
      <c r="G194" s="5"/>
      <c r="I194" s="47">
        <f t="shared" si="0"/>
        <v>0</v>
      </c>
      <c r="J194" s="45"/>
    </row>
    <row r="195" spans="1:10" x14ac:dyDescent="0.3">
      <c r="A195" s="2" t="s">
        <v>31</v>
      </c>
      <c r="B195" s="2" t="s">
        <v>290</v>
      </c>
      <c r="C195" s="5"/>
      <c r="D195" s="5"/>
      <c r="E195" s="5"/>
      <c r="F195" s="10"/>
      <c r="G195" s="5"/>
      <c r="I195" s="47">
        <f t="shared" si="0"/>
        <v>0</v>
      </c>
      <c r="J195" s="45"/>
    </row>
    <row r="196" spans="1:10" x14ac:dyDescent="0.3">
      <c r="A196" s="2" t="s">
        <v>245</v>
      </c>
      <c r="B196" s="2" t="s">
        <v>290</v>
      </c>
      <c r="C196" s="5"/>
      <c r="D196" s="5"/>
      <c r="E196" s="5"/>
      <c r="F196" s="10"/>
      <c r="G196" s="5"/>
      <c r="I196" s="47">
        <f t="shared" si="0"/>
        <v>0</v>
      </c>
      <c r="J196" s="45"/>
    </row>
    <row r="197" spans="1:10" x14ac:dyDescent="0.3">
      <c r="A197" s="62" t="s">
        <v>29</v>
      </c>
      <c r="B197" s="62" t="s">
        <v>32</v>
      </c>
      <c r="C197" s="5"/>
      <c r="D197" s="5"/>
      <c r="E197" s="5"/>
      <c r="F197" s="10"/>
      <c r="G197" s="5"/>
      <c r="I197" s="47">
        <f t="shared" si="0"/>
        <v>0</v>
      </c>
      <c r="J197" s="46">
        <f>I197</f>
        <v>0</v>
      </c>
    </row>
    <row r="198" spans="1:10" x14ac:dyDescent="0.3">
      <c r="A198" s="62" t="s">
        <v>17</v>
      </c>
      <c r="B198" s="62" t="s">
        <v>32</v>
      </c>
      <c r="C198" s="5"/>
      <c r="D198" s="5"/>
      <c r="E198" s="5"/>
      <c r="F198" s="10"/>
      <c r="G198" s="5"/>
      <c r="I198" s="47">
        <f t="shared" si="0"/>
        <v>0</v>
      </c>
      <c r="J198" s="46">
        <f t="shared" ref="J198:J199" si="2">I198</f>
        <v>0</v>
      </c>
    </row>
    <row r="199" spans="1:10" x14ac:dyDescent="0.3">
      <c r="A199" s="40" t="s">
        <v>18</v>
      </c>
      <c r="B199" s="62" t="s">
        <v>32</v>
      </c>
      <c r="C199" s="5"/>
      <c r="D199" s="5"/>
      <c r="E199" s="5"/>
      <c r="F199" s="10"/>
      <c r="G199" s="5"/>
      <c r="I199" s="47">
        <f t="shared" si="0"/>
        <v>0</v>
      </c>
      <c r="J199" s="46">
        <f t="shared" si="2"/>
        <v>0</v>
      </c>
    </row>
    <row r="200" spans="1:10" x14ac:dyDescent="0.3">
      <c r="A200" s="2" t="s">
        <v>42</v>
      </c>
      <c r="B200" s="54" t="s">
        <v>385</v>
      </c>
      <c r="C200" s="5"/>
      <c r="D200" s="5"/>
      <c r="E200" s="5"/>
      <c r="F200" s="10"/>
      <c r="G200" s="5"/>
      <c r="I200" s="47">
        <f t="shared" si="0"/>
        <v>0</v>
      </c>
      <c r="J200" s="46"/>
    </row>
    <row r="201" spans="1:10" x14ac:dyDescent="0.3">
      <c r="A201" s="2" t="s">
        <v>356</v>
      </c>
      <c r="B201" s="54" t="s">
        <v>385</v>
      </c>
      <c r="C201" s="5"/>
      <c r="D201" s="5"/>
      <c r="E201" s="5"/>
      <c r="F201" s="10"/>
      <c r="G201" s="5"/>
      <c r="I201" s="47">
        <f t="shared" si="0"/>
        <v>0</v>
      </c>
      <c r="J201" s="46"/>
    </row>
    <row r="202" spans="1:10" x14ac:dyDescent="0.3">
      <c r="A202" s="2" t="s">
        <v>44</v>
      </c>
      <c r="B202" s="54" t="s">
        <v>385</v>
      </c>
      <c r="C202" s="5"/>
      <c r="D202" s="5"/>
      <c r="E202" s="5"/>
      <c r="F202" s="10"/>
      <c r="G202" s="5"/>
      <c r="I202" s="47">
        <f t="shared" si="0"/>
        <v>0</v>
      </c>
      <c r="J202" s="46"/>
    </row>
    <row r="203" spans="1:10" x14ac:dyDescent="0.3">
      <c r="A203" s="2" t="s">
        <v>357</v>
      </c>
      <c r="B203" s="54" t="s">
        <v>385</v>
      </c>
      <c r="C203" s="5"/>
      <c r="D203" s="5"/>
      <c r="E203" s="5"/>
      <c r="F203" s="10"/>
      <c r="G203" s="5"/>
      <c r="I203" s="47">
        <f t="shared" si="0"/>
        <v>0</v>
      </c>
      <c r="J203" s="46"/>
    </row>
    <row r="204" spans="1:10" x14ac:dyDescent="0.3">
      <c r="A204" s="2" t="s">
        <v>71</v>
      </c>
      <c r="B204" s="54" t="s">
        <v>385</v>
      </c>
      <c r="C204" s="5"/>
      <c r="D204" s="5"/>
      <c r="E204" s="5"/>
      <c r="F204" s="10"/>
      <c r="G204" s="5"/>
      <c r="I204" s="47">
        <f t="shared" si="0"/>
        <v>0</v>
      </c>
      <c r="J204" s="46"/>
    </row>
    <row r="205" spans="1:10" x14ac:dyDescent="0.3">
      <c r="A205" s="2" t="s">
        <v>358</v>
      </c>
      <c r="B205" s="54" t="s">
        <v>385</v>
      </c>
      <c r="C205" s="5"/>
      <c r="D205" s="5"/>
      <c r="E205" s="5"/>
      <c r="F205" s="10"/>
      <c r="G205" s="5"/>
      <c r="I205" s="47">
        <f t="shared" si="0"/>
        <v>0</v>
      </c>
      <c r="J205" s="46"/>
    </row>
    <row r="206" spans="1:10" x14ac:dyDescent="0.3">
      <c r="A206" s="2" t="s">
        <v>359</v>
      </c>
      <c r="B206" s="54" t="s">
        <v>385</v>
      </c>
      <c r="C206" s="5"/>
      <c r="D206" s="5"/>
      <c r="E206" s="5"/>
      <c r="F206" s="10"/>
      <c r="G206" s="5"/>
      <c r="I206" s="47">
        <f t="shared" si="0"/>
        <v>0</v>
      </c>
      <c r="J206" s="46"/>
    </row>
    <row r="207" spans="1:10" x14ac:dyDescent="0.3">
      <c r="A207" s="2" t="s">
        <v>53</v>
      </c>
      <c r="B207" s="58" t="s">
        <v>310</v>
      </c>
      <c r="C207" s="5"/>
      <c r="D207" s="5"/>
      <c r="E207" s="5"/>
      <c r="F207" s="10"/>
      <c r="G207" s="5"/>
      <c r="I207" s="47">
        <f t="shared" si="0"/>
        <v>0</v>
      </c>
      <c r="J207" s="44">
        <f>I150+I193+I207+I214+I200</f>
        <v>33063</v>
      </c>
    </row>
    <row r="208" spans="1:10" x14ac:dyDescent="0.3">
      <c r="A208" s="2" t="s">
        <v>333</v>
      </c>
      <c r="B208" s="58" t="s">
        <v>310</v>
      </c>
      <c r="C208" s="5"/>
      <c r="D208" s="5"/>
      <c r="E208" s="5"/>
      <c r="F208" s="10"/>
      <c r="G208" s="5"/>
      <c r="I208" s="47">
        <f t="shared" si="0"/>
        <v>0</v>
      </c>
      <c r="J208" s="46">
        <f>I208+I151+I215+I201</f>
        <v>21519</v>
      </c>
    </row>
    <row r="209" spans="1:10" x14ac:dyDescent="0.3">
      <c r="A209" s="2" t="s">
        <v>54</v>
      </c>
      <c r="B209" s="58" t="s">
        <v>310</v>
      </c>
      <c r="C209" s="5"/>
      <c r="D209" s="5"/>
      <c r="E209" s="5"/>
      <c r="F209" s="10"/>
      <c r="G209" s="5"/>
      <c r="I209" s="47">
        <f t="shared" si="0"/>
        <v>0</v>
      </c>
      <c r="J209" s="44">
        <f>I152+I194+I209+I221+I216+I202</f>
        <v>17963</v>
      </c>
    </row>
    <row r="210" spans="1:10" x14ac:dyDescent="0.3">
      <c r="A210" s="2" t="s">
        <v>334</v>
      </c>
      <c r="B210" s="58" t="s">
        <v>310</v>
      </c>
      <c r="C210" s="5"/>
      <c r="D210" s="5"/>
      <c r="E210" s="5"/>
      <c r="F210" s="10"/>
      <c r="G210" s="5"/>
      <c r="I210" s="47">
        <f t="shared" si="0"/>
        <v>0</v>
      </c>
      <c r="J210" s="46">
        <f>I210+I153+I217+I203</f>
        <v>26488</v>
      </c>
    </row>
    <row r="211" spans="1:10" x14ac:dyDescent="0.3">
      <c r="A211" s="2" t="s">
        <v>311</v>
      </c>
      <c r="B211" s="58" t="s">
        <v>310</v>
      </c>
      <c r="C211" s="5"/>
      <c r="D211" s="5"/>
      <c r="E211" s="5"/>
      <c r="F211" s="10"/>
      <c r="G211" s="5"/>
      <c r="I211" s="47">
        <f t="shared" si="0"/>
        <v>0</v>
      </c>
      <c r="J211" s="44">
        <f>I155+I195+I211+I218+I204</f>
        <v>17195</v>
      </c>
    </row>
    <row r="212" spans="1:10" x14ac:dyDescent="0.3">
      <c r="A212" s="2" t="s">
        <v>320</v>
      </c>
      <c r="B212" s="58" t="s">
        <v>310</v>
      </c>
      <c r="C212" s="5">
        <v>521</v>
      </c>
      <c r="D212" s="5"/>
      <c r="E212" s="5"/>
      <c r="F212" s="5"/>
      <c r="G212" s="5"/>
      <c r="I212" s="47">
        <f t="shared" si="0"/>
        <v>521</v>
      </c>
      <c r="J212" s="44">
        <f>I196+I212+I156+I219+I205</f>
        <v>1889</v>
      </c>
    </row>
    <row r="213" spans="1:10" x14ac:dyDescent="0.3">
      <c r="A213" s="2" t="s">
        <v>337</v>
      </c>
      <c r="B213" s="58" t="s">
        <v>310</v>
      </c>
      <c r="C213" s="5"/>
      <c r="D213" s="5"/>
      <c r="E213" s="5"/>
      <c r="F213" s="5"/>
      <c r="G213" s="5"/>
      <c r="I213" s="47">
        <f>C213+D213+E213+F213+G213</f>
        <v>0</v>
      </c>
      <c r="J213" s="46">
        <f>I213+I157+I220+I206</f>
        <v>5898</v>
      </c>
    </row>
    <row r="214" spans="1:10" x14ac:dyDescent="0.3">
      <c r="A214" s="65" t="s">
        <v>29</v>
      </c>
      <c r="B214" s="58" t="s">
        <v>310</v>
      </c>
      <c r="C214" s="5">
        <v>2560</v>
      </c>
      <c r="D214" s="5">
        <v>11511</v>
      </c>
      <c r="E214" s="5">
        <v>7924</v>
      </c>
      <c r="F214" s="5">
        <v>2718</v>
      </c>
      <c r="G214" s="5">
        <v>5364</v>
      </c>
      <c r="I214" s="47">
        <f t="shared" ref="I214:I220" si="3">C214+D214+E214+F214+G214</f>
        <v>30077</v>
      </c>
      <c r="J214" s="46"/>
    </row>
    <row r="215" spans="1:10" x14ac:dyDescent="0.3">
      <c r="A215" s="65" t="s">
        <v>330</v>
      </c>
      <c r="B215" s="58" t="s">
        <v>310</v>
      </c>
      <c r="C215" s="5">
        <v>5348</v>
      </c>
      <c r="D215" s="5">
        <v>2966</v>
      </c>
      <c r="E215" s="5">
        <v>3930</v>
      </c>
      <c r="F215" s="5">
        <v>5535</v>
      </c>
      <c r="G215" s="5">
        <v>2994</v>
      </c>
      <c r="I215" s="47">
        <f t="shared" si="3"/>
        <v>20773</v>
      </c>
      <c r="J215" s="46"/>
    </row>
    <row r="216" spans="1:10" x14ac:dyDescent="0.3">
      <c r="A216" s="65" t="s">
        <v>17</v>
      </c>
      <c r="B216" s="58" t="s">
        <v>310</v>
      </c>
      <c r="C216" s="5">
        <v>1026</v>
      </c>
      <c r="D216" s="5">
        <v>3403</v>
      </c>
      <c r="E216" s="5">
        <v>2646</v>
      </c>
      <c r="F216" s="5">
        <v>4708</v>
      </c>
      <c r="G216" s="5">
        <v>6180</v>
      </c>
      <c r="I216" s="47">
        <f t="shared" si="3"/>
        <v>17963</v>
      </c>
      <c r="J216" s="46"/>
    </row>
    <row r="217" spans="1:10" x14ac:dyDescent="0.3">
      <c r="A217" s="65" t="s">
        <v>331</v>
      </c>
      <c r="B217" s="58" t="s">
        <v>310</v>
      </c>
      <c r="C217" s="5">
        <v>6528</v>
      </c>
      <c r="D217" s="5">
        <v>4241</v>
      </c>
      <c r="E217" s="5">
        <v>8825</v>
      </c>
      <c r="F217" s="5">
        <v>2976</v>
      </c>
      <c r="G217" s="5">
        <v>3211</v>
      </c>
      <c r="I217" s="47">
        <f t="shared" si="3"/>
        <v>25781</v>
      </c>
      <c r="J217" s="46"/>
    </row>
    <row r="218" spans="1:10" x14ac:dyDescent="0.3">
      <c r="A218" s="65" t="s">
        <v>18</v>
      </c>
      <c r="B218" s="58" t="s">
        <v>310</v>
      </c>
      <c r="C218" s="5">
        <v>2394</v>
      </c>
      <c r="D218" s="5">
        <v>2190</v>
      </c>
      <c r="E218" s="5">
        <v>7435</v>
      </c>
      <c r="F218" s="10">
        <v>5176</v>
      </c>
      <c r="G218" s="5"/>
      <c r="I218" s="47">
        <f t="shared" si="3"/>
        <v>17195</v>
      </c>
      <c r="J218" s="46"/>
    </row>
    <row r="219" spans="1:10" x14ac:dyDescent="0.3">
      <c r="A219" s="65" t="s">
        <v>244</v>
      </c>
      <c r="B219" s="58" t="s">
        <v>310</v>
      </c>
      <c r="C219" s="5">
        <v>1368</v>
      </c>
      <c r="D219" s="5"/>
      <c r="E219" s="5"/>
      <c r="F219" s="10"/>
      <c r="G219" s="5"/>
      <c r="I219" s="47">
        <f t="shared" si="3"/>
        <v>1368</v>
      </c>
      <c r="J219" s="46"/>
    </row>
    <row r="220" spans="1:10" x14ac:dyDescent="0.3">
      <c r="A220" s="65" t="s">
        <v>162</v>
      </c>
      <c r="B220" s="58" t="s">
        <v>310</v>
      </c>
      <c r="C220" s="5"/>
      <c r="D220" s="5">
        <v>5659</v>
      </c>
      <c r="E220" s="5">
        <v>239</v>
      </c>
      <c r="F220" s="10"/>
      <c r="G220" s="5"/>
      <c r="I220" s="47">
        <f t="shared" si="3"/>
        <v>5898</v>
      </c>
      <c r="J220" s="46"/>
    </row>
    <row r="221" spans="1:10" x14ac:dyDescent="0.3">
      <c r="A221" t="s">
        <v>27</v>
      </c>
      <c r="B221" t="s">
        <v>45</v>
      </c>
      <c r="C221" s="5"/>
      <c r="D221" s="5"/>
      <c r="E221" s="5"/>
      <c r="F221" s="5"/>
      <c r="G221" s="5"/>
      <c r="I221" s="47">
        <f t="shared" si="0"/>
        <v>0</v>
      </c>
      <c r="J221" s="44"/>
    </row>
    <row r="222" spans="1:10" x14ac:dyDescent="0.3">
      <c r="C222" s="1" t="s">
        <v>0</v>
      </c>
      <c r="D222" s="1" t="s">
        <v>0</v>
      </c>
      <c r="E222" s="1" t="s">
        <v>0</v>
      </c>
      <c r="F222" s="1" t="s">
        <v>0</v>
      </c>
      <c r="G222" s="1" t="s">
        <v>0</v>
      </c>
      <c r="H222" s="1"/>
      <c r="I222" s="1" t="s">
        <v>0</v>
      </c>
    </row>
    <row r="223" spans="1:10" x14ac:dyDescent="0.3">
      <c r="C223" s="70">
        <f>SUM(C4:C221)</f>
        <v>83427.199999999997</v>
      </c>
      <c r="D223" s="70">
        <f>SUM(D4:D221)</f>
        <v>152622</v>
      </c>
      <c r="E223" s="70">
        <f>SUM(E4:E221)</f>
        <v>153904.40000000002</v>
      </c>
      <c r="F223" s="70">
        <f>SUM(F4:F221)</f>
        <v>141763.9</v>
      </c>
      <c r="G223" s="70">
        <f>SUM(G4:G221)</f>
        <v>81531</v>
      </c>
      <c r="H223" s="9"/>
      <c r="I223" s="76">
        <f>SUM(I4:I221)</f>
        <v>613248.5</v>
      </c>
      <c r="J223" s="76">
        <f>SUM(J4:J221)</f>
        <v>613248.5</v>
      </c>
    </row>
    <row r="224" spans="1:10" x14ac:dyDescent="0.3">
      <c r="C224" s="1" t="s">
        <v>1</v>
      </c>
      <c r="D224" s="1" t="s">
        <v>1</v>
      </c>
      <c r="E224" s="1" t="s">
        <v>1</v>
      </c>
      <c r="F224" s="1" t="s">
        <v>1</v>
      </c>
      <c r="G224" s="1" t="s">
        <v>1</v>
      </c>
      <c r="H224" s="1"/>
      <c r="I224" s="1" t="s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J226"/>
  <sheetViews>
    <sheetView topLeftCell="A214" workbookViewId="0">
      <selection activeCell="I230" sqref="I230"/>
    </sheetView>
  </sheetViews>
  <sheetFormatPr defaultRowHeight="14.4" x14ac:dyDescent="0.3"/>
  <cols>
    <col min="2" max="2" width="17.88671875" customWidth="1"/>
    <col min="3" max="3" width="11.5546875" customWidth="1"/>
    <col min="4" max="4" width="11.44140625" customWidth="1"/>
    <col min="5" max="5" width="11.33203125" customWidth="1"/>
    <col min="6" max="6" width="10.44140625" customWidth="1"/>
    <col min="7" max="7" width="11.109375" customWidth="1"/>
    <col min="9" max="9" width="12" customWidth="1"/>
    <col min="10" max="10" width="11.109375" customWidth="1"/>
  </cols>
  <sheetData>
    <row r="1" spans="1:10" x14ac:dyDescent="0.3">
      <c r="A1" t="s">
        <v>388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3" t="s">
        <v>188</v>
      </c>
      <c r="E3" s="3" t="s">
        <v>49</v>
      </c>
      <c r="F3" s="4" t="s">
        <v>189</v>
      </c>
      <c r="G3" s="3" t="s">
        <v>190</v>
      </c>
    </row>
    <row r="4" spans="1:10" x14ac:dyDescent="0.3">
      <c r="A4" t="s">
        <v>19</v>
      </c>
      <c r="B4" t="s">
        <v>13</v>
      </c>
      <c r="C4" s="5"/>
      <c r="D4" s="5"/>
      <c r="E4" s="5"/>
      <c r="F4" s="10">
        <v>6740</v>
      </c>
      <c r="G4" s="5">
        <v>10132</v>
      </c>
      <c r="I4" s="47">
        <f t="shared" ref="I4:I223" si="0">C4+D4+E4+F4+G4</f>
        <v>16872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4219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3029</v>
      </c>
    </row>
    <row r="12" spans="1:10" x14ac:dyDescent="0.3">
      <c r="A12" s="67" t="s">
        <v>331</v>
      </c>
      <c r="B12" s="67" t="s">
        <v>315</v>
      </c>
      <c r="C12" s="5"/>
      <c r="D12" s="5">
        <v>922</v>
      </c>
      <c r="E12" s="5">
        <v>1279</v>
      </c>
      <c r="F12" s="17">
        <v>1033</v>
      </c>
      <c r="G12" s="5">
        <v>985</v>
      </c>
      <c r="I12" s="47">
        <f t="shared" si="0"/>
        <v>4219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1701</v>
      </c>
      <c r="E13" s="5">
        <v>1328</v>
      </c>
      <c r="F13" s="17"/>
      <c r="G13" s="5"/>
      <c r="I13" s="47">
        <f t="shared" si="0"/>
        <v>3029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I4+I16+I30+I37+I46+I50+I52+I63+I23+I44+I59+I70</f>
        <v>88578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I17+I31+I38+I64+I24+I53+I60+I71</f>
        <v>53826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I5+I18+I32+I39+I47+I51+I65+I25+I45+I54+I72</f>
        <v>45517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I19+I33+I40+I66+I26+I55+I73</f>
        <v>73988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I6+I20+I34+I41+I48+I67+I27+I56+I74</f>
        <v>34267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I7+I21+I35+I42+I49+I68+I28+I57+I61+I75</f>
        <v>5296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I8+I22+I36+I43+I69+I29+I58+I62+I76</f>
        <v>13672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>
        <v>9877</v>
      </c>
      <c r="F30" s="17">
        <v>6534</v>
      </c>
      <c r="G30" s="5">
        <v>6079</v>
      </c>
      <c r="I30" s="47">
        <f t="shared" si="0"/>
        <v>22490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>
        <v>13799</v>
      </c>
      <c r="G31" s="5">
        <v>5747</v>
      </c>
      <c r="I31" s="47">
        <f t="shared" si="0"/>
        <v>19546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>
        <v>2259</v>
      </c>
      <c r="F33" s="17">
        <v>7141</v>
      </c>
      <c r="G33" s="5">
        <v>15246</v>
      </c>
      <c r="I33" s="47">
        <f t="shared" si="0"/>
        <v>24646</v>
      </c>
      <c r="J33" s="45"/>
    </row>
    <row r="34" spans="1:10" x14ac:dyDescent="0.3">
      <c r="A34" s="2" t="s">
        <v>8</v>
      </c>
      <c r="B34" s="61" t="s">
        <v>345</v>
      </c>
      <c r="C34" s="5"/>
      <c r="D34" s="5">
        <v>2318</v>
      </c>
      <c r="E34" s="5">
        <v>6979</v>
      </c>
      <c r="F34" s="17">
        <v>361</v>
      </c>
      <c r="G34" s="5">
        <v>3357</v>
      </c>
      <c r="I34" s="47">
        <f t="shared" si="0"/>
        <v>13015</v>
      </c>
      <c r="J34" s="45"/>
    </row>
    <row r="35" spans="1:10" x14ac:dyDescent="0.3">
      <c r="A35" s="2" t="s">
        <v>348</v>
      </c>
      <c r="B35" s="61" t="s">
        <v>345</v>
      </c>
      <c r="C35" s="5"/>
      <c r="D35" s="5">
        <v>2297</v>
      </c>
      <c r="E35" s="5"/>
      <c r="F35" s="17"/>
      <c r="G35" s="5"/>
      <c r="I35" s="47">
        <f t="shared" si="0"/>
        <v>2297</v>
      </c>
      <c r="J35" s="45"/>
    </row>
    <row r="36" spans="1:10" x14ac:dyDescent="0.3">
      <c r="A36" s="2" t="s">
        <v>158</v>
      </c>
      <c r="B36" s="61" t="s">
        <v>345</v>
      </c>
      <c r="C36" s="5"/>
      <c r="D36" s="5">
        <v>1972</v>
      </c>
      <c r="E36" s="5">
        <v>2874</v>
      </c>
      <c r="F36" s="17">
        <v>1305</v>
      </c>
      <c r="G36" s="5"/>
      <c r="I36" s="47">
        <f t="shared" si="0"/>
        <v>6151</v>
      </c>
      <c r="J36" s="45"/>
    </row>
    <row r="37" spans="1:10" x14ac:dyDescent="0.3">
      <c r="A37" s="2" t="s">
        <v>157</v>
      </c>
      <c r="B37" s="63" t="s">
        <v>345</v>
      </c>
      <c r="C37" s="5"/>
      <c r="D37" s="5">
        <v>5747</v>
      </c>
      <c r="E37" s="5"/>
      <c r="F37" s="17">
        <v>4110</v>
      </c>
      <c r="G37" s="5">
        <v>5217</v>
      </c>
      <c r="I37" s="47">
        <f t="shared" si="0"/>
        <v>15074</v>
      </c>
      <c r="J37" s="45"/>
    </row>
    <row r="38" spans="1:10" x14ac:dyDescent="0.3">
      <c r="A38" s="2" t="s">
        <v>328</v>
      </c>
      <c r="B38" s="63" t="s">
        <v>345</v>
      </c>
      <c r="C38" s="5"/>
      <c r="D38" s="5">
        <v>6136</v>
      </c>
      <c r="E38" s="5"/>
      <c r="F38" s="17">
        <v>1371</v>
      </c>
      <c r="G38" s="5"/>
      <c r="I38" s="47">
        <f t="shared" si="0"/>
        <v>7507</v>
      </c>
      <c r="J38" s="45"/>
    </row>
    <row r="39" spans="1:10" x14ac:dyDescent="0.3">
      <c r="A39" s="2" t="s">
        <v>139</v>
      </c>
      <c r="B39" s="63" t="s">
        <v>345</v>
      </c>
      <c r="C39" s="5"/>
      <c r="D39" s="5"/>
      <c r="E39" s="5"/>
      <c r="F39" s="17"/>
      <c r="G39" s="5">
        <v>2043</v>
      </c>
      <c r="I39" s="47">
        <f t="shared" si="0"/>
        <v>2043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>
        <v>9217</v>
      </c>
      <c r="F40" s="17">
        <v>2400</v>
      </c>
      <c r="G40" s="5">
        <v>7399</v>
      </c>
      <c r="I40" s="47">
        <f t="shared" si="0"/>
        <v>19016</v>
      </c>
      <c r="J40" s="45"/>
    </row>
    <row r="41" spans="1:10" x14ac:dyDescent="0.3">
      <c r="A41" s="2" t="s">
        <v>174</v>
      </c>
      <c r="B41" s="63" t="s">
        <v>345</v>
      </c>
      <c r="C41" s="5"/>
      <c r="D41" s="5">
        <v>4788</v>
      </c>
      <c r="E41" s="5">
        <v>4036</v>
      </c>
      <c r="F41" s="17"/>
      <c r="G41" s="5">
        <v>3078</v>
      </c>
      <c r="I41" s="47">
        <f t="shared" si="0"/>
        <v>11902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5"/>
      <c r="D43" s="5">
        <v>3008</v>
      </c>
      <c r="E43" s="5">
        <v>4275</v>
      </c>
      <c r="F43" s="17"/>
      <c r="G43" s="5"/>
      <c r="I43" s="47">
        <f t="shared" si="0"/>
        <v>7283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6" t="s">
        <v>10</v>
      </c>
      <c r="B45" s="66" t="s">
        <v>372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>
        <v>709</v>
      </c>
      <c r="D52" s="5">
        <v>15057</v>
      </c>
      <c r="E52" s="5">
        <v>4599</v>
      </c>
      <c r="F52" s="5"/>
      <c r="G52" s="5"/>
      <c r="I52" s="47">
        <f t="shared" si="0"/>
        <v>20365</v>
      </c>
      <c r="J52" s="45"/>
    </row>
    <row r="53" spans="1:10" x14ac:dyDescent="0.3">
      <c r="A53" s="60" t="s">
        <v>346</v>
      </c>
      <c r="B53" s="60" t="s">
        <v>315</v>
      </c>
      <c r="C53" s="5"/>
      <c r="D53" s="5">
        <v>15119</v>
      </c>
      <c r="E53" s="5">
        <v>1490</v>
      </c>
      <c r="F53" s="5">
        <v>1878</v>
      </c>
      <c r="G53" s="5"/>
      <c r="I53" s="47">
        <f t="shared" si="0"/>
        <v>18487</v>
      </c>
      <c r="J53" s="45"/>
    </row>
    <row r="54" spans="1:10" x14ac:dyDescent="0.3">
      <c r="A54" s="60" t="s">
        <v>10</v>
      </c>
      <c r="B54" s="60" t="s">
        <v>315</v>
      </c>
      <c r="C54" s="5"/>
      <c r="D54" s="5">
        <v>330</v>
      </c>
      <c r="E54" s="5">
        <v>10383</v>
      </c>
      <c r="F54" s="5">
        <v>10515</v>
      </c>
      <c r="G54" s="5">
        <v>9648</v>
      </c>
      <c r="I54" s="47">
        <f t="shared" si="0"/>
        <v>30876</v>
      </c>
      <c r="J54" s="45"/>
    </row>
    <row r="55" spans="1:10" x14ac:dyDescent="0.3">
      <c r="A55" s="60" t="s">
        <v>347</v>
      </c>
      <c r="B55" s="60" t="s">
        <v>315</v>
      </c>
      <c r="C55" s="5">
        <v>3222</v>
      </c>
      <c r="D55" s="5">
        <v>4615</v>
      </c>
      <c r="E55" s="5">
        <v>11958</v>
      </c>
      <c r="F55" s="5">
        <v>1417</v>
      </c>
      <c r="G55" s="5"/>
      <c r="I55" s="47">
        <f t="shared" si="0"/>
        <v>21212</v>
      </c>
      <c r="J55" s="45"/>
    </row>
    <row r="56" spans="1:10" x14ac:dyDescent="0.3">
      <c r="A56" s="60" t="s">
        <v>8</v>
      </c>
      <c r="B56" s="60" t="s">
        <v>315</v>
      </c>
      <c r="C56" s="5">
        <v>4489</v>
      </c>
      <c r="D56" s="5">
        <v>3490</v>
      </c>
      <c r="E56" s="5"/>
      <c r="F56" s="5"/>
      <c r="G56" s="5">
        <v>1371</v>
      </c>
      <c r="I56" s="47">
        <f t="shared" si="0"/>
        <v>9350</v>
      </c>
      <c r="J56" s="45"/>
    </row>
    <row r="57" spans="1:10" x14ac:dyDescent="0.3">
      <c r="A57" s="60" t="s">
        <v>348</v>
      </c>
      <c r="B57" s="60" t="s">
        <v>315</v>
      </c>
      <c r="C57" s="5"/>
      <c r="D57" s="5"/>
      <c r="E57" s="5">
        <v>900</v>
      </c>
      <c r="F57" s="17">
        <v>316</v>
      </c>
      <c r="G57" s="5"/>
      <c r="I57" s="47">
        <f t="shared" si="0"/>
        <v>1216</v>
      </c>
      <c r="J57" s="45"/>
    </row>
    <row r="58" spans="1:10" x14ac:dyDescent="0.3">
      <c r="A58" s="60" t="s">
        <v>158</v>
      </c>
      <c r="B58" s="60" t="s">
        <v>315</v>
      </c>
      <c r="C58" s="5"/>
      <c r="D58" s="5"/>
      <c r="E58" s="5"/>
      <c r="F58" s="5">
        <v>238</v>
      </c>
      <c r="G58" s="5"/>
      <c r="I58" s="47">
        <f t="shared" si="0"/>
        <v>238</v>
      </c>
      <c r="J58" s="45"/>
    </row>
    <row r="59" spans="1:10" x14ac:dyDescent="0.3">
      <c r="A59" s="60" t="s">
        <v>11</v>
      </c>
      <c r="B59" s="60" t="s">
        <v>379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346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0" t="s">
        <v>348</v>
      </c>
      <c r="B61" s="60" t="s">
        <v>379</v>
      </c>
      <c r="C61" s="5"/>
      <c r="D61" s="5"/>
      <c r="E61" s="5"/>
      <c r="F61" s="5">
        <v>1783</v>
      </c>
      <c r="G61" s="5"/>
      <c r="I61" s="47">
        <f t="shared" si="0"/>
        <v>1783</v>
      </c>
      <c r="J61" s="45"/>
    </row>
    <row r="62" spans="1:10" x14ac:dyDescent="0.3">
      <c r="A62" s="60" t="s">
        <v>158</v>
      </c>
      <c r="B62" s="60" t="s">
        <v>379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172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352</v>
      </c>
      <c r="B64" s="62" t="s">
        <v>351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2" t="s">
        <v>22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323</v>
      </c>
      <c r="B66" s="62" t="s">
        <v>351</v>
      </c>
      <c r="C66" s="5"/>
      <c r="D66" s="5"/>
      <c r="E66" s="5"/>
      <c r="F66" s="5"/>
      <c r="G66" s="5"/>
      <c r="I66" s="47">
        <f t="shared" si="0"/>
        <v>0</v>
      </c>
      <c r="J66" s="45"/>
    </row>
    <row r="67" spans="1:10" x14ac:dyDescent="0.3">
      <c r="A67" s="62" t="s">
        <v>24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62" t="s">
        <v>353</v>
      </c>
      <c r="B68" s="62" t="s">
        <v>351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62" t="s">
        <v>354</v>
      </c>
      <c r="B69" s="62" t="s">
        <v>351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s="77" t="s">
        <v>157</v>
      </c>
      <c r="B70" s="77" t="s">
        <v>386</v>
      </c>
      <c r="C70" s="5"/>
      <c r="D70" s="5">
        <v>1265</v>
      </c>
      <c r="E70" s="5"/>
      <c r="F70" s="5">
        <v>6858</v>
      </c>
      <c r="G70" s="5">
        <v>5654</v>
      </c>
      <c r="I70" s="47">
        <f t="shared" si="0"/>
        <v>13777</v>
      </c>
      <c r="J70" s="45"/>
    </row>
    <row r="71" spans="1:10" x14ac:dyDescent="0.3">
      <c r="A71" s="77" t="s">
        <v>328</v>
      </c>
      <c r="B71" s="77" t="s">
        <v>386</v>
      </c>
      <c r="C71" s="5"/>
      <c r="D71" s="5">
        <v>3316</v>
      </c>
      <c r="E71" s="5"/>
      <c r="F71" s="5">
        <v>4970</v>
      </c>
      <c r="G71" s="5"/>
      <c r="I71" s="47">
        <f t="shared" si="0"/>
        <v>8286</v>
      </c>
      <c r="J71" s="45"/>
    </row>
    <row r="72" spans="1:10" x14ac:dyDescent="0.3">
      <c r="A72" s="77" t="s">
        <v>139</v>
      </c>
      <c r="B72" s="77" t="s">
        <v>386</v>
      </c>
      <c r="C72" s="5"/>
      <c r="D72" s="5"/>
      <c r="E72" s="5">
        <v>6031</v>
      </c>
      <c r="F72" s="5">
        <v>5097</v>
      </c>
      <c r="G72" s="5">
        <v>1470</v>
      </c>
      <c r="I72" s="47">
        <f t="shared" si="0"/>
        <v>12598</v>
      </c>
      <c r="J72" s="45"/>
    </row>
    <row r="73" spans="1:10" x14ac:dyDescent="0.3">
      <c r="A73" s="77" t="s">
        <v>329</v>
      </c>
      <c r="B73" s="77" t="s">
        <v>386</v>
      </c>
      <c r="C73" s="5"/>
      <c r="D73" s="5">
        <v>2560</v>
      </c>
      <c r="E73" s="5">
        <v>1462</v>
      </c>
      <c r="F73" s="5">
        <v>5092</v>
      </c>
      <c r="G73" s="5"/>
      <c r="I73" s="47">
        <f t="shared" si="0"/>
        <v>9114</v>
      </c>
      <c r="J73" s="45"/>
    </row>
    <row r="74" spans="1:10" x14ac:dyDescent="0.3">
      <c r="A74" s="77" t="s">
        <v>174</v>
      </c>
      <c r="B74" s="77" t="s">
        <v>386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s="77" t="s">
        <v>307</v>
      </c>
      <c r="B75" s="77" t="s">
        <v>386</v>
      </c>
      <c r="C75" s="5"/>
      <c r="D75" s="5"/>
      <c r="E75" s="5"/>
      <c r="F75" s="5"/>
      <c r="G75" s="5"/>
      <c r="I75" s="47">
        <f t="shared" si="0"/>
        <v>0</v>
      </c>
      <c r="J75" s="45"/>
    </row>
    <row r="76" spans="1:10" x14ac:dyDescent="0.3">
      <c r="A76" s="77" t="s">
        <v>324</v>
      </c>
      <c r="B76" s="77" t="s">
        <v>386</v>
      </c>
      <c r="C76" s="5"/>
      <c r="D76" s="5"/>
      <c r="E76" s="5"/>
      <c r="F76" s="5"/>
      <c r="G76" s="5"/>
      <c r="I76" s="47">
        <f t="shared" si="0"/>
        <v>0</v>
      </c>
      <c r="J76" s="45"/>
    </row>
    <row r="77" spans="1:10" x14ac:dyDescent="0.3">
      <c r="A77" t="s">
        <v>29</v>
      </c>
      <c r="B77" t="s">
        <v>30</v>
      </c>
      <c r="C77" s="5"/>
      <c r="D77" s="5"/>
      <c r="E77" s="5"/>
      <c r="F77" s="17"/>
      <c r="G77" s="5"/>
      <c r="I77" s="47">
        <f t="shared" si="0"/>
        <v>0</v>
      </c>
      <c r="J77" s="44"/>
    </row>
    <row r="78" spans="1:10" x14ac:dyDescent="0.3">
      <c r="A78" t="s">
        <v>17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18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4"/>
    </row>
    <row r="80" spans="1:10" x14ac:dyDescent="0.3">
      <c r="A80" t="s">
        <v>244</v>
      </c>
      <c r="B80" t="s">
        <v>30</v>
      </c>
      <c r="C80" s="5"/>
      <c r="D80" s="5"/>
      <c r="E80" s="5"/>
      <c r="F80" s="5"/>
      <c r="G80" s="5"/>
      <c r="I80" s="47">
        <f t="shared" si="0"/>
        <v>0</v>
      </c>
      <c r="J80" s="44"/>
    </row>
    <row r="81" spans="1:10" x14ac:dyDescent="0.3">
      <c r="A81" t="s">
        <v>162</v>
      </c>
      <c r="B81" t="s">
        <v>30</v>
      </c>
      <c r="C81" s="5"/>
      <c r="D81" s="5"/>
      <c r="E81" s="5"/>
      <c r="F81" s="5"/>
      <c r="G81" s="5"/>
      <c r="I81" s="47">
        <f t="shared" si="0"/>
        <v>0</v>
      </c>
      <c r="J81" s="46"/>
    </row>
    <row r="82" spans="1:10" x14ac:dyDescent="0.3">
      <c r="A82" s="42" t="s">
        <v>25</v>
      </c>
      <c r="B82" s="42" t="s">
        <v>30</v>
      </c>
      <c r="C82" s="5"/>
      <c r="D82" s="5"/>
      <c r="E82" s="5"/>
      <c r="F82" s="5"/>
      <c r="G82" s="5"/>
      <c r="I82" s="47">
        <f t="shared" si="0"/>
        <v>0</v>
      </c>
      <c r="J82" s="46">
        <f>I82+I100</f>
        <v>0</v>
      </c>
    </row>
    <row r="83" spans="1:10" x14ac:dyDescent="0.3">
      <c r="A83" s="42" t="s">
        <v>349</v>
      </c>
      <c r="B83" s="42" t="s">
        <v>30</v>
      </c>
      <c r="C83" s="5"/>
      <c r="D83" s="5"/>
      <c r="E83" s="5"/>
      <c r="F83" s="5"/>
      <c r="G83" s="5"/>
      <c r="I83" s="47">
        <f t="shared" si="0"/>
        <v>0</v>
      </c>
      <c r="J83" s="46">
        <f>I83</f>
        <v>0</v>
      </c>
    </row>
    <row r="84" spans="1:10" x14ac:dyDescent="0.3">
      <c r="A84" s="42" t="s">
        <v>27</v>
      </c>
      <c r="B84" s="42" t="s">
        <v>30</v>
      </c>
      <c r="C84" s="5"/>
      <c r="D84" s="5"/>
      <c r="E84" s="5"/>
      <c r="F84" s="5"/>
      <c r="G84" s="5">
        <v>1835</v>
      </c>
      <c r="I84" s="47">
        <f t="shared" si="0"/>
        <v>1835</v>
      </c>
      <c r="J84" s="44">
        <f>I84+I98+I101</f>
        <v>1835</v>
      </c>
    </row>
    <row r="85" spans="1:10" x14ac:dyDescent="0.3">
      <c r="A85" s="60" t="s">
        <v>325</v>
      </c>
      <c r="B85" s="60" t="s">
        <v>30</v>
      </c>
      <c r="C85" s="5"/>
      <c r="D85" s="5"/>
      <c r="E85" s="5"/>
      <c r="F85" s="5"/>
      <c r="G85" s="5"/>
      <c r="I85" s="47">
        <f t="shared" si="0"/>
        <v>0</v>
      </c>
      <c r="J85" s="44">
        <f>I85+I102</f>
        <v>0</v>
      </c>
    </row>
    <row r="86" spans="1:10" x14ac:dyDescent="0.3">
      <c r="A86" s="42" t="s">
        <v>28</v>
      </c>
      <c r="B86" s="42" t="s">
        <v>30</v>
      </c>
      <c r="C86" s="5"/>
      <c r="D86" s="5"/>
      <c r="E86" s="5"/>
      <c r="F86" s="5"/>
      <c r="G86" s="5"/>
      <c r="I86" s="47">
        <f t="shared" si="0"/>
        <v>0</v>
      </c>
      <c r="J86" s="44">
        <f>I86+I99+I103</f>
        <v>0</v>
      </c>
    </row>
    <row r="87" spans="1:10" x14ac:dyDescent="0.3">
      <c r="A87" t="s">
        <v>29</v>
      </c>
      <c r="B87" s="59" t="s">
        <v>254</v>
      </c>
      <c r="C87" s="5"/>
      <c r="D87" s="5"/>
      <c r="E87" s="5">
        <v>4430</v>
      </c>
      <c r="F87" s="5">
        <v>11019</v>
      </c>
      <c r="G87" s="5">
        <v>10388</v>
      </c>
      <c r="I87" s="47">
        <f t="shared" si="0"/>
        <v>25837</v>
      </c>
      <c r="J87" s="44">
        <f>I77+I87+I94+I104+I136+I108+I115+I122+I129+I143</f>
        <v>50777</v>
      </c>
    </row>
    <row r="88" spans="1:10" x14ac:dyDescent="0.3">
      <c r="A88" t="s">
        <v>330</v>
      </c>
      <c r="B88" s="59" t="s">
        <v>254</v>
      </c>
      <c r="C88" s="5"/>
      <c r="D88" s="5">
        <v>10066</v>
      </c>
      <c r="E88" s="5"/>
      <c r="F88" s="5"/>
      <c r="G88" s="5"/>
      <c r="I88" s="47">
        <f t="shared" si="0"/>
        <v>10066</v>
      </c>
      <c r="J88" s="46">
        <f>I88+I137+I109+I116+I123+I130+I144</f>
        <v>31599</v>
      </c>
    </row>
    <row r="89" spans="1:10" x14ac:dyDescent="0.3">
      <c r="A89" t="s">
        <v>17</v>
      </c>
      <c r="B89" s="59" t="s">
        <v>254</v>
      </c>
      <c r="C89" s="5"/>
      <c r="D89" s="5"/>
      <c r="E89" s="5"/>
      <c r="F89" s="5">
        <v>8749</v>
      </c>
      <c r="G89" s="5"/>
      <c r="I89" s="47">
        <f t="shared" si="0"/>
        <v>8749</v>
      </c>
      <c r="J89" s="44">
        <f>I78+I89+I95+I105+I138+I110+I117+I124+I131+I145</f>
        <v>24423</v>
      </c>
    </row>
    <row r="90" spans="1:10" x14ac:dyDescent="0.3">
      <c r="A90" t="s">
        <v>331</v>
      </c>
      <c r="B90" s="59" t="s">
        <v>254</v>
      </c>
      <c r="C90" s="5"/>
      <c r="D90" s="5">
        <v>1885</v>
      </c>
      <c r="E90" s="5">
        <v>11418</v>
      </c>
      <c r="F90" s="5">
        <v>4299</v>
      </c>
      <c r="G90" s="5">
        <v>10782</v>
      </c>
      <c r="I90" s="47">
        <f t="shared" si="0"/>
        <v>28384</v>
      </c>
      <c r="J90" s="46">
        <f>I90+I139+I111+I118+I125+I132+I146</f>
        <v>38771</v>
      </c>
    </row>
    <row r="91" spans="1:10" x14ac:dyDescent="0.3">
      <c r="A91" t="s">
        <v>18</v>
      </c>
      <c r="B91" s="59" t="s">
        <v>254</v>
      </c>
      <c r="C91" s="5"/>
      <c r="D91" s="5"/>
      <c r="E91" s="5"/>
      <c r="F91" s="5"/>
      <c r="G91" s="5">
        <v>3650</v>
      </c>
      <c r="I91" s="47">
        <f t="shared" si="0"/>
        <v>3650</v>
      </c>
      <c r="J91" s="44">
        <f>I79+I96+I106+I140+I91+I112+I119+I126+I133+I147</f>
        <v>17687</v>
      </c>
    </row>
    <row r="92" spans="1:10" x14ac:dyDescent="0.3">
      <c r="A92" t="s">
        <v>244</v>
      </c>
      <c r="B92" s="59" t="s">
        <v>254</v>
      </c>
      <c r="C92" s="5"/>
      <c r="D92" s="5">
        <v>2056</v>
      </c>
      <c r="E92" s="5">
        <v>783</v>
      </c>
      <c r="F92" s="5"/>
      <c r="G92" s="5"/>
      <c r="I92" s="47">
        <f t="shared" si="0"/>
        <v>2839</v>
      </c>
      <c r="J92" s="44">
        <f>I80+I97+I107+I92+I141+I113+I120+I127+I134+I148</f>
        <v>5915</v>
      </c>
    </row>
    <row r="93" spans="1:10" x14ac:dyDescent="0.3">
      <c r="A93" t="s">
        <v>162</v>
      </c>
      <c r="B93" s="59" t="s">
        <v>254</v>
      </c>
      <c r="C93" s="5"/>
      <c r="D93" s="5"/>
      <c r="E93" s="5"/>
      <c r="F93" s="5">
        <v>1378</v>
      </c>
      <c r="G93" s="5"/>
      <c r="I93" s="47">
        <f t="shared" si="0"/>
        <v>1378</v>
      </c>
      <c r="J93" s="44">
        <f>I81+I93+I142+I114+I121+I128+I135+I149</f>
        <v>1840</v>
      </c>
    </row>
    <row r="94" spans="1:10" x14ac:dyDescent="0.3">
      <c r="A94" s="2" t="s">
        <v>29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17</v>
      </c>
      <c r="B95" s="2" t="s">
        <v>289</v>
      </c>
      <c r="C95" s="5"/>
      <c r="D95" s="5"/>
      <c r="E95" s="5"/>
      <c r="F95" s="5"/>
      <c r="G95" s="5"/>
      <c r="I95" s="47">
        <f t="shared" si="0"/>
        <v>0</v>
      </c>
      <c r="J95" s="45"/>
    </row>
    <row r="96" spans="1:10" x14ac:dyDescent="0.3">
      <c r="A96" t="s">
        <v>18</v>
      </c>
      <c r="B96" s="2" t="s">
        <v>289</v>
      </c>
      <c r="C96" s="5"/>
      <c r="D96" s="5"/>
      <c r="E96" s="5"/>
      <c r="F96" s="5"/>
      <c r="G96" s="5"/>
      <c r="I96" s="47">
        <f t="shared" si="0"/>
        <v>0</v>
      </c>
      <c r="J96" s="45"/>
    </row>
    <row r="97" spans="1:10" x14ac:dyDescent="0.3">
      <c r="A97" s="2" t="s">
        <v>244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27</v>
      </c>
      <c r="B98" s="2" t="s">
        <v>289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28</v>
      </c>
      <c r="B99" s="2" t="s">
        <v>289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27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t="s">
        <v>325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t="s">
        <v>28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s="2" t="s">
        <v>29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17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18</v>
      </c>
      <c r="B106" s="2" t="s">
        <v>292</v>
      </c>
      <c r="C106" s="5"/>
      <c r="D106" s="5"/>
      <c r="E106" s="5"/>
      <c r="F106" s="5"/>
      <c r="G106" s="5"/>
      <c r="I106" s="13">
        <f t="shared" si="0"/>
        <v>0</v>
      </c>
      <c r="J106" s="45"/>
    </row>
    <row r="107" spans="1:10" x14ac:dyDescent="0.3">
      <c r="A107" s="2" t="s">
        <v>244</v>
      </c>
      <c r="B107" s="2" t="s">
        <v>292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175</v>
      </c>
      <c r="B108" s="64" t="s">
        <v>360</v>
      </c>
      <c r="C108" s="5">
        <v>618</v>
      </c>
      <c r="D108" s="5">
        <v>10645</v>
      </c>
      <c r="E108" s="5">
        <v>7306</v>
      </c>
      <c r="F108" s="5">
        <v>634</v>
      </c>
      <c r="G108" s="5"/>
      <c r="I108" s="13">
        <f t="shared" si="0"/>
        <v>19203</v>
      </c>
      <c r="J108" s="45"/>
    </row>
    <row r="109" spans="1:10" x14ac:dyDescent="0.3">
      <c r="A109" t="s">
        <v>361</v>
      </c>
      <c r="B109" s="64" t="s">
        <v>360</v>
      </c>
      <c r="C109" s="5"/>
      <c r="D109" s="5"/>
      <c r="E109" s="5"/>
      <c r="F109" s="5"/>
      <c r="G109" s="5"/>
      <c r="I109" s="13">
        <f t="shared" si="0"/>
        <v>0</v>
      </c>
      <c r="J109" s="45"/>
    </row>
    <row r="110" spans="1:10" x14ac:dyDescent="0.3">
      <c r="A110" t="s">
        <v>176</v>
      </c>
      <c r="B110" s="64" t="s">
        <v>360</v>
      </c>
      <c r="C110" s="5"/>
      <c r="D110" s="5"/>
      <c r="E110" s="5"/>
      <c r="F110" s="5"/>
      <c r="G110" s="5"/>
      <c r="I110" s="13">
        <f t="shared" si="0"/>
        <v>0</v>
      </c>
      <c r="J110" s="45"/>
    </row>
    <row r="111" spans="1:10" x14ac:dyDescent="0.3">
      <c r="A111" t="s">
        <v>362</v>
      </c>
      <c r="B111" s="64" t="s">
        <v>360</v>
      </c>
      <c r="C111" s="5">
        <v>2541</v>
      </c>
      <c r="D111" s="5">
        <v>1829</v>
      </c>
      <c r="E111" s="5">
        <v>869</v>
      </c>
      <c r="F111" s="5">
        <v>2541</v>
      </c>
      <c r="G111" s="5"/>
      <c r="I111" s="13">
        <f t="shared" si="0"/>
        <v>7780</v>
      </c>
      <c r="J111" s="45"/>
    </row>
    <row r="112" spans="1:10" x14ac:dyDescent="0.3">
      <c r="A112" t="s">
        <v>177</v>
      </c>
      <c r="B112" s="64" t="s">
        <v>360</v>
      </c>
      <c r="C112" s="5"/>
      <c r="D112" s="5"/>
      <c r="E112" s="5"/>
      <c r="F112" s="5"/>
      <c r="G112" s="5"/>
      <c r="I112" s="13">
        <f t="shared" si="0"/>
        <v>0</v>
      </c>
      <c r="J112" s="45"/>
    </row>
    <row r="113" spans="1:10" x14ac:dyDescent="0.3">
      <c r="A113" s="2" t="s">
        <v>363</v>
      </c>
      <c r="B113" s="64" t="s">
        <v>360</v>
      </c>
      <c r="C113" s="5"/>
      <c r="D113" s="5"/>
      <c r="E113" s="5"/>
      <c r="F113" s="5">
        <v>3076</v>
      </c>
      <c r="G113" s="5"/>
      <c r="I113" s="13">
        <f t="shared" si="0"/>
        <v>3076</v>
      </c>
      <c r="J113" s="45"/>
    </row>
    <row r="114" spans="1:10" x14ac:dyDescent="0.3">
      <c r="A114" s="2" t="s">
        <v>364</v>
      </c>
      <c r="B114" s="64" t="s">
        <v>360</v>
      </c>
      <c r="C114" s="5"/>
      <c r="D114" s="5"/>
      <c r="E114" s="5"/>
      <c r="F114" s="5"/>
      <c r="G114" s="5"/>
      <c r="I114" s="13">
        <f t="shared" si="0"/>
        <v>0</v>
      </c>
      <c r="J114" s="45"/>
    </row>
    <row r="115" spans="1:10" x14ac:dyDescent="0.3">
      <c r="A115" t="s">
        <v>29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t="s">
        <v>330</v>
      </c>
      <c r="B116" s="68" t="s">
        <v>375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t="s">
        <v>17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331</v>
      </c>
      <c r="B118" s="68" t="s">
        <v>375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18</v>
      </c>
      <c r="B119" s="68" t="s">
        <v>375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t="s">
        <v>244</v>
      </c>
      <c r="B120" s="68" t="s">
        <v>375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t="s">
        <v>162</v>
      </c>
      <c r="B121" s="68" t="s">
        <v>375</v>
      </c>
      <c r="C121" s="5"/>
      <c r="D121" s="5">
        <v>462</v>
      </c>
      <c r="E121" s="5"/>
      <c r="F121" s="5"/>
      <c r="G121" s="5"/>
      <c r="I121" s="13">
        <f t="shared" si="0"/>
        <v>462</v>
      </c>
      <c r="J121" s="46"/>
    </row>
    <row r="122" spans="1:10" x14ac:dyDescent="0.3">
      <c r="A122" s="71" t="s">
        <v>29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330</v>
      </c>
      <c r="B123" s="68" t="s">
        <v>382</v>
      </c>
      <c r="C123" s="5"/>
      <c r="D123" s="5"/>
      <c r="E123" s="5"/>
      <c r="F123" s="5">
        <v>4491</v>
      </c>
      <c r="G123" s="5">
        <v>4771</v>
      </c>
      <c r="I123" s="13">
        <f t="shared" si="0"/>
        <v>9262</v>
      </c>
      <c r="J123" s="46"/>
    </row>
    <row r="124" spans="1:10" x14ac:dyDescent="0.3">
      <c r="A124" s="71" t="s">
        <v>17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331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18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71" t="s">
        <v>244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71" t="s">
        <v>162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55" t="s">
        <v>37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55" t="s">
        <v>332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2" t="s">
        <v>33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72" t="s">
        <v>326</v>
      </c>
      <c r="B132" s="68" t="s">
        <v>382</v>
      </c>
      <c r="C132" s="5"/>
      <c r="D132" s="5"/>
      <c r="E132" s="5"/>
      <c r="F132" s="5"/>
      <c r="G132" s="5">
        <v>1199</v>
      </c>
      <c r="I132" s="13">
        <f t="shared" si="0"/>
        <v>1199</v>
      </c>
      <c r="J132" s="46"/>
    </row>
    <row r="133" spans="1:10" x14ac:dyDescent="0.3">
      <c r="A133" s="72" t="s">
        <v>31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55" t="s">
        <v>245</v>
      </c>
      <c r="B134" s="68" t="s">
        <v>382</v>
      </c>
      <c r="C134" s="5"/>
      <c r="D134" s="5"/>
      <c r="E134" s="5"/>
      <c r="F134" s="5"/>
      <c r="G134" s="5"/>
      <c r="I134" s="13">
        <f t="shared" si="0"/>
        <v>0</v>
      </c>
      <c r="J134" s="46"/>
    </row>
    <row r="135" spans="1:10" x14ac:dyDescent="0.3">
      <c r="A135" s="55" t="s">
        <v>161</v>
      </c>
      <c r="B135" s="68" t="s">
        <v>382</v>
      </c>
      <c r="C135" s="5"/>
      <c r="D135" s="5"/>
      <c r="E135" s="5"/>
      <c r="F135" s="5"/>
      <c r="G135" s="5"/>
      <c r="I135" s="13">
        <f t="shared" si="0"/>
        <v>0</v>
      </c>
      <c r="J135" s="46"/>
    </row>
    <row r="136" spans="1:10" x14ac:dyDescent="0.3">
      <c r="A136" s="2" t="s">
        <v>37</v>
      </c>
      <c r="B136" s="73" t="s">
        <v>297</v>
      </c>
      <c r="C136" s="5"/>
      <c r="D136" s="5">
        <v>2221</v>
      </c>
      <c r="E136" s="5"/>
      <c r="F136" s="5"/>
      <c r="G136" s="5"/>
      <c r="I136" s="13">
        <f t="shared" si="0"/>
        <v>2221</v>
      </c>
      <c r="J136" s="46"/>
    </row>
    <row r="137" spans="1:10" x14ac:dyDescent="0.3">
      <c r="A137" s="2" t="s">
        <v>332</v>
      </c>
      <c r="B137" s="73" t="s">
        <v>297</v>
      </c>
      <c r="C137" s="5"/>
      <c r="D137" s="5">
        <v>465</v>
      </c>
      <c r="E137" s="5"/>
      <c r="F137" s="5"/>
      <c r="G137" s="5"/>
      <c r="I137" s="13">
        <f t="shared" si="0"/>
        <v>465</v>
      </c>
      <c r="J137" s="46"/>
    </row>
    <row r="138" spans="1:10" x14ac:dyDescent="0.3">
      <c r="A138" s="2" t="s">
        <v>33</v>
      </c>
      <c r="B138" s="73" t="s">
        <v>297</v>
      </c>
      <c r="C138" s="5"/>
      <c r="D138" s="5"/>
      <c r="E138" s="5"/>
      <c r="F138" s="5"/>
      <c r="G138" s="5">
        <v>165</v>
      </c>
      <c r="I138" s="13">
        <f t="shared" si="0"/>
        <v>165</v>
      </c>
      <c r="J138" s="46"/>
    </row>
    <row r="139" spans="1:10" x14ac:dyDescent="0.3">
      <c r="A139" s="2" t="s">
        <v>326</v>
      </c>
      <c r="B139" s="73" t="s">
        <v>297</v>
      </c>
      <c r="C139" s="5"/>
      <c r="D139" s="5"/>
      <c r="E139" s="5"/>
      <c r="F139" s="5"/>
      <c r="G139" s="5">
        <v>966</v>
      </c>
      <c r="I139" s="13">
        <f t="shared" si="0"/>
        <v>966</v>
      </c>
      <c r="J139" s="46"/>
    </row>
    <row r="140" spans="1:10" x14ac:dyDescent="0.3">
      <c r="A140" s="2" t="s">
        <v>31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2" t="s">
        <v>245</v>
      </c>
      <c r="B141" s="73" t="s">
        <v>297</v>
      </c>
      <c r="C141" s="5"/>
      <c r="D141" s="5"/>
      <c r="E141" s="5"/>
      <c r="F141" s="5"/>
      <c r="G141" s="5"/>
      <c r="I141" s="13">
        <f t="shared" si="0"/>
        <v>0</v>
      </c>
      <c r="J141" s="46"/>
    </row>
    <row r="142" spans="1:10" x14ac:dyDescent="0.3">
      <c r="A142" s="2" t="s">
        <v>161</v>
      </c>
      <c r="B142" s="73" t="s">
        <v>297</v>
      </c>
      <c r="C142" s="5"/>
      <c r="D142" s="5"/>
      <c r="E142" s="5"/>
      <c r="F142" s="5"/>
      <c r="G142" s="5"/>
      <c r="I142" s="13">
        <f t="shared" si="0"/>
        <v>0</v>
      </c>
      <c r="J142" s="46"/>
    </row>
    <row r="143" spans="1:10" x14ac:dyDescent="0.3">
      <c r="A143" s="77" t="s">
        <v>175</v>
      </c>
      <c r="B143" s="68" t="s">
        <v>382</v>
      </c>
      <c r="C143" s="5"/>
      <c r="D143" s="5"/>
      <c r="E143" s="5"/>
      <c r="F143" s="5"/>
      <c r="G143" s="5">
        <v>3516</v>
      </c>
      <c r="I143" s="13">
        <f t="shared" si="0"/>
        <v>3516</v>
      </c>
      <c r="J143" s="46"/>
    </row>
    <row r="144" spans="1:10" x14ac:dyDescent="0.3">
      <c r="A144" s="77" t="s">
        <v>361</v>
      </c>
      <c r="B144" s="68" t="s">
        <v>382</v>
      </c>
      <c r="C144" s="5"/>
      <c r="D144" s="5">
        <v>2205</v>
      </c>
      <c r="E144" s="5">
        <v>1148</v>
      </c>
      <c r="F144" s="5">
        <v>8453</v>
      </c>
      <c r="G144" s="5"/>
      <c r="I144" s="13">
        <f t="shared" si="0"/>
        <v>11806</v>
      </c>
      <c r="J144" s="46"/>
    </row>
    <row r="145" spans="1:10" x14ac:dyDescent="0.3">
      <c r="A145" s="78" t="s">
        <v>176</v>
      </c>
      <c r="B145" s="68" t="s">
        <v>382</v>
      </c>
      <c r="C145" s="5"/>
      <c r="D145" s="5">
        <v>220</v>
      </c>
      <c r="E145" s="5">
        <v>8403</v>
      </c>
      <c r="F145" s="5"/>
      <c r="G145" s="5">
        <v>6886</v>
      </c>
      <c r="I145" s="13">
        <f t="shared" si="0"/>
        <v>15509</v>
      </c>
      <c r="J145" s="46"/>
    </row>
    <row r="146" spans="1:10" x14ac:dyDescent="0.3">
      <c r="A146" s="78" t="s">
        <v>362</v>
      </c>
      <c r="B146" s="68" t="s">
        <v>382</v>
      </c>
      <c r="C146" s="5"/>
      <c r="D146" s="5"/>
      <c r="E146" s="5"/>
      <c r="F146" s="5"/>
      <c r="G146" s="5">
        <v>442</v>
      </c>
      <c r="I146" s="13">
        <f t="shared" si="0"/>
        <v>442</v>
      </c>
      <c r="J146" s="46"/>
    </row>
    <row r="147" spans="1:10" x14ac:dyDescent="0.3">
      <c r="A147" s="78" t="s">
        <v>177</v>
      </c>
      <c r="B147" s="68" t="s">
        <v>382</v>
      </c>
      <c r="C147" s="5">
        <v>3816</v>
      </c>
      <c r="D147" s="5">
        <v>4478</v>
      </c>
      <c r="E147" s="5">
        <v>5461</v>
      </c>
      <c r="F147" s="5">
        <v>282</v>
      </c>
      <c r="G147" s="5"/>
      <c r="I147" s="13">
        <f t="shared" si="0"/>
        <v>14037</v>
      </c>
      <c r="J147" s="46"/>
    </row>
    <row r="148" spans="1:10" x14ac:dyDescent="0.3">
      <c r="A148" s="77" t="s">
        <v>363</v>
      </c>
      <c r="B148" s="68" t="s">
        <v>382</v>
      </c>
      <c r="C148" s="5"/>
      <c r="D148" s="5"/>
      <c r="E148" s="5"/>
      <c r="F148" s="5"/>
      <c r="G148" s="5"/>
      <c r="I148" s="13">
        <f t="shared" si="0"/>
        <v>0</v>
      </c>
      <c r="J148" s="46"/>
    </row>
    <row r="149" spans="1:10" x14ac:dyDescent="0.3">
      <c r="A149" s="77" t="s">
        <v>364</v>
      </c>
      <c r="B149" s="68" t="s">
        <v>382</v>
      </c>
      <c r="C149" s="5"/>
      <c r="D149" s="5"/>
      <c r="E149" s="5"/>
      <c r="F149" s="5"/>
      <c r="G149" s="5"/>
      <c r="I149" s="13">
        <f t="shared" si="0"/>
        <v>0</v>
      </c>
      <c r="J149" s="46"/>
    </row>
    <row r="150" spans="1:10" x14ac:dyDescent="0.3">
      <c r="A150" t="s">
        <v>37</v>
      </c>
      <c r="B150" s="55" t="s">
        <v>336</v>
      </c>
      <c r="C150" s="5"/>
      <c r="D150" s="5"/>
      <c r="E150" s="5"/>
      <c r="F150" s="10"/>
      <c r="G150" s="5"/>
      <c r="I150" s="47">
        <f t="shared" si="0"/>
        <v>0</v>
      </c>
      <c r="J150" s="45"/>
    </row>
    <row r="151" spans="1:10" x14ac:dyDescent="0.3">
      <c r="A151" s="2" t="s">
        <v>332</v>
      </c>
      <c r="B151" s="55" t="s">
        <v>336</v>
      </c>
      <c r="C151" s="5"/>
      <c r="D151" s="5"/>
      <c r="E151" s="5"/>
      <c r="F151" s="10"/>
      <c r="G151" s="5"/>
      <c r="I151" s="47">
        <f t="shared" si="0"/>
        <v>0</v>
      </c>
      <c r="J151" s="45"/>
    </row>
    <row r="152" spans="1:10" x14ac:dyDescent="0.3">
      <c r="A152" t="s">
        <v>33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5"/>
    </row>
    <row r="153" spans="1:10" x14ac:dyDescent="0.3">
      <c r="A153" s="2" t="s">
        <v>326</v>
      </c>
      <c r="B153" s="55" t="s">
        <v>336</v>
      </c>
      <c r="C153" s="5"/>
      <c r="D153" s="5"/>
      <c r="E153" s="5"/>
      <c r="F153" s="10"/>
      <c r="G153" s="5"/>
      <c r="I153" s="47">
        <f t="shared" si="0"/>
        <v>0</v>
      </c>
      <c r="J153" s="45"/>
    </row>
    <row r="154" spans="1:10" x14ac:dyDescent="0.3">
      <c r="A154" s="2" t="s">
        <v>339</v>
      </c>
      <c r="B154" s="55" t="s">
        <v>336</v>
      </c>
      <c r="C154" s="5">
        <v>2180</v>
      </c>
      <c r="D154" s="5">
        <v>328</v>
      </c>
      <c r="E154" s="5"/>
      <c r="F154" s="10"/>
      <c r="G154" s="5"/>
      <c r="I154" s="47">
        <f t="shared" si="0"/>
        <v>2508</v>
      </c>
      <c r="J154" s="46">
        <f>I154</f>
        <v>2508</v>
      </c>
    </row>
    <row r="155" spans="1:10" x14ac:dyDescent="0.3">
      <c r="A155" t="s">
        <v>31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s="2" t="s">
        <v>245</v>
      </c>
      <c r="B156" s="55" t="s">
        <v>336</v>
      </c>
      <c r="C156" s="5"/>
      <c r="D156" s="5"/>
      <c r="E156" s="5"/>
      <c r="F156" s="5"/>
      <c r="G156" s="5"/>
      <c r="I156" s="47">
        <f t="shared" si="0"/>
        <v>0</v>
      </c>
      <c r="J156" s="45"/>
    </row>
    <row r="157" spans="1:10" x14ac:dyDescent="0.3">
      <c r="A157" s="2" t="s">
        <v>161</v>
      </c>
      <c r="B157" s="55" t="s">
        <v>336</v>
      </c>
      <c r="C157" s="5"/>
      <c r="D157" s="5"/>
      <c r="E157" s="5"/>
      <c r="F157" s="5"/>
      <c r="G157" s="5"/>
      <c r="I157" s="47">
        <f t="shared" si="0"/>
        <v>0</v>
      </c>
      <c r="J157" s="45"/>
    </row>
    <row r="158" spans="1:10" x14ac:dyDescent="0.3">
      <c r="A158" t="s">
        <v>35</v>
      </c>
      <c r="B158" t="s">
        <v>32</v>
      </c>
      <c r="C158" s="5"/>
      <c r="D158" s="5"/>
      <c r="E158" s="5"/>
      <c r="F158" s="5"/>
      <c r="G158" s="5"/>
      <c r="I158" s="13">
        <f t="shared" si="0"/>
        <v>0</v>
      </c>
      <c r="J158" s="46">
        <f>I158</f>
        <v>0</v>
      </c>
    </row>
    <row r="159" spans="1:10" x14ac:dyDescent="0.3">
      <c r="A159" t="s">
        <v>36</v>
      </c>
      <c r="B159" t="s">
        <v>32</v>
      </c>
      <c r="C159" s="5"/>
      <c r="D159" s="5"/>
      <c r="E159" s="5"/>
      <c r="F159" s="5"/>
      <c r="G159" s="5"/>
      <c r="I159" s="13">
        <f t="shared" si="0"/>
        <v>0</v>
      </c>
      <c r="J159" s="46">
        <f t="shared" ref="J159:J164" si="1">I159</f>
        <v>0</v>
      </c>
    </row>
    <row r="160" spans="1:10" x14ac:dyDescent="0.3">
      <c r="A160" t="s">
        <v>340</v>
      </c>
      <c r="B160" s="56" t="s">
        <v>32</v>
      </c>
      <c r="C160" s="5"/>
      <c r="D160" s="5"/>
      <c r="E160" s="5">
        <v>2249</v>
      </c>
      <c r="F160" s="5"/>
      <c r="G160" s="5"/>
      <c r="I160" s="13">
        <f t="shared" si="0"/>
        <v>2249</v>
      </c>
      <c r="J160" s="46">
        <f t="shared" si="1"/>
        <v>2249</v>
      </c>
    </row>
    <row r="161" spans="1:10" x14ac:dyDescent="0.3">
      <c r="A161" t="s">
        <v>341</v>
      </c>
      <c r="B161" s="56" t="s">
        <v>32</v>
      </c>
      <c r="C161" s="5"/>
      <c r="D161" s="5"/>
      <c r="E161" s="5">
        <v>9050</v>
      </c>
      <c r="F161" s="5">
        <v>9503</v>
      </c>
      <c r="G161" s="5">
        <v>7871</v>
      </c>
      <c r="I161" s="13">
        <f t="shared" si="0"/>
        <v>26424</v>
      </c>
      <c r="J161" s="46">
        <f t="shared" si="1"/>
        <v>26424</v>
      </c>
    </row>
    <row r="162" spans="1:10" x14ac:dyDescent="0.3">
      <c r="A162" t="s">
        <v>389</v>
      </c>
      <c r="B162" s="56" t="s">
        <v>390</v>
      </c>
      <c r="C162" s="5"/>
      <c r="D162" s="5"/>
      <c r="E162" s="5">
        <v>2571</v>
      </c>
      <c r="F162" s="5">
        <v>1367</v>
      </c>
      <c r="G162" s="5">
        <v>3029</v>
      </c>
      <c r="I162" s="13">
        <f t="shared" si="0"/>
        <v>6967</v>
      </c>
      <c r="J162" s="46">
        <f t="shared" si="1"/>
        <v>6967</v>
      </c>
    </row>
    <row r="163" spans="1:10" x14ac:dyDescent="0.3">
      <c r="A163" t="s">
        <v>391</v>
      </c>
      <c r="B163" s="56" t="s">
        <v>390</v>
      </c>
      <c r="C163" s="5">
        <v>7724</v>
      </c>
      <c r="D163" s="5">
        <v>1130</v>
      </c>
      <c r="E163" s="5"/>
      <c r="F163" s="5"/>
      <c r="G163" s="5"/>
      <c r="I163" s="13">
        <f t="shared" si="0"/>
        <v>8854</v>
      </c>
      <c r="J163" s="46">
        <f t="shared" si="1"/>
        <v>8854</v>
      </c>
    </row>
    <row r="164" spans="1:10" x14ac:dyDescent="0.3">
      <c r="A164" s="53" t="s">
        <v>332</v>
      </c>
      <c r="B164" s="54" t="s">
        <v>316</v>
      </c>
      <c r="C164" s="5"/>
      <c r="D164" s="5"/>
      <c r="E164" s="5">
        <v>2020</v>
      </c>
      <c r="F164" s="5">
        <v>175</v>
      </c>
      <c r="G164" s="5"/>
      <c r="I164" s="13">
        <f t="shared" si="0"/>
        <v>2195</v>
      </c>
      <c r="J164" s="46">
        <f t="shared" si="1"/>
        <v>2195</v>
      </c>
    </row>
    <row r="165" spans="1:10" x14ac:dyDescent="0.3">
      <c r="A165" s="53" t="s">
        <v>339</v>
      </c>
      <c r="B165" s="54" t="s">
        <v>316</v>
      </c>
      <c r="C165" s="5">
        <v>5852</v>
      </c>
      <c r="D165" s="5">
        <v>843</v>
      </c>
      <c r="E165" s="5">
        <v>7678</v>
      </c>
      <c r="F165" s="10">
        <v>8111</v>
      </c>
      <c r="G165" s="5">
        <v>6703</v>
      </c>
      <c r="I165" s="13">
        <f t="shared" si="0"/>
        <v>29187</v>
      </c>
      <c r="J165" s="46">
        <f>I165</f>
        <v>29187</v>
      </c>
    </row>
    <row r="166" spans="1:10" x14ac:dyDescent="0.3">
      <c r="A166" t="s">
        <v>37</v>
      </c>
      <c r="B166" t="s">
        <v>293</v>
      </c>
      <c r="C166" s="5"/>
      <c r="D166" s="5"/>
      <c r="E166" s="5"/>
      <c r="F166" s="5"/>
      <c r="G166" s="5"/>
      <c r="I166" s="13">
        <f t="shared" si="0"/>
        <v>0</v>
      </c>
      <c r="J166" s="44">
        <f>I166+I173+I177+I181</f>
        <v>3219.8</v>
      </c>
    </row>
    <row r="167" spans="1:10" x14ac:dyDescent="0.3">
      <c r="A167" s="2" t="s">
        <v>332</v>
      </c>
      <c r="B167" s="2" t="s">
        <v>327</v>
      </c>
      <c r="C167" s="5"/>
      <c r="D167" s="5"/>
      <c r="E167" s="5"/>
      <c r="F167" s="5"/>
      <c r="G167" s="5"/>
      <c r="I167" s="13">
        <f t="shared" si="0"/>
        <v>0</v>
      </c>
      <c r="J167" s="46">
        <f>I167+I182+I188</f>
        <v>7413</v>
      </c>
    </row>
    <row r="168" spans="1:10" x14ac:dyDescent="0.3">
      <c r="A168" t="s">
        <v>33</v>
      </c>
      <c r="B168" t="s">
        <v>293</v>
      </c>
      <c r="C168" s="5"/>
      <c r="D168" s="5"/>
      <c r="E168" s="5"/>
      <c r="F168" s="5"/>
      <c r="G168" s="5"/>
      <c r="I168" s="13">
        <f t="shared" si="0"/>
        <v>0</v>
      </c>
      <c r="J168" s="46">
        <f>I168+I174+I178+I183</f>
        <v>13631.8</v>
      </c>
    </row>
    <row r="169" spans="1:10" x14ac:dyDescent="0.3">
      <c r="A169" s="2" t="s">
        <v>326</v>
      </c>
      <c r="B169" s="2" t="s">
        <v>327</v>
      </c>
      <c r="C169" s="5"/>
      <c r="D169" s="5"/>
      <c r="E169" s="5"/>
      <c r="F169" s="5"/>
      <c r="G169" s="5"/>
      <c r="I169" s="13">
        <f t="shared" si="0"/>
        <v>0</v>
      </c>
      <c r="J169" s="46">
        <f>I169+I184+I189</f>
        <v>0</v>
      </c>
    </row>
    <row r="170" spans="1:10" x14ac:dyDescent="0.3">
      <c r="A170" t="s">
        <v>31</v>
      </c>
      <c r="B170" t="s">
        <v>293</v>
      </c>
      <c r="C170" s="5"/>
      <c r="D170" s="5"/>
      <c r="E170" s="5"/>
      <c r="F170" s="10"/>
      <c r="G170" s="5"/>
      <c r="I170" s="13">
        <f t="shared" si="0"/>
        <v>0</v>
      </c>
      <c r="J170" s="44">
        <f>I170+I175+I179+I185</f>
        <v>9830</v>
      </c>
    </row>
    <row r="171" spans="1:10" x14ac:dyDescent="0.3">
      <c r="A171" t="s">
        <v>245</v>
      </c>
      <c r="B171" t="s">
        <v>293</v>
      </c>
      <c r="C171" s="5"/>
      <c r="D171" s="5"/>
      <c r="E171" s="5"/>
      <c r="F171" s="10"/>
      <c r="G171" s="5"/>
      <c r="I171" s="13">
        <f t="shared" si="0"/>
        <v>0</v>
      </c>
      <c r="J171" s="75">
        <f>I171+I176+I180+I186</f>
        <v>9238.5</v>
      </c>
    </row>
    <row r="172" spans="1:10" x14ac:dyDescent="0.3">
      <c r="A172" t="s">
        <v>161</v>
      </c>
      <c r="B172" t="s">
        <v>293</v>
      </c>
      <c r="C172" s="5"/>
      <c r="D172" s="5"/>
      <c r="E172" s="5"/>
      <c r="F172" s="10"/>
      <c r="G172" s="5"/>
      <c r="I172" s="13">
        <f t="shared" si="0"/>
        <v>0</v>
      </c>
      <c r="J172" s="46">
        <f>I172+I187+I190</f>
        <v>0</v>
      </c>
    </row>
    <row r="173" spans="1:10" x14ac:dyDescent="0.3">
      <c r="A173" t="s">
        <v>37</v>
      </c>
      <c r="B173" t="s">
        <v>277</v>
      </c>
      <c r="C173" s="5"/>
      <c r="D173" s="5">
        <v>504</v>
      </c>
      <c r="E173" s="5"/>
      <c r="F173" s="10">
        <v>1870.8</v>
      </c>
      <c r="G173" s="5"/>
      <c r="I173" s="47">
        <f t="shared" si="0"/>
        <v>2374.8000000000002</v>
      </c>
      <c r="J173" s="46"/>
    </row>
    <row r="174" spans="1:10" x14ac:dyDescent="0.3">
      <c r="A174" t="s">
        <v>33</v>
      </c>
      <c r="B174" t="s">
        <v>277</v>
      </c>
      <c r="C174" s="5"/>
      <c r="D174" s="5">
        <v>2877.4</v>
      </c>
      <c r="E174" s="5">
        <v>6364.5</v>
      </c>
      <c r="F174" s="10">
        <v>2385.6</v>
      </c>
      <c r="G174" s="5">
        <v>2004.3</v>
      </c>
      <c r="I174" s="47">
        <f t="shared" si="0"/>
        <v>13631.8</v>
      </c>
      <c r="J174" s="46"/>
    </row>
    <row r="175" spans="1:10" x14ac:dyDescent="0.3">
      <c r="A175" t="s">
        <v>31</v>
      </c>
      <c r="B175" t="s">
        <v>277</v>
      </c>
      <c r="C175" s="5">
        <v>4194</v>
      </c>
      <c r="D175" s="5">
        <v>3324</v>
      </c>
      <c r="E175" s="5"/>
      <c r="F175" s="10"/>
      <c r="G175" s="5">
        <v>1800</v>
      </c>
      <c r="I175" s="47">
        <f t="shared" si="0"/>
        <v>9318</v>
      </c>
      <c r="J175" s="46"/>
    </row>
    <row r="176" spans="1:10" x14ac:dyDescent="0.3">
      <c r="A176" t="s">
        <v>245</v>
      </c>
      <c r="B176" t="s">
        <v>277</v>
      </c>
      <c r="C176" s="5"/>
      <c r="D176" s="5">
        <v>4002</v>
      </c>
      <c r="E176" s="5">
        <v>3411</v>
      </c>
      <c r="F176" s="10">
        <v>1825.5</v>
      </c>
      <c r="G176" s="5"/>
      <c r="I176" s="74">
        <f t="shared" si="0"/>
        <v>9238.5</v>
      </c>
      <c r="J176" s="46"/>
    </row>
    <row r="177" spans="1:10" x14ac:dyDescent="0.3">
      <c r="A177" s="2" t="s">
        <v>37</v>
      </c>
      <c r="B177" s="2" t="s">
        <v>153</v>
      </c>
      <c r="C177" s="5"/>
      <c r="D177" s="5"/>
      <c r="E177" s="5"/>
      <c r="F177" s="10"/>
      <c r="G177" s="5"/>
      <c r="I177" s="47">
        <f t="shared" si="0"/>
        <v>0</v>
      </c>
      <c r="J177" s="46"/>
    </row>
    <row r="178" spans="1:10" x14ac:dyDescent="0.3">
      <c r="A178" s="2" t="s">
        <v>33</v>
      </c>
      <c r="B178" s="2" t="s">
        <v>153</v>
      </c>
      <c r="C178" s="5"/>
      <c r="D178" s="5"/>
      <c r="E178" s="5"/>
      <c r="F178" s="10"/>
      <c r="G178" s="5"/>
      <c r="I178" s="47">
        <f t="shared" si="0"/>
        <v>0</v>
      </c>
      <c r="J178" s="46"/>
    </row>
    <row r="179" spans="1:10" x14ac:dyDescent="0.3">
      <c r="A179" s="2" t="s">
        <v>31</v>
      </c>
      <c r="B179" s="2" t="s">
        <v>153</v>
      </c>
      <c r="C179" s="5"/>
      <c r="D179" s="5"/>
      <c r="E179" s="5"/>
      <c r="F179" s="10"/>
      <c r="G179" s="5"/>
      <c r="I179" s="47">
        <f t="shared" si="0"/>
        <v>0</v>
      </c>
      <c r="J179" s="46"/>
    </row>
    <row r="180" spans="1:10" x14ac:dyDescent="0.3">
      <c r="A180" s="2" t="s">
        <v>245</v>
      </c>
      <c r="B180" s="2" t="s">
        <v>153</v>
      </c>
      <c r="C180" s="5"/>
      <c r="D180" s="5"/>
      <c r="E180" s="5"/>
      <c r="F180" s="10"/>
      <c r="G180" s="5"/>
      <c r="I180" s="47">
        <f t="shared" si="0"/>
        <v>0</v>
      </c>
      <c r="J180" s="46"/>
    </row>
    <row r="181" spans="1:10" x14ac:dyDescent="0.3">
      <c r="A181" s="2" t="s">
        <v>42</v>
      </c>
      <c r="B181" s="2" t="s">
        <v>355</v>
      </c>
      <c r="C181" s="5"/>
      <c r="D181" s="5">
        <v>845</v>
      </c>
      <c r="E181" s="5"/>
      <c r="F181" s="5"/>
      <c r="G181" s="5"/>
      <c r="I181" s="47">
        <f t="shared" si="0"/>
        <v>845</v>
      </c>
      <c r="J181" s="46"/>
    </row>
    <row r="182" spans="1:10" x14ac:dyDescent="0.3">
      <c r="A182" s="2" t="s">
        <v>356</v>
      </c>
      <c r="B182" s="2" t="s">
        <v>355</v>
      </c>
      <c r="C182" s="5"/>
      <c r="D182" s="5"/>
      <c r="E182" s="5"/>
      <c r="F182" s="5">
        <v>1358</v>
      </c>
      <c r="G182" s="5">
        <v>1275</v>
      </c>
      <c r="I182" s="47">
        <f t="shared" si="0"/>
        <v>2633</v>
      </c>
      <c r="J182" s="46"/>
    </row>
    <row r="183" spans="1:10" x14ac:dyDescent="0.3">
      <c r="A183" s="2" t="s">
        <v>44</v>
      </c>
      <c r="B183" s="2" t="s">
        <v>355</v>
      </c>
      <c r="C183" s="5"/>
      <c r="D183" s="5"/>
      <c r="E183" s="5"/>
      <c r="F183" s="5"/>
      <c r="G183" s="5"/>
      <c r="I183" s="47">
        <f t="shared" si="0"/>
        <v>0</v>
      </c>
      <c r="J183" s="46"/>
    </row>
    <row r="184" spans="1:10" x14ac:dyDescent="0.3">
      <c r="A184" s="2" t="s">
        <v>357</v>
      </c>
      <c r="B184" s="2" t="s">
        <v>355</v>
      </c>
      <c r="C184" s="5"/>
      <c r="D184" s="5"/>
      <c r="E184" s="5"/>
      <c r="F184" s="5"/>
      <c r="G184" s="5"/>
      <c r="I184" s="47">
        <f t="shared" si="0"/>
        <v>0</v>
      </c>
      <c r="J184" s="46"/>
    </row>
    <row r="185" spans="1:10" x14ac:dyDescent="0.3">
      <c r="A185" s="2" t="s">
        <v>71</v>
      </c>
      <c r="B185" s="2" t="s">
        <v>355</v>
      </c>
      <c r="C185" s="5"/>
      <c r="D185" s="5"/>
      <c r="E185" s="5"/>
      <c r="F185" s="5">
        <v>291</v>
      </c>
      <c r="G185" s="5">
        <v>221</v>
      </c>
      <c r="I185" s="47">
        <f t="shared" si="0"/>
        <v>512</v>
      </c>
      <c r="J185" s="46"/>
    </row>
    <row r="186" spans="1:10" x14ac:dyDescent="0.3">
      <c r="A186" s="2" t="s">
        <v>358</v>
      </c>
      <c r="B186" s="2" t="s">
        <v>355</v>
      </c>
      <c r="C186" s="5"/>
      <c r="D186" s="5"/>
      <c r="E186" s="5"/>
      <c r="F186" s="5"/>
      <c r="G186" s="5"/>
      <c r="I186" s="47">
        <f t="shared" si="0"/>
        <v>0</v>
      </c>
      <c r="J186" s="46"/>
    </row>
    <row r="187" spans="1:10" x14ac:dyDescent="0.3">
      <c r="A187" s="2" t="s">
        <v>359</v>
      </c>
      <c r="B187" s="2" t="s">
        <v>355</v>
      </c>
      <c r="C187" s="5"/>
      <c r="D187" s="5"/>
      <c r="E187" s="5"/>
      <c r="F187" s="10"/>
      <c r="G187" s="5"/>
      <c r="I187" s="47">
        <f t="shared" si="0"/>
        <v>0</v>
      </c>
      <c r="J187" s="46"/>
    </row>
    <row r="188" spans="1:10" x14ac:dyDescent="0.3">
      <c r="A188" s="2" t="s">
        <v>332</v>
      </c>
      <c r="B188" s="2" t="s">
        <v>381</v>
      </c>
      <c r="C188" s="5"/>
      <c r="D188" s="5">
        <v>3485</v>
      </c>
      <c r="E188" s="5"/>
      <c r="F188" s="10"/>
      <c r="G188" s="5">
        <v>1295</v>
      </c>
      <c r="I188" s="47">
        <f t="shared" si="0"/>
        <v>4780</v>
      </c>
      <c r="J188" s="46"/>
    </row>
    <row r="189" spans="1:10" x14ac:dyDescent="0.3">
      <c r="A189" s="2" t="s">
        <v>326</v>
      </c>
      <c r="B189" s="2" t="s">
        <v>381</v>
      </c>
      <c r="C189" s="5"/>
      <c r="D189" s="5"/>
      <c r="E189" s="5"/>
      <c r="F189" s="10"/>
      <c r="G189" s="5"/>
      <c r="I189" s="47">
        <f t="shared" si="0"/>
        <v>0</v>
      </c>
      <c r="J189" s="46"/>
    </row>
    <row r="190" spans="1:10" x14ac:dyDescent="0.3">
      <c r="A190" s="2" t="s">
        <v>161</v>
      </c>
      <c r="B190" s="2" t="s">
        <v>381</v>
      </c>
      <c r="C190" s="5"/>
      <c r="D190" s="5"/>
      <c r="E190" s="5"/>
      <c r="F190" s="10"/>
      <c r="G190" s="5"/>
      <c r="I190" s="47">
        <f t="shared" si="0"/>
        <v>0</v>
      </c>
      <c r="J190" s="46"/>
    </row>
    <row r="191" spans="1:10" x14ac:dyDescent="0.3">
      <c r="A191" s="2" t="s">
        <v>29</v>
      </c>
      <c r="B191" s="2" t="s">
        <v>318</v>
      </c>
      <c r="C191" s="5"/>
      <c r="D191" s="5"/>
      <c r="E191" s="5"/>
      <c r="F191" s="10"/>
      <c r="G191" s="5"/>
      <c r="I191" s="47">
        <f t="shared" si="0"/>
        <v>0</v>
      </c>
      <c r="J191" s="46">
        <f>I191</f>
        <v>0</v>
      </c>
    </row>
    <row r="192" spans="1:10" x14ac:dyDescent="0.3">
      <c r="A192" s="2" t="s">
        <v>17</v>
      </c>
      <c r="B192" s="2" t="s">
        <v>318</v>
      </c>
      <c r="C192" s="5"/>
      <c r="D192" s="5"/>
      <c r="E192" s="5"/>
      <c r="F192" s="10"/>
      <c r="G192" s="5"/>
      <c r="I192" s="47">
        <f t="shared" si="0"/>
        <v>0</v>
      </c>
      <c r="J192" s="46">
        <f>I192</f>
        <v>0</v>
      </c>
    </row>
    <row r="193" spans="1:10" x14ac:dyDescent="0.3">
      <c r="A193" s="2" t="s">
        <v>37</v>
      </c>
      <c r="B193" s="2" t="s">
        <v>290</v>
      </c>
      <c r="C193" s="5"/>
      <c r="D193" s="5"/>
      <c r="E193" s="5"/>
      <c r="F193" s="10"/>
      <c r="G193" s="5"/>
      <c r="I193" s="47">
        <f t="shared" si="0"/>
        <v>0</v>
      </c>
      <c r="J193" s="45"/>
    </row>
    <row r="194" spans="1:10" x14ac:dyDescent="0.3">
      <c r="A194" s="2" t="s">
        <v>33</v>
      </c>
      <c r="B194" s="2" t="s">
        <v>290</v>
      </c>
      <c r="C194" s="5"/>
      <c r="D194" s="5"/>
      <c r="E194" s="5"/>
      <c r="F194" s="10"/>
      <c r="G194" s="5"/>
      <c r="I194" s="47">
        <f t="shared" si="0"/>
        <v>0</v>
      </c>
      <c r="J194" s="45"/>
    </row>
    <row r="195" spans="1:10" x14ac:dyDescent="0.3">
      <c r="A195" s="2" t="s">
        <v>31</v>
      </c>
      <c r="B195" s="2" t="s">
        <v>290</v>
      </c>
      <c r="C195" s="5"/>
      <c r="D195" s="5"/>
      <c r="E195" s="5"/>
      <c r="F195" s="10"/>
      <c r="G195" s="5"/>
      <c r="I195" s="47">
        <f t="shared" si="0"/>
        <v>0</v>
      </c>
      <c r="J195" s="45"/>
    </row>
    <row r="196" spans="1:10" x14ac:dyDescent="0.3">
      <c r="A196" s="2" t="s">
        <v>245</v>
      </c>
      <c r="B196" s="2" t="s">
        <v>290</v>
      </c>
      <c r="C196" s="5"/>
      <c r="D196" s="5"/>
      <c r="E196" s="5"/>
      <c r="F196" s="10"/>
      <c r="G196" s="5"/>
      <c r="I196" s="47">
        <f t="shared" si="0"/>
        <v>0</v>
      </c>
      <c r="J196" s="45"/>
    </row>
    <row r="197" spans="1:10" x14ac:dyDescent="0.3">
      <c r="A197" s="62" t="s">
        <v>29</v>
      </c>
      <c r="B197" s="62" t="s">
        <v>32</v>
      </c>
      <c r="C197" s="5"/>
      <c r="D197" s="5"/>
      <c r="E197" s="5"/>
      <c r="F197" s="10"/>
      <c r="G197" s="5"/>
      <c r="I197" s="47">
        <f t="shared" si="0"/>
        <v>0</v>
      </c>
      <c r="J197" s="46">
        <f>I197</f>
        <v>0</v>
      </c>
    </row>
    <row r="198" spans="1:10" x14ac:dyDescent="0.3">
      <c r="A198" s="62" t="s">
        <v>17</v>
      </c>
      <c r="B198" s="62" t="s">
        <v>32</v>
      </c>
      <c r="C198" s="5"/>
      <c r="D198" s="5"/>
      <c r="E198" s="5"/>
      <c r="F198" s="10"/>
      <c r="G198" s="5"/>
      <c r="I198" s="47">
        <f t="shared" si="0"/>
        <v>0</v>
      </c>
      <c r="J198" s="46">
        <f t="shared" ref="J198:J199" si="2">I198</f>
        <v>0</v>
      </c>
    </row>
    <row r="199" spans="1:10" x14ac:dyDescent="0.3">
      <c r="A199" s="40" t="s">
        <v>18</v>
      </c>
      <c r="B199" s="62" t="s">
        <v>32</v>
      </c>
      <c r="C199" s="5"/>
      <c r="D199" s="5"/>
      <c r="E199" s="5"/>
      <c r="F199" s="10"/>
      <c r="G199" s="5"/>
      <c r="I199" s="47">
        <f t="shared" si="0"/>
        <v>0</v>
      </c>
      <c r="J199" s="46">
        <f t="shared" si="2"/>
        <v>0</v>
      </c>
    </row>
    <row r="200" spans="1:10" x14ac:dyDescent="0.3">
      <c r="A200" s="2" t="s">
        <v>42</v>
      </c>
      <c r="B200" s="54" t="s">
        <v>385</v>
      </c>
      <c r="C200" s="5"/>
      <c r="D200" s="5"/>
      <c r="E200" s="5"/>
      <c r="F200" s="10"/>
      <c r="G200" s="5">
        <v>6023</v>
      </c>
      <c r="I200" s="47">
        <f t="shared" si="0"/>
        <v>6023</v>
      </c>
      <c r="J200" s="46"/>
    </row>
    <row r="201" spans="1:10" x14ac:dyDescent="0.3">
      <c r="A201" s="2" t="s">
        <v>356</v>
      </c>
      <c r="B201" s="54" t="s">
        <v>385</v>
      </c>
      <c r="C201" s="5"/>
      <c r="D201" s="5"/>
      <c r="E201" s="5">
        <v>1856</v>
      </c>
      <c r="F201" s="10">
        <v>798</v>
      </c>
      <c r="G201" s="5">
        <v>2293</v>
      </c>
      <c r="I201" s="47">
        <f t="shared" si="0"/>
        <v>4947</v>
      </c>
      <c r="J201" s="46"/>
    </row>
    <row r="202" spans="1:10" x14ac:dyDescent="0.3">
      <c r="A202" s="2" t="s">
        <v>44</v>
      </c>
      <c r="B202" s="54" t="s">
        <v>385</v>
      </c>
      <c r="C202" s="5"/>
      <c r="D202" s="5"/>
      <c r="E202" s="5">
        <v>3568</v>
      </c>
      <c r="F202" s="10"/>
      <c r="G202" s="5">
        <v>7695</v>
      </c>
      <c r="I202" s="47">
        <f t="shared" si="0"/>
        <v>11263</v>
      </c>
      <c r="J202" s="46"/>
    </row>
    <row r="203" spans="1:10" x14ac:dyDescent="0.3">
      <c r="A203" s="2" t="s">
        <v>357</v>
      </c>
      <c r="B203" s="54" t="s">
        <v>385</v>
      </c>
      <c r="C203" s="5"/>
      <c r="D203" s="5"/>
      <c r="E203" s="5">
        <v>2659</v>
      </c>
      <c r="F203" s="10"/>
      <c r="G203" s="5">
        <v>849</v>
      </c>
      <c r="I203" s="47">
        <f t="shared" si="0"/>
        <v>3508</v>
      </c>
      <c r="J203" s="46"/>
    </row>
    <row r="204" spans="1:10" x14ac:dyDescent="0.3">
      <c r="A204" s="2" t="s">
        <v>71</v>
      </c>
      <c r="B204" s="54" t="s">
        <v>385</v>
      </c>
      <c r="C204" s="5"/>
      <c r="D204" s="5"/>
      <c r="E204" s="5"/>
      <c r="F204" s="10"/>
      <c r="G204" s="5"/>
      <c r="I204" s="47">
        <f t="shared" si="0"/>
        <v>0</v>
      </c>
      <c r="J204" s="46"/>
    </row>
    <row r="205" spans="1:10" x14ac:dyDescent="0.3">
      <c r="A205" s="2" t="s">
        <v>358</v>
      </c>
      <c r="B205" s="54" t="s">
        <v>385</v>
      </c>
      <c r="C205" s="5"/>
      <c r="D205" s="5"/>
      <c r="E205" s="5"/>
      <c r="F205" s="10"/>
      <c r="G205" s="5"/>
      <c r="I205" s="47">
        <f t="shared" si="0"/>
        <v>0</v>
      </c>
      <c r="J205" s="46"/>
    </row>
    <row r="206" spans="1:10" x14ac:dyDescent="0.3">
      <c r="A206" s="2" t="s">
        <v>359</v>
      </c>
      <c r="B206" s="54" t="s">
        <v>385</v>
      </c>
      <c r="C206" s="5"/>
      <c r="D206" s="5"/>
      <c r="E206" s="5"/>
      <c r="F206" s="10"/>
      <c r="G206" s="5"/>
      <c r="I206" s="47">
        <f t="shared" si="0"/>
        <v>0</v>
      </c>
      <c r="J206" s="46"/>
    </row>
    <row r="207" spans="1:10" x14ac:dyDescent="0.3">
      <c r="A207" s="2" t="s">
        <v>392</v>
      </c>
      <c r="B207" s="54" t="s">
        <v>390</v>
      </c>
      <c r="C207" s="5"/>
      <c r="D207" s="5"/>
      <c r="E207" s="5">
        <v>1805</v>
      </c>
      <c r="F207" s="10">
        <v>495</v>
      </c>
      <c r="G207" s="5">
        <v>1079</v>
      </c>
      <c r="I207" s="47">
        <f t="shared" si="0"/>
        <v>3379</v>
      </c>
      <c r="J207" s="46">
        <f>I207</f>
        <v>3379</v>
      </c>
    </row>
    <row r="208" spans="1:10" x14ac:dyDescent="0.3">
      <c r="A208" s="2" t="s">
        <v>393</v>
      </c>
      <c r="B208" s="54" t="s">
        <v>390</v>
      </c>
      <c r="C208" s="5"/>
      <c r="D208" s="5"/>
      <c r="E208" s="5">
        <v>3676</v>
      </c>
      <c r="F208" s="10">
        <v>3848</v>
      </c>
      <c r="G208" s="5">
        <v>3250</v>
      </c>
      <c r="I208" s="47">
        <f t="shared" si="0"/>
        <v>10774</v>
      </c>
      <c r="J208" s="46">
        <f>I208</f>
        <v>10774</v>
      </c>
    </row>
    <row r="209" spans="1:10" x14ac:dyDescent="0.3">
      <c r="A209" s="2" t="s">
        <v>53</v>
      </c>
      <c r="B209" s="58" t="s">
        <v>310</v>
      </c>
      <c r="C209" s="5"/>
      <c r="D209" s="5"/>
      <c r="E209" s="5"/>
      <c r="F209" s="10"/>
      <c r="G209" s="5"/>
      <c r="I209" s="47">
        <f t="shared" si="0"/>
        <v>0</v>
      </c>
      <c r="J209" s="44">
        <f>I150+I193+I209+I216+I200</f>
        <v>47042</v>
      </c>
    </row>
    <row r="210" spans="1:10" x14ac:dyDescent="0.3">
      <c r="A210" s="2" t="s">
        <v>333</v>
      </c>
      <c r="B210" s="58" t="s">
        <v>310</v>
      </c>
      <c r="C210" s="5"/>
      <c r="D210" s="5"/>
      <c r="E210" s="5"/>
      <c r="F210" s="10"/>
      <c r="G210" s="5"/>
      <c r="I210" s="47">
        <f t="shared" si="0"/>
        <v>0</v>
      </c>
      <c r="J210" s="46">
        <f>I210+I151+I217+I201</f>
        <v>29356</v>
      </c>
    </row>
    <row r="211" spans="1:10" x14ac:dyDescent="0.3">
      <c r="A211" s="2" t="s">
        <v>54</v>
      </c>
      <c r="B211" s="58" t="s">
        <v>310</v>
      </c>
      <c r="C211" s="5"/>
      <c r="D211" s="5"/>
      <c r="E211" s="5"/>
      <c r="F211" s="10"/>
      <c r="G211" s="5"/>
      <c r="I211" s="47">
        <f t="shared" si="0"/>
        <v>0</v>
      </c>
      <c r="J211" s="44">
        <f>I152+I194+I211+I223+I218+I202</f>
        <v>24081</v>
      </c>
    </row>
    <row r="212" spans="1:10" x14ac:dyDescent="0.3">
      <c r="A212" s="2" t="s">
        <v>334</v>
      </c>
      <c r="B212" s="58" t="s">
        <v>310</v>
      </c>
      <c r="C212" s="5"/>
      <c r="D212" s="5"/>
      <c r="E212" s="5"/>
      <c r="F212" s="10"/>
      <c r="G212" s="5"/>
      <c r="I212" s="47">
        <f t="shared" si="0"/>
        <v>0</v>
      </c>
      <c r="J212" s="46">
        <f>I212+I153+I219+I203</f>
        <v>31298</v>
      </c>
    </row>
    <row r="213" spans="1:10" x14ac:dyDescent="0.3">
      <c r="A213" s="2" t="s">
        <v>311</v>
      </c>
      <c r="B213" s="58" t="s">
        <v>310</v>
      </c>
      <c r="C213" s="5"/>
      <c r="D213" s="5"/>
      <c r="E213" s="5"/>
      <c r="F213" s="10"/>
      <c r="G213" s="5"/>
      <c r="I213" s="47">
        <f t="shared" si="0"/>
        <v>0</v>
      </c>
      <c r="J213" s="44">
        <f>I155+I195+I213+I220+I204</f>
        <v>13595</v>
      </c>
    </row>
    <row r="214" spans="1:10" x14ac:dyDescent="0.3">
      <c r="A214" s="2" t="s">
        <v>320</v>
      </c>
      <c r="B214" s="58" t="s">
        <v>310</v>
      </c>
      <c r="C214" s="5"/>
      <c r="D214" s="5"/>
      <c r="E214" s="5"/>
      <c r="F214" s="5"/>
      <c r="G214" s="5"/>
      <c r="I214" s="47">
        <f t="shared" si="0"/>
        <v>0</v>
      </c>
      <c r="J214" s="44">
        <f>I196+I214+I156+I221+I205</f>
        <v>1485</v>
      </c>
    </row>
    <row r="215" spans="1:10" x14ac:dyDescent="0.3">
      <c r="A215" s="2" t="s">
        <v>337</v>
      </c>
      <c r="B215" s="58" t="s">
        <v>310</v>
      </c>
      <c r="C215" s="5"/>
      <c r="D215" s="5"/>
      <c r="E215" s="5"/>
      <c r="F215" s="5"/>
      <c r="G215" s="5"/>
      <c r="I215" s="47">
        <f>C215+D215+E215+F215+G215</f>
        <v>0</v>
      </c>
      <c r="J215" s="46">
        <f>I215+I157+I222+I206</f>
        <v>3463</v>
      </c>
    </row>
    <row r="216" spans="1:10" x14ac:dyDescent="0.3">
      <c r="A216" s="65" t="s">
        <v>29</v>
      </c>
      <c r="B216" s="58" t="s">
        <v>310</v>
      </c>
      <c r="C216" s="5">
        <v>585</v>
      </c>
      <c r="D216" s="5">
        <v>10577</v>
      </c>
      <c r="E216" s="5">
        <v>11729</v>
      </c>
      <c r="F216" s="5">
        <v>9755</v>
      </c>
      <c r="G216" s="5">
        <v>8373</v>
      </c>
      <c r="I216" s="47">
        <f t="shared" ref="I216:I222" si="3">C216+D216+E216+F216+G216</f>
        <v>41019</v>
      </c>
      <c r="J216" s="46"/>
    </row>
    <row r="217" spans="1:10" x14ac:dyDescent="0.3">
      <c r="A217" s="65" t="s">
        <v>330</v>
      </c>
      <c r="B217" s="58" t="s">
        <v>310</v>
      </c>
      <c r="C217" s="5"/>
      <c r="D217" s="5">
        <v>9089</v>
      </c>
      <c r="E217" s="5">
        <v>1190</v>
      </c>
      <c r="F217" s="5">
        <v>11788</v>
      </c>
      <c r="G217" s="5">
        <v>2342</v>
      </c>
      <c r="I217" s="47">
        <f t="shared" si="3"/>
        <v>24409</v>
      </c>
      <c r="J217" s="46"/>
    </row>
    <row r="218" spans="1:10" x14ac:dyDescent="0.3">
      <c r="A218" s="65" t="s">
        <v>17</v>
      </c>
      <c r="B218" s="58" t="s">
        <v>310</v>
      </c>
      <c r="C218" s="5"/>
      <c r="D218" s="5">
        <v>225</v>
      </c>
      <c r="E218" s="5">
        <v>5355</v>
      </c>
      <c r="F218" s="5">
        <v>7238</v>
      </c>
      <c r="G218" s="5"/>
      <c r="I218" s="47">
        <f t="shared" si="3"/>
        <v>12818</v>
      </c>
      <c r="J218" s="46"/>
    </row>
    <row r="219" spans="1:10" x14ac:dyDescent="0.3">
      <c r="A219" s="65" t="s">
        <v>331</v>
      </c>
      <c r="B219" s="58" t="s">
        <v>310</v>
      </c>
      <c r="C219" s="5">
        <v>2623</v>
      </c>
      <c r="D219" s="5">
        <v>2573</v>
      </c>
      <c r="E219" s="5">
        <v>4211</v>
      </c>
      <c r="F219" s="5">
        <v>7612</v>
      </c>
      <c r="G219" s="5">
        <v>10771</v>
      </c>
      <c r="I219" s="47">
        <f t="shared" si="3"/>
        <v>27790</v>
      </c>
      <c r="J219" s="46"/>
    </row>
    <row r="220" spans="1:10" x14ac:dyDescent="0.3">
      <c r="A220" s="65" t="s">
        <v>18</v>
      </c>
      <c r="B220" s="58" t="s">
        <v>310</v>
      </c>
      <c r="C220" s="5"/>
      <c r="D220" s="5">
        <v>4089</v>
      </c>
      <c r="E220" s="5">
        <v>7774</v>
      </c>
      <c r="F220" s="10"/>
      <c r="G220" s="5">
        <v>1732</v>
      </c>
      <c r="I220" s="47">
        <f t="shared" si="3"/>
        <v>13595</v>
      </c>
      <c r="J220" s="46"/>
    </row>
    <row r="221" spans="1:10" x14ac:dyDescent="0.3">
      <c r="A221" s="65" t="s">
        <v>244</v>
      </c>
      <c r="B221" s="58" t="s">
        <v>310</v>
      </c>
      <c r="C221" s="5"/>
      <c r="D221" s="5"/>
      <c r="E221" s="5"/>
      <c r="F221" s="10">
        <v>1485</v>
      </c>
      <c r="G221" s="5"/>
      <c r="I221" s="47">
        <f t="shared" si="3"/>
        <v>1485</v>
      </c>
      <c r="J221" s="46"/>
    </row>
    <row r="222" spans="1:10" x14ac:dyDescent="0.3">
      <c r="A222" s="65" t="s">
        <v>162</v>
      </c>
      <c r="B222" s="58" t="s">
        <v>310</v>
      </c>
      <c r="C222" s="5"/>
      <c r="D222" s="5">
        <v>1184</v>
      </c>
      <c r="E222" s="5">
        <v>2279</v>
      </c>
      <c r="F222" s="10"/>
      <c r="G222" s="5"/>
      <c r="I222" s="47">
        <f t="shared" si="3"/>
        <v>3463</v>
      </c>
      <c r="J222" s="46"/>
    </row>
    <row r="223" spans="1:10" x14ac:dyDescent="0.3">
      <c r="A223" t="s">
        <v>27</v>
      </c>
      <c r="B223" t="s">
        <v>45</v>
      </c>
      <c r="C223" s="5"/>
      <c r="D223" s="5"/>
      <c r="E223" s="5"/>
      <c r="F223" s="5"/>
      <c r="G223" s="5"/>
      <c r="I223" s="47">
        <f t="shared" si="0"/>
        <v>0</v>
      </c>
      <c r="J223" s="44"/>
    </row>
    <row r="224" spans="1:10" x14ac:dyDescent="0.3">
      <c r="C224" s="1" t="s">
        <v>0</v>
      </c>
      <c r="D224" s="1" t="s">
        <v>0</v>
      </c>
      <c r="E224" s="1" t="s">
        <v>0</v>
      </c>
      <c r="F224" s="1" t="s">
        <v>0</v>
      </c>
      <c r="G224" s="1" t="s">
        <v>0</v>
      </c>
      <c r="H224" s="1"/>
      <c r="I224" s="1" t="s">
        <v>0</v>
      </c>
    </row>
    <row r="225" spans="3:10" x14ac:dyDescent="0.3">
      <c r="C225" s="70">
        <f>SUM(C4:C223)</f>
        <v>38553</v>
      </c>
      <c r="D225" s="70">
        <f>SUM(D4:D223)</f>
        <v>156248.4</v>
      </c>
      <c r="E225" s="70">
        <f>SUM(E4:E223)</f>
        <v>198210.5</v>
      </c>
      <c r="F225" s="70">
        <f>SUM(F4:F223)</f>
        <v>197785.9</v>
      </c>
      <c r="G225" s="70">
        <f>SUM(G4:G223)</f>
        <v>190631.3</v>
      </c>
      <c r="H225" s="9"/>
      <c r="I225" s="76">
        <f>SUM(I4:I223)</f>
        <v>781429.10000000009</v>
      </c>
      <c r="J225" s="76">
        <f>SUM(J4:J223)</f>
        <v>781429.10000000009</v>
      </c>
    </row>
    <row r="226" spans="3:10" x14ac:dyDescent="0.3">
      <c r="C226" s="1" t="s">
        <v>1</v>
      </c>
      <c r="D226" s="1" t="s">
        <v>1</v>
      </c>
      <c r="E226" s="1" t="s">
        <v>1</v>
      </c>
      <c r="F226" s="1" t="s">
        <v>1</v>
      </c>
      <c r="G226" s="1" t="s">
        <v>1</v>
      </c>
      <c r="H226" s="1"/>
      <c r="I226" s="1" t="s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226"/>
  <sheetViews>
    <sheetView workbookViewId="0">
      <pane xSplit="2" ySplit="3" topLeftCell="C211" activePane="bottomRight" state="frozen"/>
      <selection pane="topRight" activeCell="C1" sqref="C1"/>
      <selection pane="bottomLeft" activeCell="A4" sqref="A4"/>
      <selection pane="bottomRight" activeCell="L225" sqref="L225"/>
    </sheetView>
  </sheetViews>
  <sheetFormatPr defaultRowHeight="14.4" x14ac:dyDescent="0.3"/>
  <cols>
    <col min="2" max="2" width="20" customWidth="1"/>
    <col min="3" max="3" width="11.44140625" customWidth="1"/>
    <col min="4" max="4" width="10.5546875" customWidth="1"/>
    <col min="5" max="5" width="11.44140625" customWidth="1"/>
    <col min="6" max="6" width="11" customWidth="1"/>
    <col min="7" max="7" width="11.6640625" customWidth="1"/>
    <col min="9" max="9" width="13" customWidth="1"/>
    <col min="10" max="10" width="11.6640625" customWidth="1"/>
  </cols>
  <sheetData>
    <row r="1" spans="1:10" x14ac:dyDescent="0.3">
      <c r="A1" t="s">
        <v>394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268</v>
      </c>
      <c r="D3" s="3" t="s">
        <v>269</v>
      </c>
      <c r="E3" s="3" t="s">
        <v>270</v>
      </c>
      <c r="F3" s="4" t="s">
        <v>271</v>
      </c>
      <c r="G3" s="3" t="s">
        <v>286</v>
      </c>
    </row>
    <row r="4" spans="1:10" x14ac:dyDescent="0.3">
      <c r="A4" t="s">
        <v>19</v>
      </c>
      <c r="B4" t="s">
        <v>13</v>
      </c>
      <c r="C4" s="5"/>
      <c r="D4" s="5"/>
      <c r="E4" s="5">
        <v>1672</v>
      </c>
      <c r="F4" s="10"/>
      <c r="G4" s="5"/>
      <c r="I4" s="47">
        <f t="shared" ref="I4:I223" si="0">C4+D4+E4+F4+G4</f>
        <v>1672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>
        <v>4962</v>
      </c>
      <c r="I6" s="47">
        <f t="shared" si="0"/>
        <v>4962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6821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1398</v>
      </c>
    </row>
    <row r="12" spans="1:10" x14ac:dyDescent="0.3">
      <c r="A12" s="67" t="s">
        <v>331</v>
      </c>
      <c r="B12" s="67" t="s">
        <v>315</v>
      </c>
      <c r="C12" s="5"/>
      <c r="D12" s="5">
        <v>936</v>
      </c>
      <c r="E12" s="5">
        <v>2873</v>
      </c>
      <c r="F12" s="17">
        <v>3012</v>
      </c>
      <c r="G12" s="5"/>
      <c r="I12" s="47">
        <f t="shared" si="0"/>
        <v>6821</v>
      </c>
      <c r="J12" s="46"/>
    </row>
    <row r="13" spans="1:10" x14ac:dyDescent="0.3">
      <c r="A13" s="67" t="s">
        <v>18</v>
      </c>
      <c r="B13" s="67" t="s">
        <v>315</v>
      </c>
      <c r="C13" s="5"/>
      <c r="D13" s="5"/>
      <c r="E13" s="5"/>
      <c r="F13" s="17">
        <v>1398</v>
      </c>
      <c r="G13" s="5"/>
      <c r="I13" s="47">
        <f t="shared" si="0"/>
        <v>1398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I4+I16+I30+I37+I46+I50+I52+I63+I23+I44+I59+I70</f>
        <v>63989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I17+I31+I38+I64+I24+I53+I60+I71</f>
        <v>62490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I5+I18+I32+I39+I47+I51+I65+I25+I45+I54+I72</f>
        <v>80095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I19+I33+I40+I66+I26+I55+I73</f>
        <v>61717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I6+I20+I34+I41+I48+I67+I27+I56+I74</f>
        <v>20088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I7+I21+I35+I42+I49+I68+I28+I57+I61+I75</f>
        <v>892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I8+I22+I36+I43+I69+I29+I58+I62+I76</f>
        <v>0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>
        <v>10158</v>
      </c>
      <c r="E30" s="5">
        <v>4341</v>
      </c>
      <c r="F30" s="17"/>
      <c r="G30" s="5"/>
      <c r="I30" s="47">
        <f t="shared" si="0"/>
        <v>14499</v>
      </c>
      <c r="J30" s="45"/>
    </row>
    <row r="31" spans="1:10" x14ac:dyDescent="0.3">
      <c r="A31" s="2" t="s">
        <v>346</v>
      </c>
      <c r="B31" s="61" t="s">
        <v>345</v>
      </c>
      <c r="C31" s="5"/>
      <c r="D31" s="5">
        <v>7306</v>
      </c>
      <c r="E31" s="5">
        <v>10759</v>
      </c>
      <c r="F31" s="17"/>
      <c r="G31" s="5">
        <v>1280</v>
      </c>
      <c r="I31" s="47">
        <f t="shared" si="0"/>
        <v>19345</v>
      </c>
      <c r="J31" s="45"/>
    </row>
    <row r="32" spans="1:10" x14ac:dyDescent="0.3">
      <c r="A32" s="2" t="s">
        <v>10</v>
      </c>
      <c r="B32" s="61" t="s">
        <v>345</v>
      </c>
      <c r="C32" s="5"/>
      <c r="D32" s="5">
        <v>16357</v>
      </c>
      <c r="E32" s="5">
        <v>14951</v>
      </c>
      <c r="F32" s="17"/>
      <c r="G32" s="5"/>
      <c r="I32" s="47">
        <f t="shared" si="0"/>
        <v>31308</v>
      </c>
      <c r="J32" s="45"/>
    </row>
    <row r="33" spans="1:10" x14ac:dyDescent="0.3">
      <c r="A33" s="2" t="s">
        <v>347</v>
      </c>
      <c r="B33" s="61" t="s">
        <v>345</v>
      </c>
      <c r="C33" s="5"/>
      <c r="D33" s="5">
        <v>6637</v>
      </c>
      <c r="E33" s="5">
        <v>8556</v>
      </c>
      <c r="F33" s="17"/>
      <c r="G33" s="5"/>
      <c r="I33" s="47">
        <f t="shared" si="0"/>
        <v>15193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/>
      <c r="D37" s="5"/>
      <c r="E37" s="5">
        <v>6772</v>
      </c>
      <c r="F37" s="17"/>
      <c r="G37" s="5"/>
      <c r="I37" s="47">
        <f t="shared" si="0"/>
        <v>6772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>
        <v>9953</v>
      </c>
      <c r="F38" s="80">
        <v>541</v>
      </c>
      <c r="G38" s="5"/>
      <c r="I38" s="47">
        <f t="shared" si="0"/>
        <v>10494</v>
      </c>
      <c r="J38" s="45"/>
    </row>
    <row r="39" spans="1:10" x14ac:dyDescent="0.3">
      <c r="A39" s="2" t="s">
        <v>139</v>
      </c>
      <c r="B39" s="63" t="s">
        <v>345</v>
      </c>
      <c r="C39" s="5"/>
      <c r="D39" s="80">
        <v>4188</v>
      </c>
      <c r="E39" s="5">
        <v>218</v>
      </c>
      <c r="F39" s="17"/>
      <c r="G39" s="5"/>
      <c r="I39" s="47">
        <f t="shared" si="0"/>
        <v>4406</v>
      </c>
      <c r="J39" s="45"/>
    </row>
    <row r="40" spans="1:10" x14ac:dyDescent="0.3">
      <c r="A40" s="2" t="s">
        <v>329</v>
      </c>
      <c r="B40" s="63" t="s">
        <v>345</v>
      </c>
      <c r="C40" s="5"/>
      <c r="D40" s="5">
        <v>4089</v>
      </c>
      <c r="E40" s="5"/>
      <c r="F40" s="81">
        <v>1258</v>
      </c>
      <c r="G40" s="5"/>
      <c r="I40" s="47">
        <f t="shared" si="0"/>
        <v>5347</v>
      </c>
      <c r="J40" s="45"/>
    </row>
    <row r="41" spans="1:10" x14ac:dyDescent="0.3">
      <c r="A41" s="2" t="s">
        <v>174</v>
      </c>
      <c r="B41" s="63" t="s">
        <v>345</v>
      </c>
      <c r="C41" s="5"/>
      <c r="D41" s="5">
        <v>2588</v>
      </c>
      <c r="E41" s="5">
        <v>747</v>
      </c>
      <c r="F41" s="17"/>
      <c r="G41" s="5"/>
      <c r="I41" s="47">
        <f t="shared" si="0"/>
        <v>3335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/>
      <c r="F43" s="17"/>
      <c r="G43" s="5"/>
      <c r="I43" s="47">
        <f t="shared" si="0"/>
        <v>0</v>
      </c>
      <c r="J43" s="45"/>
    </row>
    <row r="44" spans="1:10" x14ac:dyDescent="0.3">
      <c r="A44" s="66" t="s">
        <v>11</v>
      </c>
      <c r="B44" s="66" t="s">
        <v>372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66" t="s">
        <v>10</v>
      </c>
      <c r="B45" s="66" t="s">
        <v>372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19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20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21</v>
      </c>
      <c r="B48" s="2" t="s">
        <v>288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243</v>
      </c>
      <c r="B49" s="2" t="s">
        <v>288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2" t="s">
        <v>157</v>
      </c>
      <c r="B50" s="2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2" t="s">
        <v>139</v>
      </c>
      <c r="B51" s="2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11</v>
      </c>
      <c r="B52" s="60" t="s">
        <v>315</v>
      </c>
      <c r="C52" s="5"/>
      <c r="D52" s="5"/>
      <c r="E52" s="5"/>
      <c r="F52" s="5">
        <v>1323</v>
      </c>
      <c r="G52" s="5"/>
      <c r="I52" s="47">
        <f t="shared" si="0"/>
        <v>1323</v>
      </c>
      <c r="J52" s="45"/>
    </row>
    <row r="53" spans="1:10" x14ac:dyDescent="0.3">
      <c r="A53" s="60" t="s">
        <v>346</v>
      </c>
      <c r="B53" s="60" t="s">
        <v>315</v>
      </c>
      <c r="C53" s="5"/>
      <c r="D53" s="5">
        <v>229</v>
      </c>
      <c r="E53" s="5">
        <v>1978</v>
      </c>
      <c r="F53" s="5">
        <v>7318</v>
      </c>
      <c r="G53" s="5">
        <v>7286</v>
      </c>
      <c r="I53" s="47">
        <f t="shared" si="0"/>
        <v>16811</v>
      </c>
      <c r="J53" s="45"/>
    </row>
    <row r="54" spans="1:10" x14ac:dyDescent="0.3">
      <c r="A54" s="60" t="s">
        <v>10</v>
      </c>
      <c r="B54" s="60" t="s">
        <v>315</v>
      </c>
      <c r="C54" s="5"/>
      <c r="D54" s="5"/>
      <c r="E54" s="5"/>
      <c r="F54" s="5">
        <v>13852</v>
      </c>
      <c r="G54" s="5">
        <v>8501</v>
      </c>
      <c r="I54" s="47">
        <f t="shared" si="0"/>
        <v>22353</v>
      </c>
      <c r="J54" s="45"/>
    </row>
    <row r="55" spans="1:10" x14ac:dyDescent="0.3">
      <c r="A55" s="60" t="s">
        <v>347</v>
      </c>
      <c r="B55" s="60" t="s">
        <v>315</v>
      </c>
      <c r="C55" s="5"/>
      <c r="D55" s="5">
        <v>1313</v>
      </c>
      <c r="E55" s="5">
        <v>1411</v>
      </c>
      <c r="F55" s="80">
        <v>13814</v>
      </c>
      <c r="G55" s="5"/>
      <c r="I55" s="47">
        <f t="shared" si="0"/>
        <v>16538</v>
      </c>
      <c r="J55" s="45"/>
    </row>
    <row r="56" spans="1:10" x14ac:dyDescent="0.3">
      <c r="A56" s="60" t="s">
        <v>8</v>
      </c>
      <c r="B56" s="60" t="s">
        <v>315</v>
      </c>
      <c r="C56" s="5"/>
      <c r="D56" s="5">
        <v>9479</v>
      </c>
      <c r="E56" s="5">
        <v>396</v>
      </c>
      <c r="F56" s="5">
        <v>1916</v>
      </c>
      <c r="G56" s="5"/>
      <c r="I56" s="47">
        <f t="shared" si="0"/>
        <v>11791</v>
      </c>
      <c r="J56" s="45"/>
    </row>
    <row r="57" spans="1:10" x14ac:dyDescent="0.3">
      <c r="A57" s="60" t="s">
        <v>348</v>
      </c>
      <c r="B57" s="60" t="s">
        <v>315</v>
      </c>
      <c r="C57" s="5"/>
      <c r="D57" s="5"/>
      <c r="E57" s="5"/>
      <c r="F57" s="17">
        <v>892</v>
      </c>
      <c r="G57" s="5"/>
      <c r="I57" s="47">
        <f t="shared" si="0"/>
        <v>892</v>
      </c>
      <c r="J57" s="45"/>
    </row>
    <row r="58" spans="1:10" x14ac:dyDescent="0.3">
      <c r="A58" s="60" t="s">
        <v>158</v>
      </c>
      <c r="B58" s="60" t="s">
        <v>315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11</v>
      </c>
      <c r="B59" s="60" t="s">
        <v>379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346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0" t="s">
        <v>348</v>
      </c>
      <c r="B61" s="60" t="s">
        <v>379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0" t="s">
        <v>158</v>
      </c>
      <c r="B62" s="60" t="s">
        <v>379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172</v>
      </c>
      <c r="B63" s="62" t="s">
        <v>351</v>
      </c>
      <c r="C63" s="5"/>
      <c r="D63" s="5"/>
      <c r="E63" s="5">
        <v>17808</v>
      </c>
      <c r="F63" s="5">
        <v>5479</v>
      </c>
      <c r="G63" s="5"/>
      <c r="I63" s="47">
        <f t="shared" si="0"/>
        <v>23287</v>
      </c>
      <c r="J63" s="45"/>
    </row>
    <row r="64" spans="1:10" x14ac:dyDescent="0.3">
      <c r="A64" s="62" t="s">
        <v>352</v>
      </c>
      <c r="B64" s="62" t="s">
        <v>351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2" t="s">
        <v>22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323</v>
      </c>
      <c r="B66" s="62" t="s">
        <v>351</v>
      </c>
      <c r="C66" s="5"/>
      <c r="D66" s="5"/>
      <c r="E66" s="5"/>
      <c r="F66" s="80">
        <v>7846</v>
      </c>
      <c r="G66" s="5"/>
      <c r="I66" s="47">
        <f t="shared" si="0"/>
        <v>7846</v>
      </c>
      <c r="J66" s="45"/>
    </row>
    <row r="67" spans="1:10" x14ac:dyDescent="0.3">
      <c r="A67" s="62" t="s">
        <v>24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62" t="s">
        <v>353</v>
      </c>
      <c r="B68" s="62" t="s">
        <v>351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62" t="s">
        <v>354</v>
      </c>
      <c r="B69" s="62" t="s">
        <v>351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s="77" t="s">
        <v>157</v>
      </c>
      <c r="B70" s="77" t="s">
        <v>386</v>
      </c>
      <c r="C70" s="5"/>
      <c r="D70" s="5">
        <v>462</v>
      </c>
      <c r="E70" s="5">
        <v>642</v>
      </c>
      <c r="F70" s="5">
        <v>12043</v>
      </c>
      <c r="G70" s="5">
        <v>3289</v>
      </c>
      <c r="I70" s="47">
        <f t="shared" si="0"/>
        <v>16436</v>
      </c>
      <c r="J70" s="45"/>
    </row>
    <row r="71" spans="1:10" x14ac:dyDescent="0.3">
      <c r="A71" s="77" t="s">
        <v>328</v>
      </c>
      <c r="B71" s="77" t="s">
        <v>386</v>
      </c>
      <c r="C71" s="5"/>
      <c r="D71" s="5">
        <v>6997</v>
      </c>
      <c r="E71" s="5"/>
      <c r="F71" s="80">
        <v>7473</v>
      </c>
      <c r="G71" s="5">
        <v>1370</v>
      </c>
      <c r="I71" s="47">
        <f t="shared" si="0"/>
        <v>15840</v>
      </c>
      <c r="J71" s="45"/>
    </row>
    <row r="72" spans="1:10" x14ac:dyDescent="0.3">
      <c r="A72" s="77" t="s">
        <v>139</v>
      </c>
      <c r="B72" s="77" t="s">
        <v>386</v>
      </c>
      <c r="C72" s="5"/>
      <c r="D72" s="80">
        <v>6862</v>
      </c>
      <c r="E72" s="5">
        <v>7826</v>
      </c>
      <c r="F72" s="5">
        <v>501</v>
      </c>
      <c r="G72" s="5">
        <v>6839</v>
      </c>
      <c r="I72" s="47">
        <f t="shared" si="0"/>
        <v>22028</v>
      </c>
      <c r="J72" s="45"/>
    </row>
    <row r="73" spans="1:10" x14ac:dyDescent="0.3">
      <c r="A73" s="77" t="s">
        <v>329</v>
      </c>
      <c r="B73" s="77" t="s">
        <v>386</v>
      </c>
      <c r="C73" s="5"/>
      <c r="D73" s="5"/>
      <c r="E73" s="5">
        <v>6702</v>
      </c>
      <c r="F73" s="81">
        <v>10091</v>
      </c>
      <c r="G73" s="5"/>
      <c r="I73" s="47">
        <f t="shared" si="0"/>
        <v>16793</v>
      </c>
      <c r="J73" s="45"/>
    </row>
    <row r="74" spans="1:10" x14ac:dyDescent="0.3">
      <c r="A74" s="77" t="s">
        <v>174</v>
      </c>
      <c r="B74" s="77" t="s">
        <v>386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s="77" t="s">
        <v>307</v>
      </c>
      <c r="B75" s="77" t="s">
        <v>386</v>
      </c>
      <c r="C75" s="5"/>
      <c r="D75" s="5"/>
      <c r="E75" s="5"/>
      <c r="F75" s="5"/>
      <c r="G75" s="5"/>
      <c r="I75" s="47">
        <f t="shared" si="0"/>
        <v>0</v>
      </c>
      <c r="J75" s="45"/>
    </row>
    <row r="76" spans="1:10" x14ac:dyDescent="0.3">
      <c r="A76" s="77" t="s">
        <v>324</v>
      </c>
      <c r="B76" s="77" t="s">
        <v>386</v>
      </c>
      <c r="C76" s="5"/>
      <c r="D76" s="5"/>
      <c r="E76" s="5"/>
      <c r="F76" s="5"/>
      <c r="G76" s="5"/>
      <c r="I76" s="47">
        <f t="shared" si="0"/>
        <v>0</v>
      </c>
      <c r="J76" s="45"/>
    </row>
    <row r="77" spans="1:10" x14ac:dyDescent="0.3">
      <c r="A77" t="s">
        <v>29</v>
      </c>
      <c r="B77" t="s">
        <v>30</v>
      </c>
      <c r="C77" s="5"/>
      <c r="D77" s="5"/>
      <c r="E77" s="5"/>
      <c r="F77" s="17"/>
      <c r="G77" s="5"/>
      <c r="I77" s="47">
        <f t="shared" si="0"/>
        <v>0</v>
      </c>
      <c r="J77" s="44"/>
    </row>
    <row r="78" spans="1:10" x14ac:dyDescent="0.3">
      <c r="A78" t="s">
        <v>17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18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4"/>
    </row>
    <row r="80" spans="1:10" x14ac:dyDescent="0.3">
      <c r="A80" t="s">
        <v>244</v>
      </c>
      <c r="B80" t="s">
        <v>30</v>
      </c>
      <c r="C80" s="5"/>
      <c r="D80" s="5"/>
      <c r="E80" s="5"/>
      <c r="F80" s="5"/>
      <c r="G80" s="5"/>
      <c r="I80" s="47">
        <f t="shared" si="0"/>
        <v>0</v>
      </c>
      <c r="J80" s="44"/>
    </row>
    <row r="81" spans="1:10" x14ac:dyDescent="0.3">
      <c r="A81" t="s">
        <v>162</v>
      </c>
      <c r="B81" t="s">
        <v>30</v>
      </c>
      <c r="C81" s="5"/>
      <c r="D81" s="5"/>
      <c r="E81" s="5"/>
      <c r="F81" s="5"/>
      <c r="G81" s="5"/>
      <c r="I81" s="47">
        <f t="shared" si="0"/>
        <v>0</v>
      </c>
      <c r="J81" s="46"/>
    </row>
    <row r="82" spans="1:10" x14ac:dyDescent="0.3">
      <c r="A82" s="42" t="s">
        <v>25</v>
      </c>
      <c r="B82" s="42" t="s">
        <v>30</v>
      </c>
      <c r="C82" s="5"/>
      <c r="D82" s="5"/>
      <c r="E82" s="5"/>
      <c r="F82" s="5"/>
      <c r="G82" s="5"/>
      <c r="I82" s="47">
        <f t="shared" si="0"/>
        <v>0</v>
      </c>
      <c r="J82" s="46">
        <f>I82+I100</f>
        <v>0</v>
      </c>
    </row>
    <row r="83" spans="1:10" x14ac:dyDescent="0.3">
      <c r="A83" s="42" t="s">
        <v>349</v>
      </c>
      <c r="B83" s="42" t="s">
        <v>30</v>
      </c>
      <c r="C83" s="5"/>
      <c r="D83" s="5"/>
      <c r="E83" s="5"/>
      <c r="F83" s="5"/>
      <c r="G83" s="5"/>
      <c r="I83" s="47">
        <f t="shared" si="0"/>
        <v>0</v>
      </c>
      <c r="J83" s="46">
        <f>I83</f>
        <v>0</v>
      </c>
    </row>
    <row r="84" spans="1:10" x14ac:dyDescent="0.3">
      <c r="A84" s="42" t="s">
        <v>27</v>
      </c>
      <c r="B84" s="42" t="s">
        <v>30</v>
      </c>
      <c r="C84" s="5"/>
      <c r="D84" s="5"/>
      <c r="E84" s="5"/>
      <c r="F84" s="5"/>
      <c r="G84" s="5"/>
      <c r="I84" s="47">
        <f t="shared" si="0"/>
        <v>0</v>
      </c>
      <c r="J84" s="44">
        <f>I84+I98+I101</f>
        <v>0</v>
      </c>
    </row>
    <row r="85" spans="1:10" x14ac:dyDescent="0.3">
      <c r="A85" s="60" t="s">
        <v>325</v>
      </c>
      <c r="B85" s="60" t="s">
        <v>30</v>
      </c>
      <c r="C85" s="5"/>
      <c r="D85" s="5"/>
      <c r="E85" s="5"/>
      <c r="F85" s="5"/>
      <c r="G85" s="5"/>
      <c r="I85" s="47">
        <f t="shared" si="0"/>
        <v>0</v>
      </c>
      <c r="J85" s="44">
        <f>I85+I102</f>
        <v>0</v>
      </c>
    </row>
    <row r="86" spans="1:10" x14ac:dyDescent="0.3">
      <c r="A86" s="42" t="s">
        <v>28</v>
      </c>
      <c r="B86" s="42" t="s">
        <v>30</v>
      </c>
      <c r="C86" s="5"/>
      <c r="D86" s="5"/>
      <c r="E86" s="5"/>
      <c r="F86" s="5"/>
      <c r="G86" s="5"/>
      <c r="I86" s="47">
        <f t="shared" si="0"/>
        <v>0</v>
      </c>
      <c r="J86" s="44">
        <f>I86+I99+I103</f>
        <v>0</v>
      </c>
    </row>
    <row r="87" spans="1:10" x14ac:dyDescent="0.3">
      <c r="A87" t="s">
        <v>29</v>
      </c>
      <c r="B87" s="59" t="s">
        <v>254</v>
      </c>
      <c r="C87" s="5"/>
      <c r="D87" s="5"/>
      <c r="E87" s="5">
        <v>11110</v>
      </c>
      <c r="F87" s="5"/>
      <c r="G87" s="5"/>
      <c r="I87" s="47">
        <f t="shared" si="0"/>
        <v>11110</v>
      </c>
      <c r="J87" s="44">
        <f>I77+I87+I94+I104+I136+I108+I115+I122+I129+I143</f>
        <v>44308</v>
      </c>
    </row>
    <row r="88" spans="1:10" x14ac:dyDescent="0.3">
      <c r="A88" t="s">
        <v>330</v>
      </c>
      <c r="B88" s="59" t="s">
        <v>254</v>
      </c>
      <c r="C88" s="5"/>
      <c r="D88" s="5">
        <v>5613</v>
      </c>
      <c r="E88" s="5">
        <v>1642</v>
      </c>
      <c r="F88" s="5">
        <v>5974</v>
      </c>
      <c r="G88" s="5">
        <v>7055</v>
      </c>
      <c r="I88" s="47">
        <f t="shared" si="0"/>
        <v>20284</v>
      </c>
      <c r="J88" s="46">
        <f>I88+I137+I109+I116+I123+I130+I144</f>
        <v>30533</v>
      </c>
    </row>
    <row r="89" spans="1:10" x14ac:dyDescent="0.3">
      <c r="A89" t="s">
        <v>17</v>
      </c>
      <c r="B89" s="59" t="s">
        <v>254</v>
      </c>
      <c r="C89" s="5"/>
      <c r="D89" s="5">
        <v>9191</v>
      </c>
      <c r="E89" s="5">
        <v>4252</v>
      </c>
      <c r="F89" s="5">
        <v>11695</v>
      </c>
      <c r="G89" s="5">
        <v>7039</v>
      </c>
      <c r="I89" s="47">
        <f t="shared" si="0"/>
        <v>32177</v>
      </c>
      <c r="J89" s="44">
        <f>I78+I89+I95+I105+I138+I110+I117+I124+I131+I145</f>
        <v>45792</v>
      </c>
    </row>
    <row r="90" spans="1:10" x14ac:dyDescent="0.3">
      <c r="A90" t="s">
        <v>331</v>
      </c>
      <c r="B90" s="59" t="s">
        <v>254</v>
      </c>
      <c r="C90" s="5"/>
      <c r="D90" s="5">
        <v>4319</v>
      </c>
      <c r="E90" s="5"/>
      <c r="F90" s="5"/>
      <c r="G90" s="5"/>
      <c r="I90" s="47">
        <f t="shared" si="0"/>
        <v>4319</v>
      </c>
      <c r="J90" s="46">
        <f>I90+I139+I111+I118+I125+I132+I146</f>
        <v>19005</v>
      </c>
    </row>
    <row r="91" spans="1:10" x14ac:dyDescent="0.3">
      <c r="A91" t="s">
        <v>18</v>
      </c>
      <c r="B91" s="59" t="s">
        <v>254</v>
      </c>
      <c r="C91" s="5"/>
      <c r="D91" s="5"/>
      <c r="E91" s="5"/>
      <c r="F91" s="5"/>
      <c r="G91" s="5">
        <v>4384</v>
      </c>
      <c r="I91" s="47">
        <f t="shared" si="0"/>
        <v>4384</v>
      </c>
      <c r="J91" s="44">
        <f>I79+I96+I106+I140+I91+I112+I119+I126+I133+I147</f>
        <v>11406</v>
      </c>
    </row>
    <row r="92" spans="1:10" x14ac:dyDescent="0.3">
      <c r="A92" t="s">
        <v>244</v>
      </c>
      <c r="B92" s="59" t="s">
        <v>254</v>
      </c>
      <c r="C92" s="5"/>
      <c r="D92" s="5"/>
      <c r="E92" s="5"/>
      <c r="F92" s="5"/>
      <c r="G92" s="5"/>
      <c r="I92" s="47">
        <f t="shared" si="0"/>
        <v>0</v>
      </c>
      <c r="J92" s="44">
        <f>I80+I97+I107+I92+I141+I113+I120+I127+I134+I148</f>
        <v>754</v>
      </c>
    </row>
    <row r="93" spans="1:10" x14ac:dyDescent="0.3">
      <c r="A93" t="s">
        <v>162</v>
      </c>
      <c r="B93" s="59" t="s">
        <v>254</v>
      </c>
      <c r="C93" s="5"/>
      <c r="D93" s="5"/>
      <c r="E93" s="5"/>
      <c r="F93" s="5"/>
      <c r="G93" s="5"/>
      <c r="I93" s="47">
        <f t="shared" si="0"/>
        <v>0</v>
      </c>
      <c r="J93" s="44">
        <f>I81+I93+I142+I114+I121+I128+I135+I149</f>
        <v>0</v>
      </c>
    </row>
    <row r="94" spans="1:10" x14ac:dyDescent="0.3">
      <c r="A94" s="2" t="s">
        <v>29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17</v>
      </c>
      <c r="B95" s="2" t="s">
        <v>289</v>
      </c>
      <c r="C95" s="5"/>
      <c r="D95" s="5"/>
      <c r="E95" s="5"/>
      <c r="F95" s="5"/>
      <c r="G95" s="5"/>
      <c r="I95" s="47">
        <f t="shared" si="0"/>
        <v>0</v>
      </c>
      <c r="J95" s="45"/>
    </row>
    <row r="96" spans="1:10" x14ac:dyDescent="0.3">
      <c r="A96" t="s">
        <v>18</v>
      </c>
      <c r="B96" s="2" t="s">
        <v>289</v>
      </c>
      <c r="C96" s="5"/>
      <c r="D96" s="5"/>
      <c r="E96" s="5"/>
      <c r="F96" s="5"/>
      <c r="G96" s="5"/>
      <c r="I96" s="47">
        <f t="shared" si="0"/>
        <v>0</v>
      </c>
      <c r="J96" s="45"/>
    </row>
    <row r="97" spans="1:10" x14ac:dyDescent="0.3">
      <c r="A97" s="2" t="s">
        <v>244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27</v>
      </c>
      <c r="B98" s="2" t="s">
        <v>289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28</v>
      </c>
      <c r="B99" s="2" t="s">
        <v>289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27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t="s">
        <v>325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t="s">
        <v>28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s="2" t="s">
        <v>29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17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18</v>
      </c>
      <c r="B106" s="2" t="s">
        <v>292</v>
      </c>
      <c r="C106" s="5"/>
      <c r="D106" s="5"/>
      <c r="E106" s="5"/>
      <c r="F106" s="5"/>
      <c r="G106" s="5"/>
      <c r="I106" s="13">
        <f t="shared" si="0"/>
        <v>0</v>
      </c>
      <c r="J106" s="45"/>
    </row>
    <row r="107" spans="1:10" x14ac:dyDescent="0.3">
      <c r="A107" s="2" t="s">
        <v>244</v>
      </c>
      <c r="B107" s="2" t="s">
        <v>292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175</v>
      </c>
      <c r="B108" s="64" t="s">
        <v>360</v>
      </c>
      <c r="C108" s="5"/>
      <c r="D108" s="5"/>
      <c r="E108" s="5"/>
      <c r="F108" s="5"/>
      <c r="G108" s="5"/>
      <c r="I108" s="13">
        <f t="shared" si="0"/>
        <v>0</v>
      </c>
      <c r="J108" s="45"/>
    </row>
    <row r="109" spans="1:10" x14ac:dyDescent="0.3">
      <c r="A109" t="s">
        <v>361</v>
      </c>
      <c r="B109" s="64" t="s">
        <v>360</v>
      </c>
      <c r="C109" s="5"/>
      <c r="D109" s="5"/>
      <c r="E109" s="5"/>
      <c r="F109" s="5"/>
      <c r="G109" s="5"/>
      <c r="I109" s="13">
        <f t="shared" si="0"/>
        <v>0</v>
      </c>
      <c r="J109" s="45"/>
    </row>
    <row r="110" spans="1:10" x14ac:dyDescent="0.3">
      <c r="A110" t="s">
        <v>176</v>
      </c>
      <c r="B110" s="64" t="s">
        <v>360</v>
      </c>
      <c r="C110" s="5"/>
      <c r="D110" s="5"/>
      <c r="E110" s="5"/>
      <c r="F110" s="5"/>
      <c r="G110" s="5"/>
      <c r="I110" s="13">
        <f t="shared" si="0"/>
        <v>0</v>
      </c>
      <c r="J110" s="45"/>
    </row>
    <row r="111" spans="1:10" x14ac:dyDescent="0.3">
      <c r="A111" t="s">
        <v>362</v>
      </c>
      <c r="B111" s="64" t="s">
        <v>360</v>
      </c>
      <c r="C111" s="5"/>
      <c r="D111" s="5"/>
      <c r="E111" s="5"/>
      <c r="F111" s="5"/>
      <c r="G111" s="5"/>
      <c r="I111" s="13">
        <f t="shared" si="0"/>
        <v>0</v>
      </c>
      <c r="J111" s="45"/>
    </row>
    <row r="112" spans="1:10" x14ac:dyDescent="0.3">
      <c r="A112" t="s">
        <v>177</v>
      </c>
      <c r="B112" s="64" t="s">
        <v>360</v>
      </c>
      <c r="C112" s="5"/>
      <c r="D112" s="5"/>
      <c r="E112" s="5"/>
      <c r="F112" s="5"/>
      <c r="G112" s="5"/>
      <c r="I112" s="13">
        <f t="shared" si="0"/>
        <v>0</v>
      </c>
      <c r="J112" s="45"/>
    </row>
    <row r="113" spans="1:10" x14ac:dyDescent="0.3">
      <c r="A113" s="2" t="s">
        <v>363</v>
      </c>
      <c r="B113" s="64" t="s">
        <v>360</v>
      </c>
      <c r="C113" s="5"/>
      <c r="D113" s="5"/>
      <c r="E113" s="5"/>
      <c r="F113" s="5">
        <v>754</v>
      </c>
      <c r="G113" s="5"/>
      <c r="I113" s="13">
        <f t="shared" si="0"/>
        <v>754</v>
      </c>
      <c r="J113" s="45"/>
    </row>
    <row r="114" spans="1:10" x14ac:dyDescent="0.3">
      <c r="A114" s="2" t="s">
        <v>364</v>
      </c>
      <c r="B114" s="64" t="s">
        <v>360</v>
      </c>
      <c r="C114" s="5"/>
      <c r="D114" s="5"/>
      <c r="E114" s="5"/>
      <c r="F114" s="5"/>
      <c r="G114" s="5"/>
      <c r="I114" s="13">
        <f t="shared" si="0"/>
        <v>0</v>
      </c>
      <c r="J114" s="45"/>
    </row>
    <row r="115" spans="1:10" x14ac:dyDescent="0.3">
      <c r="A115" t="s">
        <v>29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t="s">
        <v>330</v>
      </c>
      <c r="B116" s="68" t="s">
        <v>375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t="s">
        <v>17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331</v>
      </c>
      <c r="B118" s="68" t="s">
        <v>375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18</v>
      </c>
      <c r="B119" s="68" t="s">
        <v>375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t="s">
        <v>244</v>
      </c>
      <c r="B120" s="68" t="s">
        <v>375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t="s">
        <v>162</v>
      </c>
      <c r="B121" s="68" t="s">
        <v>375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1" t="s">
        <v>29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330</v>
      </c>
      <c r="B123" s="68" t="s">
        <v>382</v>
      </c>
      <c r="C123" s="5"/>
      <c r="D123" s="5">
        <v>667</v>
      </c>
      <c r="E123" s="5"/>
      <c r="F123" s="5"/>
      <c r="G123" s="5"/>
      <c r="I123" s="13">
        <f t="shared" si="0"/>
        <v>667</v>
      </c>
      <c r="J123" s="46"/>
    </row>
    <row r="124" spans="1:10" x14ac:dyDescent="0.3">
      <c r="A124" s="71" t="s">
        <v>17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331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18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71" t="s">
        <v>244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71" t="s">
        <v>162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55" t="s">
        <v>37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55" t="s">
        <v>332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2" t="s">
        <v>33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72" t="s">
        <v>326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72" t="s">
        <v>31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55" t="s">
        <v>245</v>
      </c>
      <c r="B134" s="68" t="s">
        <v>382</v>
      </c>
      <c r="C134" s="5"/>
      <c r="D134" s="5"/>
      <c r="E134" s="5"/>
      <c r="F134" s="5"/>
      <c r="G134" s="5"/>
      <c r="I134" s="13">
        <f t="shared" si="0"/>
        <v>0</v>
      </c>
      <c r="J134" s="46"/>
    </row>
    <row r="135" spans="1:10" x14ac:dyDescent="0.3">
      <c r="A135" s="55" t="s">
        <v>161</v>
      </c>
      <c r="B135" s="68" t="s">
        <v>382</v>
      </c>
      <c r="C135" s="5"/>
      <c r="D135" s="5"/>
      <c r="E135" s="5"/>
      <c r="F135" s="5"/>
      <c r="G135" s="5"/>
      <c r="I135" s="13">
        <f t="shared" si="0"/>
        <v>0</v>
      </c>
      <c r="J135" s="46"/>
    </row>
    <row r="136" spans="1:10" x14ac:dyDescent="0.3">
      <c r="A136" s="2" t="s">
        <v>37</v>
      </c>
      <c r="B136" s="73" t="s">
        <v>297</v>
      </c>
      <c r="C136" s="5"/>
      <c r="D136" s="5">
        <v>9148</v>
      </c>
      <c r="E136" s="5">
        <v>8885</v>
      </c>
      <c r="F136" s="5">
        <v>12017</v>
      </c>
      <c r="G136" s="5">
        <v>3148</v>
      </c>
      <c r="I136" s="13">
        <f t="shared" si="0"/>
        <v>33198</v>
      </c>
      <c r="J136" s="46"/>
    </row>
    <row r="137" spans="1:10" x14ac:dyDescent="0.3">
      <c r="A137" s="2" t="s">
        <v>332</v>
      </c>
      <c r="B137" s="73" t="s">
        <v>297</v>
      </c>
      <c r="C137" s="5"/>
      <c r="D137" s="5"/>
      <c r="E137" s="5"/>
      <c r="F137" s="5"/>
      <c r="G137" s="5"/>
      <c r="I137" s="13">
        <f t="shared" si="0"/>
        <v>0</v>
      </c>
      <c r="J137" s="46"/>
    </row>
    <row r="138" spans="1:10" x14ac:dyDescent="0.3">
      <c r="A138" s="2" t="s">
        <v>33</v>
      </c>
      <c r="B138" s="73" t="s">
        <v>297</v>
      </c>
      <c r="C138" s="5"/>
      <c r="D138" s="5">
        <v>4691</v>
      </c>
      <c r="E138" s="5">
        <v>8924</v>
      </c>
      <c r="F138" s="5"/>
      <c r="G138" s="5"/>
      <c r="I138" s="13">
        <f t="shared" si="0"/>
        <v>13615</v>
      </c>
      <c r="J138" s="46"/>
    </row>
    <row r="139" spans="1:10" x14ac:dyDescent="0.3">
      <c r="A139" s="2" t="s">
        <v>326</v>
      </c>
      <c r="B139" s="73" t="s">
        <v>297</v>
      </c>
      <c r="C139" s="5"/>
      <c r="D139" s="5">
        <v>1241</v>
      </c>
      <c r="E139" s="5"/>
      <c r="F139" s="5"/>
      <c r="G139" s="5"/>
      <c r="I139" s="13">
        <f t="shared" si="0"/>
        <v>1241</v>
      </c>
      <c r="J139" s="46"/>
    </row>
    <row r="140" spans="1:10" x14ac:dyDescent="0.3">
      <c r="A140" s="2" t="s">
        <v>31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2" t="s">
        <v>245</v>
      </c>
      <c r="B141" s="73" t="s">
        <v>297</v>
      </c>
      <c r="C141" s="5"/>
      <c r="D141" s="5"/>
      <c r="E141" s="5"/>
      <c r="F141" s="5"/>
      <c r="G141" s="5"/>
      <c r="I141" s="13">
        <f t="shared" si="0"/>
        <v>0</v>
      </c>
      <c r="J141" s="46"/>
    </row>
    <row r="142" spans="1:10" x14ac:dyDescent="0.3">
      <c r="A142" s="2" t="s">
        <v>161</v>
      </c>
      <c r="B142" s="73" t="s">
        <v>297</v>
      </c>
      <c r="C142" s="5"/>
      <c r="D142" s="5"/>
      <c r="E142" s="5"/>
      <c r="F142" s="5"/>
      <c r="G142" s="5"/>
      <c r="I142" s="13">
        <f t="shared" si="0"/>
        <v>0</v>
      </c>
      <c r="J142" s="46"/>
    </row>
    <row r="143" spans="1:10" x14ac:dyDescent="0.3">
      <c r="A143" s="77" t="s">
        <v>175</v>
      </c>
      <c r="B143" s="68" t="s">
        <v>382</v>
      </c>
      <c r="C143" s="5"/>
      <c r="D143" s="5"/>
      <c r="E143" s="5"/>
      <c r="F143" s="5"/>
      <c r="G143" s="5"/>
      <c r="I143" s="13">
        <f t="shared" si="0"/>
        <v>0</v>
      </c>
      <c r="J143" s="46"/>
    </row>
    <row r="144" spans="1:10" x14ac:dyDescent="0.3">
      <c r="A144" s="77" t="s">
        <v>361</v>
      </c>
      <c r="B144" s="68" t="s">
        <v>382</v>
      </c>
      <c r="C144" s="5"/>
      <c r="D144" s="5"/>
      <c r="E144" s="5">
        <v>9582</v>
      </c>
      <c r="F144" s="5"/>
      <c r="G144" s="5"/>
      <c r="I144" s="13">
        <f t="shared" si="0"/>
        <v>9582</v>
      </c>
      <c r="J144" s="46"/>
    </row>
    <row r="145" spans="1:10" x14ac:dyDescent="0.3">
      <c r="A145" s="78" t="s">
        <v>176</v>
      </c>
      <c r="B145" s="68" t="s">
        <v>382</v>
      </c>
      <c r="C145" s="5"/>
      <c r="D145" s="5"/>
      <c r="E145" s="5"/>
      <c r="F145" s="5"/>
      <c r="G145" s="5"/>
      <c r="I145" s="13">
        <f t="shared" si="0"/>
        <v>0</v>
      </c>
      <c r="J145" s="46"/>
    </row>
    <row r="146" spans="1:10" x14ac:dyDescent="0.3">
      <c r="A146" s="78" t="s">
        <v>362</v>
      </c>
      <c r="B146" s="68" t="s">
        <v>382</v>
      </c>
      <c r="C146" s="5"/>
      <c r="D146" s="5"/>
      <c r="E146" s="5">
        <v>3880</v>
      </c>
      <c r="F146" s="5">
        <v>9565</v>
      </c>
      <c r="G146" s="5"/>
      <c r="I146" s="13">
        <f t="shared" si="0"/>
        <v>13445</v>
      </c>
      <c r="J146" s="46"/>
    </row>
    <row r="147" spans="1:10" x14ac:dyDescent="0.3">
      <c r="A147" s="78" t="s">
        <v>177</v>
      </c>
      <c r="B147" s="68" t="s">
        <v>382</v>
      </c>
      <c r="C147" s="5"/>
      <c r="D147" s="5">
        <v>7022</v>
      </c>
      <c r="E147" s="5"/>
      <c r="F147" s="5"/>
      <c r="G147" s="5"/>
      <c r="I147" s="13">
        <f t="shared" si="0"/>
        <v>7022</v>
      </c>
      <c r="J147" s="46"/>
    </row>
    <row r="148" spans="1:10" x14ac:dyDescent="0.3">
      <c r="A148" s="77" t="s">
        <v>363</v>
      </c>
      <c r="B148" s="68" t="s">
        <v>382</v>
      </c>
      <c r="C148" s="5"/>
      <c r="D148" s="5"/>
      <c r="E148" s="5"/>
      <c r="F148" s="5"/>
      <c r="G148" s="5"/>
      <c r="I148" s="13">
        <f t="shared" si="0"/>
        <v>0</v>
      </c>
      <c r="J148" s="46"/>
    </row>
    <row r="149" spans="1:10" x14ac:dyDescent="0.3">
      <c r="A149" s="77" t="s">
        <v>364</v>
      </c>
      <c r="B149" s="68" t="s">
        <v>382</v>
      </c>
      <c r="C149" s="5"/>
      <c r="D149" s="5"/>
      <c r="E149" s="5"/>
      <c r="F149" s="5"/>
      <c r="G149" s="5"/>
      <c r="I149" s="13">
        <f t="shared" si="0"/>
        <v>0</v>
      </c>
      <c r="J149" s="46"/>
    </row>
    <row r="150" spans="1:10" x14ac:dyDescent="0.3">
      <c r="A150" t="s">
        <v>37</v>
      </c>
      <c r="B150" s="55" t="s">
        <v>336</v>
      </c>
      <c r="C150" s="5"/>
      <c r="D150" s="5"/>
      <c r="E150" s="5"/>
      <c r="F150" s="10"/>
      <c r="G150" s="5"/>
      <c r="I150" s="47">
        <f t="shared" si="0"/>
        <v>0</v>
      </c>
      <c r="J150" s="45"/>
    </row>
    <row r="151" spans="1:10" x14ac:dyDescent="0.3">
      <c r="A151" s="2" t="s">
        <v>332</v>
      </c>
      <c r="B151" s="55" t="s">
        <v>336</v>
      </c>
      <c r="C151" s="5"/>
      <c r="D151" s="5"/>
      <c r="E151" s="5"/>
      <c r="F151" s="10"/>
      <c r="G151" s="5"/>
      <c r="I151" s="47">
        <f t="shared" si="0"/>
        <v>0</v>
      </c>
      <c r="J151" s="45"/>
    </row>
    <row r="152" spans="1:10" x14ac:dyDescent="0.3">
      <c r="A152" t="s">
        <v>33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5"/>
    </row>
    <row r="153" spans="1:10" x14ac:dyDescent="0.3">
      <c r="A153" s="2" t="s">
        <v>326</v>
      </c>
      <c r="B153" s="55" t="s">
        <v>336</v>
      </c>
      <c r="C153" s="5"/>
      <c r="D153" s="5"/>
      <c r="E153" s="5"/>
      <c r="F153" s="10"/>
      <c r="G153" s="5"/>
      <c r="I153" s="47">
        <f t="shared" si="0"/>
        <v>0</v>
      </c>
      <c r="J153" s="45"/>
    </row>
    <row r="154" spans="1:10" x14ac:dyDescent="0.3">
      <c r="A154" s="2" t="s">
        <v>339</v>
      </c>
      <c r="B154" s="55" t="s">
        <v>336</v>
      </c>
      <c r="C154" s="5"/>
      <c r="D154" s="5"/>
      <c r="E154" s="5"/>
      <c r="F154" s="10"/>
      <c r="G154" s="5"/>
      <c r="I154" s="47">
        <f t="shared" si="0"/>
        <v>0</v>
      </c>
      <c r="J154" s="46">
        <f>I154</f>
        <v>0</v>
      </c>
    </row>
    <row r="155" spans="1:10" x14ac:dyDescent="0.3">
      <c r="A155" t="s">
        <v>31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s="2" t="s">
        <v>245</v>
      </c>
      <c r="B156" s="55" t="s">
        <v>336</v>
      </c>
      <c r="C156" s="5"/>
      <c r="D156" s="5"/>
      <c r="E156" s="5"/>
      <c r="F156" s="5"/>
      <c r="G156" s="5"/>
      <c r="I156" s="47">
        <f t="shared" si="0"/>
        <v>0</v>
      </c>
      <c r="J156" s="45"/>
    </row>
    <row r="157" spans="1:10" x14ac:dyDescent="0.3">
      <c r="A157" s="2" t="s">
        <v>161</v>
      </c>
      <c r="B157" s="55" t="s">
        <v>336</v>
      </c>
      <c r="C157" s="5"/>
      <c r="D157" s="5"/>
      <c r="E157" s="5"/>
      <c r="F157" s="5"/>
      <c r="G157" s="5"/>
      <c r="I157" s="47">
        <f t="shared" si="0"/>
        <v>0</v>
      </c>
      <c r="J157" s="45"/>
    </row>
    <row r="158" spans="1:10" x14ac:dyDescent="0.3">
      <c r="A158" t="s">
        <v>35</v>
      </c>
      <c r="B158" t="s">
        <v>32</v>
      </c>
      <c r="C158" s="5"/>
      <c r="D158" s="5"/>
      <c r="E158" s="5"/>
      <c r="F158" s="5"/>
      <c r="G158" s="5"/>
      <c r="I158" s="13">
        <f t="shared" si="0"/>
        <v>0</v>
      </c>
      <c r="J158" s="46">
        <f>I158</f>
        <v>0</v>
      </c>
    </row>
    <row r="159" spans="1:10" x14ac:dyDescent="0.3">
      <c r="A159" t="s">
        <v>36</v>
      </c>
      <c r="B159" t="s">
        <v>32</v>
      </c>
      <c r="C159" s="5"/>
      <c r="D159" s="5"/>
      <c r="E159" s="5"/>
      <c r="F159" s="5"/>
      <c r="G159" s="5"/>
      <c r="I159" s="13">
        <f t="shared" si="0"/>
        <v>0</v>
      </c>
      <c r="J159" s="46">
        <f t="shared" ref="J159:J164" si="1">I159</f>
        <v>0</v>
      </c>
    </row>
    <row r="160" spans="1:10" x14ac:dyDescent="0.3">
      <c r="A160" t="s">
        <v>340</v>
      </c>
      <c r="B160" s="56" t="s">
        <v>32</v>
      </c>
      <c r="C160" s="5"/>
      <c r="D160" s="5"/>
      <c r="E160" s="5"/>
      <c r="F160" s="5"/>
      <c r="G160" s="5"/>
      <c r="I160" s="13">
        <f t="shared" si="0"/>
        <v>0</v>
      </c>
      <c r="J160" s="46">
        <f t="shared" si="1"/>
        <v>0</v>
      </c>
    </row>
    <row r="161" spans="1:10" x14ac:dyDescent="0.3">
      <c r="A161" t="s">
        <v>341</v>
      </c>
      <c r="B161" s="56" t="s">
        <v>32</v>
      </c>
      <c r="C161" s="5"/>
      <c r="D161" s="5">
        <v>8270</v>
      </c>
      <c r="E161" s="5">
        <v>6116</v>
      </c>
      <c r="F161" s="5">
        <v>7404</v>
      </c>
      <c r="G161" s="5"/>
      <c r="I161" s="13">
        <f t="shared" si="0"/>
        <v>21790</v>
      </c>
      <c r="J161" s="46">
        <f t="shared" si="1"/>
        <v>21790</v>
      </c>
    </row>
    <row r="162" spans="1:10" x14ac:dyDescent="0.3">
      <c r="A162" t="s">
        <v>389</v>
      </c>
      <c r="B162" s="56" t="s">
        <v>390</v>
      </c>
      <c r="C162" s="5"/>
      <c r="D162" s="5"/>
      <c r="E162" s="5"/>
      <c r="F162" s="5"/>
      <c r="G162" s="5"/>
      <c r="I162" s="13">
        <f t="shared" si="0"/>
        <v>0</v>
      </c>
      <c r="J162" s="46">
        <f t="shared" si="1"/>
        <v>0</v>
      </c>
    </row>
    <row r="163" spans="1:10" x14ac:dyDescent="0.3">
      <c r="A163" t="s">
        <v>391</v>
      </c>
      <c r="B163" s="56" t="s">
        <v>390</v>
      </c>
      <c r="C163" s="5"/>
      <c r="D163" s="5">
        <v>780</v>
      </c>
      <c r="E163" s="5">
        <v>6950</v>
      </c>
      <c r="F163" s="5">
        <v>8403</v>
      </c>
      <c r="G163" s="5"/>
      <c r="I163" s="13">
        <f t="shared" si="0"/>
        <v>16133</v>
      </c>
      <c r="J163" s="46">
        <f t="shared" si="1"/>
        <v>16133</v>
      </c>
    </row>
    <row r="164" spans="1:10" x14ac:dyDescent="0.3">
      <c r="A164" s="53" t="s">
        <v>332</v>
      </c>
      <c r="B164" s="54" t="s">
        <v>316</v>
      </c>
      <c r="C164" s="5"/>
      <c r="D164" s="5"/>
      <c r="E164" s="5"/>
      <c r="F164" s="5"/>
      <c r="G164" s="5"/>
      <c r="I164" s="13">
        <f t="shared" si="0"/>
        <v>0</v>
      </c>
      <c r="J164" s="46">
        <f t="shared" si="1"/>
        <v>0</v>
      </c>
    </row>
    <row r="165" spans="1:10" x14ac:dyDescent="0.3">
      <c r="A165" s="53" t="s">
        <v>339</v>
      </c>
      <c r="B165" s="54" t="s">
        <v>316</v>
      </c>
      <c r="C165" s="5"/>
      <c r="D165" s="5">
        <v>7641</v>
      </c>
      <c r="E165" s="5">
        <v>10588</v>
      </c>
      <c r="F165" s="10">
        <v>12682</v>
      </c>
      <c r="G165" s="5"/>
      <c r="I165" s="13">
        <f t="shared" si="0"/>
        <v>30911</v>
      </c>
      <c r="J165" s="46">
        <f>I165</f>
        <v>30911</v>
      </c>
    </row>
    <row r="166" spans="1:10" x14ac:dyDescent="0.3">
      <c r="A166" t="s">
        <v>37</v>
      </c>
      <c r="B166" t="s">
        <v>293</v>
      </c>
      <c r="C166" s="5"/>
      <c r="D166" s="5"/>
      <c r="E166" s="5"/>
      <c r="F166" s="5"/>
      <c r="G166" s="5"/>
      <c r="I166" s="13">
        <f t="shared" si="0"/>
        <v>0</v>
      </c>
      <c r="J166" s="44">
        <f>I166+I173+I177+I181</f>
        <v>7687.4000000000005</v>
      </c>
    </row>
    <row r="167" spans="1:10" x14ac:dyDescent="0.3">
      <c r="A167" s="2" t="s">
        <v>332</v>
      </c>
      <c r="B167" s="2" t="s">
        <v>327</v>
      </c>
      <c r="C167" s="5"/>
      <c r="D167" s="5"/>
      <c r="E167" s="5"/>
      <c r="F167" s="5"/>
      <c r="G167" s="5"/>
      <c r="I167" s="13">
        <f t="shared" si="0"/>
        <v>0</v>
      </c>
      <c r="J167" s="46">
        <f>I167+I182+I188</f>
        <v>0</v>
      </c>
    </row>
    <row r="168" spans="1:10" x14ac:dyDescent="0.3">
      <c r="A168" t="s">
        <v>33</v>
      </c>
      <c r="B168" t="s">
        <v>293</v>
      </c>
      <c r="C168" s="5"/>
      <c r="D168" s="5"/>
      <c r="E168" s="5"/>
      <c r="F168" s="5"/>
      <c r="G168" s="5"/>
      <c r="I168" s="13">
        <f t="shared" si="0"/>
        <v>0</v>
      </c>
      <c r="J168" s="46">
        <f>I168+I174+I178+I183</f>
        <v>27464.799999999999</v>
      </c>
    </row>
    <row r="169" spans="1:10" x14ac:dyDescent="0.3">
      <c r="A169" s="2" t="s">
        <v>326</v>
      </c>
      <c r="B169" s="2" t="s">
        <v>327</v>
      </c>
      <c r="C169" s="5"/>
      <c r="D169" s="5"/>
      <c r="E169" s="5"/>
      <c r="F169" s="5"/>
      <c r="G169" s="5"/>
      <c r="I169" s="13">
        <f t="shared" si="0"/>
        <v>0</v>
      </c>
      <c r="J169" s="46">
        <f>I169+I184+I189</f>
        <v>0</v>
      </c>
    </row>
    <row r="170" spans="1:10" x14ac:dyDescent="0.3">
      <c r="A170" t="s">
        <v>31</v>
      </c>
      <c r="B170" t="s">
        <v>293</v>
      </c>
      <c r="C170" s="5"/>
      <c r="D170" s="5"/>
      <c r="E170" s="5"/>
      <c r="F170" s="10"/>
      <c r="G170" s="5"/>
      <c r="I170" s="13">
        <f t="shared" si="0"/>
        <v>0</v>
      </c>
      <c r="J170" s="44">
        <f>I170+I175+I179+I185</f>
        <v>14682</v>
      </c>
    </row>
    <row r="171" spans="1:10" x14ac:dyDescent="0.3">
      <c r="A171" t="s">
        <v>245</v>
      </c>
      <c r="B171" t="s">
        <v>293</v>
      </c>
      <c r="C171" s="5"/>
      <c r="D171" s="5"/>
      <c r="E171" s="5"/>
      <c r="F171" s="10"/>
      <c r="G171" s="5"/>
      <c r="I171" s="13">
        <f t="shared" si="0"/>
        <v>0</v>
      </c>
      <c r="J171" s="75">
        <f>I171+I176+I180+I186</f>
        <v>869</v>
      </c>
    </row>
    <row r="172" spans="1:10" x14ac:dyDescent="0.3">
      <c r="A172" t="s">
        <v>161</v>
      </c>
      <c r="B172" t="s">
        <v>293</v>
      </c>
      <c r="C172" s="5"/>
      <c r="D172" s="5"/>
      <c r="E172" s="5"/>
      <c r="F172" s="10"/>
      <c r="G172" s="5"/>
      <c r="I172" s="13">
        <f t="shared" si="0"/>
        <v>0</v>
      </c>
      <c r="J172" s="46">
        <f>I172+I187+I190</f>
        <v>0</v>
      </c>
    </row>
    <row r="173" spans="1:10" x14ac:dyDescent="0.3">
      <c r="A173" t="s">
        <v>37</v>
      </c>
      <c r="B173" t="s">
        <v>277</v>
      </c>
      <c r="C173" s="5"/>
      <c r="D173" s="5">
        <v>286.8</v>
      </c>
      <c r="E173" s="80">
        <v>5436.8</v>
      </c>
      <c r="F173" s="10">
        <v>1963.8</v>
      </c>
      <c r="G173" s="5"/>
      <c r="I173" s="47">
        <f t="shared" si="0"/>
        <v>7687.4000000000005</v>
      </c>
      <c r="J173" s="46"/>
    </row>
    <row r="174" spans="1:10" x14ac:dyDescent="0.3">
      <c r="A174" t="s">
        <v>33</v>
      </c>
      <c r="B174" t="s">
        <v>277</v>
      </c>
      <c r="C174" s="5"/>
      <c r="D174" s="5">
        <v>4364.8</v>
      </c>
      <c r="E174" s="5">
        <v>11661.8</v>
      </c>
      <c r="F174" s="10">
        <v>11438.2</v>
      </c>
      <c r="G174" s="5"/>
      <c r="I174" s="47">
        <f t="shared" si="0"/>
        <v>27464.799999999999</v>
      </c>
      <c r="J174" s="46"/>
    </row>
    <row r="175" spans="1:10" x14ac:dyDescent="0.3">
      <c r="A175" t="s">
        <v>31</v>
      </c>
      <c r="B175" t="s">
        <v>277</v>
      </c>
      <c r="C175" s="5"/>
      <c r="D175" s="5">
        <v>9043</v>
      </c>
      <c r="E175" s="5"/>
      <c r="F175" s="10">
        <v>896</v>
      </c>
      <c r="G175" s="5">
        <v>4743</v>
      </c>
      <c r="I175" s="47">
        <f t="shared" si="0"/>
        <v>14682</v>
      </c>
      <c r="J175" s="46"/>
    </row>
    <row r="176" spans="1:10" x14ac:dyDescent="0.3">
      <c r="A176" t="s">
        <v>245</v>
      </c>
      <c r="B176" t="s">
        <v>277</v>
      </c>
      <c r="C176" s="5"/>
      <c r="D176" s="5"/>
      <c r="E176" s="5"/>
      <c r="F176" s="10">
        <v>869</v>
      </c>
      <c r="G176" s="5"/>
      <c r="I176" s="74">
        <f t="shared" si="0"/>
        <v>869</v>
      </c>
      <c r="J176" s="46"/>
    </row>
    <row r="177" spans="1:10" x14ac:dyDescent="0.3">
      <c r="A177" s="2" t="s">
        <v>37</v>
      </c>
      <c r="B177" s="2" t="s">
        <v>153</v>
      </c>
      <c r="C177" s="5"/>
      <c r="D177" s="5"/>
      <c r="E177" s="5"/>
      <c r="F177" s="10"/>
      <c r="G177" s="5"/>
      <c r="I177" s="47">
        <f t="shared" si="0"/>
        <v>0</v>
      </c>
      <c r="J177" s="46"/>
    </row>
    <row r="178" spans="1:10" x14ac:dyDescent="0.3">
      <c r="A178" s="2" t="s">
        <v>33</v>
      </c>
      <c r="B178" s="2" t="s">
        <v>153</v>
      </c>
      <c r="C178" s="5"/>
      <c r="D178" s="5"/>
      <c r="E178" s="5"/>
      <c r="F178" s="10"/>
      <c r="G178" s="5"/>
      <c r="I178" s="47">
        <f t="shared" si="0"/>
        <v>0</v>
      </c>
      <c r="J178" s="46"/>
    </row>
    <row r="179" spans="1:10" x14ac:dyDescent="0.3">
      <c r="A179" s="2" t="s">
        <v>31</v>
      </c>
      <c r="B179" s="2" t="s">
        <v>153</v>
      </c>
      <c r="C179" s="5"/>
      <c r="D179" s="5"/>
      <c r="E179" s="5"/>
      <c r="F179" s="10"/>
      <c r="G179" s="5"/>
      <c r="I179" s="47">
        <f t="shared" si="0"/>
        <v>0</v>
      </c>
      <c r="J179" s="46"/>
    </row>
    <row r="180" spans="1:10" x14ac:dyDescent="0.3">
      <c r="A180" s="2" t="s">
        <v>245</v>
      </c>
      <c r="B180" s="2" t="s">
        <v>153</v>
      </c>
      <c r="C180" s="5"/>
      <c r="D180" s="5"/>
      <c r="E180" s="5"/>
      <c r="F180" s="10"/>
      <c r="G180" s="5"/>
      <c r="I180" s="47">
        <f t="shared" si="0"/>
        <v>0</v>
      </c>
      <c r="J180" s="46"/>
    </row>
    <row r="181" spans="1:10" x14ac:dyDescent="0.3">
      <c r="A181" s="2" t="s">
        <v>42</v>
      </c>
      <c r="B181" s="2" t="s">
        <v>355</v>
      </c>
      <c r="C181" s="5"/>
      <c r="D181" s="5"/>
      <c r="E181" s="5"/>
      <c r="F181" s="5"/>
      <c r="G181" s="5"/>
      <c r="I181" s="47">
        <f t="shared" si="0"/>
        <v>0</v>
      </c>
      <c r="J181" s="46"/>
    </row>
    <row r="182" spans="1:10" x14ac:dyDescent="0.3">
      <c r="A182" s="2" t="s">
        <v>356</v>
      </c>
      <c r="B182" s="2" t="s">
        <v>355</v>
      </c>
      <c r="C182" s="5"/>
      <c r="D182" s="5"/>
      <c r="E182" s="5"/>
      <c r="F182" s="5"/>
      <c r="G182" s="5"/>
      <c r="I182" s="47">
        <f t="shared" si="0"/>
        <v>0</v>
      </c>
      <c r="J182" s="46"/>
    </row>
    <row r="183" spans="1:10" x14ac:dyDescent="0.3">
      <c r="A183" s="2" t="s">
        <v>44</v>
      </c>
      <c r="B183" s="2" t="s">
        <v>355</v>
      </c>
      <c r="C183" s="5"/>
      <c r="D183" s="5"/>
      <c r="E183" s="5"/>
      <c r="F183" s="5"/>
      <c r="G183" s="5"/>
      <c r="I183" s="47">
        <f t="shared" si="0"/>
        <v>0</v>
      </c>
      <c r="J183" s="46"/>
    </row>
    <row r="184" spans="1:10" x14ac:dyDescent="0.3">
      <c r="A184" s="2" t="s">
        <v>357</v>
      </c>
      <c r="B184" s="2" t="s">
        <v>355</v>
      </c>
      <c r="C184" s="5"/>
      <c r="D184" s="5"/>
      <c r="E184" s="5"/>
      <c r="F184" s="5"/>
      <c r="G184" s="5"/>
      <c r="I184" s="47">
        <f t="shared" si="0"/>
        <v>0</v>
      </c>
      <c r="J184" s="46"/>
    </row>
    <row r="185" spans="1:10" x14ac:dyDescent="0.3">
      <c r="A185" s="2" t="s">
        <v>71</v>
      </c>
      <c r="B185" s="2" t="s">
        <v>355</v>
      </c>
      <c r="C185" s="5"/>
      <c r="D185" s="5"/>
      <c r="E185" s="5"/>
      <c r="F185" s="5"/>
      <c r="G185" s="5"/>
      <c r="I185" s="47">
        <f t="shared" si="0"/>
        <v>0</v>
      </c>
      <c r="J185" s="46"/>
    </row>
    <row r="186" spans="1:10" x14ac:dyDescent="0.3">
      <c r="A186" s="2" t="s">
        <v>358</v>
      </c>
      <c r="B186" s="2" t="s">
        <v>355</v>
      </c>
      <c r="C186" s="5"/>
      <c r="D186" s="5"/>
      <c r="E186" s="5"/>
      <c r="F186" s="5"/>
      <c r="G186" s="5"/>
      <c r="I186" s="47">
        <f t="shared" si="0"/>
        <v>0</v>
      </c>
      <c r="J186" s="46"/>
    </row>
    <row r="187" spans="1:10" x14ac:dyDescent="0.3">
      <c r="A187" s="2" t="s">
        <v>359</v>
      </c>
      <c r="B187" s="2" t="s">
        <v>355</v>
      </c>
      <c r="C187" s="5"/>
      <c r="D187" s="5"/>
      <c r="E187" s="5"/>
      <c r="F187" s="10"/>
      <c r="G187" s="5"/>
      <c r="I187" s="47">
        <f t="shared" si="0"/>
        <v>0</v>
      </c>
      <c r="J187" s="46"/>
    </row>
    <row r="188" spans="1:10" x14ac:dyDescent="0.3">
      <c r="A188" s="2" t="s">
        <v>332</v>
      </c>
      <c r="B188" s="2" t="s">
        <v>381</v>
      </c>
      <c r="C188" s="5"/>
      <c r="D188" s="5"/>
      <c r="E188" s="5"/>
      <c r="F188" s="10"/>
      <c r="G188" s="5"/>
      <c r="I188" s="47">
        <f t="shared" si="0"/>
        <v>0</v>
      </c>
      <c r="J188" s="46"/>
    </row>
    <row r="189" spans="1:10" x14ac:dyDescent="0.3">
      <c r="A189" s="2" t="s">
        <v>326</v>
      </c>
      <c r="B189" s="2" t="s">
        <v>381</v>
      </c>
      <c r="C189" s="5"/>
      <c r="D189" s="5"/>
      <c r="E189" s="5"/>
      <c r="F189" s="10"/>
      <c r="G189" s="5"/>
      <c r="I189" s="47">
        <f t="shared" si="0"/>
        <v>0</v>
      </c>
      <c r="J189" s="46"/>
    </row>
    <row r="190" spans="1:10" x14ac:dyDescent="0.3">
      <c r="A190" s="2" t="s">
        <v>161</v>
      </c>
      <c r="B190" s="2" t="s">
        <v>381</v>
      </c>
      <c r="C190" s="5"/>
      <c r="D190" s="5"/>
      <c r="E190" s="5"/>
      <c r="F190" s="10"/>
      <c r="G190" s="5"/>
      <c r="I190" s="47">
        <f t="shared" si="0"/>
        <v>0</v>
      </c>
      <c r="J190" s="46"/>
    </row>
    <row r="191" spans="1:10" x14ac:dyDescent="0.3">
      <c r="A191" s="2" t="s">
        <v>29</v>
      </c>
      <c r="B191" s="2" t="s">
        <v>318</v>
      </c>
      <c r="C191" s="5"/>
      <c r="D191" s="5"/>
      <c r="E191" s="5"/>
      <c r="F191" s="10"/>
      <c r="G191" s="5"/>
      <c r="I191" s="47">
        <f t="shared" si="0"/>
        <v>0</v>
      </c>
      <c r="J191" s="46">
        <f>I191</f>
        <v>0</v>
      </c>
    </row>
    <row r="192" spans="1:10" x14ac:dyDescent="0.3">
      <c r="A192" s="2" t="s">
        <v>17</v>
      </c>
      <c r="B192" s="2" t="s">
        <v>318</v>
      </c>
      <c r="C192" s="5"/>
      <c r="D192" s="5"/>
      <c r="E192" s="5"/>
      <c r="F192" s="10"/>
      <c r="G192" s="5"/>
      <c r="I192" s="47">
        <f t="shared" si="0"/>
        <v>0</v>
      </c>
      <c r="J192" s="46">
        <f>I192</f>
        <v>0</v>
      </c>
    </row>
    <row r="193" spans="1:10" x14ac:dyDescent="0.3">
      <c r="A193" s="2" t="s">
        <v>37</v>
      </c>
      <c r="B193" s="2" t="s">
        <v>290</v>
      </c>
      <c r="C193" s="5"/>
      <c r="D193" s="5"/>
      <c r="E193" s="5"/>
      <c r="F193" s="10"/>
      <c r="G193" s="5"/>
      <c r="I193" s="47">
        <f t="shared" si="0"/>
        <v>0</v>
      </c>
      <c r="J193" s="45"/>
    </row>
    <row r="194" spans="1:10" x14ac:dyDescent="0.3">
      <c r="A194" s="2" t="s">
        <v>33</v>
      </c>
      <c r="B194" s="2" t="s">
        <v>290</v>
      </c>
      <c r="C194" s="5"/>
      <c r="D194" s="5"/>
      <c r="E194" s="5"/>
      <c r="F194" s="10"/>
      <c r="G194" s="5"/>
      <c r="I194" s="47">
        <f t="shared" si="0"/>
        <v>0</v>
      </c>
      <c r="J194" s="45"/>
    </row>
    <row r="195" spans="1:10" x14ac:dyDescent="0.3">
      <c r="A195" s="2" t="s">
        <v>31</v>
      </c>
      <c r="B195" s="2" t="s">
        <v>290</v>
      </c>
      <c r="C195" s="5"/>
      <c r="D195" s="5"/>
      <c r="E195" s="5"/>
      <c r="F195" s="10"/>
      <c r="G195" s="5"/>
      <c r="I195" s="47">
        <f t="shared" si="0"/>
        <v>0</v>
      </c>
      <c r="J195" s="45"/>
    </row>
    <row r="196" spans="1:10" x14ac:dyDescent="0.3">
      <c r="A196" s="2" t="s">
        <v>245</v>
      </c>
      <c r="B196" s="2" t="s">
        <v>290</v>
      </c>
      <c r="C196" s="5"/>
      <c r="D196" s="5"/>
      <c r="E196" s="5"/>
      <c r="F196" s="10"/>
      <c r="G196" s="5"/>
      <c r="I196" s="47">
        <f t="shared" si="0"/>
        <v>0</v>
      </c>
      <c r="J196" s="45"/>
    </row>
    <row r="197" spans="1:10" x14ac:dyDescent="0.3">
      <c r="A197" s="62" t="s">
        <v>29</v>
      </c>
      <c r="B197" s="62" t="s">
        <v>32</v>
      </c>
      <c r="C197" s="5"/>
      <c r="D197" s="5"/>
      <c r="E197" s="5"/>
      <c r="F197" s="10"/>
      <c r="G197" s="5"/>
      <c r="I197" s="47">
        <f t="shared" si="0"/>
        <v>0</v>
      </c>
      <c r="J197" s="46">
        <f>I197</f>
        <v>0</v>
      </c>
    </row>
    <row r="198" spans="1:10" x14ac:dyDescent="0.3">
      <c r="A198" s="62" t="s">
        <v>17</v>
      </c>
      <c r="B198" s="62" t="s">
        <v>32</v>
      </c>
      <c r="C198" s="5"/>
      <c r="D198" s="5"/>
      <c r="E198" s="5"/>
      <c r="F198" s="10"/>
      <c r="G198" s="5"/>
      <c r="I198" s="47">
        <f t="shared" si="0"/>
        <v>0</v>
      </c>
      <c r="J198" s="46">
        <f t="shared" ref="J198:J199" si="2">I198</f>
        <v>0</v>
      </c>
    </row>
    <row r="199" spans="1:10" x14ac:dyDescent="0.3">
      <c r="A199" s="40" t="s">
        <v>18</v>
      </c>
      <c r="B199" s="62" t="s">
        <v>32</v>
      </c>
      <c r="C199" s="5"/>
      <c r="D199" s="5"/>
      <c r="E199" s="5"/>
      <c r="F199" s="10"/>
      <c r="G199" s="5"/>
      <c r="I199" s="47">
        <f t="shared" si="0"/>
        <v>0</v>
      </c>
      <c r="J199" s="46">
        <f t="shared" si="2"/>
        <v>0</v>
      </c>
    </row>
    <row r="200" spans="1:10" x14ac:dyDescent="0.3">
      <c r="A200" s="2" t="s">
        <v>42</v>
      </c>
      <c r="B200" s="54" t="s">
        <v>385</v>
      </c>
      <c r="C200" s="5"/>
      <c r="D200" s="5">
        <v>8839</v>
      </c>
      <c r="E200" s="5">
        <v>13359</v>
      </c>
      <c r="F200" s="10"/>
      <c r="G200" s="5"/>
      <c r="I200" s="47">
        <f t="shared" si="0"/>
        <v>22198</v>
      </c>
      <c r="J200" s="46"/>
    </row>
    <row r="201" spans="1:10" x14ac:dyDescent="0.3">
      <c r="A201" s="2" t="s">
        <v>356</v>
      </c>
      <c r="B201" s="54" t="s">
        <v>385</v>
      </c>
      <c r="C201" s="5"/>
      <c r="D201" s="5"/>
      <c r="E201" s="5">
        <v>9536</v>
      </c>
      <c r="F201" s="10">
        <v>4654</v>
      </c>
      <c r="G201" s="5">
        <v>2404</v>
      </c>
      <c r="I201" s="47">
        <f t="shared" si="0"/>
        <v>16594</v>
      </c>
      <c r="J201" s="46"/>
    </row>
    <row r="202" spans="1:10" x14ac:dyDescent="0.3">
      <c r="A202" s="2" t="s">
        <v>44</v>
      </c>
      <c r="B202" s="54" t="s">
        <v>385</v>
      </c>
      <c r="C202" s="5"/>
      <c r="D202" s="5">
        <v>13353</v>
      </c>
      <c r="E202" s="5">
        <v>8789</v>
      </c>
      <c r="F202" s="10">
        <v>9923</v>
      </c>
      <c r="G202" s="5">
        <v>7710</v>
      </c>
      <c r="I202" s="47">
        <f t="shared" si="0"/>
        <v>39775</v>
      </c>
      <c r="J202" s="46"/>
    </row>
    <row r="203" spans="1:10" x14ac:dyDescent="0.3">
      <c r="A203" s="2" t="s">
        <v>357</v>
      </c>
      <c r="B203" s="54" t="s">
        <v>385</v>
      </c>
      <c r="C203" s="5"/>
      <c r="D203" s="5">
        <v>4747</v>
      </c>
      <c r="E203" s="5">
        <v>4364</v>
      </c>
      <c r="F203" s="10">
        <v>10710</v>
      </c>
      <c r="G203" s="5"/>
      <c r="I203" s="47">
        <f t="shared" si="0"/>
        <v>19821</v>
      </c>
      <c r="J203" s="46"/>
    </row>
    <row r="204" spans="1:10" x14ac:dyDescent="0.3">
      <c r="A204" s="2" t="s">
        <v>71</v>
      </c>
      <c r="B204" s="54" t="s">
        <v>385</v>
      </c>
      <c r="C204" s="5"/>
      <c r="D204" s="5">
        <v>532</v>
      </c>
      <c r="E204" s="5"/>
      <c r="F204" s="10"/>
      <c r="G204" s="5"/>
      <c r="I204" s="47">
        <f t="shared" si="0"/>
        <v>532</v>
      </c>
      <c r="J204" s="46"/>
    </row>
    <row r="205" spans="1:10" x14ac:dyDescent="0.3">
      <c r="A205" s="2" t="s">
        <v>358</v>
      </c>
      <c r="B205" s="54" t="s">
        <v>385</v>
      </c>
      <c r="C205" s="5"/>
      <c r="D205" s="5"/>
      <c r="E205" s="5"/>
      <c r="F205" s="10"/>
      <c r="G205" s="5"/>
      <c r="I205" s="47">
        <f t="shared" si="0"/>
        <v>0</v>
      </c>
      <c r="J205" s="46"/>
    </row>
    <row r="206" spans="1:10" x14ac:dyDescent="0.3">
      <c r="A206" s="2" t="s">
        <v>359</v>
      </c>
      <c r="B206" s="54" t="s">
        <v>385</v>
      </c>
      <c r="C206" s="5"/>
      <c r="D206" s="5"/>
      <c r="E206" s="5"/>
      <c r="F206" s="10"/>
      <c r="G206" s="5"/>
      <c r="I206" s="47">
        <f t="shared" si="0"/>
        <v>0</v>
      </c>
      <c r="J206" s="46"/>
    </row>
    <row r="207" spans="1:10" x14ac:dyDescent="0.3">
      <c r="A207" s="2" t="s">
        <v>392</v>
      </c>
      <c r="B207" s="54" t="s">
        <v>390</v>
      </c>
      <c r="C207" s="5"/>
      <c r="D207" s="5"/>
      <c r="E207" s="5"/>
      <c r="F207" s="10"/>
      <c r="G207" s="5"/>
      <c r="I207" s="47">
        <f t="shared" si="0"/>
        <v>0</v>
      </c>
      <c r="J207" s="46">
        <f>I207</f>
        <v>0</v>
      </c>
    </row>
    <row r="208" spans="1:10" x14ac:dyDescent="0.3">
      <c r="A208" s="2" t="s">
        <v>393</v>
      </c>
      <c r="B208" s="54" t="s">
        <v>390</v>
      </c>
      <c r="C208" s="5"/>
      <c r="D208" s="5">
        <v>3533</v>
      </c>
      <c r="E208" s="5">
        <v>5002</v>
      </c>
      <c r="F208" s="10">
        <v>5950</v>
      </c>
      <c r="G208" s="5"/>
      <c r="I208" s="47">
        <f t="shared" si="0"/>
        <v>14485</v>
      </c>
      <c r="J208" s="46">
        <f>I208</f>
        <v>14485</v>
      </c>
    </row>
    <row r="209" spans="1:10" x14ac:dyDescent="0.3">
      <c r="A209" s="2" t="s">
        <v>53</v>
      </c>
      <c r="B209" s="58" t="s">
        <v>310</v>
      </c>
      <c r="C209" s="5"/>
      <c r="D209" s="5"/>
      <c r="E209" s="5"/>
      <c r="F209" s="10"/>
      <c r="G209" s="5"/>
      <c r="I209" s="47">
        <f t="shared" si="0"/>
        <v>0</v>
      </c>
      <c r="J209" s="44">
        <f>I150+I193+I209+I216+I200</f>
        <v>39840</v>
      </c>
    </row>
    <row r="210" spans="1:10" x14ac:dyDescent="0.3">
      <c r="A210" s="2" t="s">
        <v>333</v>
      </c>
      <c r="B210" s="58" t="s">
        <v>310</v>
      </c>
      <c r="C210" s="5"/>
      <c r="D210" s="5"/>
      <c r="E210" s="5"/>
      <c r="F210" s="10"/>
      <c r="G210" s="5"/>
      <c r="I210" s="47">
        <f t="shared" si="0"/>
        <v>0</v>
      </c>
      <c r="J210" s="46">
        <f>I210+I151+I217+I201</f>
        <v>27575</v>
      </c>
    </row>
    <row r="211" spans="1:10" x14ac:dyDescent="0.3">
      <c r="A211" s="2" t="s">
        <v>54</v>
      </c>
      <c r="B211" s="58" t="s">
        <v>310</v>
      </c>
      <c r="C211" s="5"/>
      <c r="D211" s="5"/>
      <c r="E211" s="5"/>
      <c r="F211" s="10"/>
      <c r="G211" s="5"/>
      <c r="I211" s="47">
        <f t="shared" si="0"/>
        <v>0</v>
      </c>
      <c r="J211" s="44">
        <f>I152+I194+I211+I223+I218+I202</f>
        <v>39775</v>
      </c>
    </row>
    <row r="212" spans="1:10" x14ac:dyDescent="0.3">
      <c r="A212" s="2" t="s">
        <v>334</v>
      </c>
      <c r="B212" s="58" t="s">
        <v>310</v>
      </c>
      <c r="C212" s="5"/>
      <c r="D212" s="5"/>
      <c r="E212" s="5"/>
      <c r="F212" s="10"/>
      <c r="G212" s="5"/>
      <c r="I212" s="47">
        <f t="shared" si="0"/>
        <v>0</v>
      </c>
      <c r="J212" s="46">
        <f>I212+I153+I219+I203</f>
        <v>39309</v>
      </c>
    </row>
    <row r="213" spans="1:10" x14ac:dyDescent="0.3">
      <c r="A213" s="2" t="s">
        <v>311</v>
      </c>
      <c r="B213" s="58" t="s">
        <v>310</v>
      </c>
      <c r="C213" s="5"/>
      <c r="D213" s="5"/>
      <c r="E213" s="5"/>
      <c r="F213" s="10"/>
      <c r="G213" s="5"/>
      <c r="I213" s="47">
        <f t="shared" si="0"/>
        <v>0</v>
      </c>
      <c r="J213" s="44">
        <f>I155+I195+I213+I220+I204</f>
        <v>4928</v>
      </c>
    </row>
    <row r="214" spans="1:10" x14ac:dyDescent="0.3">
      <c r="A214" s="2" t="s">
        <v>320</v>
      </c>
      <c r="B214" s="58" t="s">
        <v>310</v>
      </c>
      <c r="C214" s="5"/>
      <c r="D214" s="5"/>
      <c r="E214" s="5"/>
      <c r="F214" s="5"/>
      <c r="G214" s="5"/>
      <c r="I214" s="47">
        <f t="shared" si="0"/>
        <v>0</v>
      </c>
      <c r="J214" s="44">
        <f>I196+I214+I156+I221+I205</f>
        <v>0</v>
      </c>
    </row>
    <row r="215" spans="1:10" x14ac:dyDescent="0.3">
      <c r="A215" s="2" t="s">
        <v>337</v>
      </c>
      <c r="B215" s="58" t="s">
        <v>310</v>
      </c>
      <c r="C215" s="5"/>
      <c r="D215" s="5"/>
      <c r="E215" s="5"/>
      <c r="F215" s="5"/>
      <c r="G215" s="5"/>
      <c r="I215" s="47">
        <f>C215+D215+E215+F215+G215</f>
        <v>0</v>
      </c>
      <c r="J215" s="46">
        <f>I215+I157+I222+I206</f>
        <v>0</v>
      </c>
    </row>
    <row r="216" spans="1:10" x14ac:dyDescent="0.3">
      <c r="A216" s="65" t="s">
        <v>29</v>
      </c>
      <c r="B216" s="58" t="s">
        <v>310</v>
      </c>
      <c r="C216" s="5"/>
      <c r="D216" s="5"/>
      <c r="E216" s="5">
        <v>5473</v>
      </c>
      <c r="F216" s="5">
        <v>9290</v>
      </c>
      <c r="G216" s="5">
        <v>2879</v>
      </c>
      <c r="I216" s="47">
        <f t="shared" ref="I216:I222" si="3">C216+D216+E216+F216+G216</f>
        <v>17642</v>
      </c>
      <c r="J216" s="46"/>
    </row>
    <row r="217" spans="1:10" x14ac:dyDescent="0.3">
      <c r="A217" s="65" t="s">
        <v>330</v>
      </c>
      <c r="B217" s="58" t="s">
        <v>310</v>
      </c>
      <c r="C217" s="5"/>
      <c r="D217" s="5">
        <v>6179</v>
      </c>
      <c r="E217" s="5"/>
      <c r="F217" s="5"/>
      <c r="G217" s="5">
        <v>4802</v>
      </c>
      <c r="I217" s="47">
        <f t="shared" si="3"/>
        <v>10981</v>
      </c>
      <c r="J217" s="46"/>
    </row>
    <row r="218" spans="1:10" x14ac:dyDescent="0.3">
      <c r="A218" s="65" t="s">
        <v>17</v>
      </c>
      <c r="B218" s="58" t="s">
        <v>310</v>
      </c>
      <c r="C218" s="5"/>
      <c r="D218" s="5"/>
      <c r="E218" s="5"/>
      <c r="F218" s="5"/>
      <c r="G218" s="5"/>
      <c r="I218" s="47">
        <f t="shared" si="3"/>
        <v>0</v>
      </c>
      <c r="J218" s="46"/>
    </row>
    <row r="219" spans="1:10" x14ac:dyDescent="0.3">
      <c r="A219" s="65" t="s">
        <v>331</v>
      </c>
      <c r="B219" s="58" t="s">
        <v>310</v>
      </c>
      <c r="C219" s="5"/>
      <c r="D219" s="5">
        <v>1665</v>
      </c>
      <c r="E219" s="5">
        <v>7314</v>
      </c>
      <c r="F219" s="5">
        <v>10509</v>
      </c>
      <c r="G219" s="5"/>
      <c r="I219" s="47">
        <f t="shared" si="3"/>
        <v>19488</v>
      </c>
      <c r="J219" s="46"/>
    </row>
    <row r="220" spans="1:10" x14ac:dyDescent="0.3">
      <c r="A220" s="65" t="s">
        <v>18</v>
      </c>
      <c r="B220" s="58" t="s">
        <v>310</v>
      </c>
      <c r="C220" s="5"/>
      <c r="D220" s="5"/>
      <c r="E220" s="5">
        <v>729</v>
      </c>
      <c r="F220" s="10">
        <v>3667</v>
      </c>
      <c r="G220" s="5"/>
      <c r="I220" s="47">
        <f t="shared" si="3"/>
        <v>4396</v>
      </c>
      <c r="J220" s="46"/>
    </row>
    <row r="221" spans="1:10" x14ac:dyDescent="0.3">
      <c r="A221" s="65" t="s">
        <v>244</v>
      </c>
      <c r="B221" s="58" t="s">
        <v>310</v>
      </c>
      <c r="C221" s="5"/>
      <c r="D221" s="5"/>
      <c r="E221" s="5"/>
      <c r="F221" s="10"/>
      <c r="G221" s="5"/>
      <c r="I221" s="47">
        <f t="shared" si="3"/>
        <v>0</v>
      </c>
      <c r="J221" s="46"/>
    </row>
    <row r="222" spans="1:10" x14ac:dyDescent="0.3">
      <c r="A222" s="65" t="s">
        <v>162</v>
      </c>
      <c r="B222" s="58" t="s">
        <v>310</v>
      </c>
      <c r="C222" s="5"/>
      <c r="D222" s="5"/>
      <c r="E222" s="5"/>
      <c r="F222" s="10"/>
      <c r="G222" s="5"/>
      <c r="I222" s="47">
        <f t="shared" si="3"/>
        <v>0</v>
      </c>
      <c r="J222" s="46"/>
    </row>
    <row r="223" spans="1:10" x14ac:dyDescent="0.3">
      <c r="A223" t="s">
        <v>27</v>
      </c>
      <c r="B223" t="s">
        <v>45</v>
      </c>
      <c r="C223" s="5"/>
      <c r="D223" s="5"/>
      <c r="E223" s="5"/>
      <c r="F223" s="5"/>
      <c r="G223" s="5"/>
      <c r="I223" s="47">
        <f t="shared" si="0"/>
        <v>0</v>
      </c>
      <c r="J223" s="44"/>
    </row>
    <row r="224" spans="1:10" x14ac:dyDescent="0.3">
      <c r="C224" s="1" t="s">
        <v>0</v>
      </c>
      <c r="D224" s="1" t="s">
        <v>0</v>
      </c>
      <c r="E224" s="1" t="s">
        <v>0</v>
      </c>
      <c r="F224" s="1" t="s">
        <v>0</v>
      </c>
      <c r="G224" s="1" t="s">
        <v>0</v>
      </c>
      <c r="H224" s="1"/>
      <c r="I224" s="1" t="s">
        <v>0</v>
      </c>
    </row>
    <row r="225" spans="3:10" x14ac:dyDescent="0.3">
      <c r="C225" s="70">
        <f>SUM(C4:C223)</f>
        <v>0</v>
      </c>
      <c r="D225" s="70">
        <f>SUM(D4:D223)</f>
        <v>188726.59999999998</v>
      </c>
      <c r="E225" s="70">
        <f>SUM(E4:E223)</f>
        <v>241198.59999999998</v>
      </c>
      <c r="F225" s="70">
        <f>SUM(F4:F223)</f>
        <v>227121</v>
      </c>
      <c r="G225" s="70">
        <f>SUM(G4:G223)</f>
        <v>77691</v>
      </c>
      <c r="H225" s="9"/>
      <c r="I225" s="76">
        <f>SUM(I4:I223)</f>
        <v>734737.20000000007</v>
      </c>
      <c r="J225" s="76">
        <f>SUM(J4:J223)</f>
        <v>734737.20000000007</v>
      </c>
    </row>
    <row r="226" spans="3:10" x14ac:dyDescent="0.3">
      <c r="C226" s="1" t="s">
        <v>1</v>
      </c>
      <c r="D226" s="1" t="s">
        <v>1</v>
      </c>
      <c r="E226" s="1" t="s">
        <v>1</v>
      </c>
      <c r="F226" s="1" t="s">
        <v>1</v>
      </c>
      <c r="G226" s="1" t="s">
        <v>1</v>
      </c>
      <c r="H226" s="1"/>
      <c r="I226" s="1" t="s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J228"/>
  <sheetViews>
    <sheetView topLeftCell="A211" workbookViewId="0">
      <selection activeCell="J228" sqref="J228"/>
    </sheetView>
  </sheetViews>
  <sheetFormatPr defaultRowHeight="14.4" x14ac:dyDescent="0.3"/>
  <cols>
    <col min="2" max="2" width="19" customWidth="1"/>
    <col min="3" max="3" width="12.44140625" customWidth="1"/>
    <col min="4" max="4" width="12.109375" customWidth="1"/>
    <col min="5" max="5" width="12.88671875" customWidth="1"/>
    <col min="6" max="6" width="12.109375" customWidth="1"/>
    <col min="7" max="7" width="11.88671875" customWidth="1"/>
    <col min="9" max="9" width="11.5546875" customWidth="1"/>
    <col min="10" max="10" width="12" customWidth="1"/>
  </cols>
  <sheetData>
    <row r="1" spans="1:10" x14ac:dyDescent="0.3">
      <c r="A1" t="s">
        <v>395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3" t="s">
        <v>194</v>
      </c>
      <c r="E3" s="3" t="s">
        <v>195</v>
      </c>
      <c r="F3" s="4" t="s">
        <v>249</v>
      </c>
      <c r="G3" s="3" t="s">
        <v>163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25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>
        <v>1039</v>
      </c>
      <c r="D6" s="5">
        <v>15808</v>
      </c>
      <c r="E6" s="5">
        <v>5719</v>
      </c>
      <c r="F6" s="17"/>
      <c r="G6" s="5"/>
      <c r="I6" s="47">
        <f t="shared" si="0"/>
        <v>22566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9860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8709</v>
      </c>
    </row>
    <row r="12" spans="1:10" x14ac:dyDescent="0.3">
      <c r="A12" s="67" t="s">
        <v>331</v>
      </c>
      <c r="B12" s="67" t="s">
        <v>315</v>
      </c>
      <c r="C12" s="5"/>
      <c r="D12" s="5">
        <v>1730</v>
      </c>
      <c r="E12" s="5">
        <v>2828</v>
      </c>
      <c r="F12" s="17">
        <v>5302</v>
      </c>
      <c r="G12" s="5"/>
      <c r="I12" s="47">
        <f t="shared" si="0"/>
        <v>9860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4350</v>
      </c>
      <c r="E13" s="5"/>
      <c r="F13" s="17">
        <v>4359</v>
      </c>
      <c r="G13" s="5"/>
      <c r="I13" s="47">
        <f t="shared" si="0"/>
        <v>8709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I4+I16+I30+I37+I44+I48+I50+I61+I23+I57+I68</f>
        <v>60690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I17+I31+I38+I62+I24+I51+I58+I69</f>
        <v>65479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I5+I18+I32+I39+I45+I49+I63+I25+I52+I70</f>
        <v>93460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I19+I33+I40+I64+I26+I53+I71</f>
        <v>60075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I6+I20+I34+I41+I46+I65+I27+I54+I72</f>
        <v>45748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I7+I21+I35+I42+I47+I66+I28+I55+I59+I73</f>
        <v>18988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I8+I22+I36+I43+I67+I29+I56+I60+I74</f>
        <v>11013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>
        <v>91</v>
      </c>
      <c r="D32" s="5">
        <v>1567</v>
      </c>
      <c r="E32" s="5">
        <v>1076</v>
      </c>
      <c r="F32" s="17"/>
      <c r="G32" s="5"/>
      <c r="I32" s="47">
        <f t="shared" si="0"/>
        <v>2734</v>
      </c>
      <c r="J32" s="45"/>
    </row>
    <row r="33" spans="1:10" x14ac:dyDescent="0.3">
      <c r="A33" s="2" t="s">
        <v>347</v>
      </c>
      <c r="B33" s="61" t="s">
        <v>345</v>
      </c>
      <c r="C33" s="5">
        <v>3095</v>
      </c>
      <c r="D33" s="5">
        <v>1541</v>
      </c>
      <c r="E33" s="5"/>
      <c r="F33" s="17"/>
      <c r="G33" s="5"/>
      <c r="I33" s="47">
        <f t="shared" si="0"/>
        <v>4636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/>
      <c r="D37" s="5"/>
      <c r="E37" s="5">
        <v>5254</v>
      </c>
      <c r="F37" s="17"/>
      <c r="G37" s="5"/>
      <c r="I37" s="47">
        <f t="shared" si="0"/>
        <v>5254</v>
      </c>
      <c r="J37" s="45"/>
    </row>
    <row r="38" spans="1:10" x14ac:dyDescent="0.3">
      <c r="A38" s="2" t="s">
        <v>328</v>
      </c>
      <c r="B38" s="63" t="s">
        <v>345</v>
      </c>
      <c r="C38" s="5">
        <v>1359</v>
      </c>
      <c r="D38" s="5"/>
      <c r="E38" s="5">
        <v>3658</v>
      </c>
      <c r="F38" s="17">
        <v>6451</v>
      </c>
      <c r="G38" s="5"/>
      <c r="I38" s="47">
        <f t="shared" si="0"/>
        <v>11468</v>
      </c>
      <c r="J38" s="45"/>
    </row>
    <row r="39" spans="1:10" x14ac:dyDescent="0.3">
      <c r="A39" s="2" t="s">
        <v>139</v>
      </c>
      <c r="B39" s="63" t="s">
        <v>345</v>
      </c>
      <c r="C39" s="5"/>
      <c r="D39" s="17">
        <v>16421</v>
      </c>
      <c r="E39" s="5">
        <v>1117</v>
      </c>
      <c r="F39" s="17"/>
      <c r="G39" s="5"/>
      <c r="I39" s="47">
        <f t="shared" si="0"/>
        <v>17538</v>
      </c>
      <c r="J39" s="45"/>
    </row>
    <row r="40" spans="1:10" x14ac:dyDescent="0.3">
      <c r="A40" s="2" t="s">
        <v>329</v>
      </c>
      <c r="B40" s="63" t="s">
        <v>345</v>
      </c>
      <c r="C40" s="5">
        <v>6832</v>
      </c>
      <c r="D40" s="5">
        <v>744</v>
      </c>
      <c r="E40" s="5"/>
      <c r="F40" s="81"/>
      <c r="G40" s="5"/>
      <c r="I40" s="47">
        <f t="shared" si="0"/>
        <v>7576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>
        <v>6265</v>
      </c>
      <c r="F41" s="17">
        <v>6653</v>
      </c>
      <c r="G41" s="5"/>
      <c r="I41" s="47">
        <f t="shared" si="0"/>
        <v>12918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>
        <v>4227</v>
      </c>
      <c r="F42" s="17"/>
      <c r="G42" s="5"/>
      <c r="I42" s="47">
        <f t="shared" si="0"/>
        <v>4227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>
        <v>6549</v>
      </c>
      <c r="F43" s="17"/>
      <c r="G43" s="5"/>
      <c r="I43" s="47">
        <f t="shared" si="0"/>
        <v>6549</v>
      </c>
      <c r="J43" s="45"/>
    </row>
    <row r="44" spans="1:10" x14ac:dyDescent="0.3">
      <c r="A44" s="2" t="s">
        <v>19</v>
      </c>
      <c r="B44" s="2" t="s">
        <v>288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2" t="s">
        <v>20</v>
      </c>
      <c r="B45" s="2" t="s">
        <v>288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21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243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157</v>
      </c>
      <c r="B48" s="2" t="s">
        <v>315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139</v>
      </c>
      <c r="B49" s="2" t="s">
        <v>315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60" t="s">
        <v>11</v>
      </c>
      <c r="B50" s="60" t="s">
        <v>315</v>
      </c>
      <c r="C50" s="5"/>
      <c r="D50" s="5"/>
      <c r="E50" s="5">
        <v>4171</v>
      </c>
      <c r="F50" s="5"/>
      <c r="G50" s="5"/>
      <c r="I50" s="47">
        <f t="shared" si="0"/>
        <v>4171</v>
      </c>
      <c r="J50" s="45"/>
    </row>
    <row r="51" spans="1:10" x14ac:dyDescent="0.3">
      <c r="A51" s="60" t="s">
        <v>346</v>
      </c>
      <c r="B51" s="60" t="s">
        <v>315</v>
      </c>
      <c r="C51" s="5">
        <v>3143</v>
      </c>
      <c r="D51" s="5">
        <v>1990</v>
      </c>
      <c r="E51" s="5"/>
      <c r="F51" s="5"/>
      <c r="G51" s="5"/>
      <c r="I51" s="47">
        <f t="shared" si="0"/>
        <v>5133</v>
      </c>
      <c r="J51" s="45"/>
    </row>
    <row r="52" spans="1:10" x14ac:dyDescent="0.3">
      <c r="A52" s="60" t="s">
        <v>10</v>
      </c>
      <c r="B52" s="60" t="s">
        <v>315</v>
      </c>
      <c r="C52" s="5">
        <v>7992</v>
      </c>
      <c r="D52" s="5"/>
      <c r="E52" s="5"/>
      <c r="F52" s="5"/>
      <c r="G52" s="5"/>
      <c r="I52" s="47">
        <f t="shared" si="0"/>
        <v>7992</v>
      </c>
      <c r="J52" s="45"/>
    </row>
    <row r="53" spans="1:10" x14ac:dyDescent="0.3">
      <c r="A53" s="60" t="s">
        <v>347</v>
      </c>
      <c r="B53" s="60" t="s">
        <v>315</v>
      </c>
      <c r="C53" s="5"/>
      <c r="D53" s="5">
        <v>3003</v>
      </c>
      <c r="E53" s="5">
        <v>813</v>
      </c>
      <c r="F53" s="80"/>
      <c r="G53" s="5"/>
      <c r="I53" s="47">
        <f t="shared" si="0"/>
        <v>3816</v>
      </c>
      <c r="J53" s="45"/>
    </row>
    <row r="54" spans="1:10" x14ac:dyDescent="0.3">
      <c r="A54" s="60" t="s">
        <v>8</v>
      </c>
      <c r="B54" s="60" t="s">
        <v>315</v>
      </c>
      <c r="C54" s="5"/>
      <c r="D54" s="5"/>
      <c r="E54" s="5">
        <v>3021</v>
      </c>
      <c r="F54" s="5"/>
      <c r="G54" s="5"/>
      <c r="I54" s="47">
        <f t="shared" si="0"/>
        <v>3021</v>
      </c>
      <c r="J54" s="45"/>
    </row>
    <row r="55" spans="1:10" x14ac:dyDescent="0.3">
      <c r="A55" s="60" t="s">
        <v>348</v>
      </c>
      <c r="B55" s="60" t="s">
        <v>315</v>
      </c>
      <c r="C55" s="5"/>
      <c r="D55" s="5"/>
      <c r="E55" s="5">
        <v>6682</v>
      </c>
      <c r="F55" s="17"/>
      <c r="G55" s="5"/>
      <c r="I55" s="47">
        <f t="shared" si="0"/>
        <v>6682</v>
      </c>
      <c r="J55" s="45"/>
    </row>
    <row r="56" spans="1:10" x14ac:dyDescent="0.3">
      <c r="A56" s="60" t="s">
        <v>158</v>
      </c>
      <c r="B56" s="60" t="s">
        <v>315</v>
      </c>
      <c r="C56" s="5"/>
      <c r="D56" s="5"/>
      <c r="E56" s="5">
        <v>1592</v>
      </c>
      <c r="F56" s="5"/>
      <c r="G56" s="5"/>
      <c r="I56" s="47">
        <f t="shared" si="0"/>
        <v>1592</v>
      </c>
      <c r="J56" s="45"/>
    </row>
    <row r="57" spans="1:10" x14ac:dyDescent="0.3">
      <c r="A57" s="60" t="s">
        <v>11</v>
      </c>
      <c r="B57" s="60" t="s">
        <v>379</v>
      </c>
      <c r="C57" s="5"/>
      <c r="D57" s="5"/>
      <c r="E57" s="5"/>
      <c r="F57" s="5"/>
      <c r="G57" s="5"/>
      <c r="I57" s="47">
        <f t="shared" si="0"/>
        <v>0</v>
      </c>
      <c r="J57" s="45"/>
    </row>
    <row r="58" spans="1:10" x14ac:dyDescent="0.3">
      <c r="A58" s="60" t="s">
        <v>346</v>
      </c>
      <c r="B58" s="60" t="s">
        <v>379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348</v>
      </c>
      <c r="B59" s="60" t="s">
        <v>379</v>
      </c>
      <c r="C59" s="5"/>
      <c r="D59" s="5"/>
      <c r="E59" s="5">
        <v>6185</v>
      </c>
      <c r="F59" s="5"/>
      <c r="G59" s="5"/>
      <c r="I59" s="47">
        <f t="shared" si="0"/>
        <v>6185</v>
      </c>
      <c r="J59" s="45"/>
    </row>
    <row r="60" spans="1:10" x14ac:dyDescent="0.3">
      <c r="A60" s="60" t="s">
        <v>158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172</v>
      </c>
      <c r="B61" s="62" t="s">
        <v>351</v>
      </c>
      <c r="C61" s="5"/>
      <c r="D61" s="5"/>
      <c r="E61" s="5">
        <v>924</v>
      </c>
      <c r="F61" s="5">
        <v>12965</v>
      </c>
      <c r="G61" s="5"/>
      <c r="I61" s="47">
        <f t="shared" si="0"/>
        <v>13889</v>
      </c>
      <c r="J61" s="45"/>
    </row>
    <row r="62" spans="1:10" x14ac:dyDescent="0.3">
      <c r="A62" s="62" t="s">
        <v>352</v>
      </c>
      <c r="B62" s="62" t="s">
        <v>351</v>
      </c>
      <c r="C62" s="5"/>
      <c r="D62" s="5">
        <v>1464</v>
      </c>
      <c r="E62" s="5">
        <v>15793</v>
      </c>
      <c r="F62" s="5">
        <v>7280</v>
      </c>
      <c r="G62" s="5"/>
      <c r="I62" s="47">
        <f t="shared" si="0"/>
        <v>24537</v>
      </c>
      <c r="J62" s="45"/>
    </row>
    <row r="63" spans="1:10" x14ac:dyDescent="0.3">
      <c r="A63" s="62" t="s">
        <v>22</v>
      </c>
      <c r="B63" s="62" t="s">
        <v>351</v>
      </c>
      <c r="C63" s="5">
        <v>6858</v>
      </c>
      <c r="D63" s="5">
        <v>9446</v>
      </c>
      <c r="E63" s="5">
        <v>13915</v>
      </c>
      <c r="F63" s="5">
        <v>9179</v>
      </c>
      <c r="G63" s="5"/>
      <c r="I63" s="47">
        <f t="shared" si="0"/>
        <v>39398</v>
      </c>
      <c r="J63" s="45"/>
    </row>
    <row r="64" spans="1:10" x14ac:dyDescent="0.3">
      <c r="A64" s="62" t="s">
        <v>323</v>
      </c>
      <c r="B64" s="62" t="s">
        <v>351</v>
      </c>
      <c r="C64" s="5">
        <v>5424</v>
      </c>
      <c r="D64" s="5">
        <v>6720</v>
      </c>
      <c r="E64" s="5">
        <v>4306</v>
      </c>
      <c r="F64" s="17">
        <v>10673</v>
      </c>
      <c r="G64" s="5"/>
      <c r="I64" s="47">
        <f t="shared" si="0"/>
        <v>27123</v>
      </c>
      <c r="J64" s="45"/>
    </row>
    <row r="65" spans="1:10" x14ac:dyDescent="0.3">
      <c r="A65" s="62" t="s">
        <v>24</v>
      </c>
      <c r="B65" s="62" t="s">
        <v>351</v>
      </c>
      <c r="C65" s="5"/>
      <c r="D65" s="5"/>
      <c r="E65" s="5"/>
      <c r="F65" s="5">
        <v>5421</v>
      </c>
      <c r="G65" s="5"/>
      <c r="I65" s="47">
        <f t="shared" si="0"/>
        <v>5421</v>
      </c>
      <c r="J65" s="45"/>
    </row>
    <row r="66" spans="1:10" x14ac:dyDescent="0.3">
      <c r="A66" s="62" t="s">
        <v>353</v>
      </c>
      <c r="B66" s="62" t="s">
        <v>351</v>
      </c>
      <c r="C66" s="5"/>
      <c r="D66" s="5"/>
      <c r="E66" s="5"/>
      <c r="F66" s="5">
        <v>1894</v>
      </c>
      <c r="G66" s="5"/>
      <c r="I66" s="47">
        <f t="shared" si="0"/>
        <v>1894</v>
      </c>
      <c r="J66" s="45"/>
    </row>
    <row r="67" spans="1:10" x14ac:dyDescent="0.3">
      <c r="A67" s="62" t="s">
        <v>354</v>
      </c>
      <c r="B67" s="62" t="s">
        <v>351</v>
      </c>
      <c r="C67" s="5"/>
      <c r="D67" s="5"/>
      <c r="E67" s="5">
        <v>2872</v>
      </c>
      <c r="F67" s="5"/>
      <c r="G67" s="5"/>
      <c r="I67" s="47">
        <f t="shared" si="0"/>
        <v>2872</v>
      </c>
      <c r="J67" s="45"/>
    </row>
    <row r="68" spans="1:10" x14ac:dyDescent="0.3">
      <c r="A68" s="77" t="s">
        <v>157</v>
      </c>
      <c r="B68" s="77" t="s">
        <v>386</v>
      </c>
      <c r="C68" s="5">
        <v>13378</v>
      </c>
      <c r="D68" s="5">
        <v>22420</v>
      </c>
      <c r="E68" s="5">
        <v>1578</v>
      </c>
      <c r="F68" s="5"/>
      <c r="G68" s="5"/>
      <c r="I68" s="47">
        <f t="shared" si="0"/>
        <v>37376</v>
      </c>
      <c r="J68" s="45"/>
    </row>
    <row r="69" spans="1:10" x14ac:dyDescent="0.3">
      <c r="A69" s="77" t="s">
        <v>328</v>
      </c>
      <c r="B69" s="77" t="s">
        <v>386</v>
      </c>
      <c r="C69" s="5">
        <v>13757</v>
      </c>
      <c r="D69" s="5">
        <v>9891</v>
      </c>
      <c r="E69" s="5"/>
      <c r="F69" s="17">
        <v>693</v>
      </c>
      <c r="G69" s="5"/>
      <c r="I69" s="47">
        <f t="shared" si="0"/>
        <v>24341</v>
      </c>
      <c r="J69" s="45"/>
    </row>
    <row r="70" spans="1:10" x14ac:dyDescent="0.3">
      <c r="A70" s="77" t="s">
        <v>139</v>
      </c>
      <c r="B70" s="77" t="s">
        <v>386</v>
      </c>
      <c r="C70" s="5">
        <v>8047</v>
      </c>
      <c r="D70" s="17">
        <v>627</v>
      </c>
      <c r="E70" s="5">
        <v>9052</v>
      </c>
      <c r="F70" s="5">
        <v>8072</v>
      </c>
      <c r="G70" s="5"/>
      <c r="I70" s="47">
        <f t="shared" si="0"/>
        <v>25798</v>
      </c>
      <c r="J70" s="45"/>
    </row>
    <row r="71" spans="1:10" x14ac:dyDescent="0.3">
      <c r="A71" s="77" t="s">
        <v>329</v>
      </c>
      <c r="B71" s="77" t="s">
        <v>386</v>
      </c>
      <c r="C71" s="5">
        <v>6315</v>
      </c>
      <c r="D71" s="5">
        <v>6139</v>
      </c>
      <c r="E71" s="5">
        <v>4470</v>
      </c>
      <c r="F71" s="81"/>
      <c r="G71" s="5"/>
      <c r="I71" s="47">
        <f t="shared" si="0"/>
        <v>16924</v>
      </c>
      <c r="J71" s="45"/>
    </row>
    <row r="72" spans="1:10" x14ac:dyDescent="0.3">
      <c r="A72" s="77" t="s">
        <v>174</v>
      </c>
      <c r="B72" s="77" t="s">
        <v>386</v>
      </c>
      <c r="C72" s="5"/>
      <c r="D72" s="5"/>
      <c r="E72" s="5"/>
      <c r="F72" s="5">
        <v>1822</v>
      </c>
      <c r="G72" s="5"/>
      <c r="I72" s="47">
        <f t="shared" si="0"/>
        <v>1822</v>
      </c>
      <c r="J72" s="45"/>
    </row>
    <row r="73" spans="1:10" x14ac:dyDescent="0.3">
      <c r="A73" s="77" t="s">
        <v>307</v>
      </c>
      <c r="B73" s="77" t="s">
        <v>386</v>
      </c>
      <c r="C73" s="5"/>
      <c r="D73" s="5"/>
      <c r="E73" s="5"/>
      <c r="F73" s="5"/>
      <c r="G73" s="5"/>
      <c r="I73" s="47">
        <f t="shared" si="0"/>
        <v>0</v>
      </c>
      <c r="J73" s="45"/>
    </row>
    <row r="74" spans="1:10" x14ac:dyDescent="0.3">
      <c r="A74" s="77" t="s">
        <v>324</v>
      </c>
      <c r="B74" s="77" t="s">
        <v>386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t="s">
        <v>29</v>
      </c>
      <c r="B75" t="s">
        <v>30</v>
      </c>
      <c r="C75" s="5"/>
      <c r="D75" s="5"/>
      <c r="E75" s="5"/>
      <c r="F75" s="17"/>
      <c r="G75" s="5"/>
      <c r="I75" s="47">
        <f t="shared" si="0"/>
        <v>0</v>
      </c>
      <c r="J75" s="44"/>
    </row>
    <row r="76" spans="1:10" x14ac:dyDescent="0.3">
      <c r="A76" t="s">
        <v>17</v>
      </c>
      <c r="B76" t="s">
        <v>30</v>
      </c>
      <c r="C76" s="5"/>
      <c r="D76" s="5"/>
      <c r="E76" s="5"/>
      <c r="F76" s="5"/>
      <c r="G76" s="5"/>
      <c r="I76" s="47">
        <f t="shared" si="0"/>
        <v>0</v>
      </c>
      <c r="J76" s="44"/>
    </row>
    <row r="77" spans="1:10" x14ac:dyDescent="0.3">
      <c r="A77" t="s">
        <v>18</v>
      </c>
      <c r="B77" t="s">
        <v>30</v>
      </c>
      <c r="C77" s="5"/>
      <c r="D77" s="5"/>
      <c r="E77" s="5"/>
      <c r="F77" s="5"/>
      <c r="G77" s="5"/>
      <c r="I77" s="47">
        <f t="shared" si="0"/>
        <v>0</v>
      </c>
      <c r="J77" s="44"/>
    </row>
    <row r="78" spans="1:10" x14ac:dyDescent="0.3">
      <c r="A78" t="s">
        <v>244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162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6"/>
    </row>
    <row r="80" spans="1:10" x14ac:dyDescent="0.3">
      <c r="A80" s="42" t="s">
        <v>25</v>
      </c>
      <c r="B80" s="42" t="s">
        <v>30</v>
      </c>
      <c r="C80" s="5"/>
      <c r="D80" s="5"/>
      <c r="E80" s="5"/>
      <c r="F80" s="5"/>
      <c r="G80" s="5"/>
      <c r="I80" s="47">
        <f t="shared" si="0"/>
        <v>0</v>
      </c>
      <c r="J80" s="46">
        <f>I80+I98</f>
        <v>0</v>
      </c>
    </row>
    <row r="81" spans="1:10" x14ac:dyDescent="0.3">
      <c r="A81" s="42" t="s">
        <v>349</v>
      </c>
      <c r="B81" s="42" t="s">
        <v>30</v>
      </c>
      <c r="C81" s="5"/>
      <c r="D81" s="5"/>
      <c r="E81" s="5"/>
      <c r="F81" s="5"/>
      <c r="G81" s="5"/>
      <c r="I81" s="47">
        <f t="shared" si="0"/>
        <v>0</v>
      </c>
      <c r="J81" s="46">
        <f>I81</f>
        <v>0</v>
      </c>
    </row>
    <row r="82" spans="1:10" x14ac:dyDescent="0.3">
      <c r="A82" s="42" t="s">
        <v>27</v>
      </c>
      <c r="B82" s="42" t="s">
        <v>30</v>
      </c>
      <c r="C82" s="5">
        <v>2744</v>
      </c>
      <c r="D82" s="5"/>
      <c r="E82" s="5">
        <v>2331</v>
      </c>
      <c r="F82" s="5"/>
      <c r="G82" s="5"/>
      <c r="I82" s="47">
        <f t="shared" si="0"/>
        <v>5075</v>
      </c>
      <c r="J82" s="44">
        <f>I82+I96+I99</f>
        <v>5075</v>
      </c>
    </row>
    <row r="83" spans="1:10" x14ac:dyDescent="0.3">
      <c r="A83" s="60" t="s">
        <v>325</v>
      </c>
      <c r="B83" s="60" t="s">
        <v>30</v>
      </c>
      <c r="C83" s="5"/>
      <c r="D83" s="5"/>
      <c r="E83" s="5"/>
      <c r="F83" s="5"/>
      <c r="G83" s="5"/>
      <c r="I83" s="47">
        <f t="shared" si="0"/>
        <v>0</v>
      </c>
      <c r="J83" s="44">
        <f>I83+I100</f>
        <v>0</v>
      </c>
    </row>
    <row r="84" spans="1:10" x14ac:dyDescent="0.3">
      <c r="A84" s="42" t="s">
        <v>28</v>
      </c>
      <c r="B84" s="42" t="s">
        <v>30</v>
      </c>
      <c r="C84" s="5"/>
      <c r="D84" s="5"/>
      <c r="E84" s="5"/>
      <c r="F84" s="5"/>
      <c r="G84" s="5"/>
      <c r="I84" s="47">
        <f t="shared" si="0"/>
        <v>0</v>
      </c>
      <c r="J84" s="44">
        <f>I84+I97+I101</f>
        <v>0</v>
      </c>
    </row>
    <row r="85" spans="1:10" x14ac:dyDescent="0.3">
      <c r="A85" t="s">
        <v>29</v>
      </c>
      <c r="B85" s="59" t="s">
        <v>254</v>
      </c>
      <c r="C85" s="5"/>
      <c r="D85" s="5"/>
      <c r="E85" s="5">
        <v>3616</v>
      </c>
      <c r="F85" s="5">
        <v>8885</v>
      </c>
      <c r="G85" s="5"/>
      <c r="I85" s="47">
        <f t="shared" si="0"/>
        <v>12501</v>
      </c>
      <c r="J85" s="44">
        <f>I75+I85+I92+I102+I134+I106+I113+I120+I127+I141</f>
        <v>51546</v>
      </c>
    </row>
    <row r="86" spans="1:10" x14ac:dyDescent="0.3">
      <c r="A86" t="s">
        <v>330</v>
      </c>
      <c r="B86" s="59" t="s">
        <v>254</v>
      </c>
      <c r="C86" s="5">
        <v>2537</v>
      </c>
      <c r="D86" s="5"/>
      <c r="E86" s="5">
        <v>10502</v>
      </c>
      <c r="F86" s="5">
        <v>5148</v>
      </c>
      <c r="G86" s="5"/>
      <c r="I86" s="47">
        <f t="shared" si="0"/>
        <v>18187</v>
      </c>
      <c r="J86" s="46">
        <f>I86+I135+I107+I114+I121+I128+I142</f>
        <v>40440</v>
      </c>
    </row>
    <row r="87" spans="1:10" x14ac:dyDescent="0.3">
      <c r="A87" t="s">
        <v>17</v>
      </c>
      <c r="B87" s="59" t="s">
        <v>254</v>
      </c>
      <c r="C87" s="5">
        <v>6404</v>
      </c>
      <c r="D87" s="5"/>
      <c r="E87" s="5"/>
      <c r="F87" s="5"/>
      <c r="G87" s="5"/>
      <c r="I87" s="47">
        <f t="shared" si="0"/>
        <v>6404</v>
      </c>
      <c r="J87" s="44">
        <f>I76+I87+I93+I103+I136+I108+I115+I122+I129+I143</f>
        <v>43192</v>
      </c>
    </row>
    <row r="88" spans="1:10" x14ac:dyDescent="0.3">
      <c r="A88" t="s">
        <v>331</v>
      </c>
      <c r="B88" s="59" t="s">
        <v>254</v>
      </c>
      <c r="C88" s="5"/>
      <c r="D88" s="5"/>
      <c r="E88" s="5"/>
      <c r="F88" s="5"/>
      <c r="G88" s="5"/>
      <c r="I88" s="47">
        <f t="shared" si="0"/>
        <v>0</v>
      </c>
      <c r="J88" s="46">
        <f>I88+I137+I109+I116+I123+I130+I144</f>
        <v>31573</v>
      </c>
    </row>
    <row r="89" spans="1:10" x14ac:dyDescent="0.3">
      <c r="A89" t="s">
        <v>18</v>
      </c>
      <c r="B89" s="59" t="s">
        <v>254</v>
      </c>
      <c r="C89" s="5"/>
      <c r="D89" s="5">
        <v>13955</v>
      </c>
      <c r="E89" s="5"/>
      <c r="F89" s="5">
        <v>4383</v>
      </c>
      <c r="G89" s="5"/>
      <c r="I89" s="47">
        <f t="shared" si="0"/>
        <v>18338</v>
      </c>
      <c r="J89" s="44">
        <f>I77+I94+I104+I138+I89+I110+I117+I124+I131+I145</f>
        <v>23953</v>
      </c>
    </row>
    <row r="90" spans="1:10" x14ac:dyDescent="0.3">
      <c r="A90" t="s">
        <v>244</v>
      </c>
      <c r="B90" s="59" t="s">
        <v>254</v>
      </c>
      <c r="C90" s="5"/>
      <c r="D90" s="5"/>
      <c r="E90" s="5"/>
      <c r="F90" s="5">
        <v>206</v>
      </c>
      <c r="G90" s="5"/>
      <c r="I90" s="47">
        <f t="shared" si="0"/>
        <v>206</v>
      </c>
      <c r="J90" s="44">
        <f>I78+I95+I105+I90+I139+I111+I118+I125+I132+I146</f>
        <v>3107</v>
      </c>
    </row>
    <row r="91" spans="1:10" x14ac:dyDescent="0.3">
      <c r="A91" t="s">
        <v>162</v>
      </c>
      <c r="B91" s="59" t="s">
        <v>254</v>
      </c>
      <c r="C91" s="5"/>
      <c r="D91" s="5"/>
      <c r="E91" s="5"/>
      <c r="F91" s="5"/>
      <c r="G91" s="5"/>
      <c r="I91" s="47">
        <f t="shared" si="0"/>
        <v>0</v>
      </c>
      <c r="J91" s="44">
        <f>I79+I91+I140+I112+I119+I126+I133+I147</f>
        <v>0</v>
      </c>
    </row>
    <row r="92" spans="1:10" x14ac:dyDescent="0.3">
      <c r="A92" s="2" t="s">
        <v>29</v>
      </c>
      <c r="B92" s="2" t="s">
        <v>289</v>
      </c>
      <c r="C92" s="5"/>
      <c r="D92" s="5"/>
      <c r="E92" s="5"/>
      <c r="F92" s="5"/>
      <c r="G92" s="5"/>
      <c r="I92" s="47">
        <f t="shared" si="0"/>
        <v>0</v>
      </c>
      <c r="J92" s="45"/>
    </row>
    <row r="93" spans="1:10" x14ac:dyDescent="0.3">
      <c r="A93" s="2" t="s">
        <v>17</v>
      </c>
      <c r="B93" s="2" t="s">
        <v>289</v>
      </c>
      <c r="C93" s="5"/>
      <c r="D93" s="5"/>
      <c r="E93" s="5"/>
      <c r="F93" s="5"/>
      <c r="G93" s="5"/>
      <c r="I93" s="47">
        <f t="shared" si="0"/>
        <v>0</v>
      </c>
      <c r="J93" s="45"/>
    </row>
    <row r="94" spans="1:10" x14ac:dyDescent="0.3">
      <c r="A94" t="s">
        <v>18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244</v>
      </c>
      <c r="B95" s="2" t="s">
        <v>289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27</v>
      </c>
      <c r="B96" s="2" t="s">
        <v>289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28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25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27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325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28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s="2" t="s">
        <v>29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s="2" t="s">
        <v>17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18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244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175</v>
      </c>
      <c r="B106" s="64" t="s">
        <v>360</v>
      </c>
      <c r="C106" s="5"/>
      <c r="D106" s="5"/>
      <c r="E106" s="5"/>
      <c r="F106" s="5"/>
      <c r="G106" s="5"/>
      <c r="I106" s="13">
        <f t="shared" si="0"/>
        <v>0</v>
      </c>
      <c r="J106" s="45"/>
    </row>
    <row r="107" spans="1:10" x14ac:dyDescent="0.3">
      <c r="A107" t="s">
        <v>361</v>
      </c>
      <c r="B107" s="64" t="s">
        <v>360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176</v>
      </c>
      <c r="B108" s="64" t="s">
        <v>360</v>
      </c>
      <c r="C108" s="5"/>
      <c r="D108" s="5"/>
      <c r="E108" s="5"/>
      <c r="F108" s="5"/>
      <c r="G108" s="5"/>
      <c r="I108" s="13">
        <f t="shared" si="0"/>
        <v>0</v>
      </c>
      <c r="J108" s="45"/>
    </row>
    <row r="109" spans="1:10" x14ac:dyDescent="0.3">
      <c r="A109" t="s">
        <v>362</v>
      </c>
      <c r="B109" s="64" t="s">
        <v>360</v>
      </c>
      <c r="C109" s="5"/>
      <c r="D109" s="5"/>
      <c r="E109" s="5"/>
      <c r="F109" s="5"/>
      <c r="G109" s="5"/>
      <c r="I109" s="13">
        <f t="shared" si="0"/>
        <v>0</v>
      </c>
      <c r="J109" s="45"/>
    </row>
    <row r="110" spans="1:10" x14ac:dyDescent="0.3">
      <c r="A110" t="s">
        <v>177</v>
      </c>
      <c r="B110" s="64" t="s">
        <v>360</v>
      </c>
      <c r="C110" s="5"/>
      <c r="D110" s="5"/>
      <c r="E110" s="5"/>
      <c r="F110" s="5"/>
      <c r="G110" s="5"/>
      <c r="I110" s="13">
        <f t="shared" si="0"/>
        <v>0</v>
      </c>
      <c r="J110" s="45"/>
    </row>
    <row r="111" spans="1:10" x14ac:dyDescent="0.3">
      <c r="A111" s="2" t="s">
        <v>363</v>
      </c>
      <c r="B111" s="64" t="s">
        <v>360</v>
      </c>
      <c r="C111" s="5"/>
      <c r="D111" s="5"/>
      <c r="E111" s="5">
        <v>1251</v>
      </c>
      <c r="F111" s="5">
        <v>1346</v>
      </c>
      <c r="G111" s="5"/>
      <c r="I111" s="13">
        <f t="shared" si="0"/>
        <v>2597</v>
      </c>
      <c r="J111" s="45"/>
    </row>
    <row r="112" spans="1:10" x14ac:dyDescent="0.3">
      <c r="A112" s="2" t="s">
        <v>364</v>
      </c>
      <c r="B112" s="64" t="s">
        <v>360</v>
      </c>
      <c r="C112" s="5"/>
      <c r="D112" s="5"/>
      <c r="E112" s="5"/>
      <c r="F112" s="5"/>
      <c r="G112" s="5"/>
      <c r="I112" s="13">
        <f t="shared" si="0"/>
        <v>0</v>
      </c>
      <c r="J112" s="45"/>
    </row>
    <row r="113" spans="1:10" x14ac:dyDescent="0.3">
      <c r="A113" t="s">
        <v>29</v>
      </c>
      <c r="B113" s="68" t="s">
        <v>375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t="s">
        <v>330</v>
      </c>
      <c r="B114" s="68" t="s">
        <v>375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t="s">
        <v>17</v>
      </c>
      <c r="B115" s="68" t="s">
        <v>375</v>
      </c>
      <c r="C115" s="5">
        <v>4062</v>
      </c>
      <c r="D115" s="5">
        <v>2162</v>
      </c>
      <c r="E115" s="5"/>
      <c r="F115" s="5"/>
      <c r="G115" s="5"/>
      <c r="I115" s="13">
        <f t="shared" si="0"/>
        <v>6224</v>
      </c>
      <c r="J115" s="46"/>
    </row>
    <row r="116" spans="1:10" x14ac:dyDescent="0.3">
      <c r="A116" t="s">
        <v>331</v>
      </c>
      <c r="B116" s="68" t="s">
        <v>375</v>
      </c>
      <c r="C116" s="5">
        <v>3104</v>
      </c>
      <c r="D116" s="5">
        <v>2287</v>
      </c>
      <c r="E116" s="5"/>
      <c r="F116" s="5"/>
      <c r="G116" s="5"/>
      <c r="I116" s="13">
        <f t="shared" si="0"/>
        <v>5391</v>
      </c>
      <c r="J116" s="46"/>
    </row>
    <row r="117" spans="1:10" x14ac:dyDescent="0.3">
      <c r="A117" t="s">
        <v>18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244</v>
      </c>
      <c r="B118" s="68" t="s">
        <v>375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162</v>
      </c>
      <c r="B119" s="68" t="s">
        <v>375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s="71" t="s">
        <v>29</v>
      </c>
      <c r="B120" s="68" t="s">
        <v>382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1" t="s">
        <v>17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162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55" t="s">
        <v>37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72" t="s">
        <v>33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72" t="s">
        <v>326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2" t="s">
        <v>31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2" t="s">
        <v>37</v>
      </c>
      <c r="B134" s="73" t="s">
        <v>297</v>
      </c>
      <c r="C134" s="5">
        <v>13659</v>
      </c>
      <c r="D134" s="5">
        <v>22822</v>
      </c>
      <c r="E134" s="5"/>
      <c r="F134" s="5"/>
      <c r="G134" s="5"/>
      <c r="I134" s="13">
        <f t="shared" si="0"/>
        <v>36481</v>
      </c>
      <c r="J134" s="46"/>
    </row>
    <row r="135" spans="1:10" x14ac:dyDescent="0.3">
      <c r="A135" s="2" t="s">
        <v>332</v>
      </c>
      <c r="B135" s="73" t="s">
        <v>297</v>
      </c>
      <c r="C135" s="5">
        <v>10897</v>
      </c>
      <c r="D135" s="5">
        <v>3781</v>
      </c>
      <c r="E135" s="5"/>
      <c r="F135" s="5">
        <v>1331</v>
      </c>
      <c r="G135" s="5"/>
      <c r="I135" s="13">
        <f t="shared" si="0"/>
        <v>16009</v>
      </c>
      <c r="J135" s="46"/>
    </row>
    <row r="136" spans="1:10" x14ac:dyDescent="0.3">
      <c r="A136" s="2" t="s">
        <v>33</v>
      </c>
      <c r="B136" s="73" t="s">
        <v>297</v>
      </c>
      <c r="C136" s="5"/>
      <c r="D136" s="5">
        <v>7392</v>
      </c>
      <c r="E136" s="5">
        <v>5048</v>
      </c>
      <c r="F136" s="5"/>
      <c r="G136" s="5"/>
      <c r="I136" s="13">
        <f t="shared" si="0"/>
        <v>12440</v>
      </c>
      <c r="J136" s="46"/>
    </row>
    <row r="137" spans="1:10" x14ac:dyDescent="0.3">
      <c r="A137" s="2" t="s">
        <v>326</v>
      </c>
      <c r="B137" s="73" t="s">
        <v>297</v>
      </c>
      <c r="C137" s="5"/>
      <c r="D137" s="5"/>
      <c r="E137" s="5"/>
      <c r="F137" s="5"/>
      <c r="G137" s="5"/>
      <c r="I137" s="13">
        <f t="shared" si="0"/>
        <v>0</v>
      </c>
      <c r="J137" s="46"/>
    </row>
    <row r="138" spans="1:10" x14ac:dyDescent="0.3">
      <c r="A138" s="2" t="s">
        <v>31</v>
      </c>
      <c r="B138" s="73" t="s">
        <v>297</v>
      </c>
      <c r="C138" s="5"/>
      <c r="D138" s="5"/>
      <c r="E138" s="5"/>
      <c r="F138" s="5"/>
      <c r="G138" s="5"/>
      <c r="I138" s="13">
        <f t="shared" si="0"/>
        <v>0</v>
      </c>
      <c r="J138" s="46"/>
    </row>
    <row r="139" spans="1:10" x14ac:dyDescent="0.3">
      <c r="A139" s="2" t="s">
        <v>245</v>
      </c>
      <c r="B139" s="73" t="s">
        <v>297</v>
      </c>
      <c r="C139" s="5"/>
      <c r="D139" s="5"/>
      <c r="E139" s="5"/>
      <c r="F139" s="5"/>
      <c r="G139" s="5"/>
      <c r="I139" s="13">
        <f t="shared" si="0"/>
        <v>0</v>
      </c>
      <c r="J139" s="46"/>
    </row>
    <row r="140" spans="1:10" x14ac:dyDescent="0.3">
      <c r="A140" s="2" t="s">
        <v>161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77" t="s">
        <v>175</v>
      </c>
      <c r="B141" s="68" t="s">
        <v>382</v>
      </c>
      <c r="C141" s="5"/>
      <c r="D141" s="5"/>
      <c r="E141" s="5">
        <v>664</v>
      </c>
      <c r="F141" s="5">
        <v>1900</v>
      </c>
      <c r="G141" s="5"/>
      <c r="I141" s="13">
        <f t="shared" si="0"/>
        <v>2564</v>
      </c>
      <c r="J141" s="46"/>
    </row>
    <row r="142" spans="1:10" x14ac:dyDescent="0.3">
      <c r="A142" s="77" t="s">
        <v>361</v>
      </c>
      <c r="B142" s="68" t="s">
        <v>382</v>
      </c>
      <c r="C142" s="5"/>
      <c r="D142" s="5">
        <v>3659</v>
      </c>
      <c r="E142" s="5">
        <v>2585</v>
      </c>
      <c r="F142" s="5"/>
      <c r="G142" s="5"/>
      <c r="I142" s="13">
        <f t="shared" si="0"/>
        <v>6244</v>
      </c>
      <c r="J142" s="46"/>
    </row>
    <row r="143" spans="1:10" x14ac:dyDescent="0.3">
      <c r="A143" s="78" t="s">
        <v>176</v>
      </c>
      <c r="B143" s="68" t="s">
        <v>382</v>
      </c>
      <c r="C143" s="5"/>
      <c r="D143" s="5"/>
      <c r="E143" s="5">
        <v>10480</v>
      </c>
      <c r="F143" s="5">
        <v>7644</v>
      </c>
      <c r="G143" s="5"/>
      <c r="I143" s="13">
        <f t="shared" si="0"/>
        <v>18124</v>
      </c>
      <c r="J143" s="46"/>
    </row>
    <row r="144" spans="1:10" x14ac:dyDescent="0.3">
      <c r="A144" s="78" t="s">
        <v>362</v>
      </c>
      <c r="B144" s="68" t="s">
        <v>382</v>
      </c>
      <c r="C144" s="5">
        <v>3837</v>
      </c>
      <c r="D144" s="5">
        <v>5148</v>
      </c>
      <c r="E144" s="5">
        <v>8538</v>
      </c>
      <c r="F144" s="5">
        <v>8659</v>
      </c>
      <c r="G144" s="5"/>
      <c r="I144" s="13">
        <f t="shared" si="0"/>
        <v>26182</v>
      </c>
      <c r="J144" s="46"/>
    </row>
    <row r="145" spans="1:10" x14ac:dyDescent="0.3">
      <c r="A145" s="78" t="s">
        <v>177</v>
      </c>
      <c r="B145" s="68" t="s">
        <v>382</v>
      </c>
      <c r="C145" s="5"/>
      <c r="D145" s="5"/>
      <c r="E145" s="5">
        <v>5615</v>
      </c>
      <c r="F145" s="5"/>
      <c r="G145" s="5"/>
      <c r="I145" s="13">
        <f t="shared" si="0"/>
        <v>5615</v>
      </c>
      <c r="J145" s="46"/>
    </row>
    <row r="146" spans="1:10" x14ac:dyDescent="0.3">
      <c r="A146" s="77" t="s">
        <v>363</v>
      </c>
      <c r="B146" s="68" t="s">
        <v>382</v>
      </c>
      <c r="C146" s="5"/>
      <c r="D146" s="5"/>
      <c r="E146" s="5">
        <v>304</v>
      </c>
      <c r="F146" s="5"/>
      <c r="G146" s="5"/>
      <c r="I146" s="13">
        <f t="shared" si="0"/>
        <v>304</v>
      </c>
      <c r="J146" s="46"/>
    </row>
    <row r="147" spans="1:10" x14ac:dyDescent="0.3">
      <c r="A147" s="77" t="s">
        <v>364</v>
      </c>
      <c r="B147" s="68" t="s">
        <v>382</v>
      </c>
      <c r="C147" s="5"/>
      <c r="D147" s="5"/>
      <c r="E147" s="5"/>
      <c r="F147" s="5"/>
      <c r="G147" s="5"/>
      <c r="I147" s="13">
        <f t="shared" si="0"/>
        <v>0</v>
      </c>
      <c r="J147" s="46"/>
    </row>
    <row r="148" spans="1:10" x14ac:dyDescent="0.3">
      <c r="A148" t="s">
        <v>37</v>
      </c>
      <c r="B148" s="55" t="s">
        <v>336</v>
      </c>
      <c r="C148" s="5"/>
      <c r="D148" s="5"/>
      <c r="E148" s="5"/>
      <c r="F148" s="10"/>
      <c r="G148" s="5"/>
      <c r="I148" s="47">
        <f t="shared" si="0"/>
        <v>0</v>
      </c>
      <c r="J148" s="45"/>
    </row>
    <row r="149" spans="1:10" x14ac:dyDescent="0.3">
      <c r="A149" s="2" t="s">
        <v>332</v>
      </c>
      <c r="B149" s="55" t="s">
        <v>336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0" x14ac:dyDescent="0.3">
      <c r="A150" t="s">
        <v>33</v>
      </c>
      <c r="B150" s="55" t="s">
        <v>336</v>
      </c>
      <c r="C150" s="5"/>
      <c r="D150" s="5"/>
      <c r="E150" s="5"/>
      <c r="F150" s="10"/>
      <c r="G150" s="5"/>
      <c r="I150" s="47">
        <f t="shared" si="0"/>
        <v>0</v>
      </c>
      <c r="J150" s="45"/>
    </row>
    <row r="151" spans="1:10" x14ac:dyDescent="0.3">
      <c r="A151" s="2" t="s">
        <v>326</v>
      </c>
      <c r="B151" s="55" t="s">
        <v>336</v>
      </c>
      <c r="C151" s="5"/>
      <c r="D151" s="5"/>
      <c r="E151" s="5"/>
      <c r="F151" s="10"/>
      <c r="G151" s="5"/>
      <c r="I151" s="47">
        <f t="shared" si="0"/>
        <v>0</v>
      </c>
      <c r="J151" s="45"/>
    </row>
    <row r="152" spans="1:10" x14ac:dyDescent="0.3">
      <c r="A152" s="2" t="s">
        <v>339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6">
        <f>I152</f>
        <v>0</v>
      </c>
    </row>
    <row r="153" spans="1:10" x14ac:dyDescent="0.3">
      <c r="A153" t="s">
        <v>31</v>
      </c>
      <c r="B153" s="55" t="s">
        <v>336</v>
      </c>
      <c r="C153" s="5"/>
      <c r="D153" s="5"/>
      <c r="E153" s="5"/>
      <c r="F153" s="5"/>
      <c r="G153" s="5"/>
      <c r="I153" s="47">
        <f t="shared" si="0"/>
        <v>0</v>
      </c>
      <c r="J153" s="45"/>
    </row>
    <row r="154" spans="1:10" x14ac:dyDescent="0.3">
      <c r="A154" s="2" t="s">
        <v>245</v>
      </c>
      <c r="B154" s="55" t="s">
        <v>336</v>
      </c>
      <c r="C154" s="5"/>
      <c r="D154" s="5"/>
      <c r="E154" s="5"/>
      <c r="F154" s="5"/>
      <c r="G154" s="5"/>
      <c r="I154" s="47">
        <f t="shared" si="0"/>
        <v>0</v>
      </c>
      <c r="J154" s="45"/>
    </row>
    <row r="155" spans="1:10" x14ac:dyDescent="0.3">
      <c r="A155" s="2" t="s">
        <v>161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t="s">
        <v>35</v>
      </c>
      <c r="B156" t="s">
        <v>32</v>
      </c>
      <c r="C156" s="5"/>
      <c r="D156" s="5"/>
      <c r="E156" s="5"/>
      <c r="F156" s="5"/>
      <c r="G156" s="5"/>
      <c r="I156" s="13">
        <f t="shared" si="0"/>
        <v>0</v>
      </c>
      <c r="J156" s="46">
        <f>I156</f>
        <v>0</v>
      </c>
    </row>
    <row r="157" spans="1:10" x14ac:dyDescent="0.3">
      <c r="A157" t="s">
        <v>36</v>
      </c>
      <c r="B157" t="s">
        <v>32</v>
      </c>
      <c r="C157" s="5"/>
      <c r="D157" s="5"/>
      <c r="E157" s="5"/>
      <c r="F157" s="5"/>
      <c r="G157" s="5"/>
      <c r="I157" s="13">
        <f t="shared" si="0"/>
        <v>0</v>
      </c>
      <c r="J157" s="46">
        <f t="shared" ref="J157:J163" si="1">I157</f>
        <v>0</v>
      </c>
    </row>
    <row r="158" spans="1:10" x14ac:dyDescent="0.3">
      <c r="A158" t="s">
        <v>340</v>
      </c>
      <c r="B158" s="56" t="s">
        <v>32</v>
      </c>
      <c r="C158" s="5"/>
      <c r="D158" s="5"/>
      <c r="E158" s="5"/>
      <c r="F158" s="5"/>
      <c r="G158" s="5"/>
      <c r="I158" s="13">
        <f t="shared" si="0"/>
        <v>0</v>
      </c>
      <c r="J158" s="46">
        <f t="shared" si="1"/>
        <v>0</v>
      </c>
    </row>
    <row r="159" spans="1:10" x14ac:dyDescent="0.3">
      <c r="A159" t="s">
        <v>341</v>
      </c>
      <c r="B159" s="56" t="s">
        <v>32</v>
      </c>
      <c r="C159" s="5"/>
      <c r="D159" s="5">
        <v>2366</v>
      </c>
      <c r="E159" s="5"/>
      <c r="F159" s="5">
        <v>3483</v>
      </c>
      <c r="G159" s="5"/>
      <c r="I159" s="13">
        <f t="shared" si="0"/>
        <v>5849</v>
      </c>
      <c r="J159" s="46">
        <f t="shared" si="1"/>
        <v>5849</v>
      </c>
    </row>
    <row r="160" spans="1:10" x14ac:dyDescent="0.3">
      <c r="A160" t="s">
        <v>389</v>
      </c>
      <c r="B160" s="56" t="s">
        <v>390</v>
      </c>
      <c r="C160" s="5">
        <v>25574</v>
      </c>
      <c r="D160" s="5"/>
      <c r="E160" s="5"/>
      <c r="F160" s="5">
        <v>1759</v>
      </c>
      <c r="G160" s="5"/>
      <c r="I160" s="13">
        <f t="shared" si="0"/>
        <v>27333</v>
      </c>
      <c r="J160" s="46">
        <f t="shared" si="1"/>
        <v>27333</v>
      </c>
    </row>
    <row r="161" spans="1:10" x14ac:dyDescent="0.3">
      <c r="A161" t="s">
        <v>396</v>
      </c>
      <c r="B161" s="56" t="s">
        <v>390</v>
      </c>
      <c r="C161" s="5"/>
      <c r="D161" s="5"/>
      <c r="E161" s="5"/>
      <c r="F161" s="5">
        <v>7172</v>
      </c>
      <c r="G161" s="5"/>
      <c r="I161" s="13">
        <f t="shared" si="0"/>
        <v>7172</v>
      </c>
      <c r="J161" s="46">
        <f t="shared" si="1"/>
        <v>7172</v>
      </c>
    </row>
    <row r="162" spans="1:10" x14ac:dyDescent="0.3">
      <c r="A162" t="s">
        <v>391</v>
      </c>
      <c r="B162" s="56" t="s">
        <v>390</v>
      </c>
      <c r="C162" s="5"/>
      <c r="D162" s="5">
        <v>2668</v>
      </c>
      <c r="E162" s="5"/>
      <c r="F162" s="5">
        <v>3930</v>
      </c>
      <c r="G162" s="5"/>
      <c r="I162" s="13">
        <f t="shared" si="0"/>
        <v>6598</v>
      </c>
      <c r="J162" s="46">
        <f t="shared" si="1"/>
        <v>6598</v>
      </c>
    </row>
    <row r="163" spans="1:10" x14ac:dyDescent="0.3">
      <c r="A163" s="53" t="s">
        <v>332</v>
      </c>
      <c r="B163" s="54" t="s">
        <v>316</v>
      </c>
      <c r="C163" s="5">
        <v>19205</v>
      </c>
      <c r="D163" s="5"/>
      <c r="E163" s="5"/>
      <c r="F163" s="5"/>
      <c r="G163" s="5"/>
      <c r="I163" s="13">
        <f t="shared" si="0"/>
        <v>19205</v>
      </c>
      <c r="J163" s="46">
        <f t="shared" si="1"/>
        <v>19205</v>
      </c>
    </row>
    <row r="164" spans="1:10" x14ac:dyDescent="0.3">
      <c r="A164" s="53" t="s">
        <v>326</v>
      </c>
      <c r="B164" s="54" t="s">
        <v>316</v>
      </c>
      <c r="C164" s="5"/>
      <c r="D164" s="5"/>
      <c r="E164" s="5"/>
      <c r="F164" s="5">
        <v>6346</v>
      </c>
      <c r="G164" s="5"/>
      <c r="I164" s="13">
        <f t="shared" ref="I164" si="2">C164+D164+E164+F164+G164</f>
        <v>6346</v>
      </c>
      <c r="J164" s="46">
        <f t="shared" ref="J164" si="3">I164</f>
        <v>6346</v>
      </c>
    </row>
    <row r="165" spans="1:10" x14ac:dyDescent="0.3">
      <c r="A165" s="53" t="s">
        <v>339</v>
      </c>
      <c r="B165" s="54" t="s">
        <v>316</v>
      </c>
      <c r="C165" s="5"/>
      <c r="D165" s="5">
        <v>4016</v>
      </c>
      <c r="E165" s="5"/>
      <c r="F165" s="10">
        <v>1454</v>
      </c>
      <c r="G165" s="5"/>
      <c r="I165" s="13">
        <f t="shared" si="0"/>
        <v>5470</v>
      </c>
      <c r="J165" s="46">
        <f>I165</f>
        <v>5470</v>
      </c>
    </row>
    <row r="166" spans="1:10" x14ac:dyDescent="0.3">
      <c r="A166" s="53" t="s">
        <v>349</v>
      </c>
      <c r="B166" s="54" t="s">
        <v>397</v>
      </c>
      <c r="C166" s="5"/>
      <c r="D166" s="5"/>
      <c r="E166" s="5"/>
      <c r="F166" s="10"/>
      <c r="G166" s="5"/>
      <c r="I166" s="13">
        <f t="shared" si="0"/>
        <v>0</v>
      </c>
      <c r="J166" s="46">
        <f t="shared" ref="J166:J167" si="4">I166</f>
        <v>0</v>
      </c>
    </row>
    <row r="167" spans="1:10" x14ac:dyDescent="0.3">
      <c r="A167" s="53" t="s">
        <v>398</v>
      </c>
      <c r="B167" s="54" t="s">
        <v>397</v>
      </c>
      <c r="C167" s="5"/>
      <c r="D167" s="5"/>
      <c r="E167" s="5"/>
      <c r="F167" s="10">
        <v>4812</v>
      </c>
      <c r="G167" s="5"/>
      <c r="I167" s="13">
        <f t="shared" si="0"/>
        <v>4812</v>
      </c>
      <c r="J167" s="46">
        <f t="shared" si="4"/>
        <v>4812</v>
      </c>
    </row>
    <row r="168" spans="1:10" x14ac:dyDescent="0.3">
      <c r="A168" t="s">
        <v>37</v>
      </c>
      <c r="B168" t="s">
        <v>293</v>
      </c>
      <c r="C168" s="5"/>
      <c r="D168" s="5"/>
      <c r="E168" s="5"/>
      <c r="F168" s="5"/>
      <c r="G168" s="5"/>
      <c r="I168" s="13">
        <f t="shared" si="0"/>
        <v>0</v>
      </c>
      <c r="J168" s="44">
        <f>I168+I175+I179+I183</f>
        <v>7982.4</v>
      </c>
    </row>
    <row r="169" spans="1:10" x14ac:dyDescent="0.3">
      <c r="A169" s="2" t="s">
        <v>332</v>
      </c>
      <c r="B169" s="2" t="s">
        <v>327</v>
      </c>
      <c r="C169" s="5"/>
      <c r="D169" s="5"/>
      <c r="E169" s="5"/>
      <c r="F169" s="5"/>
      <c r="G169" s="5"/>
      <c r="I169" s="13">
        <f t="shared" si="0"/>
        <v>0</v>
      </c>
      <c r="J169" s="46">
        <f>I169+I184+I190</f>
        <v>391</v>
      </c>
    </row>
    <row r="170" spans="1:10" x14ac:dyDescent="0.3">
      <c r="A170" t="s">
        <v>33</v>
      </c>
      <c r="B170" t="s">
        <v>293</v>
      </c>
      <c r="C170" s="5"/>
      <c r="D170" s="5"/>
      <c r="E170" s="5"/>
      <c r="F170" s="5"/>
      <c r="G170" s="5"/>
      <c r="I170" s="13">
        <f t="shared" si="0"/>
        <v>0</v>
      </c>
      <c r="J170" s="46">
        <f>I170+I176+I180+I185</f>
        <v>14637.7</v>
      </c>
    </row>
    <row r="171" spans="1:10" x14ac:dyDescent="0.3">
      <c r="A171" s="2" t="s">
        <v>326</v>
      </c>
      <c r="B171" s="2" t="s">
        <v>327</v>
      </c>
      <c r="C171" s="5"/>
      <c r="D171" s="5"/>
      <c r="E171" s="5"/>
      <c r="F171" s="5"/>
      <c r="G171" s="5"/>
      <c r="I171" s="13">
        <f t="shared" si="0"/>
        <v>0</v>
      </c>
      <c r="J171" s="46">
        <f>I171+I186+I191</f>
        <v>0</v>
      </c>
    </row>
    <row r="172" spans="1:10" x14ac:dyDescent="0.3">
      <c r="A172" t="s">
        <v>31</v>
      </c>
      <c r="B172" t="s">
        <v>293</v>
      </c>
      <c r="C172" s="5"/>
      <c r="D172" s="5"/>
      <c r="E172" s="5"/>
      <c r="F172" s="10"/>
      <c r="G172" s="5"/>
      <c r="I172" s="13">
        <f t="shared" si="0"/>
        <v>0</v>
      </c>
      <c r="J172" s="44">
        <f>I172+I177+I181+I187</f>
        <v>11352</v>
      </c>
    </row>
    <row r="173" spans="1:10" x14ac:dyDescent="0.3">
      <c r="A173" t="s">
        <v>245</v>
      </c>
      <c r="B173" t="s">
        <v>293</v>
      </c>
      <c r="C173" s="5"/>
      <c r="D173" s="5"/>
      <c r="E173" s="5"/>
      <c r="F173" s="10"/>
      <c r="G173" s="5"/>
      <c r="I173" s="13">
        <f t="shared" si="0"/>
        <v>0</v>
      </c>
      <c r="J173" s="75">
        <f>I173+I178+I182+I188</f>
        <v>354</v>
      </c>
    </row>
    <row r="174" spans="1:10" x14ac:dyDescent="0.3">
      <c r="A174" t="s">
        <v>161</v>
      </c>
      <c r="B174" t="s">
        <v>293</v>
      </c>
      <c r="C174" s="5"/>
      <c r="D174" s="5"/>
      <c r="E174" s="5"/>
      <c r="F174" s="10"/>
      <c r="G174" s="5"/>
      <c r="I174" s="13">
        <f t="shared" si="0"/>
        <v>0</v>
      </c>
      <c r="J174" s="46">
        <f>I174+I189+I192</f>
        <v>0</v>
      </c>
    </row>
    <row r="175" spans="1:10" x14ac:dyDescent="0.3">
      <c r="A175" t="s">
        <v>37</v>
      </c>
      <c r="B175" t="s">
        <v>277</v>
      </c>
      <c r="C175" s="5"/>
      <c r="D175" s="5"/>
      <c r="E175" s="17">
        <v>3692</v>
      </c>
      <c r="F175" s="10">
        <v>1593.4</v>
      </c>
      <c r="G175" s="5"/>
      <c r="I175" s="47">
        <f t="shared" si="0"/>
        <v>5285.4</v>
      </c>
      <c r="J175" s="46"/>
    </row>
    <row r="176" spans="1:10" x14ac:dyDescent="0.3">
      <c r="A176" t="s">
        <v>33</v>
      </c>
      <c r="B176" t="s">
        <v>277</v>
      </c>
      <c r="C176" s="5">
        <v>3239.4</v>
      </c>
      <c r="D176" s="5">
        <v>7645.5</v>
      </c>
      <c r="E176" s="5">
        <v>3752.8</v>
      </c>
      <c r="F176" s="10"/>
      <c r="G176" s="5"/>
      <c r="I176" s="47">
        <f t="shared" si="0"/>
        <v>14637.7</v>
      </c>
      <c r="J176" s="46"/>
    </row>
    <row r="177" spans="1:10" x14ac:dyDescent="0.3">
      <c r="A177" t="s">
        <v>31</v>
      </c>
      <c r="B177" t="s">
        <v>277</v>
      </c>
      <c r="C177" s="5">
        <v>2043</v>
      </c>
      <c r="D177" s="5">
        <v>1982</v>
      </c>
      <c r="E177" s="5">
        <v>7327</v>
      </c>
      <c r="F177" s="10"/>
      <c r="G177" s="5"/>
      <c r="I177" s="47">
        <f t="shared" si="0"/>
        <v>11352</v>
      </c>
      <c r="J177" s="46"/>
    </row>
    <row r="178" spans="1:10" x14ac:dyDescent="0.3">
      <c r="A178" t="s">
        <v>245</v>
      </c>
      <c r="B178" t="s">
        <v>277</v>
      </c>
      <c r="C178" s="5"/>
      <c r="D178" s="5"/>
      <c r="E178" s="5">
        <v>354</v>
      </c>
      <c r="F178" s="10"/>
      <c r="G178" s="5"/>
      <c r="I178" s="74">
        <f t="shared" si="0"/>
        <v>354</v>
      </c>
      <c r="J178" s="46"/>
    </row>
    <row r="179" spans="1:10" x14ac:dyDescent="0.3">
      <c r="A179" s="2" t="s">
        <v>37</v>
      </c>
      <c r="B179" s="2" t="s">
        <v>153</v>
      </c>
      <c r="C179" s="5"/>
      <c r="D179" s="5"/>
      <c r="E179" s="5"/>
      <c r="F179" s="10"/>
      <c r="G179" s="5"/>
      <c r="I179" s="47">
        <f t="shared" si="0"/>
        <v>0</v>
      </c>
      <c r="J179" s="46"/>
    </row>
    <row r="180" spans="1:10" x14ac:dyDescent="0.3">
      <c r="A180" s="2" t="s">
        <v>33</v>
      </c>
      <c r="B180" s="2" t="s">
        <v>153</v>
      </c>
      <c r="C180" s="5"/>
      <c r="D180" s="5"/>
      <c r="E180" s="5"/>
      <c r="F180" s="10"/>
      <c r="G180" s="5"/>
      <c r="I180" s="47">
        <f t="shared" si="0"/>
        <v>0</v>
      </c>
      <c r="J180" s="46"/>
    </row>
    <row r="181" spans="1:10" x14ac:dyDescent="0.3">
      <c r="A181" s="2" t="s">
        <v>31</v>
      </c>
      <c r="B181" s="2" t="s">
        <v>153</v>
      </c>
      <c r="C181" s="5"/>
      <c r="D181" s="5"/>
      <c r="E181" s="5"/>
      <c r="F181" s="10"/>
      <c r="G181" s="5"/>
      <c r="I181" s="47">
        <f t="shared" si="0"/>
        <v>0</v>
      </c>
      <c r="J181" s="46"/>
    </row>
    <row r="182" spans="1:10" x14ac:dyDescent="0.3">
      <c r="A182" s="2" t="s">
        <v>245</v>
      </c>
      <c r="B182" s="2" t="s">
        <v>153</v>
      </c>
      <c r="C182" s="5"/>
      <c r="D182" s="5"/>
      <c r="E182" s="5"/>
      <c r="F182" s="10"/>
      <c r="G182" s="5"/>
      <c r="I182" s="47">
        <f t="shared" si="0"/>
        <v>0</v>
      </c>
      <c r="J182" s="46"/>
    </row>
    <row r="183" spans="1:10" x14ac:dyDescent="0.3">
      <c r="A183" s="2" t="s">
        <v>42</v>
      </c>
      <c r="B183" s="2" t="s">
        <v>355</v>
      </c>
      <c r="C183" s="5"/>
      <c r="D183" s="5">
        <v>2697</v>
      </c>
      <c r="E183" s="5"/>
      <c r="F183" s="5"/>
      <c r="G183" s="5"/>
      <c r="I183" s="47">
        <f t="shared" si="0"/>
        <v>2697</v>
      </c>
      <c r="J183" s="46"/>
    </row>
    <row r="184" spans="1:10" x14ac:dyDescent="0.3">
      <c r="A184" s="2" t="s">
        <v>356</v>
      </c>
      <c r="B184" s="2" t="s">
        <v>355</v>
      </c>
      <c r="C184" s="5"/>
      <c r="D184" s="5">
        <v>391</v>
      </c>
      <c r="E184" s="5"/>
      <c r="F184" s="5"/>
      <c r="G184" s="5"/>
      <c r="I184" s="47">
        <f t="shared" si="0"/>
        <v>391</v>
      </c>
      <c r="J184" s="46"/>
    </row>
    <row r="185" spans="1:10" x14ac:dyDescent="0.3">
      <c r="A185" s="2" t="s">
        <v>44</v>
      </c>
      <c r="B185" s="2" t="s">
        <v>355</v>
      </c>
      <c r="C185" s="5"/>
      <c r="D185" s="5"/>
      <c r="E185" s="5"/>
      <c r="F185" s="5"/>
      <c r="G185" s="5"/>
      <c r="I185" s="47">
        <f t="shared" si="0"/>
        <v>0</v>
      </c>
      <c r="J185" s="46"/>
    </row>
    <row r="186" spans="1:10" x14ac:dyDescent="0.3">
      <c r="A186" s="2" t="s">
        <v>357</v>
      </c>
      <c r="B186" s="2" t="s">
        <v>355</v>
      </c>
      <c r="C186" s="5"/>
      <c r="D186" s="5"/>
      <c r="E186" s="5"/>
      <c r="F186" s="5"/>
      <c r="G186" s="5"/>
      <c r="I186" s="47">
        <f t="shared" si="0"/>
        <v>0</v>
      </c>
      <c r="J186" s="46"/>
    </row>
    <row r="187" spans="1:10" x14ac:dyDescent="0.3">
      <c r="A187" s="2" t="s">
        <v>71</v>
      </c>
      <c r="B187" s="2" t="s">
        <v>355</v>
      </c>
      <c r="C187" s="5"/>
      <c r="D187" s="5"/>
      <c r="E187" s="5"/>
      <c r="F187" s="5"/>
      <c r="G187" s="5"/>
      <c r="I187" s="47">
        <f t="shared" si="0"/>
        <v>0</v>
      </c>
      <c r="J187" s="46"/>
    </row>
    <row r="188" spans="1:10" x14ac:dyDescent="0.3">
      <c r="A188" s="2" t="s">
        <v>358</v>
      </c>
      <c r="B188" s="2" t="s">
        <v>355</v>
      </c>
      <c r="C188" s="5"/>
      <c r="D188" s="5"/>
      <c r="E188" s="5"/>
      <c r="F188" s="5"/>
      <c r="G188" s="5"/>
      <c r="I188" s="47">
        <f t="shared" si="0"/>
        <v>0</v>
      </c>
      <c r="J188" s="46"/>
    </row>
    <row r="189" spans="1:10" x14ac:dyDescent="0.3">
      <c r="A189" s="2" t="s">
        <v>359</v>
      </c>
      <c r="B189" s="2" t="s">
        <v>355</v>
      </c>
      <c r="C189" s="5"/>
      <c r="D189" s="5"/>
      <c r="E189" s="5"/>
      <c r="F189" s="10"/>
      <c r="G189" s="5"/>
      <c r="I189" s="47">
        <f t="shared" si="0"/>
        <v>0</v>
      </c>
      <c r="J189" s="46"/>
    </row>
    <row r="190" spans="1:10" x14ac:dyDescent="0.3">
      <c r="A190" s="2" t="s">
        <v>332</v>
      </c>
      <c r="B190" s="2" t="s">
        <v>381</v>
      </c>
      <c r="C190" s="5"/>
      <c r="D190" s="5"/>
      <c r="E190" s="5"/>
      <c r="F190" s="10"/>
      <c r="G190" s="5"/>
      <c r="I190" s="47">
        <f t="shared" si="0"/>
        <v>0</v>
      </c>
      <c r="J190" s="46"/>
    </row>
    <row r="191" spans="1:10" x14ac:dyDescent="0.3">
      <c r="A191" s="2" t="s">
        <v>326</v>
      </c>
      <c r="B191" s="2" t="s">
        <v>381</v>
      </c>
      <c r="C191" s="5"/>
      <c r="D191" s="5"/>
      <c r="E191" s="5"/>
      <c r="F191" s="10"/>
      <c r="G191" s="5"/>
      <c r="I191" s="47">
        <f t="shared" si="0"/>
        <v>0</v>
      </c>
      <c r="J191" s="46"/>
    </row>
    <row r="192" spans="1:10" x14ac:dyDescent="0.3">
      <c r="A192" s="2" t="s">
        <v>161</v>
      </c>
      <c r="B192" s="2" t="s">
        <v>381</v>
      </c>
      <c r="C192" s="5"/>
      <c r="D192" s="5"/>
      <c r="E192" s="5"/>
      <c r="F192" s="10"/>
      <c r="G192" s="5"/>
      <c r="I192" s="47">
        <f t="shared" si="0"/>
        <v>0</v>
      </c>
      <c r="J192" s="46"/>
    </row>
    <row r="193" spans="1:10" x14ac:dyDescent="0.3">
      <c r="A193" s="2" t="s">
        <v>29</v>
      </c>
      <c r="B193" s="2" t="s">
        <v>318</v>
      </c>
      <c r="C193" s="5"/>
      <c r="D193" s="5"/>
      <c r="E193" s="5"/>
      <c r="F193" s="10"/>
      <c r="G193" s="5"/>
      <c r="I193" s="47">
        <f t="shared" si="0"/>
        <v>0</v>
      </c>
      <c r="J193" s="46">
        <f>I193</f>
        <v>0</v>
      </c>
    </row>
    <row r="194" spans="1:10" x14ac:dyDescent="0.3">
      <c r="A194" s="2" t="s">
        <v>17</v>
      </c>
      <c r="B194" s="2" t="s">
        <v>318</v>
      </c>
      <c r="C194" s="5"/>
      <c r="D194" s="5"/>
      <c r="E194" s="5"/>
      <c r="F194" s="10"/>
      <c r="G194" s="5"/>
      <c r="I194" s="47">
        <f t="shared" si="0"/>
        <v>0</v>
      </c>
      <c r="J194" s="46">
        <f>I194</f>
        <v>0</v>
      </c>
    </row>
    <row r="195" spans="1:10" x14ac:dyDescent="0.3">
      <c r="A195" s="2" t="s">
        <v>37</v>
      </c>
      <c r="B195" s="2" t="s">
        <v>290</v>
      </c>
      <c r="C195" s="5"/>
      <c r="D195" s="5"/>
      <c r="E195" s="5"/>
      <c r="F195" s="10"/>
      <c r="G195" s="5"/>
      <c r="I195" s="47">
        <f t="shared" si="0"/>
        <v>0</v>
      </c>
      <c r="J195" s="45"/>
    </row>
    <row r="196" spans="1:10" x14ac:dyDescent="0.3">
      <c r="A196" s="2" t="s">
        <v>33</v>
      </c>
      <c r="B196" s="2" t="s">
        <v>290</v>
      </c>
      <c r="C196" s="5"/>
      <c r="D196" s="5"/>
      <c r="E196" s="5"/>
      <c r="F196" s="10"/>
      <c r="G196" s="5"/>
      <c r="I196" s="47">
        <f t="shared" si="0"/>
        <v>0</v>
      </c>
      <c r="J196" s="45"/>
    </row>
    <row r="197" spans="1:10" x14ac:dyDescent="0.3">
      <c r="A197" s="2" t="s">
        <v>31</v>
      </c>
      <c r="B197" s="2" t="s">
        <v>290</v>
      </c>
      <c r="C197" s="5"/>
      <c r="D197" s="5"/>
      <c r="E197" s="5"/>
      <c r="F197" s="10"/>
      <c r="G197" s="5"/>
      <c r="I197" s="47">
        <f t="shared" si="0"/>
        <v>0</v>
      </c>
      <c r="J197" s="45"/>
    </row>
    <row r="198" spans="1:10" x14ac:dyDescent="0.3">
      <c r="A198" s="2" t="s">
        <v>245</v>
      </c>
      <c r="B198" s="2" t="s">
        <v>290</v>
      </c>
      <c r="C198" s="5"/>
      <c r="D198" s="5"/>
      <c r="E198" s="5"/>
      <c r="F198" s="10"/>
      <c r="G198" s="5"/>
      <c r="I198" s="47">
        <f t="shared" si="0"/>
        <v>0</v>
      </c>
      <c r="J198" s="45"/>
    </row>
    <row r="199" spans="1:10" x14ac:dyDescent="0.3">
      <c r="A199" s="62" t="s">
        <v>29</v>
      </c>
      <c r="B199" s="62" t="s">
        <v>32</v>
      </c>
      <c r="C199" s="5"/>
      <c r="D199" s="5"/>
      <c r="E199" s="5"/>
      <c r="F199" s="10"/>
      <c r="G199" s="5"/>
      <c r="I199" s="47">
        <f t="shared" si="0"/>
        <v>0</v>
      </c>
      <c r="J199" s="46">
        <f>I199</f>
        <v>0</v>
      </c>
    </row>
    <row r="200" spans="1:10" x14ac:dyDescent="0.3">
      <c r="A200" s="62" t="s">
        <v>17</v>
      </c>
      <c r="B200" s="62" t="s">
        <v>32</v>
      </c>
      <c r="C200" s="5"/>
      <c r="D200" s="5"/>
      <c r="E200" s="5"/>
      <c r="F200" s="10"/>
      <c r="G200" s="5"/>
      <c r="I200" s="47">
        <f t="shared" si="0"/>
        <v>0</v>
      </c>
      <c r="J200" s="46">
        <f t="shared" ref="J200:J201" si="5">I200</f>
        <v>0</v>
      </c>
    </row>
    <row r="201" spans="1:10" x14ac:dyDescent="0.3">
      <c r="A201" s="40" t="s">
        <v>18</v>
      </c>
      <c r="B201" s="62" t="s">
        <v>32</v>
      </c>
      <c r="C201" s="5"/>
      <c r="D201" s="5"/>
      <c r="E201" s="5"/>
      <c r="F201" s="10"/>
      <c r="G201" s="5"/>
      <c r="I201" s="47">
        <f t="shared" si="0"/>
        <v>0</v>
      </c>
      <c r="J201" s="46">
        <f t="shared" si="5"/>
        <v>0</v>
      </c>
    </row>
    <row r="202" spans="1:10" x14ac:dyDescent="0.3">
      <c r="A202" s="2" t="s">
        <v>42</v>
      </c>
      <c r="B202" s="54" t="s">
        <v>385</v>
      </c>
      <c r="C202" s="5"/>
      <c r="D202" s="5"/>
      <c r="E202" s="5">
        <v>3999</v>
      </c>
      <c r="F202" s="10">
        <v>9208</v>
      </c>
      <c r="G202" s="5"/>
      <c r="I202" s="47">
        <f t="shared" si="0"/>
        <v>13207</v>
      </c>
      <c r="J202" s="46"/>
    </row>
    <row r="203" spans="1:10" x14ac:dyDescent="0.3">
      <c r="A203" s="2" t="s">
        <v>356</v>
      </c>
      <c r="B203" s="54" t="s">
        <v>385</v>
      </c>
      <c r="C203" s="5"/>
      <c r="D203" s="5"/>
      <c r="E203" s="5">
        <v>1974</v>
      </c>
      <c r="F203" s="10"/>
      <c r="G203" s="5"/>
      <c r="I203" s="47">
        <f t="shared" si="0"/>
        <v>1974</v>
      </c>
      <c r="J203" s="46"/>
    </row>
    <row r="204" spans="1:10" x14ac:dyDescent="0.3">
      <c r="A204" s="2" t="s">
        <v>44</v>
      </c>
      <c r="B204" s="54" t="s">
        <v>385</v>
      </c>
      <c r="C204" s="5">
        <v>9245</v>
      </c>
      <c r="D204" s="5"/>
      <c r="E204" s="5">
        <v>4915</v>
      </c>
      <c r="F204" s="10">
        <v>4605</v>
      </c>
      <c r="G204" s="5"/>
      <c r="I204" s="47">
        <f t="shared" si="0"/>
        <v>18765</v>
      </c>
      <c r="J204" s="46"/>
    </row>
    <row r="205" spans="1:10" x14ac:dyDescent="0.3">
      <c r="A205" s="2" t="s">
        <v>357</v>
      </c>
      <c r="B205" s="54" t="s">
        <v>385</v>
      </c>
      <c r="C205" s="5">
        <v>3319</v>
      </c>
      <c r="D205" s="5"/>
      <c r="E205" s="5"/>
      <c r="F205" s="10">
        <v>10027</v>
      </c>
      <c r="G205" s="5"/>
      <c r="I205" s="47">
        <f t="shared" si="0"/>
        <v>13346</v>
      </c>
      <c r="J205" s="46"/>
    </row>
    <row r="206" spans="1:10" x14ac:dyDescent="0.3">
      <c r="A206" s="2" t="s">
        <v>71</v>
      </c>
      <c r="B206" s="54" t="s">
        <v>385</v>
      </c>
      <c r="C206" s="5"/>
      <c r="D206" s="5"/>
      <c r="E206" s="5"/>
      <c r="F206" s="10">
        <v>3648</v>
      </c>
      <c r="G206" s="5"/>
      <c r="I206" s="47">
        <f t="shared" si="0"/>
        <v>3648</v>
      </c>
      <c r="J206" s="46"/>
    </row>
    <row r="207" spans="1:10" x14ac:dyDescent="0.3">
      <c r="A207" s="2" t="s">
        <v>358</v>
      </c>
      <c r="B207" s="54" t="s">
        <v>385</v>
      </c>
      <c r="C207" s="5"/>
      <c r="D207" s="5"/>
      <c r="E207" s="5">
        <v>4396</v>
      </c>
      <c r="F207" s="10"/>
      <c r="G207" s="5"/>
      <c r="I207" s="47">
        <f t="shared" si="0"/>
        <v>4396</v>
      </c>
      <c r="J207" s="46"/>
    </row>
    <row r="208" spans="1:10" x14ac:dyDescent="0.3">
      <c r="A208" s="2" t="s">
        <v>359</v>
      </c>
      <c r="B208" s="54" t="s">
        <v>385</v>
      </c>
      <c r="C208" s="5"/>
      <c r="D208" s="5"/>
      <c r="E208" s="5">
        <v>3863</v>
      </c>
      <c r="F208" s="10"/>
      <c r="G208" s="5"/>
      <c r="I208" s="47">
        <f t="shared" si="0"/>
        <v>3863</v>
      </c>
      <c r="J208" s="46"/>
    </row>
    <row r="209" spans="1:10" x14ac:dyDescent="0.3">
      <c r="A209" s="2" t="s">
        <v>392</v>
      </c>
      <c r="B209" s="54" t="s">
        <v>390</v>
      </c>
      <c r="C209" s="5">
        <v>9050</v>
      </c>
      <c r="D209" s="5"/>
      <c r="E209" s="5"/>
      <c r="F209" s="10"/>
      <c r="G209" s="5"/>
      <c r="I209" s="47">
        <f t="shared" si="0"/>
        <v>9050</v>
      </c>
      <c r="J209" s="46">
        <f>I209</f>
        <v>9050</v>
      </c>
    </row>
    <row r="210" spans="1:10" x14ac:dyDescent="0.3">
      <c r="A210" s="2" t="s">
        <v>393</v>
      </c>
      <c r="B210" s="54" t="s">
        <v>390</v>
      </c>
      <c r="C210" s="5"/>
      <c r="D210" s="5">
        <v>1892</v>
      </c>
      <c r="E210" s="5"/>
      <c r="F210" s="10">
        <v>2800</v>
      </c>
      <c r="G210" s="5"/>
      <c r="I210" s="47">
        <f t="shared" si="0"/>
        <v>4692</v>
      </c>
      <c r="J210" s="46">
        <f>I210</f>
        <v>4692</v>
      </c>
    </row>
    <row r="211" spans="1:10" x14ac:dyDescent="0.3">
      <c r="A211" s="2" t="s">
        <v>53</v>
      </c>
      <c r="B211" s="58" t="s">
        <v>310</v>
      </c>
      <c r="C211" s="5"/>
      <c r="D211" s="5"/>
      <c r="E211" s="5"/>
      <c r="F211" s="10"/>
      <c r="G211" s="5"/>
      <c r="I211" s="47">
        <f t="shared" si="0"/>
        <v>0</v>
      </c>
      <c r="J211" s="44">
        <f>I148+I195+I211+I218+I202</f>
        <v>48284</v>
      </c>
    </row>
    <row r="212" spans="1:10" x14ac:dyDescent="0.3">
      <c r="A212" s="2" t="s">
        <v>333</v>
      </c>
      <c r="B212" s="58" t="s">
        <v>310</v>
      </c>
      <c r="C212" s="5"/>
      <c r="D212" s="5"/>
      <c r="E212" s="5"/>
      <c r="F212" s="10"/>
      <c r="G212" s="5"/>
      <c r="I212" s="47">
        <f t="shared" si="0"/>
        <v>0</v>
      </c>
      <c r="J212" s="46">
        <f>I212+I149+I219+I203</f>
        <v>38743</v>
      </c>
    </row>
    <row r="213" spans="1:10" x14ac:dyDescent="0.3">
      <c r="A213" s="2" t="s">
        <v>54</v>
      </c>
      <c r="B213" s="58" t="s">
        <v>310</v>
      </c>
      <c r="C213" s="5"/>
      <c r="D213" s="5"/>
      <c r="E213" s="5"/>
      <c r="F213" s="10"/>
      <c r="G213" s="5"/>
      <c r="I213" s="47">
        <f t="shared" si="0"/>
        <v>0</v>
      </c>
      <c r="J213" s="44">
        <f>I150+I196+I213+I225+I220+I204</f>
        <v>39265</v>
      </c>
    </row>
    <row r="214" spans="1:10" x14ac:dyDescent="0.3">
      <c r="A214" s="2" t="s">
        <v>334</v>
      </c>
      <c r="B214" s="58" t="s">
        <v>310</v>
      </c>
      <c r="C214" s="5"/>
      <c r="D214" s="5"/>
      <c r="E214" s="5"/>
      <c r="F214" s="10"/>
      <c r="G214" s="5"/>
      <c r="I214" s="47">
        <f t="shared" si="0"/>
        <v>0</v>
      </c>
      <c r="J214" s="46">
        <f>I214+I151+I221+I205</f>
        <v>44782</v>
      </c>
    </row>
    <row r="215" spans="1:10" x14ac:dyDescent="0.3">
      <c r="A215" s="2" t="s">
        <v>311</v>
      </c>
      <c r="B215" s="58" t="s">
        <v>310</v>
      </c>
      <c r="C215" s="5"/>
      <c r="D215" s="5"/>
      <c r="E215" s="5"/>
      <c r="F215" s="10"/>
      <c r="G215" s="5"/>
      <c r="I215" s="47">
        <f t="shared" si="0"/>
        <v>0</v>
      </c>
      <c r="J215" s="44">
        <f>I153+I197+I215+I222+I206</f>
        <v>32927</v>
      </c>
    </row>
    <row r="216" spans="1:10" x14ac:dyDescent="0.3">
      <c r="A216" s="2" t="s">
        <v>320</v>
      </c>
      <c r="B216" s="58" t="s">
        <v>310</v>
      </c>
      <c r="C216" s="5"/>
      <c r="D216" s="5"/>
      <c r="E216" s="5"/>
      <c r="F216" s="5"/>
      <c r="G216" s="5"/>
      <c r="I216" s="47">
        <f t="shared" si="0"/>
        <v>0</v>
      </c>
      <c r="J216" s="44">
        <f>I198+I216+I154+I223+I207</f>
        <v>11189</v>
      </c>
    </row>
    <row r="217" spans="1:10" x14ac:dyDescent="0.3">
      <c r="A217" s="2" t="s">
        <v>337</v>
      </c>
      <c r="B217" s="58" t="s">
        <v>310</v>
      </c>
      <c r="C217" s="5"/>
      <c r="D217" s="5"/>
      <c r="E217" s="5"/>
      <c r="F217" s="5"/>
      <c r="G217" s="5"/>
      <c r="I217" s="47">
        <f>C217+D217+E217+F217+G217</f>
        <v>0</v>
      </c>
      <c r="J217" s="46">
        <f>I217+I155+I224+I208</f>
        <v>7334</v>
      </c>
    </row>
    <row r="218" spans="1:10" x14ac:dyDescent="0.3">
      <c r="A218" s="65" t="s">
        <v>29</v>
      </c>
      <c r="B218" s="58" t="s">
        <v>310</v>
      </c>
      <c r="C218" s="5">
        <v>12215</v>
      </c>
      <c r="D218" s="5">
        <v>20360</v>
      </c>
      <c r="E218" s="5"/>
      <c r="F218" s="5">
        <v>2502</v>
      </c>
      <c r="G218" s="5"/>
      <c r="I218" s="47">
        <f t="shared" ref="I218:I224" si="6">C218+D218+E218+F218+G218</f>
        <v>35077</v>
      </c>
      <c r="J218" s="46"/>
    </row>
    <row r="219" spans="1:10" x14ac:dyDescent="0.3">
      <c r="A219" s="65" t="s">
        <v>330</v>
      </c>
      <c r="B219" s="58" t="s">
        <v>310</v>
      </c>
      <c r="C219" s="5">
        <v>11990</v>
      </c>
      <c r="D219" s="5">
        <v>12020</v>
      </c>
      <c r="E219" s="5">
        <v>8562</v>
      </c>
      <c r="F219" s="5">
        <v>4197</v>
      </c>
      <c r="G219" s="5"/>
      <c r="I219" s="47">
        <f t="shared" si="6"/>
        <v>36769</v>
      </c>
      <c r="J219" s="46"/>
    </row>
    <row r="220" spans="1:10" x14ac:dyDescent="0.3">
      <c r="A220" s="65" t="s">
        <v>17</v>
      </c>
      <c r="B220" s="58" t="s">
        <v>310</v>
      </c>
      <c r="C220" s="5"/>
      <c r="D220" s="5">
        <v>8726</v>
      </c>
      <c r="E220" s="5">
        <v>8393</v>
      </c>
      <c r="F220" s="5">
        <v>3381</v>
      </c>
      <c r="G220" s="5"/>
      <c r="I220" s="47">
        <f t="shared" si="6"/>
        <v>20500</v>
      </c>
      <c r="J220" s="46"/>
    </row>
    <row r="221" spans="1:10" x14ac:dyDescent="0.3">
      <c r="A221" s="65" t="s">
        <v>331</v>
      </c>
      <c r="B221" s="58" t="s">
        <v>310</v>
      </c>
      <c r="C221" s="5">
        <v>3845</v>
      </c>
      <c r="D221" s="5">
        <v>6662</v>
      </c>
      <c r="E221" s="5">
        <v>11105</v>
      </c>
      <c r="F221" s="5">
        <v>9824</v>
      </c>
      <c r="G221" s="5"/>
      <c r="I221" s="47">
        <f t="shared" si="6"/>
        <v>31436</v>
      </c>
      <c r="J221" s="46"/>
    </row>
    <row r="222" spans="1:10" x14ac:dyDescent="0.3">
      <c r="A222" s="65" t="s">
        <v>18</v>
      </c>
      <c r="B222" s="58" t="s">
        <v>310</v>
      </c>
      <c r="C222" s="5"/>
      <c r="D222" s="5">
        <v>18483</v>
      </c>
      <c r="E222" s="5">
        <v>3127</v>
      </c>
      <c r="F222" s="10">
        <v>7669</v>
      </c>
      <c r="G222" s="5"/>
      <c r="I222" s="47">
        <f t="shared" si="6"/>
        <v>29279</v>
      </c>
      <c r="J222" s="46"/>
    </row>
    <row r="223" spans="1:10" x14ac:dyDescent="0.3">
      <c r="A223" s="65" t="s">
        <v>244</v>
      </c>
      <c r="B223" s="58" t="s">
        <v>310</v>
      </c>
      <c r="C223" s="5"/>
      <c r="D223" s="5"/>
      <c r="E223" s="5">
        <v>5203</v>
      </c>
      <c r="F223" s="10">
        <v>1590</v>
      </c>
      <c r="G223" s="5"/>
      <c r="I223" s="47">
        <f t="shared" si="6"/>
        <v>6793</v>
      </c>
      <c r="J223" s="46"/>
    </row>
    <row r="224" spans="1:10" x14ac:dyDescent="0.3">
      <c r="A224" s="65" t="s">
        <v>162</v>
      </c>
      <c r="B224" s="58" t="s">
        <v>310</v>
      </c>
      <c r="C224" s="5"/>
      <c r="D224" s="5"/>
      <c r="E224" s="5">
        <v>3471</v>
      </c>
      <c r="F224" s="10"/>
      <c r="G224" s="5"/>
      <c r="I224" s="47">
        <f t="shared" si="6"/>
        <v>3471</v>
      </c>
      <c r="J224" s="46"/>
    </row>
    <row r="225" spans="1:10" x14ac:dyDescent="0.3">
      <c r="A225" t="s">
        <v>27</v>
      </c>
      <c r="B225" t="s">
        <v>45</v>
      </c>
      <c r="C225" s="5"/>
      <c r="D225" s="5"/>
      <c r="E225" s="5"/>
      <c r="F225" s="5"/>
      <c r="G225" s="5"/>
      <c r="I225" s="47">
        <f t="shared" si="0"/>
        <v>0</v>
      </c>
      <c r="J225" s="44"/>
    </row>
    <row r="226" spans="1:10" x14ac:dyDescent="0.3">
      <c r="C226" s="1" t="s">
        <v>0</v>
      </c>
      <c r="D226" s="1" t="s">
        <v>0</v>
      </c>
      <c r="E226" s="1" t="s">
        <v>0</v>
      </c>
      <c r="F226" s="1" t="s">
        <v>0</v>
      </c>
      <c r="G226" s="1" t="s">
        <v>0</v>
      </c>
      <c r="H226" s="1"/>
      <c r="I226" s="1" t="s">
        <v>0</v>
      </c>
    </row>
    <row r="227" spans="1:10" x14ac:dyDescent="0.3">
      <c r="C227" s="70">
        <f>SUM(C4:C225)</f>
        <v>224299.4</v>
      </c>
      <c r="D227" s="70">
        <f>SUM(D4:D225)</f>
        <v>254975.5</v>
      </c>
      <c r="E227" s="70">
        <f>SUM(E4:E225)</f>
        <v>237134.8</v>
      </c>
      <c r="F227" s="70">
        <f>SUM(F4:F225)</f>
        <v>210266.4</v>
      </c>
      <c r="G227" s="70">
        <f>SUM(G4:G225)</f>
        <v>0</v>
      </c>
      <c r="H227" s="9"/>
      <c r="I227" s="76">
        <f>SUM(I4:I225)</f>
        <v>926676.1</v>
      </c>
      <c r="J227" s="76">
        <f>SUM(J4:J225)</f>
        <v>926676.1</v>
      </c>
    </row>
    <row r="228" spans="1:10" x14ac:dyDescent="0.3">
      <c r="C228" s="1" t="s">
        <v>1</v>
      </c>
      <c r="D228" s="1" t="s">
        <v>1</v>
      </c>
      <c r="E228" s="1" t="s">
        <v>1</v>
      </c>
      <c r="F228" s="1" t="s">
        <v>1</v>
      </c>
      <c r="G228" s="1" t="s">
        <v>1</v>
      </c>
      <c r="H228" s="1"/>
      <c r="I228" s="1" t="s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J229"/>
  <sheetViews>
    <sheetView topLeftCell="A203" workbookViewId="0">
      <selection activeCell="G226" sqref="G226"/>
    </sheetView>
  </sheetViews>
  <sheetFormatPr defaultRowHeight="14.4" x14ac:dyDescent="0.3"/>
  <cols>
    <col min="2" max="2" width="20.44140625" customWidth="1"/>
    <col min="3" max="3" width="12.44140625" customWidth="1"/>
    <col min="4" max="4" width="11.6640625" customWidth="1"/>
    <col min="5" max="5" width="12.109375" customWidth="1"/>
    <col min="6" max="6" width="11.6640625" customWidth="1"/>
    <col min="7" max="7" width="11.33203125" customWidth="1"/>
    <col min="9" max="9" width="12.33203125" customWidth="1"/>
    <col min="10" max="10" width="12" customWidth="1"/>
  </cols>
  <sheetData>
    <row r="1" spans="1:10" x14ac:dyDescent="0.3">
      <c r="A1" t="s">
        <v>399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250</v>
      </c>
      <c r="D3" s="3" t="s">
        <v>251</v>
      </c>
      <c r="E3" s="4" t="s">
        <v>252</v>
      </c>
      <c r="F3" s="4" t="s">
        <v>253</v>
      </c>
      <c r="G3" s="3" t="s">
        <v>123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26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1464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5006</v>
      </c>
    </row>
    <row r="12" spans="1:10" x14ac:dyDescent="0.3">
      <c r="A12" s="67" t="s">
        <v>331</v>
      </c>
      <c r="B12" s="67" t="s">
        <v>315</v>
      </c>
      <c r="C12" s="5"/>
      <c r="D12" s="5">
        <v>1464</v>
      </c>
      <c r="E12" s="5"/>
      <c r="F12" s="17"/>
      <c r="G12" s="5"/>
      <c r="I12" s="47">
        <f t="shared" si="0"/>
        <v>1464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1672</v>
      </c>
      <c r="E13" s="5">
        <v>3334</v>
      </c>
      <c r="F13" s="17"/>
      <c r="G13" s="5"/>
      <c r="I13" s="47">
        <f t="shared" si="0"/>
        <v>5006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I4+I16+I30+I37+I44+I48+I50+I61+I23+I57+I68</f>
        <v>57788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I17+I31+I38+I62+I24+I51+I58+I69</f>
        <v>65179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I5+I18+I32+I39+I45+I49+I63+I25+I52+I70</f>
        <v>56177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I19+I33+I40+I64+I26+I53+I71</f>
        <v>37566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I6+I20+I34+I41+I46+I65+I27+I54+I72</f>
        <v>22017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I7+I21+I35+I42+I47+I66+I28+I55+I59+I73</f>
        <v>7353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I8+I22+I36+I43+I67+I29+I56+I60+I74</f>
        <v>7450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>
        <v>226</v>
      </c>
      <c r="G30" s="5"/>
      <c r="I30" s="47">
        <f t="shared" si="0"/>
        <v>226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>
        <v>3700</v>
      </c>
      <c r="I31" s="47">
        <f t="shared" si="0"/>
        <v>3700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>
        <v>2392</v>
      </c>
      <c r="I32" s="47">
        <f t="shared" si="0"/>
        <v>2392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>
        <v>524</v>
      </c>
      <c r="F34" s="17"/>
      <c r="G34" s="5"/>
      <c r="I34" s="47">
        <f t="shared" si="0"/>
        <v>524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/>
      <c r="D37" s="5"/>
      <c r="E37" s="5">
        <v>136</v>
      </c>
      <c r="F37" s="17">
        <v>1610</v>
      </c>
      <c r="G37" s="5"/>
      <c r="I37" s="47">
        <f t="shared" si="0"/>
        <v>1746</v>
      </c>
      <c r="J37" s="45"/>
    </row>
    <row r="38" spans="1:10" x14ac:dyDescent="0.3">
      <c r="A38" s="2" t="s">
        <v>328</v>
      </c>
      <c r="B38" s="63" t="s">
        <v>345</v>
      </c>
      <c r="C38" s="5"/>
      <c r="D38" s="5">
        <v>7377</v>
      </c>
      <c r="E38" s="5">
        <v>3642</v>
      </c>
      <c r="F38" s="17">
        <v>4748</v>
      </c>
      <c r="G38" s="5">
        <v>4911</v>
      </c>
      <c r="I38" s="47">
        <f t="shared" si="0"/>
        <v>20678</v>
      </c>
      <c r="J38" s="45"/>
    </row>
    <row r="39" spans="1:10" x14ac:dyDescent="0.3">
      <c r="A39" s="2" t="s">
        <v>139</v>
      </c>
      <c r="B39" s="63" t="s">
        <v>345</v>
      </c>
      <c r="C39" s="5"/>
      <c r="D39" s="17">
        <v>4679</v>
      </c>
      <c r="E39" s="5"/>
      <c r="F39" s="17">
        <v>6277</v>
      </c>
      <c r="G39" s="5"/>
      <c r="I39" s="47">
        <f t="shared" si="0"/>
        <v>10956</v>
      </c>
      <c r="J39" s="45"/>
    </row>
    <row r="40" spans="1:10" x14ac:dyDescent="0.3">
      <c r="A40" s="2" t="s">
        <v>329</v>
      </c>
      <c r="B40" s="63" t="s">
        <v>345</v>
      </c>
      <c r="C40" s="5"/>
      <c r="D40" s="5">
        <v>7809</v>
      </c>
      <c r="E40" s="5"/>
      <c r="F40" s="81"/>
      <c r="G40" s="5"/>
      <c r="I40" s="47">
        <f t="shared" si="0"/>
        <v>7809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/>
      <c r="F41" s="17">
        <v>3007</v>
      </c>
      <c r="G41" s="5"/>
      <c r="I41" s="47">
        <f t="shared" si="0"/>
        <v>3007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>
        <v>4143</v>
      </c>
      <c r="F43" s="17"/>
      <c r="G43" s="5"/>
      <c r="I43" s="47">
        <f t="shared" si="0"/>
        <v>4143</v>
      </c>
      <c r="J43" s="45"/>
    </row>
    <row r="44" spans="1:10" x14ac:dyDescent="0.3">
      <c r="A44" s="2" t="s">
        <v>19</v>
      </c>
      <c r="B44" s="2" t="s">
        <v>288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2" t="s">
        <v>20</v>
      </c>
      <c r="B45" s="2" t="s">
        <v>288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21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243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157</v>
      </c>
      <c r="B48" s="2" t="s">
        <v>315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139</v>
      </c>
      <c r="B49" s="2" t="s">
        <v>315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60" t="s">
        <v>11</v>
      </c>
      <c r="B50" s="60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60" t="s">
        <v>346</v>
      </c>
      <c r="B51" s="60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10</v>
      </c>
      <c r="B52" s="60" t="s">
        <v>315</v>
      </c>
      <c r="C52" s="5"/>
      <c r="D52" s="5"/>
      <c r="E52" s="5"/>
      <c r="F52" s="5"/>
      <c r="G52" s="5"/>
      <c r="I52" s="47">
        <f t="shared" si="0"/>
        <v>0</v>
      </c>
      <c r="J52" s="45"/>
    </row>
    <row r="53" spans="1:10" x14ac:dyDescent="0.3">
      <c r="A53" s="60" t="s">
        <v>347</v>
      </c>
      <c r="B53" s="60" t="s">
        <v>315</v>
      </c>
      <c r="C53" s="5"/>
      <c r="D53" s="5"/>
      <c r="E53" s="5"/>
      <c r="F53" s="80"/>
      <c r="G53" s="5"/>
      <c r="I53" s="47">
        <f t="shared" si="0"/>
        <v>0</v>
      </c>
      <c r="J53" s="45"/>
    </row>
    <row r="54" spans="1:10" x14ac:dyDescent="0.3">
      <c r="A54" s="60" t="s">
        <v>8</v>
      </c>
      <c r="B54" s="60" t="s">
        <v>315</v>
      </c>
      <c r="C54" s="5"/>
      <c r="D54" s="5"/>
      <c r="E54" s="5"/>
      <c r="F54" s="5">
        <v>9313</v>
      </c>
      <c r="G54" s="5"/>
      <c r="I54" s="47">
        <f t="shared" si="0"/>
        <v>9313</v>
      </c>
      <c r="J54" s="45"/>
    </row>
    <row r="55" spans="1:10" x14ac:dyDescent="0.3">
      <c r="A55" s="60" t="s">
        <v>348</v>
      </c>
      <c r="B55" s="60" t="s">
        <v>315</v>
      </c>
      <c r="C55" s="5"/>
      <c r="D55" s="5"/>
      <c r="E55" s="5"/>
      <c r="F55" s="17"/>
      <c r="G55" s="5"/>
      <c r="I55" s="47">
        <f t="shared" si="0"/>
        <v>0</v>
      </c>
      <c r="J55" s="45"/>
    </row>
    <row r="56" spans="1:10" x14ac:dyDescent="0.3">
      <c r="A56" s="60" t="s">
        <v>158</v>
      </c>
      <c r="B56" s="60" t="s">
        <v>315</v>
      </c>
      <c r="C56" s="5"/>
      <c r="D56" s="5"/>
      <c r="E56" s="5"/>
      <c r="F56" s="5"/>
      <c r="G56" s="5"/>
      <c r="I56" s="47">
        <f t="shared" si="0"/>
        <v>0</v>
      </c>
      <c r="J56" s="45"/>
    </row>
    <row r="57" spans="1:10" x14ac:dyDescent="0.3">
      <c r="A57" s="60" t="s">
        <v>11</v>
      </c>
      <c r="B57" s="60" t="s">
        <v>379</v>
      </c>
      <c r="C57" s="5"/>
      <c r="D57" s="5"/>
      <c r="E57" s="5"/>
      <c r="F57" s="5"/>
      <c r="G57" s="5"/>
      <c r="I57" s="47">
        <f t="shared" si="0"/>
        <v>0</v>
      </c>
      <c r="J57" s="45"/>
    </row>
    <row r="58" spans="1:10" x14ac:dyDescent="0.3">
      <c r="A58" s="60" t="s">
        <v>346</v>
      </c>
      <c r="B58" s="60" t="s">
        <v>379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348</v>
      </c>
      <c r="B59" s="60" t="s">
        <v>379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158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172</v>
      </c>
      <c r="B61" s="62" t="s">
        <v>351</v>
      </c>
      <c r="C61" s="5"/>
      <c r="D61" s="5">
        <v>15264</v>
      </c>
      <c r="E61" s="5">
        <v>13106</v>
      </c>
      <c r="F61" s="5">
        <v>17357</v>
      </c>
      <c r="G61" s="5"/>
      <c r="I61" s="47">
        <f t="shared" si="0"/>
        <v>45727</v>
      </c>
      <c r="J61" s="45"/>
    </row>
    <row r="62" spans="1:10" x14ac:dyDescent="0.3">
      <c r="A62" s="62" t="s">
        <v>352</v>
      </c>
      <c r="B62" s="62" t="s">
        <v>351</v>
      </c>
      <c r="C62" s="5"/>
      <c r="D62" s="5">
        <v>9101</v>
      </c>
      <c r="E62" s="5">
        <v>10768</v>
      </c>
      <c r="F62" s="5">
        <v>11190</v>
      </c>
      <c r="G62" s="5"/>
      <c r="I62" s="47">
        <f t="shared" si="0"/>
        <v>31059</v>
      </c>
      <c r="J62" s="45"/>
    </row>
    <row r="63" spans="1:10" x14ac:dyDescent="0.3">
      <c r="A63" s="62" t="s">
        <v>22</v>
      </c>
      <c r="B63" s="62" t="s">
        <v>351</v>
      </c>
      <c r="C63" s="5"/>
      <c r="D63" s="5">
        <v>17113</v>
      </c>
      <c r="E63" s="5">
        <v>3681</v>
      </c>
      <c r="F63" s="5">
        <v>15742</v>
      </c>
      <c r="G63" s="5">
        <v>1826</v>
      </c>
      <c r="I63" s="47">
        <f t="shared" si="0"/>
        <v>38362</v>
      </c>
      <c r="J63" s="45"/>
    </row>
    <row r="64" spans="1:10" x14ac:dyDescent="0.3">
      <c r="A64" s="62" t="s">
        <v>323</v>
      </c>
      <c r="B64" s="62" t="s">
        <v>351</v>
      </c>
      <c r="C64" s="5"/>
      <c r="D64" s="5">
        <v>14959</v>
      </c>
      <c r="E64" s="5">
        <v>6528</v>
      </c>
      <c r="F64" s="17">
        <v>4214</v>
      </c>
      <c r="G64" s="5">
        <v>4056</v>
      </c>
      <c r="I64" s="47">
        <f t="shared" si="0"/>
        <v>29757</v>
      </c>
      <c r="J64" s="45"/>
    </row>
    <row r="65" spans="1:10" x14ac:dyDescent="0.3">
      <c r="A65" s="62" t="s">
        <v>24</v>
      </c>
      <c r="B65" s="62" t="s">
        <v>351</v>
      </c>
      <c r="C65" s="5"/>
      <c r="D65" s="5"/>
      <c r="E65" s="5"/>
      <c r="F65" s="5">
        <v>6959</v>
      </c>
      <c r="G65" s="5"/>
      <c r="I65" s="47">
        <f t="shared" si="0"/>
        <v>6959</v>
      </c>
      <c r="J65" s="45"/>
    </row>
    <row r="66" spans="1:10" x14ac:dyDescent="0.3">
      <c r="A66" s="62" t="s">
        <v>353</v>
      </c>
      <c r="B66" s="62" t="s">
        <v>351</v>
      </c>
      <c r="C66" s="5"/>
      <c r="D66" s="5">
        <v>4305</v>
      </c>
      <c r="E66" s="5"/>
      <c r="F66" s="5">
        <v>3048</v>
      </c>
      <c r="G66" s="5"/>
      <c r="I66" s="47">
        <f t="shared" si="0"/>
        <v>7353</v>
      </c>
      <c r="J66" s="45"/>
    </row>
    <row r="67" spans="1:10" x14ac:dyDescent="0.3">
      <c r="A67" s="62" t="s">
        <v>354</v>
      </c>
      <c r="B67" s="62" t="s">
        <v>351</v>
      </c>
      <c r="C67" s="5"/>
      <c r="D67" s="5"/>
      <c r="E67" s="5">
        <v>3307</v>
      </c>
      <c r="F67" s="5"/>
      <c r="G67" s="5"/>
      <c r="I67" s="47">
        <f t="shared" si="0"/>
        <v>3307</v>
      </c>
      <c r="J67" s="45"/>
    </row>
    <row r="68" spans="1:10" x14ac:dyDescent="0.3">
      <c r="A68" s="77" t="s">
        <v>157</v>
      </c>
      <c r="B68" s="77" t="s">
        <v>386</v>
      </c>
      <c r="C68" s="5"/>
      <c r="D68" s="5"/>
      <c r="E68" s="5">
        <v>8829</v>
      </c>
      <c r="F68" s="5">
        <v>1260</v>
      </c>
      <c r="G68" s="5"/>
      <c r="I68" s="47">
        <f t="shared" si="0"/>
        <v>10089</v>
      </c>
      <c r="J68" s="45"/>
    </row>
    <row r="69" spans="1:10" x14ac:dyDescent="0.3">
      <c r="A69" s="77" t="s">
        <v>328</v>
      </c>
      <c r="B69" s="77" t="s">
        <v>386</v>
      </c>
      <c r="C69" s="5"/>
      <c r="D69" s="5"/>
      <c r="E69" s="5">
        <v>5370</v>
      </c>
      <c r="F69" s="17">
        <v>3582</v>
      </c>
      <c r="G69" s="5">
        <v>790</v>
      </c>
      <c r="I69" s="47">
        <f t="shared" si="0"/>
        <v>9742</v>
      </c>
      <c r="J69" s="45"/>
    </row>
    <row r="70" spans="1:10" x14ac:dyDescent="0.3">
      <c r="A70" s="77" t="s">
        <v>139</v>
      </c>
      <c r="B70" s="77" t="s">
        <v>386</v>
      </c>
      <c r="C70" s="5"/>
      <c r="D70" s="17"/>
      <c r="E70" s="5"/>
      <c r="F70" s="5">
        <v>4467</v>
      </c>
      <c r="G70" s="5"/>
      <c r="I70" s="47">
        <f t="shared" si="0"/>
        <v>4467</v>
      </c>
      <c r="J70" s="45"/>
    </row>
    <row r="71" spans="1:10" x14ac:dyDescent="0.3">
      <c r="A71" s="77" t="s">
        <v>329</v>
      </c>
      <c r="B71" s="77" t="s">
        <v>386</v>
      </c>
      <c r="C71" s="5"/>
      <c r="D71" s="5"/>
      <c r="E71" s="5"/>
      <c r="F71" s="81"/>
      <c r="G71" s="5"/>
      <c r="I71" s="47">
        <f t="shared" si="0"/>
        <v>0</v>
      </c>
      <c r="J71" s="45"/>
    </row>
    <row r="72" spans="1:10" x14ac:dyDescent="0.3">
      <c r="A72" s="77" t="s">
        <v>174</v>
      </c>
      <c r="B72" s="77" t="s">
        <v>386</v>
      </c>
      <c r="C72" s="5"/>
      <c r="D72" s="5"/>
      <c r="E72" s="5"/>
      <c r="F72" s="5">
        <v>2214</v>
      </c>
      <c r="G72" s="5"/>
      <c r="I72" s="47">
        <f t="shared" si="0"/>
        <v>2214</v>
      </c>
      <c r="J72" s="45"/>
    </row>
    <row r="73" spans="1:10" x14ac:dyDescent="0.3">
      <c r="A73" s="77" t="s">
        <v>307</v>
      </c>
      <c r="B73" s="77" t="s">
        <v>386</v>
      </c>
      <c r="C73" s="5"/>
      <c r="D73" s="5"/>
      <c r="E73" s="5"/>
      <c r="F73" s="5"/>
      <c r="G73" s="5"/>
      <c r="I73" s="47">
        <f t="shared" si="0"/>
        <v>0</v>
      </c>
      <c r="J73" s="45"/>
    </row>
    <row r="74" spans="1:10" x14ac:dyDescent="0.3">
      <c r="A74" s="77" t="s">
        <v>324</v>
      </c>
      <c r="B74" s="77" t="s">
        <v>386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t="s">
        <v>29</v>
      </c>
      <c r="B75" t="s">
        <v>30</v>
      </c>
      <c r="C75" s="5"/>
      <c r="D75" s="5"/>
      <c r="E75" s="5"/>
      <c r="F75" s="17"/>
      <c r="G75" s="5"/>
      <c r="I75" s="47">
        <f t="shared" si="0"/>
        <v>0</v>
      </c>
      <c r="J75" s="44"/>
    </row>
    <row r="76" spans="1:10" x14ac:dyDescent="0.3">
      <c r="A76" t="s">
        <v>17</v>
      </c>
      <c r="B76" t="s">
        <v>30</v>
      </c>
      <c r="C76" s="5"/>
      <c r="D76" s="5"/>
      <c r="E76" s="5"/>
      <c r="F76" s="5"/>
      <c r="G76" s="5"/>
      <c r="I76" s="47">
        <f t="shared" si="0"/>
        <v>0</v>
      </c>
      <c r="J76" s="44"/>
    </row>
    <row r="77" spans="1:10" x14ac:dyDescent="0.3">
      <c r="A77" t="s">
        <v>18</v>
      </c>
      <c r="B77" t="s">
        <v>30</v>
      </c>
      <c r="C77" s="5"/>
      <c r="D77" s="5"/>
      <c r="E77" s="5"/>
      <c r="F77" s="5"/>
      <c r="G77" s="5"/>
      <c r="I77" s="47">
        <f t="shared" si="0"/>
        <v>0</v>
      </c>
      <c r="J77" s="44"/>
    </row>
    <row r="78" spans="1:10" x14ac:dyDescent="0.3">
      <c r="A78" t="s">
        <v>244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162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6"/>
    </row>
    <row r="80" spans="1:10" x14ac:dyDescent="0.3">
      <c r="A80" s="42" t="s">
        <v>25</v>
      </c>
      <c r="B80" s="42" t="s">
        <v>30</v>
      </c>
      <c r="C80" s="5"/>
      <c r="D80" s="5"/>
      <c r="E80" s="5"/>
      <c r="F80" s="5"/>
      <c r="G80" s="5"/>
      <c r="I80" s="47">
        <f t="shared" si="0"/>
        <v>0</v>
      </c>
      <c r="J80" s="46">
        <f>I80+I98</f>
        <v>0</v>
      </c>
    </row>
    <row r="81" spans="1:10" x14ac:dyDescent="0.3">
      <c r="A81" s="42" t="s">
        <v>349</v>
      </c>
      <c r="B81" s="42" t="s">
        <v>30</v>
      </c>
      <c r="C81" s="5"/>
      <c r="D81" s="5"/>
      <c r="E81" s="5"/>
      <c r="F81" s="5"/>
      <c r="G81" s="5"/>
      <c r="I81" s="47">
        <f t="shared" si="0"/>
        <v>0</v>
      </c>
      <c r="J81" s="46">
        <f>I81</f>
        <v>0</v>
      </c>
    </row>
    <row r="82" spans="1:10" x14ac:dyDescent="0.3">
      <c r="A82" s="42" t="s">
        <v>27</v>
      </c>
      <c r="B82" s="42" t="s">
        <v>30</v>
      </c>
      <c r="C82" s="5"/>
      <c r="D82" s="5"/>
      <c r="E82" s="5"/>
      <c r="F82" s="5"/>
      <c r="G82" s="5">
        <v>3460</v>
      </c>
      <c r="I82" s="47">
        <f t="shared" si="0"/>
        <v>3460</v>
      </c>
      <c r="J82" s="44">
        <f>I82+I96+I99</f>
        <v>3460</v>
      </c>
    </row>
    <row r="83" spans="1:10" x14ac:dyDescent="0.3">
      <c r="A83" s="60" t="s">
        <v>325</v>
      </c>
      <c r="B83" s="60" t="s">
        <v>30</v>
      </c>
      <c r="C83" s="5"/>
      <c r="D83" s="5"/>
      <c r="E83" s="5"/>
      <c r="F83" s="5"/>
      <c r="G83" s="5"/>
      <c r="I83" s="47">
        <f t="shared" si="0"/>
        <v>0</v>
      </c>
      <c r="J83" s="44">
        <f>I83+I100</f>
        <v>0</v>
      </c>
    </row>
    <row r="84" spans="1:10" x14ac:dyDescent="0.3">
      <c r="A84" s="42" t="s">
        <v>28</v>
      </c>
      <c r="B84" s="42" t="s">
        <v>30</v>
      </c>
      <c r="C84" s="5"/>
      <c r="D84" s="5"/>
      <c r="E84" s="5"/>
      <c r="F84" s="5"/>
      <c r="G84" s="5"/>
      <c r="I84" s="47">
        <f t="shared" si="0"/>
        <v>0</v>
      </c>
      <c r="J84" s="44">
        <f>I84+I97+I101</f>
        <v>0</v>
      </c>
    </row>
    <row r="85" spans="1:10" x14ac:dyDescent="0.3">
      <c r="A85" t="s">
        <v>29</v>
      </c>
      <c r="B85" s="59" t="s">
        <v>254</v>
      </c>
      <c r="C85" s="5"/>
      <c r="D85" s="5">
        <v>12902</v>
      </c>
      <c r="E85" s="5">
        <v>6226</v>
      </c>
      <c r="F85" s="5"/>
      <c r="G85" s="5"/>
      <c r="I85" s="47">
        <f t="shared" si="0"/>
        <v>19128</v>
      </c>
      <c r="J85" s="44">
        <f>I75+I85+I92+I102+I134+I106+I113+I120+I127+I141</f>
        <v>39211</v>
      </c>
    </row>
    <row r="86" spans="1:10" x14ac:dyDescent="0.3">
      <c r="A86" t="s">
        <v>330</v>
      </c>
      <c r="B86" s="59" t="s">
        <v>254</v>
      </c>
      <c r="C86" s="5"/>
      <c r="D86" s="5">
        <v>7600</v>
      </c>
      <c r="E86" s="5">
        <v>9004</v>
      </c>
      <c r="F86" s="5">
        <v>4936</v>
      </c>
      <c r="G86" s="5"/>
      <c r="I86" s="47">
        <f t="shared" si="0"/>
        <v>21540</v>
      </c>
      <c r="J86" s="46">
        <f>I86+I135+I107+I114+I121+I128+I142</f>
        <v>34258</v>
      </c>
    </row>
    <row r="87" spans="1:10" x14ac:dyDescent="0.3">
      <c r="A87" t="s">
        <v>17</v>
      </c>
      <c r="B87" s="59" t="s">
        <v>254</v>
      </c>
      <c r="C87" s="5"/>
      <c r="D87" s="5"/>
      <c r="E87" s="5"/>
      <c r="F87" s="5">
        <v>1599</v>
      </c>
      <c r="G87" s="5"/>
      <c r="I87" s="47">
        <f t="shared" si="0"/>
        <v>1599</v>
      </c>
      <c r="J87" s="44">
        <f>I76+I87+I93+I103+I136+I108+I115+I122+I129+I143</f>
        <v>32581</v>
      </c>
    </row>
    <row r="88" spans="1:10" x14ac:dyDescent="0.3">
      <c r="A88" t="s">
        <v>331</v>
      </c>
      <c r="B88" s="59" t="s">
        <v>254</v>
      </c>
      <c r="C88" s="5"/>
      <c r="D88" s="5">
        <v>8532</v>
      </c>
      <c r="E88" s="5">
        <v>5636</v>
      </c>
      <c r="F88" s="5">
        <v>2823</v>
      </c>
      <c r="G88" s="5">
        <v>3420</v>
      </c>
      <c r="I88" s="47">
        <f t="shared" si="0"/>
        <v>20411</v>
      </c>
      <c r="J88" s="46">
        <f>I88+I137+I109+I116+I123+I130+I144</f>
        <v>24949</v>
      </c>
    </row>
    <row r="89" spans="1:10" x14ac:dyDescent="0.3">
      <c r="A89" t="s">
        <v>18</v>
      </c>
      <c r="B89" s="59" t="s">
        <v>254</v>
      </c>
      <c r="C89" s="5"/>
      <c r="D89" s="5"/>
      <c r="E89" s="5"/>
      <c r="F89" s="5">
        <v>4262</v>
      </c>
      <c r="G89" s="5"/>
      <c r="I89" s="47">
        <f t="shared" si="0"/>
        <v>4262</v>
      </c>
      <c r="J89" s="44">
        <f>I77+I94+I104+I138+I89+I110+I117+I124+I131+I145</f>
        <v>10834</v>
      </c>
    </row>
    <row r="90" spans="1:10" x14ac:dyDescent="0.3">
      <c r="A90" t="s">
        <v>244</v>
      </c>
      <c r="B90" s="59" t="s">
        <v>254</v>
      </c>
      <c r="C90" s="5"/>
      <c r="D90" s="5">
        <v>3633</v>
      </c>
      <c r="E90" s="5"/>
      <c r="F90" s="5">
        <v>2783</v>
      </c>
      <c r="G90" s="5"/>
      <c r="I90" s="47">
        <f t="shared" si="0"/>
        <v>6416</v>
      </c>
      <c r="J90" s="44">
        <f>I78+I95+I105+I90+I139+I111+I118+I125+I132+I146</f>
        <v>6416</v>
      </c>
    </row>
    <row r="91" spans="1:10" x14ac:dyDescent="0.3">
      <c r="A91" t="s">
        <v>162</v>
      </c>
      <c r="B91" s="59" t="s">
        <v>254</v>
      </c>
      <c r="C91" s="5"/>
      <c r="D91" s="5"/>
      <c r="E91" s="5"/>
      <c r="F91" s="5"/>
      <c r="G91" s="5"/>
      <c r="I91" s="47">
        <f t="shared" si="0"/>
        <v>0</v>
      </c>
      <c r="J91" s="44">
        <f>I79+I91+I140+I112+I119+I126+I133+I147</f>
        <v>1302</v>
      </c>
    </row>
    <row r="92" spans="1:10" x14ac:dyDescent="0.3">
      <c r="A92" s="2" t="s">
        <v>29</v>
      </c>
      <c r="B92" s="2" t="s">
        <v>289</v>
      </c>
      <c r="C92" s="5"/>
      <c r="D92" s="5"/>
      <c r="E92" s="5"/>
      <c r="F92" s="5"/>
      <c r="G92" s="5"/>
      <c r="I92" s="47">
        <f t="shared" si="0"/>
        <v>0</v>
      </c>
      <c r="J92" s="45"/>
    </row>
    <row r="93" spans="1:10" x14ac:dyDescent="0.3">
      <c r="A93" s="2" t="s">
        <v>17</v>
      </c>
      <c r="B93" s="2" t="s">
        <v>289</v>
      </c>
      <c r="C93" s="5"/>
      <c r="D93" s="5"/>
      <c r="E93" s="5"/>
      <c r="F93" s="5"/>
      <c r="G93" s="5"/>
      <c r="I93" s="47">
        <f t="shared" si="0"/>
        <v>0</v>
      </c>
      <c r="J93" s="45"/>
    </row>
    <row r="94" spans="1:10" x14ac:dyDescent="0.3">
      <c r="A94" t="s">
        <v>18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244</v>
      </c>
      <c r="B95" s="2" t="s">
        <v>289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27</v>
      </c>
      <c r="B96" s="2" t="s">
        <v>289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28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25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27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325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28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s="2" t="s">
        <v>29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s="2" t="s">
        <v>17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18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244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175</v>
      </c>
      <c r="B106" s="64" t="s">
        <v>360</v>
      </c>
      <c r="C106" s="5"/>
      <c r="D106" s="5"/>
      <c r="E106" s="5"/>
      <c r="F106" s="5"/>
      <c r="G106" s="5"/>
      <c r="I106" s="13">
        <f t="shared" si="0"/>
        <v>0</v>
      </c>
      <c r="J106" s="45"/>
    </row>
    <row r="107" spans="1:10" x14ac:dyDescent="0.3">
      <c r="A107" t="s">
        <v>361</v>
      </c>
      <c r="B107" s="64" t="s">
        <v>360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176</v>
      </c>
      <c r="B108" s="64" t="s">
        <v>360</v>
      </c>
      <c r="C108" s="5"/>
      <c r="D108" s="5"/>
      <c r="E108" s="5"/>
      <c r="F108" s="5"/>
      <c r="G108" s="5"/>
      <c r="I108" s="13">
        <f t="shared" si="0"/>
        <v>0</v>
      </c>
      <c r="J108" s="45"/>
    </row>
    <row r="109" spans="1:10" x14ac:dyDescent="0.3">
      <c r="A109" t="s">
        <v>362</v>
      </c>
      <c r="B109" s="64" t="s">
        <v>360</v>
      </c>
      <c r="C109" s="5"/>
      <c r="D109" s="5"/>
      <c r="E109" s="5"/>
      <c r="F109" s="5"/>
      <c r="G109" s="5"/>
      <c r="I109" s="13">
        <f t="shared" si="0"/>
        <v>0</v>
      </c>
      <c r="J109" s="45"/>
    </row>
    <row r="110" spans="1:10" x14ac:dyDescent="0.3">
      <c r="A110" t="s">
        <v>177</v>
      </c>
      <c r="B110" s="64" t="s">
        <v>360</v>
      </c>
      <c r="C110" s="5"/>
      <c r="D110" s="5"/>
      <c r="E110" s="5"/>
      <c r="F110" s="5"/>
      <c r="G110" s="5"/>
      <c r="I110" s="13">
        <f t="shared" si="0"/>
        <v>0</v>
      </c>
      <c r="J110" s="45"/>
    </row>
    <row r="111" spans="1:10" x14ac:dyDescent="0.3">
      <c r="A111" s="2" t="s">
        <v>363</v>
      </c>
      <c r="B111" s="64" t="s">
        <v>360</v>
      </c>
      <c r="C111" s="5"/>
      <c r="D111" s="5"/>
      <c r="E111" s="5"/>
      <c r="F111" s="5"/>
      <c r="G111" s="5"/>
      <c r="I111" s="13">
        <f t="shared" si="0"/>
        <v>0</v>
      </c>
      <c r="J111" s="45"/>
    </row>
    <row r="112" spans="1:10" x14ac:dyDescent="0.3">
      <c r="A112" s="2" t="s">
        <v>364</v>
      </c>
      <c r="B112" s="64" t="s">
        <v>360</v>
      </c>
      <c r="C112" s="5"/>
      <c r="D112" s="5"/>
      <c r="E112" s="5">
        <v>1302</v>
      </c>
      <c r="F112" s="5"/>
      <c r="G112" s="5"/>
      <c r="I112" s="13">
        <f t="shared" si="0"/>
        <v>1302</v>
      </c>
      <c r="J112" s="45"/>
    </row>
    <row r="113" spans="1:10" x14ac:dyDescent="0.3">
      <c r="A113" t="s">
        <v>29</v>
      </c>
      <c r="B113" s="68" t="s">
        <v>375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t="s">
        <v>330</v>
      </c>
      <c r="B114" s="68" t="s">
        <v>375</v>
      </c>
      <c r="C114" s="5"/>
      <c r="D114" s="5"/>
      <c r="E114" s="5"/>
      <c r="F114" s="5">
        <v>4399</v>
      </c>
      <c r="G114" s="5"/>
      <c r="I114" s="13">
        <f t="shared" si="0"/>
        <v>4399</v>
      </c>
      <c r="J114" s="46"/>
    </row>
    <row r="115" spans="1:10" x14ac:dyDescent="0.3">
      <c r="A115" t="s">
        <v>17</v>
      </c>
      <c r="B115" s="68" t="s">
        <v>375</v>
      </c>
      <c r="C115" s="5"/>
      <c r="D115" s="5"/>
      <c r="E115" s="5"/>
      <c r="F115" s="5">
        <v>2867</v>
      </c>
      <c r="G115" s="5"/>
      <c r="I115" s="13">
        <f t="shared" si="0"/>
        <v>2867</v>
      </c>
      <c r="J115" s="46"/>
    </row>
    <row r="116" spans="1:10" x14ac:dyDescent="0.3">
      <c r="A116" t="s">
        <v>331</v>
      </c>
      <c r="B116" s="68" t="s">
        <v>375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t="s">
        <v>18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244</v>
      </c>
      <c r="B118" s="68" t="s">
        <v>375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162</v>
      </c>
      <c r="B119" s="68" t="s">
        <v>375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s="71" t="s">
        <v>29</v>
      </c>
      <c r="B120" s="68" t="s">
        <v>382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5"/>
      <c r="D121" s="5"/>
      <c r="E121" s="5"/>
      <c r="F121" s="5"/>
      <c r="G121" s="5">
        <v>2976</v>
      </c>
      <c r="I121" s="13">
        <f t="shared" si="0"/>
        <v>2976</v>
      </c>
      <c r="J121" s="46"/>
    </row>
    <row r="122" spans="1:10" x14ac:dyDescent="0.3">
      <c r="A122" s="71" t="s">
        <v>17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162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55" t="s">
        <v>37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72" t="s">
        <v>33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72" t="s">
        <v>326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2" t="s">
        <v>31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2" t="s">
        <v>37</v>
      </c>
      <c r="B134" s="73" t="s">
        <v>297</v>
      </c>
      <c r="C134" s="5"/>
      <c r="D134" s="5"/>
      <c r="E134" s="5"/>
      <c r="F134" s="5"/>
      <c r="G134" s="5"/>
      <c r="I134" s="13">
        <f t="shared" si="0"/>
        <v>0</v>
      </c>
      <c r="J134" s="46"/>
    </row>
    <row r="135" spans="1:10" x14ac:dyDescent="0.3">
      <c r="A135" s="2" t="s">
        <v>332</v>
      </c>
      <c r="B135" s="73" t="s">
        <v>297</v>
      </c>
      <c r="C135" s="5"/>
      <c r="D135" s="5"/>
      <c r="E135" s="5">
        <v>5343</v>
      </c>
      <c r="F135" s="5"/>
      <c r="G135" s="5"/>
      <c r="I135" s="13">
        <f t="shared" si="0"/>
        <v>5343</v>
      </c>
      <c r="J135" s="46"/>
    </row>
    <row r="136" spans="1:10" x14ac:dyDescent="0.3">
      <c r="A136" s="2" t="s">
        <v>33</v>
      </c>
      <c r="B136" s="73" t="s">
        <v>297</v>
      </c>
      <c r="C136" s="5"/>
      <c r="D136" s="5"/>
      <c r="E136" s="5"/>
      <c r="F136" s="5">
        <v>5724</v>
      </c>
      <c r="G136" s="5">
        <v>2249</v>
      </c>
      <c r="I136" s="13">
        <f t="shared" si="0"/>
        <v>7973</v>
      </c>
      <c r="J136" s="46"/>
    </row>
    <row r="137" spans="1:10" x14ac:dyDescent="0.3">
      <c r="A137" s="2" t="s">
        <v>326</v>
      </c>
      <c r="B137" s="73" t="s">
        <v>297</v>
      </c>
      <c r="C137" s="5"/>
      <c r="D137" s="5">
        <v>4538</v>
      </c>
      <c r="E137" s="5"/>
      <c r="F137" s="5"/>
      <c r="G137" s="5"/>
      <c r="I137" s="13">
        <f t="shared" si="0"/>
        <v>4538</v>
      </c>
      <c r="J137" s="46"/>
    </row>
    <row r="138" spans="1:10" x14ac:dyDescent="0.3">
      <c r="A138" s="2" t="s">
        <v>31</v>
      </c>
      <c r="B138" s="73" t="s">
        <v>297</v>
      </c>
      <c r="C138" s="5"/>
      <c r="D138" s="5"/>
      <c r="E138" s="5"/>
      <c r="F138" s="5"/>
      <c r="G138" s="5"/>
      <c r="I138" s="13">
        <f t="shared" si="0"/>
        <v>0</v>
      </c>
      <c r="J138" s="46"/>
    </row>
    <row r="139" spans="1:10" x14ac:dyDescent="0.3">
      <c r="A139" s="2" t="s">
        <v>245</v>
      </c>
      <c r="B139" s="73" t="s">
        <v>297</v>
      </c>
      <c r="C139" s="5"/>
      <c r="D139" s="5"/>
      <c r="E139" s="5"/>
      <c r="F139" s="5"/>
      <c r="G139" s="5"/>
      <c r="I139" s="13">
        <f t="shared" si="0"/>
        <v>0</v>
      </c>
      <c r="J139" s="46"/>
    </row>
    <row r="140" spans="1:10" x14ac:dyDescent="0.3">
      <c r="A140" s="2" t="s">
        <v>161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77" t="s">
        <v>175</v>
      </c>
      <c r="B141" s="68" t="s">
        <v>382</v>
      </c>
      <c r="C141" s="5"/>
      <c r="D141" s="5"/>
      <c r="E141" s="5">
        <v>4695</v>
      </c>
      <c r="F141" s="5">
        <v>15388</v>
      </c>
      <c r="G141" s="5"/>
      <c r="I141" s="13">
        <f t="shared" si="0"/>
        <v>20083</v>
      </c>
      <c r="J141" s="46"/>
    </row>
    <row r="142" spans="1:10" x14ac:dyDescent="0.3">
      <c r="A142" s="77" t="s">
        <v>361</v>
      </c>
      <c r="B142" s="68" t="s">
        <v>382</v>
      </c>
      <c r="C142" s="5"/>
      <c r="D142" s="5"/>
      <c r="E142" s="5"/>
      <c r="F142" s="5"/>
      <c r="G142" s="5"/>
      <c r="I142" s="13">
        <f t="shared" si="0"/>
        <v>0</v>
      </c>
      <c r="J142" s="46"/>
    </row>
    <row r="143" spans="1:10" x14ac:dyDescent="0.3">
      <c r="A143" s="78" t="s">
        <v>176</v>
      </c>
      <c r="B143" s="68" t="s">
        <v>382</v>
      </c>
      <c r="C143" s="5"/>
      <c r="D143" s="5">
        <v>13743</v>
      </c>
      <c r="E143" s="5">
        <v>2979</v>
      </c>
      <c r="F143" s="5">
        <v>3420</v>
      </c>
      <c r="G143" s="5"/>
      <c r="I143" s="13">
        <f t="shared" si="0"/>
        <v>20142</v>
      </c>
      <c r="J143" s="46"/>
    </row>
    <row r="144" spans="1:10" x14ac:dyDescent="0.3">
      <c r="A144" s="78" t="s">
        <v>362</v>
      </c>
      <c r="B144" s="68" t="s">
        <v>382</v>
      </c>
      <c r="C144" s="5"/>
      <c r="D144" s="5"/>
      <c r="E144" s="5"/>
      <c r="F144" s="5"/>
      <c r="G144" s="5"/>
      <c r="I144" s="13">
        <f t="shared" si="0"/>
        <v>0</v>
      </c>
      <c r="J144" s="46"/>
    </row>
    <row r="145" spans="1:10" x14ac:dyDescent="0.3">
      <c r="A145" s="78" t="s">
        <v>177</v>
      </c>
      <c r="B145" s="68" t="s">
        <v>382</v>
      </c>
      <c r="C145" s="5"/>
      <c r="D145" s="5"/>
      <c r="E145" s="5">
        <v>444</v>
      </c>
      <c r="F145" s="5">
        <v>6128</v>
      </c>
      <c r="G145" s="5"/>
      <c r="I145" s="13">
        <f t="shared" si="0"/>
        <v>6572</v>
      </c>
      <c r="J145" s="46"/>
    </row>
    <row r="146" spans="1:10" x14ac:dyDescent="0.3">
      <c r="A146" s="77" t="s">
        <v>363</v>
      </c>
      <c r="B146" s="68" t="s">
        <v>382</v>
      </c>
      <c r="C146" s="5"/>
      <c r="D146" s="5"/>
      <c r="E146" s="5"/>
      <c r="F146" s="5"/>
      <c r="G146" s="5"/>
      <c r="I146" s="13">
        <f t="shared" si="0"/>
        <v>0</v>
      </c>
      <c r="J146" s="46"/>
    </row>
    <row r="147" spans="1:10" x14ac:dyDescent="0.3">
      <c r="A147" s="77" t="s">
        <v>364</v>
      </c>
      <c r="B147" s="68" t="s">
        <v>382</v>
      </c>
      <c r="C147" s="5"/>
      <c r="D147" s="5"/>
      <c r="E147" s="5"/>
      <c r="F147" s="5"/>
      <c r="G147" s="5"/>
      <c r="I147" s="13">
        <f t="shared" si="0"/>
        <v>0</v>
      </c>
      <c r="J147" s="46"/>
    </row>
    <row r="148" spans="1:10" x14ac:dyDescent="0.3">
      <c r="A148" t="s">
        <v>37</v>
      </c>
      <c r="B148" s="55" t="s">
        <v>336</v>
      </c>
      <c r="C148" s="5"/>
      <c r="D148" s="5"/>
      <c r="E148" s="5"/>
      <c r="F148" s="10"/>
      <c r="G148" s="5"/>
      <c r="I148" s="47">
        <f t="shared" si="0"/>
        <v>0</v>
      </c>
      <c r="J148" s="45"/>
    </row>
    <row r="149" spans="1:10" x14ac:dyDescent="0.3">
      <c r="A149" s="2" t="s">
        <v>332</v>
      </c>
      <c r="B149" s="55" t="s">
        <v>336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0" x14ac:dyDescent="0.3">
      <c r="A150" t="s">
        <v>33</v>
      </c>
      <c r="B150" s="55" t="s">
        <v>336</v>
      </c>
      <c r="C150" s="5"/>
      <c r="D150" s="5"/>
      <c r="E150" s="5"/>
      <c r="F150" s="10"/>
      <c r="G150" s="5"/>
      <c r="I150" s="47">
        <f t="shared" si="0"/>
        <v>0</v>
      </c>
      <c r="J150" s="45"/>
    </row>
    <row r="151" spans="1:10" x14ac:dyDescent="0.3">
      <c r="A151" s="2" t="s">
        <v>326</v>
      </c>
      <c r="B151" s="55" t="s">
        <v>336</v>
      </c>
      <c r="C151" s="5"/>
      <c r="D151" s="5"/>
      <c r="E151" s="5"/>
      <c r="F151" s="10"/>
      <c r="G151" s="5"/>
      <c r="I151" s="47">
        <f t="shared" si="0"/>
        <v>0</v>
      </c>
      <c r="J151" s="45"/>
    </row>
    <row r="152" spans="1:10" x14ac:dyDescent="0.3">
      <c r="A152" s="2" t="s">
        <v>339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6">
        <f>I152</f>
        <v>0</v>
      </c>
    </row>
    <row r="153" spans="1:10" x14ac:dyDescent="0.3">
      <c r="A153" t="s">
        <v>31</v>
      </c>
      <c r="B153" s="55" t="s">
        <v>336</v>
      </c>
      <c r="C153" s="5"/>
      <c r="D153" s="5"/>
      <c r="E153" s="5"/>
      <c r="F153" s="5"/>
      <c r="G153" s="5"/>
      <c r="I153" s="47">
        <f t="shared" si="0"/>
        <v>0</v>
      </c>
      <c r="J153" s="45"/>
    </row>
    <row r="154" spans="1:10" x14ac:dyDescent="0.3">
      <c r="A154" s="2" t="s">
        <v>245</v>
      </c>
      <c r="B154" s="55" t="s">
        <v>336</v>
      </c>
      <c r="C154" s="5"/>
      <c r="D154" s="5"/>
      <c r="E154" s="5"/>
      <c r="F154" s="5"/>
      <c r="G154" s="5"/>
      <c r="I154" s="47">
        <f t="shared" si="0"/>
        <v>0</v>
      </c>
      <c r="J154" s="45"/>
    </row>
    <row r="155" spans="1:10" x14ac:dyDescent="0.3">
      <c r="A155" s="2" t="s">
        <v>161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t="s">
        <v>35</v>
      </c>
      <c r="B156" t="s">
        <v>32</v>
      </c>
      <c r="C156" s="5"/>
      <c r="D156" s="5"/>
      <c r="E156" s="5"/>
      <c r="F156" s="5"/>
      <c r="G156" s="5"/>
      <c r="I156" s="13">
        <f t="shared" si="0"/>
        <v>0</v>
      </c>
      <c r="J156" s="46">
        <f>I156</f>
        <v>0</v>
      </c>
    </row>
    <row r="157" spans="1:10" x14ac:dyDescent="0.3">
      <c r="A157" t="s">
        <v>36</v>
      </c>
      <c r="B157" t="s">
        <v>32</v>
      </c>
      <c r="C157" s="5"/>
      <c r="D157" s="5"/>
      <c r="E157" s="5"/>
      <c r="F157" s="5"/>
      <c r="G157" s="5"/>
      <c r="I157" s="13">
        <f t="shared" si="0"/>
        <v>0</v>
      </c>
      <c r="J157" s="46">
        <f t="shared" ref="J157:J164" si="1">I157</f>
        <v>0</v>
      </c>
    </row>
    <row r="158" spans="1:10" x14ac:dyDescent="0.3">
      <c r="A158" t="s">
        <v>340</v>
      </c>
      <c r="B158" s="56" t="s">
        <v>32</v>
      </c>
      <c r="C158" s="5"/>
      <c r="D158" s="5"/>
      <c r="E158" s="5"/>
      <c r="F158" s="5"/>
      <c r="G158" s="5"/>
      <c r="I158" s="13">
        <f t="shared" si="0"/>
        <v>0</v>
      </c>
      <c r="J158" s="46">
        <f t="shared" si="1"/>
        <v>0</v>
      </c>
    </row>
    <row r="159" spans="1:10" x14ac:dyDescent="0.3">
      <c r="A159" t="s">
        <v>341</v>
      </c>
      <c r="B159" s="56" t="s">
        <v>32</v>
      </c>
      <c r="C159" s="5"/>
      <c r="D159" s="5"/>
      <c r="E159" s="5">
        <v>3316</v>
      </c>
      <c r="F159" s="5"/>
      <c r="G159" s="5"/>
      <c r="I159" s="13">
        <f t="shared" si="0"/>
        <v>3316</v>
      </c>
      <c r="J159" s="46">
        <f t="shared" si="1"/>
        <v>3316</v>
      </c>
    </row>
    <row r="160" spans="1:10" x14ac:dyDescent="0.3">
      <c r="A160" t="s">
        <v>389</v>
      </c>
      <c r="B160" s="56" t="s">
        <v>390</v>
      </c>
      <c r="C160" s="5"/>
      <c r="D160" s="5"/>
      <c r="E160" s="5">
        <v>18755</v>
      </c>
      <c r="F160" s="5"/>
      <c r="G160" s="5"/>
      <c r="I160" s="13">
        <f t="shared" si="0"/>
        <v>18755</v>
      </c>
      <c r="J160" s="46">
        <f t="shared" si="1"/>
        <v>18755</v>
      </c>
    </row>
    <row r="161" spans="1:10" x14ac:dyDescent="0.3">
      <c r="A161" t="s">
        <v>396</v>
      </c>
      <c r="B161" s="56" t="s">
        <v>390</v>
      </c>
      <c r="C161" s="5"/>
      <c r="D161" s="5"/>
      <c r="E161" s="5"/>
      <c r="F161" s="5"/>
      <c r="G161" s="5"/>
      <c r="I161" s="13">
        <f t="shared" si="0"/>
        <v>0</v>
      </c>
      <c r="J161" s="46">
        <f t="shared" si="1"/>
        <v>0</v>
      </c>
    </row>
    <row r="162" spans="1:10" x14ac:dyDescent="0.3">
      <c r="A162" t="s">
        <v>391</v>
      </c>
      <c r="B162" s="56" t="s">
        <v>390</v>
      </c>
      <c r="C162" s="5"/>
      <c r="D162" s="5"/>
      <c r="E162" s="5">
        <v>3729</v>
      </c>
      <c r="F162" s="5"/>
      <c r="G162" s="5"/>
      <c r="I162" s="13">
        <f t="shared" si="0"/>
        <v>3729</v>
      </c>
      <c r="J162" s="46">
        <f t="shared" si="1"/>
        <v>3729</v>
      </c>
    </row>
    <row r="163" spans="1:10" x14ac:dyDescent="0.3">
      <c r="A163" s="53" t="s">
        <v>332</v>
      </c>
      <c r="B163" s="54" t="s">
        <v>316</v>
      </c>
      <c r="C163" s="5"/>
      <c r="D163" s="5"/>
      <c r="E163" s="5">
        <v>6060</v>
      </c>
      <c r="F163" s="5"/>
      <c r="G163" s="5"/>
      <c r="I163" s="13">
        <f t="shared" si="0"/>
        <v>6060</v>
      </c>
      <c r="J163" s="46">
        <f t="shared" si="1"/>
        <v>6060</v>
      </c>
    </row>
    <row r="164" spans="1:10" x14ac:dyDescent="0.3">
      <c r="A164" s="53" t="s">
        <v>326</v>
      </c>
      <c r="B164" s="54" t="s">
        <v>316</v>
      </c>
      <c r="C164" s="5"/>
      <c r="D164" s="5"/>
      <c r="E164" s="5"/>
      <c r="F164" s="5"/>
      <c r="G164" s="5"/>
      <c r="I164" s="13">
        <f t="shared" si="0"/>
        <v>0</v>
      </c>
      <c r="J164" s="46">
        <f t="shared" si="1"/>
        <v>0</v>
      </c>
    </row>
    <row r="165" spans="1:10" x14ac:dyDescent="0.3">
      <c r="A165" s="53" t="s">
        <v>339</v>
      </c>
      <c r="B165" s="54" t="s">
        <v>316</v>
      </c>
      <c r="C165" s="5"/>
      <c r="D165" s="5"/>
      <c r="E165" s="5"/>
      <c r="F165" s="10"/>
      <c r="G165" s="5"/>
      <c r="I165" s="13">
        <f t="shared" si="0"/>
        <v>0</v>
      </c>
      <c r="J165" s="46">
        <f>I165</f>
        <v>0</v>
      </c>
    </row>
    <row r="166" spans="1:10" x14ac:dyDescent="0.3">
      <c r="A166" s="53" t="s">
        <v>349</v>
      </c>
      <c r="B166" s="54" t="s">
        <v>397</v>
      </c>
      <c r="C166" s="5"/>
      <c r="D166" s="5"/>
      <c r="E166" s="5">
        <v>8599</v>
      </c>
      <c r="F166" s="10"/>
      <c r="G166" s="5"/>
      <c r="I166" s="13">
        <f t="shared" si="0"/>
        <v>8599</v>
      </c>
      <c r="J166" s="46">
        <f t="shared" ref="J166:J167" si="2">I166</f>
        <v>8599</v>
      </c>
    </row>
    <row r="167" spans="1:10" x14ac:dyDescent="0.3">
      <c r="A167" s="53" t="s">
        <v>398</v>
      </c>
      <c r="B167" s="54" t="s">
        <v>397</v>
      </c>
      <c r="C167" s="5"/>
      <c r="D167" s="5"/>
      <c r="E167" s="5">
        <v>6062</v>
      </c>
      <c r="F167" s="10"/>
      <c r="G167" s="5"/>
      <c r="I167" s="13">
        <f t="shared" si="0"/>
        <v>6062</v>
      </c>
      <c r="J167" s="46">
        <f t="shared" si="2"/>
        <v>6062</v>
      </c>
    </row>
    <row r="168" spans="1:10" x14ac:dyDescent="0.3">
      <c r="A168" t="s">
        <v>37</v>
      </c>
      <c r="B168" t="s">
        <v>293</v>
      </c>
      <c r="C168" s="5"/>
      <c r="D168" s="5"/>
      <c r="E168" s="5"/>
      <c r="F168" s="5"/>
      <c r="G168" s="5"/>
      <c r="I168" s="13">
        <f t="shared" si="0"/>
        <v>0</v>
      </c>
      <c r="J168" s="44">
        <f>I168+I175+I179+I184</f>
        <v>1205</v>
      </c>
    </row>
    <row r="169" spans="1:10" x14ac:dyDescent="0.3">
      <c r="A169" s="2" t="s">
        <v>332</v>
      </c>
      <c r="B169" s="2" t="s">
        <v>327</v>
      </c>
      <c r="C169" s="5"/>
      <c r="D169" s="5"/>
      <c r="E169" s="5"/>
      <c r="F169" s="5"/>
      <c r="G169" s="5"/>
      <c r="I169" s="13">
        <f t="shared" si="0"/>
        <v>0</v>
      </c>
      <c r="J169" s="46">
        <f>I169+I185+I191</f>
        <v>0</v>
      </c>
    </row>
    <row r="170" spans="1:10" x14ac:dyDescent="0.3">
      <c r="A170" t="s">
        <v>33</v>
      </c>
      <c r="B170" t="s">
        <v>293</v>
      </c>
      <c r="C170" s="5"/>
      <c r="D170" s="5"/>
      <c r="E170" s="5"/>
      <c r="F170" s="5"/>
      <c r="G170" s="5"/>
      <c r="I170" s="13">
        <f t="shared" si="0"/>
        <v>0</v>
      </c>
      <c r="J170" s="46">
        <f>I170+I176+I180+I186</f>
        <v>7059</v>
      </c>
    </row>
    <row r="171" spans="1:10" x14ac:dyDescent="0.3">
      <c r="A171" s="2" t="s">
        <v>326</v>
      </c>
      <c r="B171" s="2" t="s">
        <v>327</v>
      </c>
      <c r="C171" s="5"/>
      <c r="D171" s="5"/>
      <c r="E171" s="5">
        <v>3171</v>
      </c>
      <c r="F171" s="5">
        <v>1524</v>
      </c>
      <c r="G171" s="5"/>
      <c r="I171" s="13">
        <f t="shared" si="0"/>
        <v>4695</v>
      </c>
      <c r="J171" s="46">
        <f>I171+I187+I192+I181</f>
        <v>6737</v>
      </c>
    </row>
    <row r="172" spans="1:10" x14ac:dyDescent="0.3">
      <c r="A172" t="s">
        <v>31</v>
      </c>
      <c r="B172" t="s">
        <v>293</v>
      </c>
      <c r="C172" s="5"/>
      <c r="D172" s="5"/>
      <c r="E172" s="5"/>
      <c r="F172" s="10">
        <v>10045</v>
      </c>
      <c r="G172" s="5"/>
      <c r="I172" s="13">
        <f t="shared" si="0"/>
        <v>10045</v>
      </c>
      <c r="J172" s="44">
        <f>I172+I177+I182+I188</f>
        <v>10595</v>
      </c>
    </row>
    <row r="173" spans="1:10" x14ac:dyDescent="0.3">
      <c r="A173" t="s">
        <v>245</v>
      </c>
      <c r="B173" t="s">
        <v>293</v>
      </c>
      <c r="C173" s="5"/>
      <c r="D173" s="5">
        <v>1849</v>
      </c>
      <c r="E173" s="5"/>
      <c r="F173" s="10">
        <v>3027</v>
      </c>
      <c r="G173" s="5"/>
      <c r="I173" s="13">
        <f t="shared" si="0"/>
        <v>4876</v>
      </c>
      <c r="J173" s="75">
        <f>I173+I178+I183+I189</f>
        <v>4876</v>
      </c>
    </row>
    <row r="174" spans="1:10" x14ac:dyDescent="0.3">
      <c r="A174" t="s">
        <v>161</v>
      </c>
      <c r="B174" t="s">
        <v>293</v>
      </c>
      <c r="C174" s="5"/>
      <c r="D174" s="5"/>
      <c r="E174" s="5">
        <v>2869</v>
      </c>
      <c r="F174" s="10"/>
      <c r="G174" s="5"/>
      <c r="I174" s="13">
        <f t="shared" si="0"/>
        <v>2869</v>
      </c>
      <c r="J174" s="46">
        <f>I174+I190+I193</f>
        <v>2869</v>
      </c>
    </row>
    <row r="175" spans="1:10" x14ac:dyDescent="0.3">
      <c r="A175" t="s">
        <v>37</v>
      </c>
      <c r="B175" t="s">
        <v>277</v>
      </c>
      <c r="C175" s="5"/>
      <c r="D175" s="5"/>
      <c r="E175" s="17">
        <v>1205</v>
      </c>
      <c r="F175" s="10"/>
      <c r="G175" s="5"/>
      <c r="I175" s="47">
        <f t="shared" si="0"/>
        <v>1205</v>
      </c>
      <c r="J175" s="46"/>
    </row>
    <row r="176" spans="1:10" x14ac:dyDescent="0.3">
      <c r="A176" t="s">
        <v>33</v>
      </c>
      <c r="B176" t="s">
        <v>277</v>
      </c>
      <c r="C176" s="5"/>
      <c r="D176" s="5"/>
      <c r="E176" s="5"/>
      <c r="F176" s="10">
        <v>7059</v>
      </c>
      <c r="G176" s="5"/>
      <c r="I176" s="47">
        <f t="shared" si="0"/>
        <v>7059</v>
      </c>
      <c r="J176" s="46"/>
    </row>
    <row r="177" spans="1:10" x14ac:dyDescent="0.3">
      <c r="A177" t="s">
        <v>31</v>
      </c>
      <c r="B177" t="s">
        <v>277</v>
      </c>
      <c r="C177" s="5"/>
      <c r="D177" s="5"/>
      <c r="E177" s="5"/>
      <c r="F177" s="10">
        <v>550</v>
      </c>
      <c r="G177" s="5"/>
      <c r="I177" s="47">
        <f t="shared" si="0"/>
        <v>550</v>
      </c>
      <c r="J177" s="46"/>
    </row>
    <row r="178" spans="1:10" x14ac:dyDescent="0.3">
      <c r="A178" t="s">
        <v>245</v>
      </c>
      <c r="B178" t="s">
        <v>277</v>
      </c>
      <c r="C178" s="5"/>
      <c r="D178" s="5"/>
      <c r="E178" s="5"/>
      <c r="F178" s="10"/>
      <c r="G178" s="5"/>
      <c r="I178" s="74">
        <f t="shared" si="0"/>
        <v>0</v>
      </c>
      <c r="J178" s="46"/>
    </row>
    <row r="179" spans="1:10" x14ac:dyDescent="0.3">
      <c r="A179" s="2" t="s">
        <v>37</v>
      </c>
      <c r="B179" s="2" t="s">
        <v>153</v>
      </c>
      <c r="C179" s="5"/>
      <c r="D179" s="5"/>
      <c r="E179" s="5"/>
      <c r="F179" s="10"/>
      <c r="G179" s="5"/>
      <c r="I179" s="47">
        <f t="shared" si="0"/>
        <v>0</v>
      </c>
      <c r="J179" s="46"/>
    </row>
    <row r="180" spans="1:10" x14ac:dyDescent="0.3">
      <c r="A180" s="2" t="s">
        <v>33</v>
      </c>
      <c r="B180" s="2" t="s">
        <v>153</v>
      </c>
      <c r="C180" s="5"/>
      <c r="D180" s="5"/>
      <c r="E180" s="5"/>
      <c r="F180" s="10"/>
      <c r="G180" s="5"/>
      <c r="I180" s="47">
        <f t="shared" si="0"/>
        <v>0</v>
      </c>
      <c r="J180" s="46"/>
    </row>
    <row r="181" spans="1:10" x14ac:dyDescent="0.3">
      <c r="A181" s="2" t="s">
        <v>326</v>
      </c>
      <c r="B181" s="2" t="s">
        <v>153</v>
      </c>
      <c r="C181" s="5"/>
      <c r="D181" s="5">
        <v>2042</v>
      </c>
      <c r="E181" s="5"/>
      <c r="F181" s="10"/>
      <c r="G181" s="5"/>
      <c r="I181" s="47">
        <f t="shared" si="0"/>
        <v>2042</v>
      </c>
      <c r="J181" s="46"/>
    </row>
    <row r="182" spans="1:10" x14ac:dyDescent="0.3">
      <c r="A182" s="2" t="s">
        <v>31</v>
      </c>
      <c r="B182" s="2" t="s">
        <v>153</v>
      </c>
      <c r="C182" s="5"/>
      <c r="D182" s="5"/>
      <c r="E182" s="5"/>
      <c r="F182" s="10"/>
      <c r="G182" s="5"/>
      <c r="I182" s="47">
        <f t="shared" si="0"/>
        <v>0</v>
      </c>
      <c r="J182" s="46"/>
    </row>
    <row r="183" spans="1:10" x14ac:dyDescent="0.3">
      <c r="A183" s="2" t="s">
        <v>245</v>
      </c>
      <c r="B183" s="2" t="s">
        <v>153</v>
      </c>
      <c r="C183" s="5"/>
      <c r="D183" s="5"/>
      <c r="E183" s="5"/>
      <c r="F183" s="10"/>
      <c r="G183" s="5"/>
      <c r="I183" s="47">
        <f t="shared" si="0"/>
        <v>0</v>
      </c>
      <c r="J183" s="46"/>
    </row>
    <row r="184" spans="1:10" x14ac:dyDescent="0.3">
      <c r="A184" s="2" t="s">
        <v>42</v>
      </c>
      <c r="B184" s="2" t="s">
        <v>355</v>
      </c>
      <c r="C184" s="5"/>
      <c r="D184" s="5"/>
      <c r="E184" s="5"/>
      <c r="F184" s="5"/>
      <c r="G184" s="5"/>
      <c r="I184" s="47">
        <f t="shared" si="0"/>
        <v>0</v>
      </c>
      <c r="J184" s="46"/>
    </row>
    <row r="185" spans="1:10" x14ac:dyDescent="0.3">
      <c r="A185" s="2" t="s">
        <v>356</v>
      </c>
      <c r="B185" s="2" t="s">
        <v>355</v>
      </c>
      <c r="C185" s="5"/>
      <c r="D185" s="5"/>
      <c r="E185" s="5"/>
      <c r="F185" s="5"/>
      <c r="G185" s="5"/>
      <c r="I185" s="47">
        <f t="shared" si="0"/>
        <v>0</v>
      </c>
      <c r="J185" s="46"/>
    </row>
    <row r="186" spans="1:10" x14ac:dyDescent="0.3">
      <c r="A186" s="2" t="s">
        <v>44</v>
      </c>
      <c r="B186" s="2" t="s">
        <v>355</v>
      </c>
      <c r="C186" s="5"/>
      <c r="D186" s="5"/>
      <c r="E186" s="5"/>
      <c r="F186" s="5"/>
      <c r="G186" s="5"/>
      <c r="I186" s="47">
        <f t="shared" si="0"/>
        <v>0</v>
      </c>
      <c r="J186" s="46"/>
    </row>
    <row r="187" spans="1:10" x14ac:dyDescent="0.3">
      <c r="A187" s="2" t="s">
        <v>357</v>
      </c>
      <c r="B187" s="2" t="s">
        <v>355</v>
      </c>
      <c r="C187" s="5"/>
      <c r="D187" s="5"/>
      <c r="E187" s="5"/>
      <c r="F187" s="5"/>
      <c r="G187" s="5"/>
      <c r="I187" s="47">
        <f t="shared" si="0"/>
        <v>0</v>
      </c>
      <c r="J187" s="46"/>
    </row>
    <row r="188" spans="1:10" x14ac:dyDescent="0.3">
      <c r="A188" s="2" t="s">
        <v>71</v>
      </c>
      <c r="B188" s="2" t="s">
        <v>355</v>
      </c>
      <c r="C188" s="5"/>
      <c r="D188" s="5"/>
      <c r="E188" s="5"/>
      <c r="F188" s="5"/>
      <c r="G188" s="5"/>
      <c r="I188" s="47">
        <f t="shared" si="0"/>
        <v>0</v>
      </c>
      <c r="J188" s="46"/>
    </row>
    <row r="189" spans="1:10" x14ac:dyDescent="0.3">
      <c r="A189" s="2" t="s">
        <v>358</v>
      </c>
      <c r="B189" s="2" t="s">
        <v>355</v>
      </c>
      <c r="C189" s="5"/>
      <c r="D189" s="5"/>
      <c r="E189" s="5"/>
      <c r="F189" s="5"/>
      <c r="G189" s="5"/>
      <c r="I189" s="47">
        <f t="shared" si="0"/>
        <v>0</v>
      </c>
      <c r="J189" s="46"/>
    </row>
    <row r="190" spans="1:10" x14ac:dyDescent="0.3">
      <c r="A190" s="2" t="s">
        <v>359</v>
      </c>
      <c r="B190" s="2" t="s">
        <v>355</v>
      </c>
      <c r="C190" s="5"/>
      <c r="D190" s="5"/>
      <c r="E190" s="5"/>
      <c r="F190" s="10"/>
      <c r="G190" s="5"/>
      <c r="I190" s="47">
        <f t="shared" si="0"/>
        <v>0</v>
      </c>
      <c r="J190" s="46"/>
    </row>
    <row r="191" spans="1:10" x14ac:dyDescent="0.3">
      <c r="A191" s="2" t="s">
        <v>332</v>
      </c>
      <c r="B191" s="2" t="s">
        <v>381</v>
      </c>
      <c r="C191" s="5"/>
      <c r="D191" s="5"/>
      <c r="E191" s="5"/>
      <c r="F191" s="10"/>
      <c r="G191" s="5"/>
      <c r="I191" s="47">
        <f t="shared" si="0"/>
        <v>0</v>
      </c>
      <c r="J191" s="46"/>
    </row>
    <row r="192" spans="1:10" x14ac:dyDescent="0.3">
      <c r="A192" s="2" t="s">
        <v>326</v>
      </c>
      <c r="B192" s="2" t="s">
        <v>381</v>
      </c>
      <c r="C192" s="5"/>
      <c r="D192" s="5"/>
      <c r="E192" s="5"/>
      <c r="F192" s="10"/>
      <c r="G192" s="5"/>
      <c r="I192" s="47">
        <f t="shared" si="0"/>
        <v>0</v>
      </c>
      <c r="J192" s="46"/>
    </row>
    <row r="193" spans="1:10" x14ac:dyDescent="0.3">
      <c r="A193" s="2" t="s">
        <v>161</v>
      </c>
      <c r="B193" s="2" t="s">
        <v>381</v>
      </c>
      <c r="C193" s="5"/>
      <c r="D193" s="5"/>
      <c r="E193" s="5"/>
      <c r="F193" s="10"/>
      <c r="G193" s="5"/>
      <c r="I193" s="47">
        <f t="shared" si="0"/>
        <v>0</v>
      </c>
      <c r="J193" s="46"/>
    </row>
    <row r="194" spans="1:10" x14ac:dyDescent="0.3">
      <c r="A194" s="2" t="s">
        <v>29</v>
      </c>
      <c r="B194" s="2" t="s">
        <v>318</v>
      </c>
      <c r="C194" s="5"/>
      <c r="D194" s="5"/>
      <c r="E194" s="5"/>
      <c r="F194" s="10"/>
      <c r="G194" s="5"/>
      <c r="I194" s="47">
        <f t="shared" si="0"/>
        <v>0</v>
      </c>
      <c r="J194" s="46">
        <f>I194</f>
        <v>0</v>
      </c>
    </row>
    <row r="195" spans="1:10" x14ac:dyDescent="0.3">
      <c r="A195" s="2" t="s">
        <v>17</v>
      </c>
      <c r="B195" s="2" t="s">
        <v>318</v>
      </c>
      <c r="C195" s="5"/>
      <c r="D195" s="5"/>
      <c r="E195" s="5"/>
      <c r="F195" s="10"/>
      <c r="G195" s="5"/>
      <c r="I195" s="47">
        <f t="shared" si="0"/>
        <v>0</v>
      </c>
      <c r="J195" s="46">
        <f>I195</f>
        <v>0</v>
      </c>
    </row>
    <row r="196" spans="1:10" x14ac:dyDescent="0.3">
      <c r="A196" s="2" t="s">
        <v>37</v>
      </c>
      <c r="B196" s="2" t="s">
        <v>290</v>
      </c>
      <c r="C196" s="5"/>
      <c r="D196" s="5"/>
      <c r="E196" s="5"/>
      <c r="F196" s="10"/>
      <c r="G196" s="5"/>
      <c r="I196" s="47">
        <f t="shared" si="0"/>
        <v>0</v>
      </c>
      <c r="J196" s="45"/>
    </row>
    <row r="197" spans="1:10" x14ac:dyDescent="0.3">
      <c r="A197" s="2" t="s">
        <v>33</v>
      </c>
      <c r="B197" s="2" t="s">
        <v>290</v>
      </c>
      <c r="C197" s="5"/>
      <c r="D197" s="5"/>
      <c r="E197" s="5"/>
      <c r="F197" s="10"/>
      <c r="G197" s="5"/>
      <c r="I197" s="47">
        <f t="shared" si="0"/>
        <v>0</v>
      </c>
      <c r="J197" s="45"/>
    </row>
    <row r="198" spans="1:10" x14ac:dyDescent="0.3">
      <c r="A198" s="2" t="s">
        <v>31</v>
      </c>
      <c r="B198" s="2" t="s">
        <v>290</v>
      </c>
      <c r="C198" s="5"/>
      <c r="D198" s="5"/>
      <c r="E198" s="5"/>
      <c r="F198" s="10"/>
      <c r="G198" s="5"/>
      <c r="I198" s="47">
        <f t="shared" si="0"/>
        <v>0</v>
      </c>
      <c r="J198" s="45"/>
    </row>
    <row r="199" spans="1:10" x14ac:dyDescent="0.3">
      <c r="A199" s="2" t="s">
        <v>245</v>
      </c>
      <c r="B199" s="2" t="s">
        <v>290</v>
      </c>
      <c r="C199" s="5"/>
      <c r="D199" s="5"/>
      <c r="E199" s="5"/>
      <c r="F199" s="10"/>
      <c r="G199" s="5"/>
      <c r="I199" s="47">
        <f t="shared" si="0"/>
        <v>0</v>
      </c>
      <c r="J199" s="45"/>
    </row>
    <row r="200" spans="1:10" x14ac:dyDescent="0.3">
      <c r="A200" s="62" t="s">
        <v>29</v>
      </c>
      <c r="B200" s="62" t="s">
        <v>32</v>
      </c>
      <c r="C200" s="5"/>
      <c r="D200" s="5"/>
      <c r="E200" s="5"/>
      <c r="F200" s="10"/>
      <c r="G200" s="5"/>
      <c r="I200" s="47">
        <f t="shared" si="0"/>
        <v>0</v>
      </c>
      <c r="J200" s="46">
        <f>I200</f>
        <v>0</v>
      </c>
    </row>
    <row r="201" spans="1:10" x14ac:dyDescent="0.3">
      <c r="A201" s="62" t="s">
        <v>17</v>
      </c>
      <c r="B201" s="62" t="s">
        <v>32</v>
      </c>
      <c r="C201" s="5"/>
      <c r="D201" s="5"/>
      <c r="E201" s="5"/>
      <c r="F201" s="10"/>
      <c r="G201" s="5"/>
      <c r="I201" s="47">
        <f t="shared" si="0"/>
        <v>0</v>
      </c>
      <c r="J201" s="46">
        <f t="shared" ref="J201:J202" si="3">I201</f>
        <v>0</v>
      </c>
    </row>
    <row r="202" spans="1:10" x14ac:dyDescent="0.3">
      <c r="A202" s="40" t="s">
        <v>18</v>
      </c>
      <c r="B202" s="62" t="s">
        <v>32</v>
      </c>
      <c r="C202" s="5"/>
      <c r="D202" s="5"/>
      <c r="E202" s="5"/>
      <c r="F202" s="10"/>
      <c r="G202" s="5"/>
      <c r="I202" s="47">
        <f t="shared" si="0"/>
        <v>0</v>
      </c>
      <c r="J202" s="46">
        <f t="shared" si="3"/>
        <v>0</v>
      </c>
    </row>
    <row r="203" spans="1:10" x14ac:dyDescent="0.3">
      <c r="A203" s="2" t="s">
        <v>42</v>
      </c>
      <c r="B203" s="54" t="s">
        <v>385</v>
      </c>
      <c r="C203" s="5"/>
      <c r="D203" s="5">
        <v>14085</v>
      </c>
      <c r="E203" s="5">
        <v>12030</v>
      </c>
      <c r="F203" s="10">
        <v>12210</v>
      </c>
      <c r="G203" s="5"/>
      <c r="I203" s="47">
        <f t="shared" si="0"/>
        <v>38325</v>
      </c>
      <c r="J203" s="46"/>
    </row>
    <row r="204" spans="1:10" x14ac:dyDescent="0.3">
      <c r="A204" s="2" t="s">
        <v>356</v>
      </c>
      <c r="B204" s="54" t="s">
        <v>385</v>
      </c>
      <c r="C204" s="5"/>
      <c r="D204" s="5"/>
      <c r="E204" s="5"/>
      <c r="F204" s="10"/>
      <c r="G204" s="5"/>
      <c r="I204" s="47">
        <f t="shared" si="0"/>
        <v>0</v>
      </c>
      <c r="J204" s="46"/>
    </row>
    <row r="205" spans="1:10" x14ac:dyDescent="0.3">
      <c r="A205" s="2" t="s">
        <v>44</v>
      </c>
      <c r="B205" s="54" t="s">
        <v>385</v>
      </c>
      <c r="C205" s="5"/>
      <c r="D205" s="5"/>
      <c r="E205" s="5"/>
      <c r="F205" s="10">
        <v>2379</v>
      </c>
      <c r="G205" s="5"/>
      <c r="I205" s="47">
        <f t="shared" si="0"/>
        <v>2379</v>
      </c>
      <c r="J205" s="46"/>
    </row>
    <row r="206" spans="1:10" x14ac:dyDescent="0.3">
      <c r="A206" s="2" t="s">
        <v>357</v>
      </c>
      <c r="B206" s="54" t="s">
        <v>385</v>
      </c>
      <c r="C206" s="5"/>
      <c r="D206" s="5"/>
      <c r="E206" s="5"/>
      <c r="F206" s="10"/>
      <c r="G206" s="5"/>
      <c r="I206" s="47">
        <f t="shared" si="0"/>
        <v>0</v>
      </c>
      <c r="J206" s="46"/>
    </row>
    <row r="207" spans="1:10" x14ac:dyDescent="0.3">
      <c r="A207" s="2" t="s">
        <v>71</v>
      </c>
      <c r="B207" s="54" t="s">
        <v>385</v>
      </c>
      <c r="C207" s="5"/>
      <c r="D207" s="5"/>
      <c r="E207" s="5"/>
      <c r="F207" s="10"/>
      <c r="G207" s="5"/>
      <c r="I207" s="47">
        <f t="shared" si="0"/>
        <v>0</v>
      </c>
      <c r="J207" s="46"/>
    </row>
    <row r="208" spans="1:10" x14ac:dyDescent="0.3">
      <c r="A208" s="2" t="s">
        <v>358</v>
      </c>
      <c r="B208" s="54" t="s">
        <v>385</v>
      </c>
      <c r="C208" s="5"/>
      <c r="D208" s="5"/>
      <c r="E208" s="5"/>
      <c r="F208" s="10"/>
      <c r="G208" s="5"/>
      <c r="I208" s="47">
        <f t="shared" si="0"/>
        <v>0</v>
      </c>
      <c r="J208" s="46"/>
    </row>
    <row r="209" spans="1:10" x14ac:dyDescent="0.3">
      <c r="A209" s="2" t="s">
        <v>359</v>
      </c>
      <c r="B209" s="54" t="s">
        <v>385</v>
      </c>
      <c r="C209" s="5"/>
      <c r="D209" s="5"/>
      <c r="E209" s="5"/>
      <c r="F209" s="10"/>
      <c r="G209" s="5"/>
      <c r="I209" s="47">
        <f t="shared" si="0"/>
        <v>0</v>
      </c>
      <c r="J209" s="46"/>
    </row>
    <row r="210" spans="1:10" x14ac:dyDescent="0.3">
      <c r="A210" s="2" t="s">
        <v>392</v>
      </c>
      <c r="B210" s="54" t="s">
        <v>390</v>
      </c>
      <c r="C210" s="5"/>
      <c r="D210" s="5"/>
      <c r="E210" s="5"/>
      <c r="F210" s="10"/>
      <c r="G210" s="5"/>
      <c r="I210" s="47">
        <f t="shared" si="0"/>
        <v>0</v>
      </c>
      <c r="J210" s="46">
        <f>I210</f>
        <v>0</v>
      </c>
    </row>
    <row r="211" spans="1:10" x14ac:dyDescent="0.3">
      <c r="A211" s="2" t="s">
        <v>393</v>
      </c>
      <c r="B211" s="54" t="s">
        <v>390</v>
      </c>
      <c r="C211" s="5"/>
      <c r="D211" s="5"/>
      <c r="E211" s="5">
        <v>2630</v>
      </c>
      <c r="F211" s="10"/>
      <c r="G211" s="5"/>
      <c r="I211" s="47">
        <f t="shared" si="0"/>
        <v>2630</v>
      </c>
      <c r="J211" s="46">
        <f>I211</f>
        <v>2630</v>
      </c>
    </row>
    <row r="212" spans="1:10" x14ac:dyDescent="0.3">
      <c r="A212" s="2" t="s">
        <v>53</v>
      </c>
      <c r="B212" s="58" t="s">
        <v>310</v>
      </c>
      <c r="C212" s="5"/>
      <c r="D212" s="5"/>
      <c r="E212" s="5"/>
      <c r="F212" s="10"/>
      <c r="G212" s="5"/>
      <c r="I212" s="47">
        <f t="shared" si="0"/>
        <v>0</v>
      </c>
      <c r="J212" s="44">
        <f>I148+I196+I212+I219+I203</f>
        <v>40385</v>
      </c>
    </row>
    <row r="213" spans="1:10" x14ac:dyDescent="0.3">
      <c r="A213" s="2" t="s">
        <v>333</v>
      </c>
      <c r="B213" s="58" t="s">
        <v>310</v>
      </c>
      <c r="C213" s="5"/>
      <c r="D213" s="5"/>
      <c r="E213" s="5"/>
      <c r="F213" s="10"/>
      <c r="G213" s="5"/>
      <c r="I213" s="47">
        <f t="shared" si="0"/>
        <v>0</v>
      </c>
      <c r="J213" s="46">
        <f>I213+I149+I220+I204</f>
        <v>27445</v>
      </c>
    </row>
    <row r="214" spans="1:10" x14ac:dyDescent="0.3">
      <c r="A214" s="2" t="s">
        <v>54</v>
      </c>
      <c r="B214" s="58" t="s">
        <v>310</v>
      </c>
      <c r="C214" s="5"/>
      <c r="D214" s="5"/>
      <c r="E214" s="5"/>
      <c r="F214" s="10"/>
      <c r="G214" s="5"/>
      <c r="I214" s="47">
        <f t="shared" si="0"/>
        <v>0</v>
      </c>
      <c r="J214" s="44">
        <f>I150+I197+I214+I226+I221+I205</f>
        <v>26049</v>
      </c>
    </row>
    <row r="215" spans="1:10" x14ac:dyDescent="0.3">
      <c r="A215" s="2" t="s">
        <v>334</v>
      </c>
      <c r="B215" s="58" t="s">
        <v>310</v>
      </c>
      <c r="C215" s="5"/>
      <c r="D215" s="5"/>
      <c r="E215" s="5">
        <v>1822</v>
      </c>
      <c r="F215" s="10"/>
      <c r="G215" s="5"/>
      <c r="I215" s="47">
        <f t="shared" si="0"/>
        <v>1822</v>
      </c>
      <c r="J215" s="46">
        <f>I215+I151+I222+I206</f>
        <v>21980</v>
      </c>
    </row>
    <row r="216" spans="1:10" x14ac:dyDescent="0.3">
      <c r="A216" s="2" t="s">
        <v>311</v>
      </c>
      <c r="B216" s="58" t="s">
        <v>310</v>
      </c>
      <c r="C216" s="5"/>
      <c r="D216" s="5"/>
      <c r="E216" s="5"/>
      <c r="F216" s="10"/>
      <c r="G216" s="5"/>
      <c r="I216" s="47">
        <f t="shared" si="0"/>
        <v>0</v>
      </c>
      <c r="J216" s="44">
        <f>I153+I198+I216+I223+I207</f>
        <v>14597</v>
      </c>
    </row>
    <row r="217" spans="1:10" x14ac:dyDescent="0.3">
      <c r="A217" s="2" t="s">
        <v>320</v>
      </c>
      <c r="B217" s="58" t="s">
        <v>310</v>
      </c>
      <c r="C217" s="5"/>
      <c r="D217" s="5"/>
      <c r="E217" s="5"/>
      <c r="F217" s="5"/>
      <c r="G217" s="5"/>
      <c r="I217" s="47">
        <f t="shared" si="0"/>
        <v>0</v>
      </c>
      <c r="J217" s="44">
        <f>I199+I217+I154+I224+I208</f>
        <v>1979</v>
      </c>
    </row>
    <row r="218" spans="1:10" x14ac:dyDescent="0.3">
      <c r="A218" s="2" t="s">
        <v>337</v>
      </c>
      <c r="B218" s="58" t="s">
        <v>310</v>
      </c>
      <c r="C218" s="5"/>
      <c r="D218" s="5"/>
      <c r="E218" s="5"/>
      <c r="F218" s="5"/>
      <c r="G218" s="5"/>
      <c r="I218" s="47">
        <f>C218+D218+E218+F218+G218</f>
        <v>0</v>
      </c>
      <c r="J218" s="46">
        <f>I218+I155+I225+I209</f>
        <v>2885</v>
      </c>
    </row>
    <row r="219" spans="1:10" x14ac:dyDescent="0.3">
      <c r="A219" s="65" t="s">
        <v>29</v>
      </c>
      <c r="B219" s="58" t="s">
        <v>310</v>
      </c>
      <c r="C219" s="5"/>
      <c r="D219" s="5"/>
      <c r="E219" s="5"/>
      <c r="F219" s="5">
        <v>2060</v>
      </c>
      <c r="G219" s="5"/>
      <c r="I219" s="47">
        <f t="shared" ref="I219:I225" si="4">C219+D219+E219+F219+G219</f>
        <v>2060</v>
      </c>
      <c r="J219" s="46"/>
    </row>
    <row r="220" spans="1:10" x14ac:dyDescent="0.3">
      <c r="A220" s="65" t="s">
        <v>330</v>
      </c>
      <c r="B220" s="58" t="s">
        <v>310</v>
      </c>
      <c r="C220" s="5"/>
      <c r="D220" s="5">
        <v>7545</v>
      </c>
      <c r="E220" s="5">
        <v>7731</v>
      </c>
      <c r="F220" s="5">
        <v>9133</v>
      </c>
      <c r="G220" s="5">
        <v>3036</v>
      </c>
      <c r="I220" s="47">
        <f t="shared" si="4"/>
        <v>27445</v>
      </c>
      <c r="J220" s="46"/>
    </row>
    <row r="221" spans="1:10" x14ac:dyDescent="0.3">
      <c r="A221" s="65" t="s">
        <v>17</v>
      </c>
      <c r="B221" s="58" t="s">
        <v>310</v>
      </c>
      <c r="C221" s="5"/>
      <c r="D221" s="5">
        <v>14109</v>
      </c>
      <c r="E221" s="5">
        <v>3018</v>
      </c>
      <c r="F221" s="5">
        <v>4453</v>
      </c>
      <c r="G221" s="5">
        <v>2090</v>
      </c>
      <c r="I221" s="47">
        <f t="shared" si="4"/>
        <v>23670</v>
      </c>
      <c r="J221" s="46"/>
    </row>
    <row r="222" spans="1:10" x14ac:dyDescent="0.3">
      <c r="A222" s="65" t="s">
        <v>331</v>
      </c>
      <c r="B222" s="58" t="s">
        <v>310</v>
      </c>
      <c r="C222" s="5"/>
      <c r="D222" s="5">
        <v>12907</v>
      </c>
      <c r="E222" s="5">
        <v>1033</v>
      </c>
      <c r="F222" s="5">
        <v>2797</v>
      </c>
      <c r="G222" s="5">
        <v>3421</v>
      </c>
      <c r="I222" s="47">
        <f t="shared" si="4"/>
        <v>20158</v>
      </c>
      <c r="J222" s="46"/>
    </row>
    <row r="223" spans="1:10" x14ac:dyDescent="0.3">
      <c r="A223" s="65" t="s">
        <v>18</v>
      </c>
      <c r="B223" s="58" t="s">
        <v>310</v>
      </c>
      <c r="C223" s="5"/>
      <c r="D223" s="5">
        <v>2417</v>
      </c>
      <c r="E223" s="5">
        <v>5398</v>
      </c>
      <c r="F223" s="10">
        <v>6782</v>
      </c>
      <c r="G223" s="5"/>
      <c r="I223" s="47">
        <f t="shared" si="4"/>
        <v>14597</v>
      </c>
      <c r="J223" s="46"/>
    </row>
    <row r="224" spans="1:10" x14ac:dyDescent="0.3">
      <c r="A224" s="65" t="s">
        <v>244</v>
      </c>
      <c r="B224" s="58" t="s">
        <v>310</v>
      </c>
      <c r="C224" s="5"/>
      <c r="D224" s="5">
        <v>1979</v>
      </c>
      <c r="E224" s="5"/>
      <c r="F224" s="10"/>
      <c r="G224" s="5"/>
      <c r="I224" s="47">
        <f t="shared" si="4"/>
        <v>1979</v>
      </c>
      <c r="J224" s="46"/>
    </row>
    <row r="225" spans="1:10" x14ac:dyDescent="0.3">
      <c r="A225" s="65" t="s">
        <v>162</v>
      </c>
      <c r="B225" s="58" t="s">
        <v>310</v>
      </c>
      <c r="C225" s="5"/>
      <c r="D225" s="5"/>
      <c r="E225" s="5">
        <v>2885</v>
      </c>
      <c r="F225" s="10"/>
      <c r="G225" s="5"/>
      <c r="I225" s="47">
        <f t="shared" si="4"/>
        <v>2885</v>
      </c>
      <c r="J225" s="46"/>
    </row>
    <row r="226" spans="1:10" x14ac:dyDescent="0.3">
      <c r="A226" t="s">
        <v>27</v>
      </c>
      <c r="B226" t="s">
        <v>45</v>
      </c>
      <c r="C226" s="5"/>
      <c r="D226" s="5"/>
      <c r="E226" s="5"/>
      <c r="F226" s="5"/>
      <c r="G226" s="5"/>
      <c r="I226" s="47">
        <f t="shared" si="0"/>
        <v>0</v>
      </c>
      <c r="J226" s="44"/>
    </row>
    <row r="227" spans="1:10" x14ac:dyDescent="0.3">
      <c r="C227" s="1" t="s">
        <v>0</v>
      </c>
      <c r="D227" s="1" t="s">
        <v>0</v>
      </c>
      <c r="E227" s="1" t="s">
        <v>0</v>
      </c>
      <c r="F227" s="1" t="s">
        <v>0</v>
      </c>
      <c r="G227" s="1" t="s">
        <v>0</v>
      </c>
      <c r="H227" s="1"/>
      <c r="I227" s="1" t="s">
        <v>0</v>
      </c>
    </row>
    <row r="228" spans="1:10" x14ac:dyDescent="0.3">
      <c r="C228" s="70">
        <f>SUM(C4:C226)</f>
        <v>0</v>
      </c>
      <c r="D228" s="70">
        <f>SUM(D4:D226)</f>
        <v>191624</v>
      </c>
      <c r="E228" s="70">
        <f>SUM(E4:E226)</f>
        <v>189310</v>
      </c>
      <c r="F228" s="70">
        <f>SUM(F4:F226)</f>
        <v>211562</v>
      </c>
      <c r="G228" s="70">
        <f>SUM(G4:G226)</f>
        <v>38327</v>
      </c>
      <c r="H228" s="9"/>
      <c r="I228" s="76">
        <f>SUM(I4:I226)</f>
        <v>630823</v>
      </c>
      <c r="J228" s="76">
        <f>SUM(J4:J226)</f>
        <v>630823</v>
      </c>
    </row>
    <row r="229" spans="1:10" x14ac:dyDescent="0.3">
      <c r="C229" s="1" t="s">
        <v>1</v>
      </c>
      <c r="D229" s="1" t="s">
        <v>1</v>
      </c>
      <c r="E229" s="1" t="s">
        <v>1</v>
      </c>
      <c r="F229" s="1" t="s">
        <v>1</v>
      </c>
      <c r="G229" s="1" t="s">
        <v>1</v>
      </c>
      <c r="H229" s="1"/>
      <c r="I229" s="1" t="s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232"/>
  <sheetViews>
    <sheetView topLeftCell="A226" workbookViewId="0">
      <selection activeCell="E234" sqref="E234"/>
    </sheetView>
  </sheetViews>
  <sheetFormatPr defaultRowHeight="14.4" x14ac:dyDescent="0.3"/>
  <cols>
    <col min="2" max="2" width="18.5546875" customWidth="1"/>
    <col min="3" max="3" width="10.33203125" customWidth="1"/>
    <col min="4" max="6" width="11.33203125" customWidth="1"/>
    <col min="7" max="7" width="12" customWidth="1"/>
    <col min="9" max="9" width="12.109375" customWidth="1"/>
    <col min="10" max="10" width="13.109375" customWidth="1"/>
  </cols>
  <sheetData>
    <row r="1" spans="1:10" x14ac:dyDescent="0.3">
      <c r="A1" t="s">
        <v>400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56</v>
      </c>
      <c r="D3" s="3" t="s">
        <v>238</v>
      </c>
      <c r="E3" s="4" t="s">
        <v>239</v>
      </c>
      <c r="F3" s="4" t="s">
        <v>65</v>
      </c>
      <c r="G3" s="3" t="s">
        <v>60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29" si="0">C4+D4+E4+F4+G4</f>
        <v>0</v>
      </c>
      <c r="J4" s="44"/>
    </row>
    <row r="5" spans="1:10" x14ac:dyDescent="0.3">
      <c r="A5" t="s">
        <v>20</v>
      </c>
      <c r="B5" t="s">
        <v>13</v>
      </c>
      <c r="C5" s="5">
        <v>2368</v>
      </c>
      <c r="D5" s="5"/>
      <c r="E5" s="5">
        <v>905</v>
      </c>
      <c r="F5" s="17"/>
      <c r="G5" s="5"/>
      <c r="I5" s="47">
        <f t="shared" si="0"/>
        <v>3273</v>
      </c>
      <c r="J5" s="44"/>
    </row>
    <row r="6" spans="1:10" x14ac:dyDescent="0.3">
      <c r="A6" t="s">
        <v>21</v>
      </c>
      <c r="B6" t="s">
        <v>13</v>
      </c>
      <c r="C6" s="5"/>
      <c r="D6" s="5">
        <v>954</v>
      </c>
      <c r="E6" s="5"/>
      <c r="F6" s="17"/>
      <c r="G6" s="5"/>
      <c r="I6" s="47">
        <f t="shared" si="0"/>
        <v>954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8376</v>
      </c>
    </row>
    <row r="11" spans="1:10" x14ac:dyDescent="0.3">
      <c r="A11" t="s">
        <v>24</v>
      </c>
      <c r="B11" t="s">
        <v>23</v>
      </c>
      <c r="C11" s="5">
        <v>2025</v>
      </c>
      <c r="D11" s="5"/>
      <c r="E11" s="5">
        <v>1927</v>
      </c>
      <c r="F11" s="17">
        <v>2540</v>
      </c>
      <c r="G11" s="5"/>
      <c r="I11" s="47">
        <f t="shared" si="0"/>
        <v>6492</v>
      </c>
      <c r="J11" s="46">
        <f>I11+I13</f>
        <v>6492</v>
      </c>
    </row>
    <row r="12" spans="1:10" x14ac:dyDescent="0.3">
      <c r="A12" s="67" t="s">
        <v>331</v>
      </c>
      <c r="B12" s="67" t="s">
        <v>315</v>
      </c>
      <c r="C12" s="5">
        <v>2373</v>
      </c>
      <c r="D12" s="5"/>
      <c r="E12" s="5">
        <v>6003</v>
      </c>
      <c r="F12" s="17"/>
      <c r="G12" s="5"/>
      <c r="I12" s="47">
        <f t="shared" si="0"/>
        <v>8376</v>
      </c>
      <c r="J12" s="46"/>
    </row>
    <row r="13" spans="1:10" x14ac:dyDescent="0.3">
      <c r="A13" s="67" t="s">
        <v>18</v>
      </c>
      <c r="B13" s="67" t="s">
        <v>315</v>
      </c>
      <c r="C13" s="5"/>
      <c r="D13" s="5"/>
      <c r="E13" s="5"/>
      <c r="F13" s="17"/>
      <c r="G13" s="5"/>
      <c r="I13" s="47">
        <f t="shared" si="0"/>
        <v>0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I4+I16+I30+I37+I44+I48+I50+I61+I23+I57+I68</f>
        <v>36009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I17+I31+I38+I62+I24+I51+I58+I69</f>
        <v>38762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I5+I18+I32+I39+I45+I49+I63+I25+I52+I70</f>
        <v>17919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I19+I33+I40+I64+I26+I53+I71</f>
        <v>35020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I6+I20+I34+I41+I46+I65+I27+I54+I72</f>
        <v>65432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I7+I21+I35+I42+I47+I66+I28+I55+I59+I73</f>
        <v>37687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I8+I22+I36+I43+I67+I29+I56+I60+I74</f>
        <v>32786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>
        <v>8224</v>
      </c>
      <c r="D30" s="5">
        <v>9082</v>
      </c>
      <c r="E30" s="5">
        <v>7028</v>
      </c>
      <c r="F30" s="17"/>
      <c r="G30" s="5"/>
      <c r="I30" s="47">
        <f t="shared" si="0"/>
        <v>24334</v>
      </c>
      <c r="J30" s="45"/>
    </row>
    <row r="31" spans="1:10" x14ac:dyDescent="0.3">
      <c r="A31" s="2" t="s">
        <v>346</v>
      </c>
      <c r="B31" s="61" t="s">
        <v>345</v>
      </c>
      <c r="C31" s="5">
        <v>1317</v>
      </c>
      <c r="D31" s="5">
        <v>8766</v>
      </c>
      <c r="E31" s="5">
        <v>14841</v>
      </c>
      <c r="F31" s="17">
        <v>8658</v>
      </c>
      <c r="G31" s="5"/>
      <c r="I31" s="47">
        <f t="shared" si="0"/>
        <v>33582</v>
      </c>
      <c r="J31" s="45"/>
    </row>
    <row r="32" spans="1:10" x14ac:dyDescent="0.3">
      <c r="A32" s="2" t="s">
        <v>10</v>
      </c>
      <c r="B32" s="61" t="s">
        <v>345</v>
      </c>
      <c r="C32" s="5">
        <v>4301</v>
      </c>
      <c r="D32" s="5">
        <v>2699</v>
      </c>
      <c r="E32" s="5">
        <v>1209</v>
      </c>
      <c r="F32" s="17"/>
      <c r="G32" s="5"/>
      <c r="I32" s="47">
        <f t="shared" si="0"/>
        <v>8209</v>
      </c>
      <c r="J32" s="45"/>
    </row>
    <row r="33" spans="1:10" x14ac:dyDescent="0.3">
      <c r="A33" s="2" t="s">
        <v>347</v>
      </c>
      <c r="B33" s="61" t="s">
        <v>345</v>
      </c>
      <c r="C33" s="5">
        <v>3101</v>
      </c>
      <c r="D33" s="5">
        <v>3592</v>
      </c>
      <c r="E33" s="5">
        <v>10382</v>
      </c>
      <c r="F33" s="17">
        <v>5922</v>
      </c>
      <c r="G33" s="5"/>
      <c r="I33" s="47">
        <f t="shared" si="0"/>
        <v>22997</v>
      </c>
      <c r="J33" s="45"/>
    </row>
    <row r="34" spans="1:10" x14ac:dyDescent="0.3">
      <c r="A34" s="2" t="s">
        <v>8</v>
      </c>
      <c r="B34" s="61" t="s">
        <v>345</v>
      </c>
      <c r="C34" s="5"/>
      <c r="D34" s="5">
        <v>2726</v>
      </c>
      <c r="E34" s="5">
        <v>10853</v>
      </c>
      <c r="F34" s="17">
        <v>1552</v>
      </c>
      <c r="G34" s="5">
        <v>838</v>
      </c>
      <c r="I34" s="47">
        <f t="shared" si="0"/>
        <v>15969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>
        <v>13325</v>
      </c>
      <c r="F35" s="17">
        <v>12315</v>
      </c>
      <c r="G35" s="5"/>
      <c r="I35" s="47">
        <f t="shared" si="0"/>
        <v>25640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>
        <v>2891</v>
      </c>
      <c r="F36" s="17">
        <v>3177</v>
      </c>
      <c r="G36" s="5"/>
      <c r="I36" s="47">
        <f t="shared" si="0"/>
        <v>6068</v>
      </c>
      <c r="J36" s="45"/>
    </row>
    <row r="37" spans="1:10" x14ac:dyDescent="0.3">
      <c r="A37" s="2" t="s">
        <v>157</v>
      </c>
      <c r="B37" s="63" t="s">
        <v>345</v>
      </c>
      <c r="C37" s="5">
        <v>3082</v>
      </c>
      <c r="D37" s="5">
        <v>1659</v>
      </c>
      <c r="E37" s="5"/>
      <c r="F37" s="17"/>
      <c r="G37" s="5"/>
      <c r="I37" s="47">
        <f t="shared" si="0"/>
        <v>4741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139</v>
      </c>
      <c r="B39" s="63" t="s">
        <v>345</v>
      </c>
      <c r="C39" s="5">
        <v>1595</v>
      </c>
      <c r="D39" s="17"/>
      <c r="E39" s="5"/>
      <c r="F39" s="17"/>
      <c r="G39" s="5"/>
      <c r="I39" s="47">
        <f t="shared" si="0"/>
        <v>1595</v>
      </c>
      <c r="J39" s="45"/>
    </row>
    <row r="40" spans="1:10" x14ac:dyDescent="0.3">
      <c r="A40" s="2" t="s">
        <v>329</v>
      </c>
      <c r="B40" s="63" t="s">
        <v>345</v>
      </c>
      <c r="C40" s="5">
        <v>4088</v>
      </c>
      <c r="D40" s="5">
        <v>2731</v>
      </c>
      <c r="E40" s="5"/>
      <c r="F40" s="81"/>
      <c r="G40" s="5"/>
      <c r="I40" s="47">
        <f t="shared" si="0"/>
        <v>6819</v>
      </c>
      <c r="J40" s="45"/>
    </row>
    <row r="41" spans="1:10" x14ac:dyDescent="0.3">
      <c r="A41" s="2" t="s">
        <v>174</v>
      </c>
      <c r="B41" s="63" t="s">
        <v>345</v>
      </c>
      <c r="C41" s="5"/>
      <c r="D41" s="5">
        <v>2662</v>
      </c>
      <c r="E41" s="5">
        <v>1724</v>
      </c>
      <c r="F41" s="17">
        <v>3792</v>
      </c>
      <c r="G41" s="5"/>
      <c r="I41" s="47">
        <f t="shared" si="0"/>
        <v>8178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>
        <v>1313</v>
      </c>
      <c r="F42" s="17"/>
      <c r="G42" s="5"/>
      <c r="I42" s="47">
        <f t="shared" si="0"/>
        <v>1313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/>
      <c r="F43" s="17">
        <v>8280</v>
      </c>
      <c r="G43" s="5"/>
      <c r="I43" s="47">
        <f t="shared" si="0"/>
        <v>8280</v>
      </c>
      <c r="J43" s="45"/>
    </row>
    <row r="44" spans="1:10" x14ac:dyDescent="0.3">
      <c r="A44" s="2" t="s">
        <v>19</v>
      </c>
      <c r="B44" s="2" t="s">
        <v>288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2" t="s">
        <v>20</v>
      </c>
      <c r="B45" s="2" t="s">
        <v>288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21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243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157</v>
      </c>
      <c r="B48" s="2" t="s">
        <v>315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139</v>
      </c>
      <c r="B49" s="2" t="s">
        <v>315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60" t="s">
        <v>11</v>
      </c>
      <c r="B50" s="60" t="s">
        <v>315</v>
      </c>
      <c r="C50" s="5">
        <v>576</v>
      </c>
      <c r="D50" s="5"/>
      <c r="E50" s="5"/>
      <c r="F50" s="5"/>
      <c r="G50" s="5"/>
      <c r="I50" s="47">
        <f t="shared" si="0"/>
        <v>576</v>
      </c>
      <c r="J50" s="45"/>
    </row>
    <row r="51" spans="1:10" x14ac:dyDescent="0.3">
      <c r="A51" s="60" t="s">
        <v>346</v>
      </c>
      <c r="B51" s="60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10</v>
      </c>
      <c r="B52" s="60" t="s">
        <v>315</v>
      </c>
      <c r="C52" s="5"/>
      <c r="D52" s="5"/>
      <c r="E52" s="5"/>
      <c r="F52" s="5"/>
      <c r="G52" s="5"/>
      <c r="I52" s="47">
        <f t="shared" si="0"/>
        <v>0</v>
      </c>
      <c r="J52" s="45"/>
    </row>
    <row r="53" spans="1:10" x14ac:dyDescent="0.3">
      <c r="A53" s="60" t="s">
        <v>347</v>
      </c>
      <c r="B53" s="60" t="s">
        <v>315</v>
      </c>
      <c r="C53" s="5"/>
      <c r="D53" s="5"/>
      <c r="E53" s="5"/>
      <c r="F53" s="80"/>
      <c r="G53" s="5"/>
      <c r="I53" s="47">
        <f t="shared" si="0"/>
        <v>0</v>
      </c>
      <c r="J53" s="45"/>
    </row>
    <row r="54" spans="1:10" x14ac:dyDescent="0.3">
      <c r="A54" s="60" t="s">
        <v>8</v>
      </c>
      <c r="B54" s="60" t="s">
        <v>315</v>
      </c>
      <c r="C54" s="5"/>
      <c r="D54" s="5"/>
      <c r="E54" s="5"/>
      <c r="F54" s="5"/>
      <c r="G54" s="5">
        <v>1832</v>
      </c>
      <c r="I54" s="47">
        <f t="shared" si="0"/>
        <v>1832</v>
      </c>
      <c r="J54" s="45"/>
    </row>
    <row r="55" spans="1:10" x14ac:dyDescent="0.3">
      <c r="A55" s="60" t="s">
        <v>348</v>
      </c>
      <c r="B55" s="60" t="s">
        <v>315</v>
      </c>
      <c r="C55" s="5"/>
      <c r="D55" s="5"/>
      <c r="E55" s="5"/>
      <c r="F55" s="17">
        <v>6232</v>
      </c>
      <c r="G55" s="5">
        <v>3075</v>
      </c>
      <c r="I55" s="47">
        <f t="shared" si="0"/>
        <v>9307</v>
      </c>
      <c r="J55" s="45"/>
    </row>
    <row r="56" spans="1:10" x14ac:dyDescent="0.3">
      <c r="A56" s="60" t="s">
        <v>158</v>
      </c>
      <c r="B56" s="60" t="s">
        <v>315</v>
      </c>
      <c r="C56" s="5"/>
      <c r="D56" s="5"/>
      <c r="E56" s="5"/>
      <c r="F56" s="5">
        <v>2156</v>
      </c>
      <c r="G56" s="5">
        <v>5406</v>
      </c>
      <c r="I56" s="47">
        <f t="shared" si="0"/>
        <v>7562</v>
      </c>
      <c r="J56" s="45"/>
    </row>
    <row r="57" spans="1:10" x14ac:dyDescent="0.3">
      <c r="A57" s="60" t="s">
        <v>11</v>
      </c>
      <c r="B57" s="60" t="s">
        <v>379</v>
      </c>
      <c r="C57" s="5"/>
      <c r="D57" s="5"/>
      <c r="E57" s="5"/>
      <c r="F57" s="5"/>
      <c r="G57" s="5"/>
      <c r="I57" s="47">
        <f t="shared" si="0"/>
        <v>0</v>
      </c>
      <c r="J57" s="45"/>
    </row>
    <row r="58" spans="1:10" x14ac:dyDescent="0.3">
      <c r="A58" s="60" t="s">
        <v>346</v>
      </c>
      <c r="B58" s="60" t="s">
        <v>379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348</v>
      </c>
      <c r="B59" s="60" t="s">
        <v>379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158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172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352</v>
      </c>
      <c r="B62" s="62" t="s">
        <v>351</v>
      </c>
      <c r="C62" s="5"/>
      <c r="D62" s="5"/>
      <c r="E62" s="5"/>
      <c r="F62" s="5">
        <v>3138</v>
      </c>
      <c r="G62" s="5"/>
      <c r="I62" s="47">
        <f t="shared" si="0"/>
        <v>3138</v>
      </c>
      <c r="J62" s="45"/>
    </row>
    <row r="63" spans="1:10" x14ac:dyDescent="0.3">
      <c r="A63" s="62" t="s">
        <v>22</v>
      </c>
      <c r="B63" s="62" t="s">
        <v>351</v>
      </c>
      <c r="C63" s="5"/>
      <c r="D63" s="5"/>
      <c r="E63" s="5">
        <v>1846</v>
      </c>
      <c r="F63" s="5"/>
      <c r="G63" s="5"/>
      <c r="I63" s="47">
        <f t="shared" si="0"/>
        <v>1846</v>
      </c>
      <c r="J63" s="45"/>
    </row>
    <row r="64" spans="1:10" x14ac:dyDescent="0.3">
      <c r="A64" s="62" t="s">
        <v>323</v>
      </c>
      <c r="B64" s="62" t="s">
        <v>351</v>
      </c>
      <c r="C64" s="5"/>
      <c r="D64" s="5"/>
      <c r="E64" s="5"/>
      <c r="F64" s="17">
        <v>1363</v>
      </c>
      <c r="G64" s="5"/>
      <c r="I64" s="47">
        <f t="shared" si="0"/>
        <v>1363</v>
      </c>
      <c r="J64" s="45"/>
    </row>
    <row r="65" spans="1:10" x14ac:dyDescent="0.3">
      <c r="A65" s="62" t="s">
        <v>24</v>
      </c>
      <c r="B65" s="62" t="s">
        <v>351</v>
      </c>
      <c r="C65" s="5">
        <v>1402</v>
      </c>
      <c r="D65" s="5">
        <v>12255</v>
      </c>
      <c r="E65" s="5"/>
      <c r="F65" s="5">
        <v>2105</v>
      </c>
      <c r="G65" s="5"/>
      <c r="I65" s="47">
        <f t="shared" si="0"/>
        <v>15762</v>
      </c>
      <c r="J65" s="45"/>
    </row>
    <row r="66" spans="1:10" x14ac:dyDescent="0.3">
      <c r="A66" s="62" t="s">
        <v>353</v>
      </c>
      <c r="B66" s="62" t="s">
        <v>351</v>
      </c>
      <c r="C66" s="5"/>
      <c r="D66" s="5"/>
      <c r="E66" s="5"/>
      <c r="F66" s="5"/>
      <c r="G66" s="5">
        <v>1427</v>
      </c>
      <c r="I66" s="47">
        <f t="shared" si="0"/>
        <v>1427</v>
      </c>
      <c r="J66" s="45"/>
    </row>
    <row r="67" spans="1:10" x14ac:dyDescent="0.3">
      <c r="A67" s="62" t="s">
        <v>354</v>
      </c>
      <c r="B67" s="62" t="s">
        <v>351</v>
      </c>
      <c r="C67" s="5"/>
      <c r="D67" s="5"/>
      <c r="E67" s="5"/>
      <c r="F67" s="5">
        <v>2841</v>
      </c>
      <c r="G67" s="5"/>
      <c r="I67" s="47">
        <f t="shared" si="0"/>
        <v>2841</v>
      </c>
      <c r="J67" s="45"/>
    </row>
    <row r="68" spans="1:10" x14ac:dyDescent="0.3">
      <c r="A68" s="77" t="s">
        <v>157</v>
      </c>
      <c r="B68" s="77" t="s">
        <v>386</v>
      </c>
      <c r="C68" s="5">
        <v>4105</v>
      </c>
      <c r="D68" s="5"/>
      <c r="E68" s="5"/>
      <c r="F68" s="5">
        <v>1970</v>
      </c>
      <c r="G68" s="5">
        <v>283</v>
      </c>
      <c r="I68" s="47">
        <f t="shared" si="0"/>
        <v>6358</v>
      </c>
      <c r="J68" s="45"/>
    </row>
    <row r="69" spans="1:10" x14ac:dyDescent="0.3">
      <c r="A69" s="77" t="s">
        <v>328</v>
      </c>
      <c r="B69" s="77" t="s">
        <v>386</v>
      </c>
      <c r="C69" s="5"/>
      <c r="D69" s="5">
        <v>1899</v>
      </c>
      <c r="E69" s="5"/>
      <c r="F69" s="17">
        <v>143</v>
      </c>
      <c r="G69" s="5"/>
      <c r="I69" s="47">
        <f t="shared" si="0"/>
        <v>2042</v>
      </c>
      <c r="J69" s="45"/>
    </row>
    <row r="70" spans="1:10" x14ac:dyDescent="0.3">
      <c r="A70" s="77" t="s">
        <v>139</v>
      </c>
      <c r="B70" s="77" t="s">
        <v>386</v>
      </c>
      <c r="C70" s="5">
        <v>2996</v>
      </c>
      <c r="D70" s="17"/>
      <c r="E70" s="5"/>
      <c r="F70" s="5"/>
      <c r="G70" s="5"/>
      <c r="I70" s="47">
        <f t="shared" si="0"/>
        <v>2996</v>
      </c>
      <c r="J70" s="45"/>
    </row>
    <row r="71" spans="1:10" x14ac:dyDescent="0.3">
      <c r="A71" s="77" t="s">
        <v>329</v>
      </c>
      <c r="B71" s="77" t="s">
        <v>386</v>
      </c>
      <c r="C71" s="5">
        <v>686</v>
      </c>
      <c r="D71" s="5">
        <v>1584</v>
      </c>
      <c r="E71" s="5">
        <v>1571</v>
      </c>
      <c r="F71" s="81"/>
      <c r="G71" s="5"/>
      <c r="I71" s="47">
        <f t="shared" si="0"/>
        <v>3841</v>
      </c>
      <c r="J71" s="45"/>
    </row>
    <row r="72" spans="1:10" x14ac:dyDescent="0.3">
      <c r="A72" s="77" t="s">
        <v>174</v>
      </c>
      <c r="B72" s="77" t="s">
        <v>386</v>
      </c>
      <c r="C72" s="5"/>
      <c r="D72" s="5">
        <v>5323</v>
      </c>
      <c r="E72" s="5">
        <v>2384</v>
      </c>
      <c r="F72" s="5">
        <v>15030</v>
      </c>
      <c r="G72" s="5"/>
      <c r="I72" s="47">
        <f t="shared" si="0"/>
        <v>22737</v>
      </c>
      <c r="J72" s="45"/>
    </row>
    <row r="73" spans="1:10" x14ac:dyDescent="0.3">
      <c r="A73" s="77" t="s">
        <v>307</v>
      </c>
      <c r="B73" s="77" t="s">
        <v>386</v>
      </c>
      <c r="C73" s="5"/>
      <c r="D73" s="5"/>
      <c r="E73" s="5"/>
      <c r="F73" s="5"/>
      <c r="G73" s="5"/>
      <c r="I73" s="47">
        <f t="shared" si="0"/>
        <v>0</v>
      </c>
      <c r="J73" s="45"/>
    </row>
    <row r="74" spans="1:10" x14ac:dyDescent="0.3">
      <c r="A74" s="77" t="s">
        <v>324</v>
      </c>
      <c r="B74" s="77" t="s">
        <v>386</v>
      </c>
      <c r="C74" s="5"/>
      <c r="D74" s="5"/>
      <c r="E74" s="5">
        <v>3941</v>
      </c>
      <c r="F74" s="5">
        <v>4094</v>
      </c>
      <c r="G74" s="5"/>
      <c r="I74" s="47">
        <f t="shared" si="0"/>
        <v>8035</v>
      </c>
      <c r="J74" s="45"/>
    </row>
    <row r="75" spans="1:10" x14ac:dyDescent="0.3">
      <c r="A75" t="s">
        <v>29</v>
      </c>
      <c r="B75" t="s">
        <v>30</v>
      </c>
      <c r="C75" s="5"/>
      <c r="D75" s="5"/>
      <c r="E75" s="5"/>
      <c r="F75" s="17"/>
      <c r="G75" s="5"/>
      <c r="I75" s="47">
        <f t="shared" si="0"/>
        <v>0</v>
      </c>
      <c r="J75" s="44"/>
    </row>
    <row r="76" spans="1:10" x14ac:dyDescent="0.3">
      <c r="A76" t="s">
        <v>17</v>
      </c>
      <c r="B76" t="s">
        <v>30</v>
      </c>
      <c r="C76" s="5"/>
      <c r="D76" s="5"/>
      <c r="E76" s="5"/>
      <c r="F76" s="5"/>
      <c r="G76" s="5"/>
      <c r="I76" s="47">
        <f t="shared" si="0"/>
        <v>0</v>
      </c>
      <c r="J76" s="44"/>
    </row>
    <row r="77" spans="1:10" x14ac:dyDescent="0.3">
      <c r="A77" t="s">
        <v>18</v>
      </c>
      <c r="B77" t="s">
        <v>30</v>
      </c>
      <c r="C77" s="5"/>
      <c r="D77" s="5"/>
      <c r="E77" s="5"/>
      <c r="F77" s="5"/>
      <c r="G77" s="5"/>
      <c r="I77" s="47">
        <f t="shared" si="0"/>
        <v>0</v>
      </c>
      <c r="J77" s="44"/>
    </row>
    <row r="78" spans="1:10" x14ac:dyDescent="0.3">
      <c r="A78" t="s">
        <v>244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162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6"/>
    </row>
    <row r="80" spans="1:10" x14ac:dyDescent="0.3">
      <c r="A80" s="42" t="s">
        <v>25</v>
      </c>
      <c r="B80" s="42" t="s">
        <v>30</v>
      </c>
      <c r="C80" s="5"/>
      <c r="D80" s="5"/>
      <c r="E80" s="5"/>
      <c r="F80" s="5"/>
      <c r="G80" s="5"/>
      <c r="I80" s="47">
        <f t="shared" si="0"/>
        <v>0</v>
      </c>
      <c r="J80" s="46">
        <f>I80+I98</f>
        <v>0</v>
      </c>
    </row>
    <row r="81" spans="1:10" x14ac:dyDescent="0.3">
      <c r="A81" s="42" t="s">
        <v>349</v>
      </c>
      <c r="B81" s="42" t="s">
        <v>30</v>
      </c>
      <c r="C81" s="5"/>
      <c r="D81" s="5"/>
      <c r="E81" s="5"/>
      <c r="F81" s="5"/>
      <c r="G81" s="5"/>
      <c r="I81" s="47">
        <f t="shared" si="0"/>
        <v>0</v>
      </c>
      <c r="J81" s="46">
        <f>I81</f>
        <v>0</v>
      </c>
    </row>
    <row r="82" spans="1:10" x14ac:dyDescent="0.3">
      <c r="A82" s="42" t="s">
        <v>27</v>
      </c>
      <c r="B82" s="42" t="s">
        <v>30</v>
      </c>
      <c r="C82" s="5"/>
      <c r="D82" s="5"/>
      <c r="E82" s="5"/>
      <c r="F82" s="5"/>
      <c r="G82" s="5"/>
      <c r="I82" s="47">
        <f t="shared" si="0"/>
        <v>0</v>
      </c>
      <c r="J82" s="44">
        <f>I82+I96+I99</f>
        <v>0</v>
      </c>
    </row>
    <row r="83" spans="1:10" x14ac:dyDescent="0.3">
      <c r="A83" s="60" t="s">
        <v>325</v>
      </c>
      <c r="B83" s="60" t="s">
        <v>30</v>
      </c>
      <c r="C83" s="5"/>
      <c r="D83" s="5"/>
      <c r="E83" s="5"/>
      <c r="F83" s="5"/>
      <c r="G83" s="5"/>
      <c r="I83" s="47">
        <f t="shared" si="0"/>
        <v>0</v>
      </c>
      <c r="J83" s="44">
        <f>I83+I100</f>
        <v>0</v>
      </c>
    </row>
    <row r="84" spans="1:10" x14ac:dyDescent="0.3">
      <c r="A84" s="42" t="s">
        <v>28</v>
      </c>
      <c r="B84" s="42" t="s">
        <v>30</v>
      </c>
      <c r="C84" s="5">
        <v>1932</v>
      </c>
      <c r="D84" s="5">
        <v>1210</v>
      </c>
      <c r="E84" s="5">
        <v>1916</v>
      </c>
      <c r="F84" s="5">
        <v>4204</v>
      </c>
      <c r="G84" s="5"/>
      <c r="I84" s="47">
        <f t="shared" si="0"/>
        <v>9262</v>
      </c>
      <c r="J84" s="44">
        <f>I84+I97+I101</f>
        <v>9262</v>
      </c>
    </row>
    <row r="85" spans="1:10" x14ac:dyDescent="0.3">
      <c r="A85" t="s">
        <v>29</v>
      </c>
      <c r="B85" s="59" t="s">
        <v>254</v>
      </c>
      <c r="C85" s="5"/>
      <c r="D85" s="5"/>
      <c r="E85" s="5"/>
      <c r="F85" s="5"/>
      <c r="G85" s="5"/>
      <c r="I85" s="47">
        <f t="shared" si="0"/>
        <v>0</v>
      </c>
      <c r="J85" s="44">
        <f>I75+I85+I92+I102+I134+I106+I113+I120+I127+I141</f>
        <v>22698</v>
      </c>
    </row>
    <row r="86" spans="1:10" x14ac:dyDescent="0.3">
      <c r="A86" t="s">
        <v>330</v>
      </c>
      <c r="B86" s="59" t="s">
        <v>254</v>
      </c>
      <c r="C86" s="5"/>
      <c r="D86" s="5"/>
      <c r="E86" s="5"/>
      <c r="F86" s="5"/>
      <c r="G86" s="5"/>
      <c r="I86" s="47">
        <f t="shared" si="0"/>
        <v>0</v>
      </c>
      <c r="J86" s="46">
        <f>I86+I135+I107+I114+I121+I128+I142</f>
        <v>37461</v>
      </c>
    </row>
    <row r="87" spans="1:10" x14ac:dyDescent="0.3">
      <c r="A87" t="s">
        <v>17</v>
      </c>
      <c r="B87" s="59" t="s">
        <v>254</v>
      </c>
      <c r="C87" s="5"/>
      <c r="D87" s="5"/>
      <c r="E87" s="5"/>
      <c r="F87" s="5"/>
      <c r="G87" s="5"/>
      <c r="I87" s="47">
        <f t="shared" si="0"/>
        <v>0</v>
      </c>
      <c r="J87" s="44">
        <f>I76+I87+I93+I103+I136+I108+I115+I122+I129+I143</f>
        <v>9686</v>
      </c>
    </row>
    <row r="88" spans="1:10" x14ac:dyDescent="0.3">
      <c r="A88" t="s">
        <v>331</v>
      </c>
      <c r="B88" s="59" t="s">
        <v>254</v>
      </c>
      <c r="C88" s="5"/>
      <c r="D88" s="5"/>
      <c r="E88" s="5"/>
      <c r="F88" s="5"/>
      <c r="G88" s="5"/>
      <c r="I88" s="47">
        <f t="shared" si="0"/>
        <v>0</v>
      </c>
      <c r="J88" s="46">
        <f>I88+I137+I109+I116+I123+I130+I144</f>
        <v>33025</v>
      </c>
    </row>
    <row r="89" spans="1:10" x14ac:dyDescent="0.3">
      <c r="A89" t="s">
        <v>18</v>
      </c>
      <c r="B89" s="59" t="s">
        <v>254</v>
      </c>
      <c r="C89" s="5"/>
      <c r="D89" s="5"/>
      <c r="E89" s="5"/>
      <c r="F89" s="5"/>
      <c r="G89" s="5"/>
      <c r="I89" s="47">
        <f t="shared" si="0"/>
        <v>0</v>
      </c>
      <c r="J89" s="44">
        <f>I77+I94+I104+I138+I89+I110+I117+I124+I131+I145</f>
        <v>29870</v>
      </c>
    </row>
    <row r="90" spans="1:10" x14ac:dyDescent="0.3">
      <c r="A90" t="s">
        <v>244</v>
      </c>
      <c r="B90" s="59" t="s">
        <v>254</v>
      </c>
      <c r="C90" s="5"/>
      <c r="D90" s="5"/>
      <c r="E90" s="5"/>
      <c r="F90" s="5">
        <v>5137</v>
      </c>
      <c r="G90" s="5">
        <v>4053</v>
      </c>
      <c r="I90" s="47">
        <f t="shared" si="0"/>
        <v>9190</v>
      </c>
      <c r="J90" s="44">
        <f>I78+I95+I105+I90+I139+I111+I118+I125+I132+I146</f>
        <v>30455</v>
      </c>
    </row>
    <row r="91" spans="1:10" x14ac:dyDescent="0.3">
      <c r="A91" t="s">
        <v>162</v>
      </c>
      <c r="B91" s="59" t="s">
        <v>254</v>
      </c>
      <c r="C91" s="5"/>
      <c r="D91" s="5"/>
      <c r="E91" s="5"/>
      <c r="F91" s="5"/>
      <c r="G91" s="5">
        <v>4453</v>
      </c>
      <c r="I91" s="47">
        <f t="shared" si="0"/>
        <v>4453</v>
      </c>
      <c r="J91" s="44">
        <f>I79+I91+I140+I112+I119+I126+I133+I147</f>
        <v>9391</v>
      </c>
    </row>
    <row r="92" spans="1:10" x14ac:dyDescent="0.3">
      <c r="A92" s="2" t="s">
        <v>29</v>
      </c>
      <c r="B92" s="2" t="s">
        <v>289</v>
      </c>
      <c r="C92" s="5"/>
      <c r="D92" s="5"/>
      <c r="E92" s="5"/>
      <c r="F92" s="5"/>
      <c r="G92" s="5"/>
      <c r="I92" s="47">
        <f t="shared" si="0"/>
        <v>0</v>
      </c>
      <c r="J92" s="45"/>
    </row>
    <row r="93" spans="1:10" x14ac:dyDescent="0.3">
      <c r="A93" s="2" t="s">
        <v>17</v>
      </c>
      <c r="B93" s="2" t="s">
        <v>289</v>
      </c>
      <c r="C93" s="5"/>
      <c r="D93" s="5"/>
      <c r="E93" s="5"/>
      <c r="F93" s="5"/>
      <c r="G93" s="5"/>
      <c r="I93" s="47">
        <f t="shared" si="0"/>
        <v>0</v>
      </c>
      <c r="J93" s="45"/>
    </row>
    <row r="94" spans="1:10" x14ac:dyDescent="0.3">
      <c r="A94" t="s">
        <v>18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244</v>
      </c>
      <c r="B95" s="2" t="s">
        <v>289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27</v>
      </c>
      <c r="B96" s="2" t="s">
        <v>289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28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25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27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325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28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s="2" t="s">
        <v>29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s="2" t="s">
        <v>17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18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244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175</v>
      </c>
      <c r="B106" s="64" t="s">
        <v>360</v>
      </c>
      <c r="C106" s="5"/>
      <c r="D106" s="5"/>
      <c r="E106" s="5"/>
      <c r="F106" s="5"/>
      <c r="G106" s="5"/>
      <c r="I106" s="13">
        <f t="shared" si="0"/>
        <v>0</v>
      </c>
      <c r="J106" s="45"/>
    </row>
    <row r="107" spans="1:10" x14ac:dyDescent="0.3">
      <c r="A107" t="s">
        <v>361</v>
      </c>
      <c r="B107" s="64" t="s">
        <v>360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176</v>
      </c>
      <c r="B108" s="64" t="s">
        <v>360</v>
      </c>
      <c r="C108" s="5"/>
      <c r="D108" s="5"/>
      <c r="E108" s="5"/>
      <c r="F108" s="5"/>
      <c r="G108" s="5"/>
      <c r="I108" s="13">
        <f t="shared" si="0"/>
        <v>0</v>
      </c>
      <c r="J108" s="45"/>
    </row>
    <row r="109" spans="1:10" x14ac:dyDescent="0.3">
      <c r="A109" t="s">
        <v>362</v>
      </c>
      <c r="B109" s="64" t="s">
        <v>360</v>
      </c>
      <c r="C109" s="5"/>
      <c r="D109" s="5"/>
      <c r="E109" s="5"/>
      <c r="F109" s="5"/>
      <c r="G109" s="5"/>
      <c r="I109" s="13">
        <f t="shared" si="0"/>
        <v>0</v>
      </c>
      <c r="J109" s="45"/>
    </row>
    <row r="110" spans="1:10" x14ac:dyDescent="0.3">
      <c r="A110" t="s">
        <v>177</v>
      </c>
      <c r="B110" s="64" t="s">
        <v>360</v>
      </c>
      <c r="C110" s="5"/>
      <c r="D110" s="5">
        <v>11489</v>
      </c>
      <c r="E110" s="5">
        <v>2160</v>
      </c>
      <c r="F110" s="5">
        <v>7429</v>
      </c>
      <c r="G110" s="5">
        <v>2342</v>
      </c>
      <c r="I110" s="13">
        <f t="shared" si="0"/>
        <v>23420</v>
      </c>
      <c r="J110" s="45"/>
    </row>
    <row r="111" spans="1:10" x14ac:dyDescent="0.3">
      <c r="A111" s="2" t="s">
        <v>363</v>
      </c>
      <c r="B111" s="64" t="s">
        <v>360</v>
      </c>
      <c r="C111" s="5"/>
      <c r="D111" s="5"/>
      <c r="E111" s="5"/>
      <c r="F111" s="5">
        <v>3946</v>
      </c>
      <c r="G111" s="5"/>
      <c r="I111" s="13">
        <f t="shared" si="0"/>
        <v>3946</v>
      </c>
      <c r="J111" s="45"/>
    </row>
    <row r="112" spans="1:10" x14ac:dyDescent="0.3">
      <c r="A112" s="2" t="s">
        <v>364</v>
      </c>
      <c r="B112" s="64" t="s">
        <v>360</v>
      </c>
      <c r="C112" s="5"/>
      <c r="D112" s="5"/>
      <c r="E112" s="5"/>
      <c r="F112" s="5">
        <v>85</v>
      </c>
      <c r="G112" s="5"/>
      <c r="I112" s="13">
        <f t="shared" si="0"/>
        <v>85</v>
      </c>
      <c r="J112" s="45"/>
    </row>
    <row r="113" spans="1:10" x14ac:dyDescent="0.3">
      <c r="A113" t="s">
        <v>29</v>
      </c>
      <c r="B113" s="68" t="s">
        <v>375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t="s">
        <v>330</v>
      </c>
      <c r="B114" s="68" t="s">
        <v>375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t="s">
        <v>17</v>
      </c>
      <c r="B115" s="68" t="s">
        <v>375</v>
      </c>
      <c r="C115" s="5">
        <v>3438</v>
      </c>
      <c r="D115" s="5"/>
      <c r="E115" s="5"/>
      <c r="F115" s="5"/>
      <c r="G115" s="5"/>
      <c r="I115" s="13">
        <f t="shared" si="0"/>
        <v>3438</v>
      </c>
      <c r="J115" s="46"/>
    </row>
    <row r="116" spans="1:10" x14ac:dyDescent="0.3">
      <c r="A116" t="s">
        <v>331</v>
      </c>
      <c r="B116" s="68" t="s">
        <v>375</v>
      </c>
      <c r="C116" s="5"/>
      <c r="D116" s="5">
        <v>2102</v>
      </c>
      <c r="E116" s="5"/>
      <c r="F116" s="5"/>
      <c r="G116" s="5"/>
      <c r="I116" s="13">
        <f t="shared" si="0"/>
        <v>2102</v>
      </c>
      <c r="J116" s="46"/>
    </row>
    <row r="117" spans="1:10" x14ac:dyDescent="0.3">
      <c r="A117" t="s">
        <v>18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244</v>
      </c>
      <c r="B118" s="68" t="s">
        <v>375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162</v>
      </c>
      <c r="B119" s="68" t="s">
        <v>375</v>
      </c>
      <c r="C119" s="5"/>
      <c r="D119" s="5"/>
      <c r="E119" s="5"/>
      <c r="F119" s="5">
        <v>4853</v>
      </c>
      <c r="G119" s="5"/>
      <c r="I119" s="13">
        <f t="shared" si="0"/>
        <v>4853</v>
      </c>
      <c r="J119" s="46"/>
    </row>
    <row r="120" spans="1:10" x14ac:dyDescent="0.3">
      <c r="A120" s="71" t="s">
        <v>29</v>
      </c>
      <c r="B120" s="68" t="s">
        <v>382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5">
        <v>1042</v>
      </c>
      <c r="D121" s="5"/>
      <c r="E121" s="5"/>
      <c r="F121" s="5"/>
      <c r="G121" s="5"/>
      <c r="I121" s="13">
        <f t="shared" si="0"/>
        <v>1042</v>
      </c>
      <c r="J121" s="46"/>
    </row>
    <row r="122" spans="1:10" x14ac:dyDescent="0.3">
      <c r="A122" s="71" t="s">
        <v>17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162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55" t="s">
        <v>37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72" t="s">
        <v>33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72" t="s">
        <v>326</v>
      </c>
      <c r="B130" s="68" t="s">
        <v>382</v>
      </c>
      <c r="C130" s="5"/>
      <c r="D130" s="5">
        <v>6397</v>
      </c>
      <c r="E130" s="5"/>
      <c r="F130" s="5"/>
      <c r="G130" s="5"/>
      <c r="I130" s="13">
        <f t="shared" si="0"/>
        <v>6397</v>
      </c>
      <c r="J130" s="46"/>
    </row>
    <row r="131" spans="1:10" x14ac:dyDescent="0.3">
      <c r="A131" s="72" t="s">
        <v>31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2" t="s">
        <v>37</v>
      </c>
      <c r="B134" s="73" t="s">
        <v>297</v>
      </c>
      <c r="C134" s="5"/>
      <c r="D134" s="5"/>
      <c r="E134" s="5"/>
      <c r="F134" s="5"/>
      <c r="G134" s="5"/>
      <c r="I134" s="13">
        <f t="shared" si="0"/>
        <v>0</v>
      </c>
      <c r="J134" s="46"/>
    </row>
    <row r="135" spans="1:10" x14ac:dyDescent="0.3">
      <c r="A135" s="2" t="s">
        <v>332</v>
      </c>
      <c r="B135" s="73" t="s">
        <v>297</v>
      </c>
      <c r="C135" s="5"/>
      <c r="D135" s="5">
        <v>2244</v>
      </c>
      <c r="E135" s="5">
        <v>10011</v>
      </c>
      <c r="F135" s="5"/>
      <c r="G135" s="5"/>
      <c r="I135" s="13">
        <f t="shared" si="0"/>
        <v>12255</v>
      </c>
      <c r="J135" s="46"/>
    </row>
    <row r="136" spans="1:10" x14ac:dyDescent="0.3">
      <c r="A136" s="2" t="s">
        <v>33</v>
      </c>
      <c r="B136" s="73" t="s">
        <v>297</v>
      </c>
      <c r="C136" s="5">
        <v>98</v>
      </c>
      <c r="D136" s="5">
        <v>2490</v>
      </c>
      <c r="E136" s="5">
        <v>3660</v>
      </c>
      <c r="F136" s="5"/>
      <c r="G136" s="5"/>
      <c r="I136" s="13">
        <f t="shared" si="0"/>
        <v>6248</v>
      </c>
      <c r="J136" s="46"/>
    </row>
    <row r="137" spans="1:10" x14ac:dyDescent="0.3">
      <c r="A137" s="2" t="s">
        <v>326</v>
      </c>
      <c r="B137" s="73" t="s">
        <v>297</v>
      </c>
      <c r="C137" s="5"/>
      <c r="D137" s="5">
        <v>6846</v>
      </c>
      <c r="E137" s="5"/>
      <c r="F137" s="5"/>
      <c r="G137" s="5"/>
      <c r="I137" s="13">
        <f t="shared" si="0"/>
        <v>6846</v>
      </c>
      <c r="J137" s="46"/>
    </row>
    <row r="138" spans="1:10" x14ac:dyDescent="0.3">
      <c r="A138" s="2" t="s">
        <v>31</v>
      </c>
      <c r="B138" s="73" t="s">
        <v>297</v>
      </c>
      <c r="C138" s="5"/>
      <c r="D138" s="5"/>
      <c r="E138" s="5"/>
      <c r="F138" s="5"/>
      <c r="G138" s="5"/>
      <c r="I138" s="13">
        <f t="shared" si="0"/>
        <v>0</v>
      </c>
      <c r="J138" s="46"/>
    </row>
    <row r="139" spans="1:10" x14ac:dyDescent="0.3">
      <c r="A139" s="2" t="s">
        <v>245</v>
      </c>
      <c r="B139" s="73" t="s">
        <v>297</v>
      </c>
      <c r="C139" s="5"/>
      <c r="D139" s="5"/>
      <c r="E139" s="5"/>
      <c r="F139" s="5"/>
      <c r="G139" s="5"/>
      <c r="I139" s="13">
        <f t="shared" si="0"/>
        <v>0</v>
      </c>
      <c r="J139" s="46"/>
    </row>
    <row r="140" spans="1:10" x14ac:dyDescent="0.3">
      <c r="A140" s="2" t="s">
        <v>161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77" t="s">
        <v>175</v>
      </c>
      <c r="B141" s="68" t="s">
        <v>382</v>
      </c>
      <c r="C141" s="5">
        <v>6911</v>
      </c>
      <c r="D141" s="5">
        <v>8881</v>
      </c>
      <c r="E141" s="5">
        <v>4706</v>
      </c>
      <c r="F141" s="5">
        <v>1852</v>
      </c>
      <c r="G141" s="5">
        <v>348</v>
      </c>
      <c r="I141" s="13">
        <f t="shared" si="0"/>
        <v>22698</v>
      </c>
      <c r="J141" s="46"/>
    </row>
    <row r="142" spans="1:10" x14ac:dyDescent="0.3">
      <c r="A142" s="77" t="s">
        <v>361</v>
      </c>
      <c r="B142" s="68" t="s">
        <v>382</v>
      </c>
      <c r="C142" s="5"/>
      <c r="D142" s="5">
        <v>6974</v>
      </c>
      <c r="E142" s="5">
        <v>7937</v>
      </c>
      <c r="F142" s="5">
        <v>9253</v>
      </c>
      <c r="G142" s="5"/>
      <c r="I142" s="13">
        <f t="shared" si="0"/>
        <v>24164</v>
      </c>
      <c r="J142" s="46"/>
    </row>
    <row r="143" spans="1:10" x14ac:dyDescent="0.3">
      <c r="A143" s="78" t="s">
        <v>176</v>
      </c>
      <c r="B143" s="68" t="s">
        <v>382</v>
      </c>
      <c r="C143" s="5"/>
      <c r="D143" s="5"/>
      <c r="E143" s="5"/>
      <c r="F143" s="5"/>
      <c r="G143" s="5"/>
      <c r="I143" s="13">
        <f t="shared" si="0"/>
        <v>0</v>
      </c>
      <c r="J143" s="46"/>
    </row>
    <row r="144" spans="1:10" x14ac:dyDescent="0.3">
      <c r="A144" s="78" t="s">
        <v>362</v>
      </c>
      <c r="B144" s="68" t="s">
        <v>382</v>
      </c>
      <c r="C144" s="5">
        <v>2471</v>
      </c>
      <c r="D144" s="5">
        <v>686</v>
      </c>
      <c r="E144" s="5">
        <v>9521</v>
      </c>
      <c r="F144" s="5">
        <v>5002</v>
      </c>
      <c r="G144" s="5"/>
      <c r="I144" s="13">
        <f t="shared" si="0"/>
        <v>17680</v>
      </c>
      <c r="J144" s="46"/>
    </row>
    <row r="145" spans="1:10" x14ac:dyDescent="0.3">
      <c r="A145" s="78" t="s">
        <v>177</v>
      </c>
      <c r="B145" s="68" t="s">
        <v>382</v>
      </c>
      <c r="C145" s="5"/>
      <c r="D145" s="5"/>
      <c r="E145" s="5">
        <v>6450</v>
      </c>
      <c r="F145" s="5"/>
      <c r="G145" s="5"/>
      <c r="I145" s="13">
        <f t="shared" si="0"/>
        <v>6450</v>
      </c>
      <c r="J145" s="46"/>
    </row>
    <row r="146" spans="1:10" x14ac:dyDescent="0.3">
      <c r="A146" s="77" t="s">
        <v>363</v>
      </c>
      <c r="B146" s="68" t="s">
        <v>382</v>
      </c>
      <c r="C146" s="5"/>
      <c r="D146" s="5"/>
      <c r="E146" s="5">
        <v>11461</v>
      </c>
      <c r="F146" s="5">
        <v>5858</v>
      </c>
      <c r="G146" s="5"/>
      <c r="I146" s="13">
        <f t="shared" si="0"/>
        <v>17319</v>
      </c>
      <c r="J146" s="46"/>
    </row>
    <row r="147" spans="1:10" x14ac:dyDescent="0.3">
      <c r="A147" s="77" t="s">
        <v>364</v>
      </c>
      <c r="B147" s="68" t="s">
        <v>382</v>
      </c>
      <c r="C147" s="5"/>
      <c r="D147" s="5"/>
      <c r="E147" s="5"/>
      <c r="F147" s="5"/>
      <c r="G147" s="5"/>
      <c r="I147" s="13">
        <f t="shared" si="0"/>
        <v>0</v>
      </c>
      <c r="J147" s="46"/>
    </row>
    <row r="148" spans="1:10" x14ac:dyDescent="0.3">
      <c r="A148" t="s">
        <v>37</v>
      </c>
      <c r="B148" s="55" t="s">
        <v>336</v>
      </c>
      <c r="C148" s="5"/>
      <c r="D148" s="5"/>
      <c r="E148" s="5"/>
      <c r="F148" s="10"/>
      <c r="G148" s="5"/>
      <c r="I148" s="47">
        <f t="shared" si="0"/>
        <v>0</v>
      </c>
      <c r="J148" s="45"/>
    </row>
    <row r="149" spans="1:10" x14ac:dyDescent="0.3">
      <c r="A149" s="2" t="s">
        <v>332</v>
      </c>
      <c r="B149" s="55" t="s">
        <v>336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0" x14ac:dyDescent="0.3">
      <c r="A150" t="s">
        <v>33</v>
      </c>
      <c r="B150" s="55" t="s">
        <v>336</v>
      </c>
      <c r="C150" s="5"/>
      <c r="D150" s="5"/>
      <c r="E150" s="5"/>
      <c r="F150" s="10"/>
      <c r="G150" s="5"/>
      <c r="I150" s="47">
        <f t="shared" si="0"/>
        <v>0</v>
      </c>
      <c r="J150" s="45"/>
    </row>
    <row r="151" spans="1:10" x14ac:dyDescent="0.3">
      <c r="A151" s="2" t="s">
        <v>326</v>
      </c>
      <c r="B151" s="55" t="s">
        <v>336</v>
      </c>
      <c r="C151" s="5"/>
      <c r="D151" s="5"/>
      <c r="E151" s="5"/>
      <c r="F151" s="10"/>
      <c r="G151" s="5"/>
      <c r="I151" s="47">
        <f t="shared" si="0"/>
        <v>0</v>
      </c>
      <c r="J151" s="45"/>
    </row>
    <row r="152" spans="1:10" x14ac:dyDescent="0.3">
      <c r="A152" s="2" t="s">
        <v>339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6">
        <f>I152</f>
        <v>0</v>
      </c>
    </row>
    <row r="153" spans="1:10" x14ac:dyDescent="0.3">
      <c r="A153" t="s">
        <v>31</v>
      </c>
      <c r="B153" s="55" t="s">
        <v>336</v>
      </c>
      <c r="C153" s="5"/>
      <c r="D153" s="5"/>
      <c r="E153" s="5"/>
      <c r="F153" s="5"/>
      <c r="G153" s="5"/>
      <c r="I153" s="47">
        <f t="shared" si="0"/>
        <v>0</v>
      </c>
      <c r="J153" s="45"/>
    </row>
    <row r="154" spans="1:10" x14ac:dyDescent="0.3">
      <c r="A154" s="2" t="s">
        <v>245</v>
      </c>
      <c r="B154" s="55" t="s">
        <v>336</v>
      </c>
      <c r="C154" s="5"/>
      <c r="D154" s="5"/>
      <c r="E154" s="5"/>
      <c r="F154" s="5"/>
      <c r="G154" s="5"/>
      <c r="I154" s="47">
        <f t="shared" si="0"/>
        <v>0</v>
      </c>
      <c r="J154" s="45"/>
    </row>
    <row r="155" spans="1:10" x14ac:dyDescent="0.3">
      <c r="A155" s="2" t="s">
        <v>161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t="s">
        <v>35</v>
      </c>
      <c r="B156" t="s">
        <v>32</v>
      </c>
      <c r="C156" s="5"/>
      <c r="D156" s="5"/>
      <c r="E156" s="5"/>
      <c r="F156" s="5"/>
      <c r="G156" s="5"/>
      <c r="I156" s="13">
        <f t="shared" si="0"/>
        <v>0</v>
      </c>
      <c r="J156" s="46">
        <f>I156</f>
        <v>0</v>
      </c>
    </row>
    <row r="157" spans="1:10" x14ac:dyDescent="0.3">
      <c r="A157" t="s">
        <v>36</v>
      </c>
      <c r="B157" t="s">
        <v>32</v>
      </c>
      <c r="C157" s="5"/>
      <c r="D157" s="5"/>
      <c r="E157" s="5"/>
      <c r="F157" s="5"/>
      <c r="G157" s="5"/>
      <c r="I157" s="13">
        <f t="shared" si="0"/>
        <v>0</v>
      </c>
      <c r="J157" s="46">
        <f t="shared" ref="J157:J164" si="1">I157</f>
        <v>0</v>
      </c>
    </row>
    <row r="158" spans="1:10" x14ac:dyDescent="0.3">
      <c r="A158" t="s">
        <v>340</v>
      </c>
      <c r="B158" s="56" t="s">
        <v>32</v>
      </c>
      <c r="C158" s="5"/>
      <c r="D158" s="5"/>
      <c r="E158" s="5">
        <v>1338</v>
      </c>
      <c r="F158" s="5"/>
      <c r="G158" s="5"/>
      <c r="I158" s="13">
        <f t="shared" si="0"/>
        <v>1338</v>
      </c>
      <c r="J158" s="46">
        <f t="shared" si="1"/>
        <v>1338</v>
      </c>
    </row>
    <row r="159" spans="1:10" x14ac:dyDescent="0.3">
      <c r="A159" t="s">
        <v>341</v>
      </c>
      <c r="B159" s="56" t="s">
        <v>32</v>
      </c>
      <c r="C159" s="5"/>
      <c r="D159" s="5"/>
      <c r="E159" s="5"/>
      <c r="F159" s="5"/>
      <c r="G159" s="5"/>
      <c r="I159" s="13">
        <f t="shared" si="0"/>
        <v>0</v>
      </c>
      <c r="J159" s="46">
        <f t="shared" si="1"/>
        <v>0</v>
      </c>
    </row>
    <row r="160" spans="1:10" x14ac:dyDescent="0.3">
      <c r="A160" t="s">
        <v>389</v>
      </c>
      <c r="B160" s="56" t="s">
        <v>390</v>
      </c>
      <c r="C160" s="5"/>
      <c r="D160" s="5">
        <v>7712</v>
      </c>
      <c r="E160" s="5">
        <v>16942</v>
      </c>
      <c r="F160" s="5"/>
      <c r="G160" s="5"/>
      <c r="I160" s="13">
        <f t="shared" si="0"/>
        <v>24654</v>
      </c>
      <c r="J160" s="46">
        <f t="shared" si="1"/>
        <v>24654</v>
      </c>
    </row>
    <row r="161" spans="1:10" x14ac:dyDescent="0.3">
      <c r="A161" t="s">
        <v>396</v>
      </c>
      <c r="B161" s="56" t="s">
        <v>390</v>
      </c>
      <c r="C161" s="5"/>
      <c r="D161" s="5">
        <v>22050</v>
      </c>
      <c r="E161" s="5"/>
      <c r="F161" s="5"/>
      <c r="G161" s="5"/>
      <c r="I161" s="13">
        <f t="shared" si="0"/>
        <v>22050</v>
      </c>
      <c r="J161" s="46">
        <f t="shared" si="1"/>
        <v>22050</v>
      </c>
    </row>
    <row r="162" spans="1:10" x14ac:dyDescent="0.3">
      <c r="A162" t="s">
        <v>391</v>
      </c>
      <c r="B162" s="56" t="s">
        <v>390</v>
      </c>
      <c r="C162" s="5"/>
      <c r="D162" s="5">
        <v>7507</v>
      </c>
      <c r="E162" s="5"/>
      <c r="F162" s="5">
        <v>11568</v>
      </c>
      <c r="G162" s="5"/>
      <c r="I162" s="13">
        <f t="shared" si="0"/>
        <v>19075</v>
      </c>
      <c r="J162" s="46">
        <f t="shared" si="1"/>
        <v>19075</v>
      </c>
    </row>
    <row r="163" spans="1:10" x14ac:dyDescent="0.3">
      <c r="A163" s="53" t="s">
        <v>332</v>
      </c>
      <c r="B163" s="54" t="s">
        <v>316</v>
      </c>
      <c r="C163" s="5"/>
      <c r="D163" s="5"/>
      <c r="E163" s="5"/>
      <c r="F163" s="5"/>
      <c r="G163" s="5"/>
      <c r="I163" s="13">
        <f t="shared" si="0"/>
        <v>0</v>
      </c>
      <c r="J163" s="46">
        <f t="shared" si="1"/>
        <v>0</v>
      </c>
    </row>
    <row r="164" spans="1:10" x14ac:dyDescent="0.3">
      <c r="A164" s="53" t="s">
        <v>326</v>
      </c>
      <c r="B164" s="54" t="s">
        <v>316</v>
      </c>
      <c r="C164" s="5"/>
      <c r="D164" s="5">
        <v>9322</v>
      </c>
      <c r="E164" s="5"/>
      <c r="F164" s="5"/>
      <c r="G164" s="5"/>
      <c r="I164" s="13">
        <f t="shared" si="0"/>
        <v>9322</v>
      </c>
      <c r="J164" s="46">
        <f t="shared" si="1"/>
        <v>9322</v>
      </c>
    </row>
    <row r="165" spans="1:10" x14ac:dyDescent="0.3">
      <c r="A165" s="53" t="s">
        <v>339</v>
      </c>
      <c r="B165" s="54" t="s">
        <v>316</v>
      </c>
      <c r="C165" s="5"/>
      <c r="D165" s="5"/>
      <c r="E165" s="5"/>
      <c r="F165" s="10"/>
      <c r="G165" s="5"/>
      <c r="I165" s="13">
        <f t="shared" si="0"/>
        <v>0</v>
      </c>
      <c r="J165" s="46">
        <f>I165</f>
        <v>0</v>
      </c>
    </row>
    <row r="166" spans="1:10" x14ac:dyDescent="0.3">
      <c r="A166" s="53" t="s">
        <v>349</v>
      </c>
      <c r="B166" s="54" t="s">
        <v>397</v>
      </c>
      <c r="C166" s="5"/>
      <c r="D166" s="5">
        <v>6210</v>
      </c>
      <c r="E166" s="5">
        <v>7842</v>
      </c>
      <c r="F166" s="10"/>
      <c r="G166" s="5"/>
      <c r="I166" s="13">
        <f t="shared" si="0"/>
        <v>14052</v>
      </c>
      <c r="J166" s="46">
        <f t="shared" ref="J166:J167" si="2">I166</f>
        <v>14052</v>
      </c>
    </row>
    <row r="167" spans="1:10" x14ac:dyDescent="0.3">
      <c r="A167" s="53" t="s">
        <v>398</v>
      </c>
      <c r="B167" s="54" t="s">
        <v>397</v>
      </c>
      <c r="C167" s="5"/>
      <c r="D167" s="5">
        <v>6027</v>
      </c>
      <c r="E167" s="5"/>
      <c r="F167" s="10">
        <v>4830</v>
      </c>
      <c r="G167" s="5"/>
      <c r="I167" s="13">
        <f t="shared" si="0"/>
        <v>10857</v>
      </c>
      <c r="J167" s="46">
        <f t="shared" si="2"/>
        <v>10857</v>
      </c>
    </row>
    <row r="168" spans="1:10" x14ac:dyDescent="0.3">
      <c r="A168" s="53" t="s">
        <v>332</v>
      </c>
      <c r="B168" s="54" t="s">
        <v>401</v>
      </c>
      <c r="C168" s="5"/>
      <c r="D168" s="5"/>
      <c r="E168" s="5">
        <v>7423</v>
      </c>
      <c r="F168" s="10"/>
      <c r="G168" s="5"/>
      <c r="I168" s="13">
        <f t="shared" ref="I168:I170" si="3">C168+D168+E168+F168+G168</f>
        <v>7423</v>
      </c>
      <c r="J168" s="46">
        <f t="shared" ref="J168:J170" si="4">I168</f>
        <v>7423</v>
      </c>
    </row>
    <row r="169" spans="1:10" x14ac:dyDescent="0.3">
      <c r="A169" s="53" t="s">
        <v>339</v>
      </c>
      <c r="B169" s="54" t="s">
        <v>401</v>
      </c>
      <c r="C169" s="5"/>
      <c r="D169" s="5"/>
      <c r="E169" s="5"/>
      <c r="F169" s="10">
        <v>4241</v>
      </c>
      <c r="G169" s="5"/>
      <c r="I169" s="13">
        <f t="shared" si="3"/>
        <v>4241</v>
      </c>
      <c r="J169" s="46">
        <f t="shared" si="4"/>
        <v>4241</v>
      </c>
    </row>
    <row r="170" spans="1:10" x14ac:dyDescent="0.3">
      <c r="A170" s="53" t="s">
        <v>161</v>
      </c>
      <c r="B170" s="54" t="s">
        <v>401</v>
      </c>
      <c r="C170" s="5"/>
      <c r="D170" s="5"/>
      <c r="E170" s="5"/>
      <c r="F170" s="10"/>
      <c r="G170" s="5"/>
      <c r="I170" s="13">
        <f t="shared" si="3"/>
        <v>0</v>
      </c>
      <c r="J170" s="46">
        <f t="shared" si="4"/>
        <v>0</v>
      </c>
    </row>
    <row r="171" spans="1:10" x14ac:dyDescent="0.3">
      <c r="A171" t="s">
        <v>37</v>
      </c>
      <c r="B171" t="s">
        <v>293</v>
      </c>
      <c r="C171" s="5"/>
      <c r="D171" s="5"/>
      <c r="E171" s="5"/>
      <c r="F171" s="5"/>
      <c r="G171" s="5"/>
      <c r="I171" s="13">
        <f t="shared" si="0"/>
        <v>0</v>
      </c>
      <c r="J171" s="44">
        <f>I171+I178+I182+I187</f>
        <v>11610.8</v>
      </c>
    </row>
    <row r="172" spans="1:10" x14ac:dyDescent="0.3">
      <c r="A172" s="2" t="s">
        <v>332</v>
      </c>
      <c r="B172" s="2" t="s">
        <v>327</v>
      </c>
      <c r="C172" s="5">
        <v>1162</v>
      </c>
      <c r="D172" s="5">
        <v>1019</v>
      </c>
      <c r="E172" s="5"/>
      <c r="F172" s="5"/>
      <c r="G172" s="5"/>
      <c r="I172" s="13">
        <f t="shared" si="0"/>
        <v>2181</v>
      </c>
      <c r="J172" s="46">
        <f>I172+I188+I194</f>
        <v>2181</v>
      </c>
    </row>
    <row r="173" spans="1:10" x14ac:dyDescent="0.3">
      <c r="A173" t="s">
        <v>33</v>
      </c>
      <c r="B173" t="s">
        <v>293</v>
      </c>
      <c r="C173" s="5"/>
      <c r="D173" s="5"/>
      <c r="E173" s="5"/>
      <c r="F173" s="5"/>
      <c r="G173" s="5"/>
      <c r="I173" s="13">
        <f t="shared" si="0"/>
        <v>0</v>
      </c>
      <c r="J173" s="46">
        <f>I173+I179+I183+I189</f>
        <v>2431.4</v>
      </c>
    </row>
    <row r="174" spans="1:10" x14ac:dyDescent="0.3">
      <c r="A174" s="2" t="s">
        <v>326</v>
      </c>
      <c r="B174" s="2" t="s">
        <v>327</v>
      </c>
      <c r="C174" s="5">
        <v>1354</v>
      </c>
      <c r="D174" s="5">
        <v>3192</v>
      </c>
      <c r="E174" s="5"/>
      <c r="F174" s="5"/>
      <c r="G174" s="5"/>
      <c r="I174" s="13">
        <f t="shared" si="0"/>
        <v>4546</v>
      </c>
      <c r="J174" s="46">
        <f>I174+I190+I195+I184</f>
        <v>25156</v>
      </c>
    </row>
    <row r="175" spans="1:10" x14ac:dyDescent="0.3">
      <c r="A175" t="s">
        <v>31</v>
      </c>
      <c r="B175" t="s">
        <v>293</v>
      </c>
      <c r="C175" s="5"/>
      <c r="D175" s="5"/>
      <c r="E175" s="5"/>
      <c r="F175" s="10"/>
      <c r="G175" s="5"/>
      <c r="I175" s="13">
        <f t="shared" si="0"/>
        <v>0</v>
      </c>
      <c r="J175" s="44">
        <f>I175+I180+I185+I191</f>
        <v>1297</v>
      </c>
    </row>
    <row r="176" spans="1:10" x14ac:dyDescent="0.3">
      <c r="A176" t="s">
        <v>245</v>
      </c>
      <c r="B176" t="s">
        <v>293</v>
      </c>
      <c r="C176" s="5"/>
      <c r="D176" s="5"/>
      <c r="E176" s="5"/>
      <c r="F176" s="10">
        <v>4324</v>
      </c>
      <c r="G176" s="5"/>
      <c r="I176" s="13">
        <f t="shared" si="0"/>
        <v>4324</v>
      </c>
      <c r="J176" s="75">
        <f>I176+I181+I186+I192</f>
        <v>8914</v>
      </c>
    </row>
    <row r="177" spans="1:10" x14ac:dyDescent="0.3">
      <c r="A177" t="s">
        <v>161</v>
      </c>
      <c r="B177" t="s">
        <v>293</v>
      </c>
      <c r="C177" s="5"/>
      <c r="D177" s="5"/>
      <c r="E177" s="5">
        <v>2463</v>
      </c>
      <c r="F177" s="10">
        <v>1978</v>
      </c>
      <c r="G177" s="5"/>
      <c r="I177" s="13">
        <f t="shared" si="0"/>
        <v>4441</v>
      </c>
      <c r="J177" s="46">
        <f>I177+I193+I196</f>
        <v>4441</v>
      </c>
    </row>
    <row r="178" spans="1:10" x14ac:dyDescent="0.3">
      <c r="A178" t="s">
        <v>37</v>
      </c>
      <c r="B178" t="s">
        <v>277</v>
      </c>
      <c r="C178" s="5">
        <v>382</v>
      </c>
      <c r="D178" s="5">
        <v>1726.8</v>
      </c>
      <c r="E178" s="17">
        <v>7084.2</v>
      </c>
      <c r="F178" s="10">
        <v>2087.8000000000002</v>
      </c>
      <c r="G178" s="5">
        <v>330</v>
      </c>
      <c r="I178" s="47">
        <f t="shared" si="0"/>
        <v>11610.8</v>
      </c>
      <c r="J178" s="46"/>
    </row>
    <row r="179" spans="1:10" x14ac:dyDescent="0.3">
      <c r="A179" t="s">
        <v>33</v>
      </c>
      <c r="B179" t="s">
        <v>277</v>
      </c>
      <c r="C179" s="5"/>
      <c r="D179" s="5">
        <v>2431.4</v>
      </c>
      <c r="E179" s="5"/>
      <c r="F179" s="10"/>
      <c r="G179" s="5"/>
      <c r="I179" s="47">
        <f t="shared" si="0"/>
        <v>2431.4</v>
      </c>
      <c r="J179" s="46"/>
    </row>
    <row r="180" spans="1:10" x14ac:dyDescent="0.3">
      <c r="A180" t="s">
        <v>31</v>
      </c>
      <c r="B180" t="s">
        <v>277</v>
      </c>
      <c r="C180" s="5">
        <v>1297</v>
      </c>
      <c r="D180" s="5"/>
      <c r="E180" s="5"/>
      <c r="F180" s="10"/>
      <c r="G180" s="5"/>
      <c r="I180" s="47">
        <f t="shared" si="0"/>
        <v>1297</v>
      </c>
      <c r="J180" s="46"/>
    </row>
    <row r="181" spans="1:10" x14ac:dyDescent="0.3">
      <c r="A181" t="s">
        <v>245</v>
      </c>
      <c r="B181" t="s">
        <v>277</v>
      </c>
      <c r="C181" s="5"/>
      <c r="D181" s="5"/>
      <c r="E181" s="5"/>
      <c r="F181" s="10"/>
      <c r="G181" s="5"/>
      <c r="I181" s="74">
        <f t="shared" si="0"/>
        <v>0</v>
      </c>
      <c r="J181" s="46"/>
    </row>
    <row r="182" spans="1:10" x14ac:dyDescent="0.3">
      <c r="A182" s="2" t="s">
        <v>37</v>
      </c>
      <c r="B182" s="2" t="s">
        <v>153</v>
      </c>
      <c r="C182" s="5"/>
      <c r="D182" s="5"/>
      <c r="E182" s="5"/>
      <c r="F182" s="10"/>
      <c r="G182" s="5"/>
      <c r="I182" s="47">
        <f t="shared" si="0"/>
        <v>0</v>
      </c>
      <c r="J182" s="46"/>
    </row>
    <row r="183" spans="1:10" x14ac:dyDescent="0.3">
      <c r="A183" s="2" t="s">
        <v>33</v>
      </c>
      <c r="B183" s="2" t="s">
        <v>153</v>
      </c>
      <c r="C183" s="5"/>
      <c r="D183" s="5"/>
      <c r="E183" s="5"/>
      <c r="F183" s="10"/>
      <c r="G183" s="5"/>
      <c r="I183" s="47">
        <f t="shared" si="0"/>
        <v>0</v>
      </c>
      <c r="J183" s="46"/>
    </row>
    <row r="184" spans="1:10" x14ac:dyDescent="0.3">
      <c r="A184" s="2" t="s">
        <v>326</v>
      </c>
      <c r="B184" s="2" t="s">
        <v>153</v>
      </c>
      <c r="C184" s="5"/>
      <c r="D184" s="5"/>
      <c r="E184" s="5">
        <v>13827</v>
      </c>
      <c r="F184" s="10">
        <v>4054</v>
      </c>
      <c r="G184" s="5">
        <v>2729</v>
      </c>
      <c r="I184" s="47">
        <f t="shared" si="0"/>
        <v>20610</v>
      </c>
      <c r="J184" s="46"/>
    </row>
    <row r="185" spans="1:10" x14ac:dyDescent="0.3">
      <c r="A185" s="2" t="s">
        <v>31</v>
      </c>
      <c r="B185" s="2" t="s">
        <v>153</v>
      </c>
      <c r="C185" s="5"/>
      <c r="D185" s="5"/>
      <c r="E185" s="5"/>
      <c r="F185" s="10"/>
      <c r="G185" s="5"/>
      <c r="I185" s="47">
        <f t="shared" si="0"/>
        <v>0</v>
      </c>
      <c r="J185" s="46"/>
    </row>
    <row r="186" spans="1:10" x14ac:dyDescent="0.3">
      <c r="A186" s="2" t="s">
        <v>245</v>
      </c>
      <c r="B186" s="2" t="s">
        <v>153</v>
      </c>
      <c r="C186" s="5"/>
      <c r="D186" s="5"/>
      <c r="E186" s="5"/>
      <c r="F186" s="10"/>
      <c r="G186" s="5">
        <v>4590</v>
      </c>
      <c r="I186" s="47">
        <f t="shared" si="0"/>
        <v>4590</v>
      </c>
      <c r="J186" s="46"/>
    </row>
    <row r="187" spans="1:10" x14ac:dyDescent="0.3">
      <c r="A187" s="2" t="s">
        <v>42</v>
      </c>
      <c r="B187" s="2" t="s">
        <v>355</v>
      </c>
      <c r="C187" s="5"/>
      <c r="D187" s="5"/>
      <c r="E187" s="5"/>
      <c r="F187" s="5"/>
      <c r="G187" s="5"/>
      <c r="I187" s="47">
        <f t="shared" si="0"/>
        <v>0</v>
      </c>
      <c r="J187" s="46"/>
    </row>
    <row r="188" spans="1:10" x14ac:dyDescent="0.3">
      <c r="A188" s="2" t="s">
        <v>356</v>
      </c>
      <c r="B188" s="2" t="s">
        <v>355</v>
      </c>
      <c r="C188" s="5"/>
      <c r="D188" s="5"/>
      <c r="E188" s="5"/>
      <c r="F188" s="5"/>
      <c r="G188" s="5"/>
      <c r="I188" s="47">
        <f t="shared" si="0"/>
        <v>0</v>
      </c>
      <c r="J188" s="46"/>
    </row>
    <row r="189" spans="1:10" x14ac:dyDescent="0.3">
      <c r="A189" s="2" t="s">
        <v>44</v>
      </c>
      <c r="B189" s="2" t="s">
        <v>355</v>
      </c>
      <c r="C189" s="5"/>
      <c r="D189" s="5"/>
      <c r="E189" s="5"/>
      <c r="F189" s="5"/>
      <c r="G189" s="5"/>
      <c r="I189" s="47">
        <f t="shared" si="0"/>
        <v>0</v>
      </c>
      <c r="J189" s="46"/>
    </row>
    <row r="190" spans="1:10" x14ac:dyDescent="0.3">
      <c r="A190" s="2" t="s">
        <v>357</v>
      </c>
      <c r="B190" s="2" t="s">
        <v>355</v>
      </c>
      <c r="C190" s="5"/>
      <c r="D190" s="5"/>
      <c r="E190" s="5"/>
      <c r="F190" s="5"/>
      <c r="G190" s="5"/>
      <c r="I190" s="47">
        <f t="shared" si="0"/>
        <v>0</v>
      </c>
      <c r="J190" s="46"/>
    </row>
    <row r="191" spans="1:10" x14ac:dyDescent="0.3">
      <c r="A191" s="2" t="s">
        <v>71</v>
      </c>
      <c r="B191" s="2" t="s">
        <v>355</v>
      </c>
      <c r="C191" s="5"/>
      <c r="D191" s="5"/>
      <c r="E191" s="5"/>
      <c r="F191" s="5"/>
      <c r="G191" s="5"/>
      <c r="I191" s="47">
        <f t="shared" si="0"/>
        <v>0</v>
      </c>
      <c r="J191" s="46"/>
    </row>
    <row r="192" spans="1:10" x14ac:dyDescent="0.3">
      <c r="A192" s="2" t="s">
        <v>358</v>
      </c>
      <c r="B192" s="2" t="s">
        <v>355</v>
      </c>
      <c r="C192" s="5"/>
      <c r="D192" s="5"/>
      <c r="E192" s="5"/>
      <c r="F192" s="5"/>
      <c r="G192" s="5"/>
      <c r="I192" s="47">
        <f t="shared" si="0"/>
        <v>0</v>
      </c>
      <c r="J192" s="46"/>
    </row>
    <row r="193" spans="1:10" x14ac:dyDescent="0.3">
      <c r="A193" s="2" t="s">
        <v>359</v>
      </c>
      <c r="B193" s="2" t="s">
        <v>355</v>
      </c>
      <c r="C193" s="5"/>
      <c r="D193" s="5"/>
      <c r="E193" s="5"/>
      <c r="F193" s="10"/>
      <c r="G193" s="5"/>
      <c r="I193" s="47">
        <f t="shared" si="0"/>
        <v>0</v>
      </c>
      <c r="J193" s="46"/>
    </row>
    <row r="194" spans="1:10" x14ac:dyDescent="0.3">
      <c r="A194" s="2" t="s">
        <v>332</v>
      </c>
      <c r="B194" s="2" t="s">
        <v>381</v>
      </c>
      <c r="C194" s="5"/>
      <c r="D194" s="5"/>
      <c r="E194" s="5"/>
      <c r="F194" s="10"/>
      <c r="G194" s="5"/>
      <c r="I194" s="47">
        <f t="shared" si="0"/>
        <v>0</v>
      </c>
      <c r="J194" s="46"/>
    </row>
    <row r="195" spans="1:10" x14ac:dyDescent="0.3">
      <c r="A195" s="2" t="s">
        <v>326</v>
      </c>
      <c r="B195" s="2" t="s">
        <v>381</v>
      </c>
      <c r="C195" s="5"/>
      <c r="D195" s="5"/>
      <c r="E195" s="5"/>
      <c r="F195" s="10"/>
      <c r="G195" s="5"/>
      <c r="I195" s="47">
        <f t="shared" si="0"/>
        <v>0</v>
      </c>
      <c r="J195" s="46"/>
    </row>
    <row r="196" spans="1:10" x14ac:dyDescent="0.3">
      <c r="A196" s="2" t="s">
        <v>161</v>
      </c>
      <c r="B196" s="2" t="s">
        <v>381</v>
      </c>
      <c r="C196" s="5"/>
      <c r="D196" s="5"/>
      <c r="E196" s="5"/>
      <c r="F196" s="10"/>
      <c r="G196" s="5"/>
      <c r="I196" s="47">
        <f t="shared" si="0"/>
        <v>0</v>
      </c>
      <c r="J196" s="46"/>
    </row>
    <row r="197" spans="1:10" x14ac:dyDescent="0.3">
      <c r="A197" s="2" t="s">
        <v>29</v>
      </c>
      <c r="B197" s="2" t="s">
        <v>318</v>
      </c>
      <c r="C197" s="5"/>
      <c r="D197" s="5"/>
      <c r="E197" s="5"/>
      <c r="F197" s="10"/>
      <c r="G197" s="5"/>
      <c r="I197" s="47">
        <f t="shared" si="0"/>
        <v>0</v>
      </c>
      <c r="J197" s="46">
        <f>I197</f>
        <v>0</v>
      </c>
    </row>
    <row r="198" spans="1:10" x14ac:dyDescent="0.3">
      <c r="A198" s="2" t="s">
        <v>17</v>
      </c>
      <c r="B198" s="2" t="s">
        <v>318</v>
      </c>
      <c r="C198" s="5"/>
      <c r="D198" s="5"/>
      <c r="E198" s="5"/>
      <c r="F198" s="10"/>
      <c r="G198" s="5"/>
      <c r="I198" s="47">
        <f t="shared" si="0"/>
        <v>0</v>
      </c>
      <c r="J198" s="46">
        <f>I198</f>
        <v>0</v>
      </c>
    </row>
    <row r="199" spans="1:10" x14ac:dyDescent="0.3">
      <c r="A199" s="2" t="s">
        <v>37</v>
      </c>
      <c r="B199" s="2" t="s">
        <v>290</v>
      </c>
      <c r="C199" s="5"/>
      <c r="D199" s="5"/>
      <c r="E199" s="5"/>
      <c r="F199" s="10"/>
      <c r="G199" s="5"/>
      <c r="I199" s="47">
        <f t="shared" si="0"/>
        <v>0</v>
      </c>
      <c r="J199" s="45"/>
    </row>
    <row r="200" spans="1:10" x14ac:dyDescent="0.3">
      <c r="A200" s="2" t="s">
        <v>33</v>
      </c>
      <c r="B200" s="2" t="s">
        <v>290</v>
      </c>
      <c r="C200" s="5"/>
      <c r="D200" s="5"/>
      <c r="E200" s="5"/>
      <c r="F200" s="10"/>
      <c r="G200" s="5"/>
      <c r="I200" s="47">
        <f t="shared" si="0"/>
        <v>0</v>
      </c>
      <c r="J200" s="45"/>
    </row>
    <row r="201" spans="1:10" x14ac:dyDescent="0.3">
      <c r="A201" s="2" t="s">
        <v>31</v>
      </c>
      <c r="B201" s="2" t="s">
        <v>290</v>
      </c>
      <c r="C201" s="5"/>
      <c r="D201" s="5"/>
      <c r="E201" s="5"/>
      <c r="F201" s="10"/>
      <c r="G201" s="5"/>
      <c r="I201" s="47">
        <f t="shared" si="0"/>
        <v>0</v>
      </c>
      <c r="J201" s="45"/>
    </row>
    <row r="202" spans="1:10" x14ac:dyDescent="0.3">
      <c r="A202" s="2" t="s">
        <v>245</v>
      </c>
      <c r="B202" s="2" t="s">
        <v>290</v>
      </c>
      <c r="C202" s="5"/>
      <c r="D202" s="5"/>
      <c r="E202" s="5"/>
      <c r="F202" s="10"/>
      <c r="G202" s="5"/>
      <c r="I202" s="47">
        <f t="shared" si="0"/>
        <v>0</v>
      </c>
      <c r="J202" s="45"/>
    </row>
    <row r="203" spans="1:10" x14ac:dyDescent="0.3">
      <c r="A203" s="62" t="s">
        <v>29</v>
      </c>
      <c r="B203" s="62" t="s">
        <v>32</v>
      </c>
      <c r="C203" s="5"/>
      <c r="D203" s="5"/>
      <c r="E203" s="5"/>
      <c r="F203" s="10"/>
      <c r="G203" s="5"/>
      <c r="I203" s="47">
        <f t="shared" si="0"/>
        <v>0</v>
      </c>
      <c r="J203" s="46">
        <f>I203</f>
        <v>0</v>
      </c>
    </row>
    <row r="204" spans="1:10" x14ac:dyDescent="0.3">
      <c r="A204" s="62" t="s">
        <v>17</v>
      </c>
      <c r="B204" s="62" t="s">
        <v>32</v>
      </c>
      <c r="C204" s="5"/>
      <c r="D204" s="5"/>
      <c r="E204" s="5"/>
      <c r="F204" s="10"/>
      <c r="G204" s="5"/>
      <c r="I204" s="47">
        <f t="shared" si="0"/>
        <v>0</v>
      </c>
      <c r="J204" s="46">
        <f t="shared" ref="J204:J205" si="5">I204</f>
        <v>0</v>
      </c>
    </row>
    <row r="205" spans="1:10" x14ac:dyDescent="0.3">
      <c r="A205" s="40" t="s">
        <v>18</v>
      </c>
      <c r="B205" s="62" t="s">
        <v>32</v>
      </c>
      <c r="C205" s="5"/>
      <c r="D205" s="5"/>
      <c r="E205" s="5"/>
      <c r="F205" s="10"/>
      <c r="G205" s="5"/>
      <c r="I205" s="47">
        <f t="shared" si="0"/>
        <v>0</v>
      </c>
      <c r="J205" s="46">
        <f t="shared" si="5"/>
        <v>0</v>
      </c>
    </row>
    <row r="206" spans="1:10" x14ac:dyDescent="0.3">
      <c r="A206" s="2" t="s">
        <v>42</v>
      </c>
      <c r="B206" s="54" t="s">
        <v>385</v>
      </c>
      <c r="C206" s="5">
        <v>7777</v>
      </c>
      <c r="D206" s="5">
        <v>8420</v>
      </c>
      <c r="E206" s="5">
        <v>5373</v>
      </c>
      <c r="F206" s="10"/>
      <c r="G206" s="5"/>
      <c r="I206" s="47">
        <f t="shared" si="0"/>
        <v>21570</v>
      </c>
      <c r="J206" s="46"/>
    </row>
    <row r="207" spans="1:10" x14ac:dyDescent="0.3">
      <c r="A207" s="2" t="s">
        <v>356</v>
      </c>
      <c r="B207" s="54" t="s">
        <v>385</v>
      </c>
      <c r="C207" s="5"/>
      <c r="D207" s="5">
        <v>4224</v>
      </c>
      <c r="E207" s="5">
        <v>8975</v>
      </c>
      <c r="F207" s="10"/>
      <c r="G207" s="5"/>
      <c r="I207" s="47">
        <f t="shared" si="0"/>
        <v>13199</v>
      </c>
      <c r="J207" s="46"/>
    </row>
    <row r="208" spans="1:10" x14ac:dyDescent="0.3">
      <c r="A208" s="2" t="s">
        <v>44</v>
      </c>
      <c r="B208" s="54" t="s">
        <v>385</v>
      </c>
      <c r="C208" s="5">
        <v>3974</v>
      </c>
      <c r="D208" s="5"/>
      <c r="E208" s="5">
        <v>3641</v>
      </c>
      <c r="F208" s="10"/>
      <c r="G208" s="5"/>
      <c r="I208" s="47">
        <f t="shared" si="0"/>
        <v>7615</v>
      </c>
      <c r="J208" s="46"/>
    </row>
    <row r="209" spans="1:10" x14ac:dyDescent="0.3">
      <c r="A209" s="2" t="s">
        <v>357</v>
      </c>
      <c r="B209" s="54" t="s">
        <v>385</v>
      </c>
      <c r="C209" s="5">
        <v>4378</v>
      </c>
      <c r="D209" s="5">
        <v>2466</v>
      </c>
      <c r="E209" s="5">
        <v>10099</v>
      </c>
      <c r="F209" s="10"/>
      <c r="G209" s="5"/>
      <c r="I209" s="47">
        <f t="shared" si="0"/>
        <v>16943</v>
      </c>
      <c r="J209" s="46"/>
    </row>
    <row r="210" spans="1:10" x14ac:dyDescent="0.3">
      <c r="A210" s="2" t="s">
        <v>71</v>
      </c>
      <c r="B210" s="54" t="s">
        <v>385</v>
      </c>
      <c r="C210" s="5"/>
      <c r="D210" s="5">
        <v>6988</v>
      </c>
      <c r="E210" s="5">
        <v>2368</v>
      </c>
      <c r="F210" s="10"/>
      <c r="G210" s="5"/>
      <c r="I210" s="47">
        <f t="shared" si="0"/>
        <v>9356</v>
      </c>
      <c r="J210" s="46"/>
    </row>
    <row r="211" spans="1:10" x14ac:dyDescent="0.3">
      <c r="A211" s="2" t="s">
        <v>358</v>
      </c>
      <c r="B211" s="54" t="s">
        <v>385</v>
      </c>
      <c r="C211" s="5"/>
      <c r="D211" s="5"/>
      <c r="E211" s="5">
        <v>13175</v>
      </c>
      <c r="F211" s="10"/>
      <c r="G211" s="5"/>
      <c r="I211" s="47">
        <f t="shared" si="0"/>
        <v>13175</v>
      </c>
      <c r="J211" s="46"/>
    </row>
    <row r="212" spans="1:10" x14ac:dyDescent="0.3">
      <c r="A212" s="2" t="s">
        <v>359</v>
      </c>
      <c r="B212" s="54" t="s">
        <v>385</v>
      </c>
      <c r="C212" s="5"/>
      <c r="D212" s="5"/>
      <c r="E212" s="5"/>
      <c r="F212" s="10"/>
      <c r="G212" s="5"/>
      <c r="I212" s="47">
        <f t="shared" si="0"/>
        <v>0</v>
      </c>
      <c r="J212" s="46"/>
    </row>
    <row r="213" spans="1:10" x14ac:dyDescent="0.3">
      <c r="A213" s="2" t="s">
        <v>392</v>
      </c>
      <c r="B213" s="54" t="s">
        <v>390</v>
      </c>
      <c r="C213" s="5"/>
      <c r="D213" s="5"/>
      <c r="E213" s="5"/>
      <c r="F213" s="10"/>
      <c r="G213" s="5"/>
      <c r="I213" s="47">
        <f t="shared" si="0"/>
        <v>0</v>
      </c>
      <c r="J213" s="46">
        <f>I213</f>
        <v>0</v>
      </c>
    </row>
    <row r="214" spans="1:10" x14ac:dyDescent="0.3">
      <c r="A214" s="2" t="s">
        <v>393</v>
      </c>
      <c r="B214" s="54" t="s">
        <v>390</v>
      </c>
      <c r="C214" s="5"/>
      <c r="D214" s="5">
        <v>2711</v>
      </c>
      <c r="E214" s="5"/>
      <c r="F214" s="10">
        <v>4095</v>
      </c>
      <c r="G214" s="5"/>
      <c r="I214" s="47">
        <f t="shared" si="0"/>
        <v>6806</v>
      </c>
      <c r="J214" s="46">
        <f>I214</f>
        <v>6806</v>
      </c>
    </row>
    <row r="215" spans="1:10" x14ac:dyDescent="0.3">
      <c r="A215" s="2" t="s">
        <v>53</v>
      </c>
      <c r="B215" s="58" t="s">
        <v>310</v>
      </c>
      <c r="C215" s="5"/>
      <c r="D215" s="5"/>
      <c r="E215" s="5"/>
      <c r="F215" s="10"/>
      <c r="G215" s="5"/>
      <c r="I215" s="47">
        <f t="shared" si="0"/>
        <v>0</v>
      </c>
      <c r="J215" s="44">
        <f>I148+I199+I215+I222+I206</f>
        <v>21570</v>
      </c>
    </row>
    <row r="216" spans="1:10" x14ac:dyDescent="0.3">
      <c r="A216" s="2" t="s">
        <v>333</v>
      </c>
      <c r="B216" s="58" t="s">
        <v>310</v>
      </c>
      <c r="C216" s="5"/>
      <c r="D216" s="5"/>
      <c r="E216" s="5"/>
      <c r="F216" s="10"/>
      <c r="G216" s="5"/>
      <c r="I216" s="47">
        <f t="shared" si="0"/>
        <v>0</v>
      </c>
      <c r="J216" s="46">
        <f>I216+I149+I223+I207</f>
        <v>24861</v>
      </c>
    </row>
    <row r="217" spans="1:10" x14ac:dyDescent="0.3">
      <c r="A217" s="2" t="s">
        <v>54</v>
      </c>
      <c r="B217" s="58" t="s">
        <v>310</v>
      </c>
      <c r="C217" s="5"/>
      <c r="D217" s="5"/>
      <c r="E217" s="5"/>
      <c r="F217" s="10"/>
      <c r="G217" s="5"/>
      <c r="I217" s="47">
        <f t="shared" si="0"/>
        <v>0</v>
      </c>
      <c r="J217" s="44">
        <f>I150+I200+I217+I229+I224+I208</f>
        <v>7615</v>
      </c>
    </row>
    <row r="218" spans="1:10" x14ac:dyDescent="0.3">
      <c r="A218" s="2" t="s">
        <v>334</v>
      </c>
      <c r="B218" s="58" t="s">
        <v>310</v>
      </c>
      <c r="C218" s="5"/>
      <c r="D218" s="5"/>
      <c r="E218" s="5"/>
      <c r="F218" s="10"/>
      <c r="G218" s="5"/>
      <c r="I218" s="47">
        <f t="shared" si="0"/>
        <v>0</v>
      </c>
      <c r="J218" s="46">
        <f>I218+I151+I225+I209</f>
        <v>28108</v>
      </c>
    </row>
    <row r="219" spans="1:10" x14ac:dyDescent="0.3">
      <c r="A219" s="2" t="s">
        <v>311</v>
      </c>
      <c r="B219" s="58" t="s">
        <v>310</v>
      </c>
      <c r="C219" s="5"/>
      <c r="D219" s="5"/>
      <c r="E219" s="5"/>
      <c r="F219" s="10"/>
      <c r="G219" s="5"/>
      <c r="I219" s="47">
        <f t="shared" si="0"/>
        <v>0</v>
      </c>
      <c r="J219" s="44">
        <f>I153+I201+I219+I226+I210</f>
        <v>24137</v>
      </c>
    </row>
    <row r="220" spans="1:10" x14ac:dyDescent="0.3">
      <c r="A220" s="2" t="s">
        <v>320</v>
      </c>
      <c r="B220" s="58" t="s">
        <v>310</v>
      </c>
      <c r="C220" s="5"/>
      <c r="D220" s="5"/>
      <c r="E220" s="5"/>
      <c r="F220" s="5"/>
      <c r="G220" s="5"/>
      <c r="I220" s="47">
        <f t="shared" si="0"/>
        <v>0</v>
      </c>
      <c r="J220" s="44">
        <f>I202+I220+I154+I227+I211</f>
        <v>24444</v>
      </c>
    </row>
    <row r="221" spans="1:10" x14ac:dyDescent="0.3">
      <c r="A221" s="2" t="s">
        <v>337</v>
      </c>
      <c r="B221" s="58" t="s">
        <v>310</v>
      </c>
      <c r="C221" s="5"/>
      <c r="D221" s="5"/>
      <c r="E221" s="5"/>
      <c r="F221" s="5"/>
      <c r="G221" s="5"/>
      <c r="I221" s="47">
        <f>C221+D221+E221+F221+G221</f>
        <v>0</v>
      </c>
      <c r="J221" s="46">
        <f>I221+I155+I228+I212</f>
        <v>13300</v>
      </c>
    </row>
    <row r="222" spans="1:10" x14ac:dyDescent="0.3">
      <c r="A222" s="65" t="s">
        <v>29</v>
      </c>
      <c r="B222" s="58" t="s">
        <v>310</v>
      </c>
      <c r="C222" s="5"/>
      <c r="D222" s="5"/>
      <c r="E222" s="5"/>
      <c r="F222" s="5"/>
      <c r="G222" s="5"/>
      <c r="I222" s="47">
        <f t="shared" ref="I222:I228" si="6">C222+D222+E222+F222+G222</f>
        <v>0</v>
      </c>
      <c r="J222" s="46"/>
    </row>
    <row r="223" spans="1:10" x14ac:dyDescent="0.3">
      <c r="A223" s="65" t="s">
        <v>330</v>
      </c>
      <c r="B223" s="58" t="s">
        <v>310</v>
      </c>
      <c r="C223" s="5"/>
      <c r="D223" s="5">
        <v>2008</v>
      </c>
      <c r="E223" s="5"/>
      <c r="F223" s="5">
        <v>9654</v>
      </c>
      <c r="G223" s="5"/>
      <c r="I223" s="47">
        <f t="shared" si="6"/>
        <v>11662</v>
      </c>
      <c r="J223" s="46"/>
    </row>
    <row r="224" spans="1:10" x14ac:dyDescent="0.3">
      <c r="A224" s="65" t="s">
        <v>17</v>
      </c>
      <c r="B224" s="58" t="s">
        <v>310</v>
      </c>
      <c r="C224" s="5"/>
      <c r="D224" s="5"/>
      <c r="E224" s="5"/>
      <c r="F224" s="5"/>
      <c r="G224" s="5"/>
      <c r="I224" s="47">
        <f t="shared" si="6"/>
        <v>0</v>
      </c>
      <c r="J224" s="46"/>
    </row>
    <row r="225" spans="1:10" x14ac:dyDescent="0.3">
      <c r="A225" s="65" t="s">
        <v>331</v>
      </c>
      <c r="B225" s="58" t="s">
        <v>310</v>
      </c>
      <c r="C225" s="5">
        <v>1749</v>
      </c>
      <c r="D225" s="5"/>
      <c r="E225" s="5">
        <v>4474</v>
      </c>
      <c r="F225" s="5">
        <v>4942</v>
      </c>
      <c r="G225" s="5"/>
      <c r="I225" s="47">
        <f t="shared" si="6"/>
        <v>11165</v>
      </c>
      <c r="J225" s="46"/>
    </row>
    <row r="226" spans="1:10" x14ac:dyDescent="0.3">
      <c r="A226" s="65" t="s">
        <v>18</v>
      </c>
      <c r="B226" s="58" t="s">
        <v>310</v>
      </c>
      <c r="C226" s="5">
        <v>1628</v>
      </c>
      <c r="D226" s="5">
        <v>3129</v>
      </c>
      <c r="E226" s="5">
        <v>1587</v>
      </c>
      <c r="F226" s="10">
        <v>8437</v>
      </c>
      <c r="G226" s="5"/>
      <c r="I226" s="47">
        <f t="shared" si="6"/>
        <v>14781</v>
      </c>
      <c r="J226" s="46"/>
    </row>
    <row r="227" spans="1:10" x14ac:dyDescent="0.3">
      <c r="A227" s="65" t="s">
        <v>244</v>
      </c>
      <c r="B227" s="58" t="s">
        <v>310</v>
      </c>
      <c r="C227" s="5"/>
      <c r="D227" s="5"/>
      <c r="E227" s="5"/>
      <c r="F227" s="10">
        <v>11269</v>
      </c>
      <c r="G227" s="5"/>
      <c r="I227" s="47">
        <f t="shared" si="6"/>
        <v>11269</v>
      </c>
      <c r="J227" s="46"/>
    </row>
    <row r="228" spans="1:10" x14ac:dyDescent="0.3">
      <c r="A228" s="65" t="s">
        <v>162</v>
      </c>
      <c r="B228" s="58" t="s">
        <v>310</v>
      </c>
      <c r="C228" s="5"/>
      <c r="D228" s="5"/>
      <c r="E228" s="5">
        <v>2340</v>
      </c>
      <c r="F228" s="10">
        <v>6557</v>
      </c>
      <c r="G228" s="5">
        <v>4403</v>
      </c>
      <c r="I228" s="47">
        <f t="shared" si="6"/>
        <v>13300</v>
      </c>
      <c r="J228" s="46"/>
    </row>
    <row r="229" spans="1:10" x14ac:dyDescent="0.3">
      <c r="A229" t="s">
        <v>27</v>
      </c>
      <c r="B229" t="s">
        <v>45</v>
      </c>
      <c r="C229" s="5"/>
      <c r="D229" s="5"/>
      <c r="E229" s="5"/>
      <c r="F229" s="5"/>
      <c r="G229" s="5"/>
      <c r="I229" s="47">
        <f t="shared" si="0"/>
        <v>0</v>
      </c>
      <c r="J229" s="44"/>
    </row>
    <row r="230" spans="1:10" x14ac:dyDescent="0.3">
      <c r="C230" s="1" t="s">
        <v>0</v>
      </c>
      <c r="D230" s="1" t="s">
        <v>0</v>
      </c>
      <c r="E230" s="1" t="s">
        <v>0</v>
      </c>
      <c r="F230" s="1" t="s">
        <v>0</v>
      </c>
      <c r="G230" s="1" t="s">
        <v>0</v>
      </c>
      <c r="H230" s="1"/>
      <c r="I230" s="1" t="s">
        <v>0</v>
      </c>
    </row>
    <row r="231" spans="1:10" x14ac:dyDescent="0.3">
      <c r="C231" s="70">
        <f>SUM(C4:C229)</f>
        <v>81832</v>
      </c>
      <c r="D231" s="70">
        <f>SUM(D4:D229)</f>
        <v>202394.19999999998</v>
      </c>
      <c r="E231" s="70">
        <f>SUM(E4:E229)</f>
        <v>248916.2</v>
      </c>
      <c r="F231" s="70">
        <f>SUM(F4:F229)</f>
        <v>210963.8</v>
      </c>
      <c r="G231" s="70">
        <f>SUM(G4:G229)</f>
        <v>36109</v>
      </c>
      <c r="H231" s="9"/>
      <c r="I231" s="76">
        <f>SUM(I4:I229)</f>
        <v>780215.20000000007</v>
      </c>
      <c r="J231" s="76">
        <f>SUM(J4:J229)</f>
        <v>780215.20000000007</v>
      </c>
    </row>
    <row r="232" spans="1:10" x14ac:dyDescent="0.3">
      <c r="C232" s="1" t="s">
        <v>1</v>
      </c>
      <c r="D232" s="1" t="s">
        <v>1</v>
      </c>
      <c r="E232" s="1" t="s">
        <v>1</v>
      </c>
      <c r="F232" s="1" t="s">
        <v>1</v>
      </c>
      <c r="G232" s="1" t="s">
        <v>1</v>
      </c>
      <c r="H232" s="1"/>
      <c r="I232" s="1" t="s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J232"/>
  <sheetViews>
    <sheetView topLeftCell="A223" workbookViewId="0">
      <selection activeCell="H246" sqref="H246"/>
    </sheetView>
  </sheetViews>
  <sheetFormatPr defaultRowHeight="14.4" x14ac:dyDescent="0.3"/>
  <cols>
    <col min="2" max="2" width="18.5546875" customWidth="1"/>
    <col min="3" max="3" width="10.33203125" customWidth="1"/>
    <col min="4" max="6" width="11.33203125" customWidth="1"/>
    <col min="7" max="7" width="12" customWidth="1"/>
    <col min="9" max="9" width="12.109375" customWidth="1"/>
    <col min="10" max="10" width="13.109375" customWidth="1"/>
  </cols>
  <sheetData>
    <row r="1" spans="1:10" x14ac:dyDescent="0.3">
      <c r="A1" t="s">
        <v>402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90</v>
      </c>
      <c r="D3" s="3" t="s">
        <v>238</v>
      </c>
      <c r="E3" s="4" t="s">
        <v>403</v>
      </c>
      <c r="F3" s="4" t="s">
        <v>65</v>
      </c>
      <c r="G3" s="3" t="s">
        <v>66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29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>
        <v>1984</v>
      </c>
      <c r="F6" s="17"/>
      <c r="G6" s="5"/>
      <c r="I6" s="47">
        <f t="shared" si="0"/>
        <v>1984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9172</v>
      </c>
    </row>
    <row r="11" spans="1:10" x14ac:dyDescent="0.3">
      <c r="A11" t="s">
        <v>24</v>
      </c>
      <c r="B11" t="s">
        <v>23</v>
      </c>
      <c r="C11" s="5">
        <v>1877</v>
      </c>
      <c r="D11" s="5"/>
      <c r="E11" s="5"/>
      <c r="F11" s="17"/>
      <c r="G11" s="5"/>
      <c r="I11" s="47">
        <f t="shared" si="0"/>
        <v>1877</v>
      </c>
      <c r="J11" s="46">
        <f>I11+I13</f>
        <v>6077</v>
      </c>
    </row>
    <row r="12" spans="1:10" x14ac:dyDescent="0.3">
      <c r="A12" s="67" t="s">
        <v>331</v>
      </c>
      <c r="B12" s="67" t="s">
        <v>315</v>
      </c>
      <c r="C12" s="5">
        <v>1813</v>
      </c>
      <c r="D12" s="5"/>
      <c r="E12" s="5">
        <v>2246</v>
      </c>
      <c r="F12" s="17">
        <v>2424</v>
      </c>
      <c r="G12" s="5">
        <v>2689</v>
      </c>
      <c r="I12" s="47">
        <f t="shared" si="0"/>
        <v>9172</v>
      </c>
      <c r="J12" s="46"/>
    </row>
    <row r="13" spans="1:10" x14ac:dyDescent="0.3">
      <c r="A13" s="67" t="s">
        <v>18</v>
      </c>
      <c r="B13" s="67" t="s">
        <v>315</v>
      </c>
      <c r="C13" s="5"/>
      <c r="D13" s="5"/>
      <c r="E13" s="5">
        <v>2504</v>
      </c>
      <c r="F13" s="17"/>
      <c r="G13" s="5">
        <v>1696</v>
      </c>
      <c r="I13" s="47">
        <f t="shared" si="0"/>
        <v>4200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I4+I16+I30+I37+I44+I48+I50+I61+I23+I57+I68</f>
        <v>53911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I17+I31+I38+I62+I24+I51+I58+I69</f>
        <v>6059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I5+I18+I32+I39+I45+I49+I63+I25+I52+I70</f>
        <v>0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I19+I33+I40+I64+I26+I53+I71</f>
        <v>1764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I6+I20+I34+I41+I46+I65+I27+I54+I72</f>
        <v>29210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I7+I21+I35+I42+I47+I66+I28+I55+I59+I73</f>
        <v>31236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I8+I22+I36+I43+I67+I29+I56+I60+I74</f>
        <v>42870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>
        <v>355</v>
      </c>
      <c r="I33" s="47">
        <f t="shared" si="0"/>
        <v>355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>
        <v>453</v>
      </c>
      <c r="F34" s="17"/>
      <c r="G34" s="5"/>
      <c r="I34" s="47">
        <f t="shared" si="0"/>
        <v>453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>
        <v>6915</v>
      </c>
      <c r="I35" s="47">
        <f t="shared" si="0"/>
        <v>6915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>
        <v>4740</v>
      </c>
      <c r="F36" s="17">
        <v>3139</v>
      </c>
      <c r="G36" s="5">
        <v>5359</v>
      </c>
      <c r="I36" s="47">
        <f t="shared" si="0"/>
        <v>13238</v>
      </c>
      <c r="J36" s="45"/>
    </row>
    <row r="37" spans="1:10" x14ac:dyDescent="0.3">
      <c r="A37" s="2" t="s">
        <v>157</v>
      </c>
      <c r="B37" s="63" t="s">
        <v>345</v>
      </c>
      <c r="C37" s="5">
        <v>3217</v>
      </c>
      <c r="D37" s="5"/>
      <c r="E37" s="5">
        <v>7216</v>
      </c>
      <c r="F37" s="17">
        <v>15925</v>
      </c>
      <c r="G37" s="5"/>
      <c r="I37" s="47">
        <f t="shared" si="0"/>
        <v>26358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139</v>
      </c>
      <c r="B39" s="63" t="s">
        <v>345</v>
      </c>
      <c r="C39" s="5"/>
      <c r="D39" s="17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/>
      <c r="F40" s="81"/>
      <c r="G40" s="5"/>
      <c r="I40" s="47">
        <f t="shared" si="0"/>
        <v>0</v>
      </c>
      <c r="J40" s="45"/>
    </row>
    <row r="41" spans="1:10" x14ac:dyDescent="0.3">
      <c r="A41" s="2" t="s">
        <v>174</v>
      </c>
      <c r="B41" s="63" t="s">
        <v>345</v>
      </c>
      <c r="C41" s="5">
        <v>3348</v>
      </c>
      <c r="D41" s="5"/>
      <c r="E41" s="5">
        <v>3188</v>
      </c>
      <c r="F41" s="17"/>
      <c r="G41" s="5"/>
      <c r="I41" s="47">
        <f t="shared" si="0"/>
        <v>6536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>
        <v>2455</v>
      </c>
      <c r="I42" s="47">
        <f t="shared" si="0"/>
        <v>2455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>
        <v>4695</v>
      </c>
      <c r="F43" s="17">
        <v>2138</v>
      </c>
      <c r="G43" s="5">
        <v>3590</v>
      </c>
      <c r="I43" s="47">
        <f t="shared" si="0"/>
        <v>10423</v>
      </c>
      <c r="J43" s="45"/>
    </row>
    <row r="44" spans="1:10" x14ac:dyDescent="0.3">
      <c r="A44" s="2" t="s">
        <v>19</v>
      </c>
      <c r="B44" s="2" t="s">
        <v>288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2" t="s">
        <v>20</v>
      </c>
      <c r="B45" s="2" t="s">
        <v>288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21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243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157</v>
      </c>
      <c r="B48" s="2" t="s">
        <v>315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139</v>
      </c>
      <c r="B49" s="2" t="s">
        <v>315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60" t="s">
        <v>11</v>
      </c>
      <c r="B50" s="60" t="s">
        <v>315</v>
      </c>
      <c r="C50" s="5"/>
      <c r="D50" s="5"/>
      <c r="E50" s="5"/>
      <c r="F50" s="5"/>
      <c r="G50" s="5"/>
      <c r="I50" s="47">
        <f t="shared" si="0"/>
        <v>0</v>
      </c>
      <c r="J50" s="45"/>
    </row>
    <row r="51" spans="1:10" x14ac:dyDescent="0.3">
      <c r="A51" s="60" t="s">
        <v>346</v>
      </c>
      <c r="B51" s="60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10</v>
      </c>
      <c r="B52" s="60" t="s">
        <v>315</v>
      </c>
      <c r="C52" s="5"/>
      <c r="D52" s="5"/>
      <c r="E52" s="5"/>
      <c r="F52" s="5"/>
      <c r="G52" s="5"/>
      <c r="I52" s="47">
        <f t="shared" si="0"/>
        <v>0</v>
      </c>
      <c r="J52" s="45"/>
    </row>
    <row r="53" spans="1:10" x14ac:dyDescent="0.3">
      <c r="A53" s="60" t="s">
        <v>347</v>
      </c>
      <c r="B53" s="60" t="s">
        <v>315</v>
      </c>
      <c r="C53" s="5"/>
      <c r="D53" s="5"/>
      <c r="E53" s="5"/>
      <c r="F53" s="80"/>
      <c r="G53" s="5"/>
      <c r="I53" s="47">
        <f t="shared" si="0"/>
        <v>0</v>
      </c>
      <c r="J53" s="45"/>
    </row>
    <row r="54" spans="1:10" x14ac:dyDescent="0.3">
      <c r="A54" s="60" t="s">
        <v>8</v>
      </c>
      <c r="B54" s="60" t="s">
        <v>315</v>
      </c>
      <c r="C54" s="5"/>
      <c r="D54" s="5"/>
      <c r="E54" s="5"/>
      <c r="F54" s="5"/>
      <c r="G54" s="5"/>
      <c r="I54" s="47">
        <f t="shared" si="0"/>
        <v>0</v>
      </c>
      <c r="J54" s="45"/>
    </row>
    <row r="55" spans="1:10" x14ac:dyDescent="0.3">
      <c r="A55" s="60" t="s">
        <v>348</v>
      </c>
      <c r="B55" s="60" t="s">
        <v>315</v>
      </c>
      <c r="C55" s="5">
        <v>818</v>
      </c>
      <c r="D55" s="5"/>
      <c r="E55" s="5">
        <v>611</v>
      </c>
      <c r="F55" s="17"/>
      <c r="G55" s="5"/>
      <c r="I55" s="47">
        <f t="shared" si="0"/>
        <v>1429</v>
      </c>
      <c r="J55" s="45"/>
    </row>
    <row r="56" spans="1:10" x14ac:dyDescent="0.3">
      <c r="A56" s="60" t="s">
        <v>158</v>
      </c>
      <c r="B56" s="60" t="s">
        <v>315</v>
      </c>
      <c r="C56" s="5"/>
      <c r="D56" s="5"/>
      <c r="E56" s="5">
        <v>2002</v>
      </c>
      <c r="F56" s="5"/>
      <c r="G56" s="5"/>
      <c r="I56" s="47">
        <f t="shared" si="0"/>
        <v>2002</v>
      </c>
      <c r="J56" s="45"/>
    </row>
    <row r="57" spans="1:10" x14ac:dyDescent="0.3">
      <c r="A57" s="60" t="s">
        <v>11</v>
      </c>
      <c r="B57" s="60" t="s">
        <v>379</v>
      </c>
      <c r="C57" s="5"/>
      <c r="D57" s="5"/>
      <c r="E57" s="5"/>
      <c r="F57" s="5"/>
      <c r="G57" s="5"/>
      <c r="I57" s="47">
        <f t="shared" si="0"/>
        <v>0</v>
      </c>
      <c r="J57" s="45"/>
    </row>
    <row r="58" spans="1:10" x14ac:dyDescent="0.3">
      <c r="A58" s="60" t="s">
        <v>346</v>
      </c>
      <c r="B58" s="60" t="s">
        <v>379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348</v>
      </c>
      <c r="B59" s="60" t="s">
        <v>379</v>
      </c>
      <c r="C59" s="5">
        <v>799</v>
      </c>
      <c r="D59" s="5"/>
      <c r="E59" s="5"/>
      <c r="F59" s="5"/>
      <c r="G59" s="5">
        <v>2746</v>
      </c>
      <c r="I59" s="47">
        <f t="shared" si="0"/>
        <v>3545</v>
      </c>
      <c r="J59" s="45"/>
    </row>
    <row r="60" spans="1:10" x14ac:dyDescent="0.3">
      <c r="A60" s="60" t="s">
        <v>158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172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352</v>
      </c>
      <c r="B62" s="62" t="s">
        <v>351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22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323</v>
      </c>
      <c r="B64" s="62" t="s">
        <v>351</v>
      </c>
      <c r="C64" s="5"/>
      <c r="D64" s="5"/>
      <c r="E64" s="5"/>
      <c r="F64" s="17"/>
      <c r="G64" s="5">
        <v>155</v>
      </c>
      <c r="I64" s="47">
        <f t="shared" si="0"/>
        <v>155</v>
      </c>
      <c r="J64" s="45"/>
    </row>
    <row r="65" spans="1:10" x14ac:dyDescent="0.3">
      <c r="A65" s="62" t="s">
        <v>24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353</v>
      </c>
      <c r="B66" s="62" t="s">
        <v>351</v>
      </c>
      <c r="C66" s="5"/>
      <c r="D66" s="5"/>
      <c r="E66" s="5">
        <v>4634</v>
      </c>
      <c r="F66" s="5"/>
      <c r="G66" s="5"/>
      <c r="I66" s="47">
        <f t="shared" si="0"/>
        <v>4634</v>
      </c>
      <c r="J66" s="45"/>
    </row>
    <row r="67" spans="1:10" x14ac:dyDescent="0.3">
      <c r="A67" s="62" t="s">
        <v>354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77" t="s">
        <v>157</v>
      </c>
      <c r="B68" s="77" t="s">
        <v>386</v>
      </c>
      <c r="C68" s="5">
        <v>19624</v>
      </c>
      <c r="D68" s="5"/>
      <c r="E68" s="5">
        <v>7929</v>
      </c>
      <c r="F68" s="5"/>
      <c r="G68" s="5"/>
      <c r="I68" s="47">
        <f t="shared" si="0"/>
        <v>27553</v>
      </c>
      <c r="J68" s="45"/>
    </row>
    <row r="69" spans="1:10" x14ac:dyDescent="0.3">
      <c r="A69" s="77" t="s">
        <v>328</v>
      </c>
      <c r="B69" s="77" t="s">
        <v>386</v>
      </c>
      <c r="C69" s="5"/>
      <c r="D69" s="5"/>
      <c r="E69" s="5">
        <v>4104</v>
      </c>
      <c r="F69" s="17">
        <v>1864</v>
      </c>
      <c r="G69" s="5">
        <v>91</v>
      </c>
      <c r="I69" s="47">
        <f t="shared" si="0"/>
        <v>6059</v>
      </c>
      <c r="J69" s="45"/>
    </row>
    <row r="70" spans="1:10" x14ac:dyDescent="0.3">
      <c r="A70" s="77" t="s">
        <v>139</v>
      </c>
      <c r="B70" s="77" t="s">
        <v>386</v>
      </c>
      <c r="C70" s="5"/>
      <c r="D70" s="17"/>
      <c r="E70" s="5"/>
      <c r="F70" s="5"/>
      <c r="G70" s="5"/>
      <c r="I70" s="47">
        <f t="shared" si="0"/>
        <v>0</v>
      </c>
      <c r="J70" s="45"/>
    </row>
    <row r="71" spans="1:10" x14ac:dyDescent="0.3">
      <c r="A71" s="77" t="s">
        <v>329</v>
      </c>
      <c r="B71" s="77" t="s">
        <v>386</v>
      </c>
      <c r="C71" s="5"/>
      <c r="D71" s="5"/>
      <c r="E71" s="5"/>
      <c r="F71" s="81"/>
      <c r="G71" s="5">
        <v>1254</v>
      </c>
      <c r="I71" s="47">
        <f t="shared" si="0"/>
        <v>1254</v>
      </c>
      <c r="J71" s="45"/>
    </row>
    <row r="72" spans="1:10" x14ac:dyDescent="0.3">
      <c r="A72" s="77" t="s">
        <v>174</v>
      </c>
      <c r="B72" s="77" t="s">
        <v>386</v>
      </c>
      <c r="C72" s="5">
        <v>15850</v>
      </c>
      <c r="D72" s="5"/>
      <c r="E72" s="5">
        <v>4387</v>
      </c>
      <c r="F72" s="5"/>
      <c r="G72" s="5"/>
      <c r="I72" s="47">
        <f t="shared" si="0"/>
        <v>20237</v>
      </c>
      <c r="J72" s="45"/>
    </row>
    <row r="73" spans="1:10" x14ac:dyDescent="0.3">
      <c r="A73" s="77" t="s">
        <v>307</v>
      </c>
      <c r="B73" s="77" t="s">
        <v>386</v>
      </c>
      <c r="C73" s="5">
        <v>494</v>
      </c>
      <c r="D73" s="5"/>
      <c r="E73" s="5">
        <v>7186</v>
      </c>
      <c r="F73" s="5"/>
      <c r="G73" s="5">
        <v>4578</v>
      </c>
      <c r="I73" s="47">
        <f t="shared" si="0"/>
        <v>12258</v>
      </c>
      <c r="J73" s="45"/>
    </row>
    <row r="74" spans="1:10" x14ac:dyDescent="0.3">
      <c r="A74" s="77" t="s">
        <v>324</v>
      </c>
      <c r="B74" s="77" t="s">
        <v>386</v>
      </c>
      <c r="C74" s="5"/>
      <c r="D74" s="5"/>
      <c r="E74" s="5">
        <v>6005</v>
      </c>
      <c r="F74" s="5">
        <v>6395</v>
      </c>
      <c r="G74" s="5">
        <v>4807</v>
      </c>
      <c r="I74" s="47">
        <f t="shared" si="0"/>
        <v>17207</v>
      </c>
      <c r="J74" s="45"/>
    </row>
    <row r="75" spans="1:10" x14ac:dyDescent="0.3">
      <c r="A75" t="s">
        <v>29</v>
      </c>
      <c r="B75" t="s">
        <v>30</v>
      </c>
      <c r="C75" s="5"/>
      <c r="D75" s="5"/>
      <c r="E75" s="5"/>
      <c r="F75" s="17"/>
      <c r="G75" s="5"/>
      <c r="I75" s="47">
        <f t="shared" si="0"/>
        <v>0</v>
      </c>
      <c r="J75" s="44"/>
    </row>
    <row r="76" spans="1:10" x14ac:dyDescent="0.3">
      <c r="A76" t="s">
        <v>17</v>
      </c>
      <c r="B76" t="s">
        <v>30</v>
      </c>
      <c r="C76" s="5"/>
      <c r="D76" s="5"/>
      <c r="E76" s="5"/>
      <c r="F76" s="5"/>
      <c r="G76" s="5"/>
      <c r="I76" s="47">
        <f t="shared" si="0"/>
        <v>0</v>
      </c>
      <c r="J76" s="44"/>
    </row>
    <row r="77" spans="1:10" x14ac:dyDescent="0.3">
      <c r="A77" t="s">
        <v>18</v>
      </c>
      <c r="B77" t="s">
        <v>30</v>
      </c>
      <c r="C77" s="5"/>
      <c r="D77" s="5"/>
      <c r="E77" s="5"/>
      <c r="F77" s="5"/>
      <c r="G77" s="5"/>
      <c r="I77" s="47">
        <f t="shared" si="0"/>
        <v>0</v>
      </c>
      <c r="J77" s="44"/>
    </row>
    <row r="78" spans="1:10" x14ac:dyDescent="0.3">
      <c r="A78" t="s">
        <v>244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162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6"/>
    </row>
    <row r="80" spans="1:10" x14ac:dyDescent="0.3">
      <c r="A80" s="42" t="s">
        <v>25</v>
      </c>
      <c r="B80" s="42" t="s">
        <v>30</v>
      </c>
      <c r="C80" s="5"/>
      <c r="D80" s="5"/>
      <c r="E80" s="5"/>
      <c r="F80" s="5"/>
      <c r="G80" s="5"/>
      <c r="I80" s="47">
        <f t="shared" si="0"/>
        <v>0</v>
      </c>
      <c r="J80" s="46">
        <f>I80+I98</f>
        <v>0</v>
      </c>
    </row>
    <row r="81" spans="1:10" x14ac:dyDescent="0.3">
      <c r="A81" s="42" t="s">
        <v>349</v>
      </c>
      <c r="B81" s="42" t="s">
        <v>30</v>
      </c>
      <c r="C81" s="5"/>
      <c r="D81" s="5"/>
      <c r="E81" s="5"/>
      <c r="F81" s="5"/>
      <c r="G81" s="5"/>
      <c r="I81" s="47">
        <f t="shared" si="0"/>
        <v>0</v>
      </c>
      <c r="J81" s="46">
        <f>I81</f>
        <v>0</v>
      </c>
    </row>
    <row r="82" spans="1:10" x14ac:dyDescent="0.3">
      <c r="A82" s="42" t="s">
        <v>27</v>
      </c>
      <c r="B82" s="42" t="s">
        <v>30</v>
      </c>
      <c r="C82" s="5"/>
      <c r="D82" s="5"/>
      <c r="E82" s="5"/>
      <c r="F82" s="5"/>
      <c r="G82" s="5"/>
      <c r="I82" s="47">
        <f t="shared" si="0"/>
        <v>0</v>
      </c>
      <c r="J82" s="44">
        <f>I82+I96+I99</f>
        <v>0</v>
      </c>
    </row>
    <row r="83" spans="1:10" x14ac:dyDescent="0.3">
      <c r="A83" s="60" t="s">
        <v>325</v>
      </c>
      <c r="B83" s="60" t="s">
        <v>30</v>
      </c>
      <c r="C83" s="5"/>
      <c r="D83" s="5"/>
      <c r="E83" s="5"/>
      <c r="F83" s="5"/>
      <c r="G83" s="5"/>
      <c r="I83" s="47">
        <f t="shared" si="0"/>
        <v>0</v>
      </c>
      <c r="J83" s="44">
        <f>I83+I100</f>
        <v>0</v>
      </c>
    </row>
    <row r="84" spans="1:10" x14ac:dyDescent="0.3">
      <c r="A84" s="42" t="s">
        <v>28</v>
      </c>
      <c r="B84" s="42" t="s">
        <v>30</v>
      </c>
      <c r="C84" s="5">
        <v>1878</v>
      </c>
      <c r="D84" s="5"/>
      <c r="E84" s="5"/>
      <c r="F84" s="5"/>
      <c r="G84" s="5"/>
      <c r="I84" s="47">
        <f t="shared" si="0"/>
        <v>1878</v>
      </c>
      <c r="J84" s="44">
        <f>I84+I97+I101</f>
        <v>1878</v>
      </c>
    </row>
    <row r="85" spans="1:10" x14ac:dyDescent="0.3">
      <c r="A85" t="s">
        <v>29</v>
      </c>
      <c r="B85" s="59" t="s">
        <v>254</v>
      </c>
      <c r="C85" s="5"/>
      <c r="D85" s="5"/>
      <c r="E85" s="5"/>
      <c r="F85" s="5"/>
      <c r="G85" s="5"/>
      <c r="I85" s="47">
        <f t="shared" si="0"/>
        <v>0</v>
      </c>
      <c r="J85" s="44">
        <f>I75+I85+I92+I102+I134+I106+I113+I120+I127+I141</f>
        <v>86077</v>
      </c>
    </row>
    <row r="86" spans="1:10" x14ac:dyDescent="0.3">
      <c r="A86" t="s">
        <v>330</v>
      </c>
      <c r="B86" s="59" t="s">
        <v>254</v>
      </c>
      <c r="C86" s="5"/>
      <c r="D86" s="5"/>
      <c r="E86" s="5"/>
      <c r="F86" s="5">
        <v>1466</v>
      </c>
      <c r="G86" s="5"/>
      <c r="I86" s="47">
        <f t="shared" si="0"/>
        <v>1466</v>
      </c>
      <c r="J86" s="46">
        <f>I86+I135+I107+I114+I121+I128+I142</f>
        <v>58889</v>
      </c>
    </row>
    <row r="87" spans="1:10" x14ac:dyDescent="0.3">
      <c r="A87" t="s">
        <v>17</v>
      </c>
      <c r="B87" s="59" t="s">
        <v>254</v>
      </c>
      <c r="C87" s="5"/>
      <c r="D87" s="5"/>
      <c r="E87" s="5"/>
      <c r="F87" s="5"/>
      <c r="G87" s="5"/>
      <c r="I87" s="47">
        <f t="shared" si="0"/>
        <v>0</v>
      </c>
      <c r="J87" s="44">
        <f>I76+I87+I93+I103+I136+I108+I115+I122+I129+I143</f>
        <v>9454</v>
      </c>
    </row>
    <row r="88" spans="1:10" x14ac:dyDescent="0.3">
      <c r="A88" t="s">
        <v>331</v>
      </c>
      <c r="B88" s="59" t="s">
        <v>254</v>
      </c>
      <c r="C88" s="5"/>
      <c r="D88" s="5"/>
      <c r="E88" s="5"/>
      <c r="F88" s="5"/>
      <c r="G88" s="5">
        <v>5836</v>
      </c>
      <c r="I88" s="47">
        <f t="shared" si="0"/>
        <v>5836</v>
      </c>
      <c r="J88" s="46">
        <f>I88+I137+I109+I116+I123+I130+I144</f>
        <v>26563</v>
      </c>
    </row>
    <row r="89" spans="1:10" x14ac:dyDescent="0.3">
      <c r="A89" t="s">
        <v>18</v>
      </c>
      <c r="B89" s="59" t="s">
        <v>254</v>
      </c>
      <c r="C89" s="5"/>
      <c r="D89" s="5"/>
      <c r="E89" s="5"/>
      <c r="F89" s="5">
        <v>1752</v>
      </c>
      <c r="G89" s="5"/>
      <c r="I89" s="47">
        <f t="shared" si="0"/>
        <v>1752</v>
      </c>
      <c r="J89" s="44">
        <f>I77+I94+I104+I138+I89+I110+I117+I124+I131+I145</f>
        <v>18801</v>
      </c>
    </row>
    <row r="90" spans="1:10" x14ac:dyDescent="0.3">
      <c r="A90" t="s">
        <v>244</v>
      </c>
      <c r="B90" s="59" t="s">
        <v>254</v>
      </c>
      <c r="C90" s="5">
        <v>638</v>
      </c>
      <c r="D90" s="5"/>
      <c r="E90" s="5">
        <v>4351</v>
      </c>
      <c r="F90" s="5"/>
      <c r="G90" s="5">
        <v>7813</v>
      </c>
      <c r="I90" s="47">
        <f t="shared" si="0"/>
        <v>12802</v>
      </c>
      <c r="J90" s="44">
        <f>I78+I95+I105+I90+I139+I111+I118+I125+I132+I146</f>
        <v>24083</v>
      </c>
    </row>
    <row r="91" spans="1:10" x14ac:dyDescent="0.3">
      <c r="A91" t="s">
        <v>162</v>
      </c>
      <c r="B91" s="59" t="s">
        <v>254</v>
      </c>
      <c r="C91" s="5"/>
      <c r="D91" s="5"/>
      <c r="E91" s="5"/>
      <c r="F91" s="5"/>
      <c r="G91" s="5"/>
      <c r="I91" s="47">
        <f t="shared" si="0"/>
        <v>0</v>
      </c>
      <c r="J91" s="44">
        <f>I79+I91+I140+I112+I119+I126+I133+I147</f>
        <v>13655</v>
      </c>
    </row>
    <row r="92" spans="1:10" x14ac:dyDescent="0.3">
      <c r="A92" s="2" t="s">
        <v>29</v>
      </c>
      <c r="B92" s="2" t="s">
        <v>289</v>
      </c>
      <c r="C92" s="5"/>
      <c r="D92" s="5"/>
      <c r="E92" s="5"/>
      <c r="F92" s="5"/>
      <c r="G92" s="5"/>
      <c r="I92" s="47">
        <f t="shared" si="0"/>
        <v>0</v>
      </c>
      <c r="J92" s="45"/>
    </row>
    <row r="93" spans="1:10" x14ac:dyDescent="0.3">
      <c r="A93" s="2" t="s">
        <v>17</v>
      </c>
      <c r="B93" s="2" t="s">
        <v>289</v>
      </c>
      <c r="C93" s="5"/>
      <c r="D93" s="5"/>
      <c r="E93" s="5"/>
      <c r="F93" s="5"/>
      <c r="G93" s="5"/>
      <c r="I93" s="47">
        <f t="shared" si="0"/>
        <v>0</v>
      </c>
      <c r="J93" s="45"/>
    </row>
    <row r="94" spans="1:10" x14ac:dyDescent="0.3">
      <c r="A94" t="s">
        <v>18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244</v>
      </c>
      <c r="B95" s="2" t="s">
        <v>289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27</v>
      </c>
      <c r="B96" s="2" t="s">
        <v>289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28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25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27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325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28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s="2" t="s">
        <v>29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s="2" t="s">
        <v>17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18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244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175</v>
      </c>
      <c r="B106" s="64" t="s">
        <v>360</v>
      </c>
      <c r="C106" s="5"/>
      <c r="D106" s="5"/>
      <c r="E106" s="5"/>
      <c r="F106" s="5">
        <v>9327</v>
      </c>
      <c r="G106" s="5">
        <v>8376</v>
      </c>
      <c r="I106" s="13">
        <f t="shared" si="0"/>
        <v>17703</v>
      </c>
      <c r="J106" s="45"/>
    </row>
    <row r="107" spans="1:10" x14ac:dyDescent="0.3">
      <c r="A107" t="s">
        <v>361</v>
      </c>
      <c r="B107" s="64" t="s">
        <v>360</v>
      </c>
      <c r="C107" s="5"/>
      <c r="D107" s="5"/>
      <c r="E107" s="5"/>
      <c r="F107" s="5">
        <v>7060</v>
      </c>
      <c r="G107" s="5">
        <v>16136</v>
      </c>
      <c r="I107" s="13">
        <f t="shared" si="0"/>
        <v>23196</v>
      </c>
      <c r="J107" s="45"/>
    </row>
    <row r="108" spans="1:10" x14ac:dyDescent="0.3">
      <c r="A108" t="s">
        <v>176</v>
      </c>
      <c r="B108" s="64" t="s">
        <v>360</v>
      </c>
      <c r="C108" s="5"/>
      <c r="D108" s="5"/>
      <c r="E108" s="5"/>
      <c r="F108" s="5"/>
      <c r="G108" s="5">
        <v>5007</v>
      </c>
      <c r="I108" s="13">
        <f t="shared" si="0"/>
        <v>5007</v>
      </c>
      <c r="J108" s="45"/>
    </row>
    <row r="109" spans="1:10" x14ac:dyDescent="0.3">
      <c r="A109" t="s">
        <v>362</v>
      </c>
      <c r="B109" s="64" t="s">
        <v>360</v>
      </c>
      <c r="C109" s="5"/>
      <c r="D109" s="5"/>
      <c r="E109" s="5"/>
      <c r="F109" s="5">
        <v>2839</v>
      </c>
      <c r="G109" s="5">
        <v>7940</v>
      </c>
      <c r="I109" s="13">
        <f t="shared" si="0"/>
        <v>10779</v>
      </c>
      <c r="J109" s="45"/>
    </row>
    <row r="110" spans="1:10" x14ac:dyDescent="0.3">
      <c r="A110" t="s">
        <v>177</v>
      </c>
      <c r="B110" s="64" t="s">
        <v>360</v>
      </c>
      <c r="C110" s="5">
        <v>1180</v>
      </c>
      <c r="D110" s="5"/>
      <c r="E110" s="5"/>
      <c r="F110" s="5">
        <v>2121</v>
      </c>
      <c r="G110" s="5"/>
      <c r="I110" s="13">
        <f t="shared" si="0"/>
        <v>3301</v>
      </c>
      <c r="J110" s="45"/>
    </row>
    <row r="111" spans="1:10" x14ac:dyDescent="0.3">
      <c r="A111" s="2" t="s">
        <v>363</v>
      </c>
      <c r="B111" s="64" t="s">
        <v>360</v>
      </c>
      <c r="C111" s="5"/>
      <c r="D111" s="5"/>
      <c r="E111" s="5"/>
      <c r="F111" s="5"/>
      <c r="G111" s="5"/>
      <c r="I111" s="13">
        <f t="shared" si="0"/>
        <v>0</v>
      </c>
      <c r="J111" s="45"/>
    </row>
    <row r="112" spans="1:10" x14ac:dyDescent="0.3">
      <c r="A112" s="2" t="s">
        <v>364</v>
      </c>
      <c r="B112" s="64" t="s">
        <v>360</v>
      </c>
      <c r="C112" s="5"/>
      <c r="D112" s="5"/>
      <c r="E112" s="5">
        <v>5307</v>
      </c>
      <c r="F112" s="5">
        <v>1211</v>
      </c>
      <c r="G112" s="5"/>
      <c r="I112" s="13">
        <f t="shared" si="0"/>
        <v>6518</v>
      </c>
      <c r="J112" s="45"/>
    </row>
    <row r="113" spans="1:10" x14ac:dyDescent="0.3">
      <c r="A113" t="s">
        <v>29</v>
      </c>
      <c r="B113" s="68" t="s">
        <v>375</v>
      </c>
      <c r="C113" s="5"/>
      <c r="D113" s="5"/>
      <c r="E113" s="5"/>
      <c r="F113" s="5">
        <v>13954</v>
      </c>
      <c r="G113" s="5"/>
      <c r="I113" s="13">
        <f t="shared" si="0"/>
        <v>13954</v>
      </c>
      <c r="J113" s="46"/>
    </row>
    <row r="114" spans="1:10" x14ac:dyDescent="0.3">
      <c r="A114" t="s">
        <v>330</v>
      </c>
      <c r="B114" s="68" t="s">
        <v>375</v>
      </c>
      <c r="C114" s="5"/>
      <c r="D114" s="5"/>
      <c r="E114" s="5"/>
      <c r="F114" s="5">
        <v>8939</v>
      </c>
      <c r="G114" s="5">
        <v>2571</v>
      </c>
      <c r="I114" s="13">
        <f t="shared" si="0"/>
        <v>11510</v>
      </c>
      <c r="J114" s="46"/>
    </row>
    <row r="115" spans="1:10" x14ac:dyDescent="0.3">
      <c r="A115" t="s">
        <v>17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t="s">
        <v>331</v>
      </c>
      <c r="B116" s="68" t="s">
        <v>375</v>
      </c>
      <c r="C116" s="5"/>
      <c r="D116" s="5"/>
      <c r="E116" s="5"/>
      <c r="F116" s="5">
        <v>5235</v>
      </c>
      <c r="G116" s="5">
        <v>2593</v>
      </c>
      <c r="I116" s="13">
        <f t="shared" si="0"/>
        <v>7828</v>
      </c>
      <c r="J116" s="46"/>
    </row>
    <row r="117" spans="1:10" x14ac:dyDescent="0.3">
      <c r="A117" t="s">
        <v>18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244</v>
      </c>
      <c r="B118" s="68" t="s">
        <v>375</v>
      </c>
      <c r="C118" s="5"/>
      <c r="D118" s="5"/>
      <c r="E118" s="5"/>
      <c r="F118" s="5"/>
      <c r="G118" s="5">
        <v>4121</v>
      </c>
      <c r="I118" s="13">
        <f t="shared" si="0"/>
        <v>4121</v>
      </c>
      <c r="J118" s="46"/>
    </row>
    <row r="119" spans="1:10" x14ac:dyDescent="0.3">
      <c r="A119" t="s">
        <v>162</v>
      </c>
      <c r="B119" s="68" t="s">
        <v>375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s="71" t="s">
        <v>29</v>
      </c>
      <c r="B120" s="68" t="s">
        <v>382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1" t="s">
        <v>17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162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55" t="s">
        <v>37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72" t="s">
        <v>33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72" t="s">
        <v>326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2" t="s">
        <v>31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2" t="s">
        <v>37</v>
      </c>
      <c r="B134" s="73" t="s">
        <v>297</v>
      </c>
      <c r="C134" s="5"/>
      <c r="D134" s="5"/>
      <c r="E134" s="5"/>
      <c r="F134" s="5"/>
      <c r="G134" s="5">
        <v>7006</v>
      </c>
      <c r="I134" s="13">
        <f t="shared" si="0"/>
        <v>7006</v>
      </c>
      <c r="J134" s="46"/>
    </row>
    <row r="135" spans="1:10" x14ac:dyDescent="0.3">
      <c r="A135" s="2" t="s">
        <v>332</v>
      </c>
      <c r="B135" s="73" t="s">
        <v>297</v>
      </c>
      <c r="C135" s="5"/>
      <c r="D135" s="5"/>
      <c r="E135" s="5"/>
      <c r="F135" s="5">
        <v>3599</v>
      </c>
      <c r="G135" s="5"/>
      <c r="I135" s="13">
        <f t="shared" si="0"/>
        <v>3599</v>
      </c>
      <c r="J135" s="46"/>
    </row>
    <row r="136" spans="1:10" x14ac:dyDescent="0.3">
      <c r="A136" s="2" t="s">
        <v>33</v>
      </c>
      <c r="B136" s="73" t="s">
        <v>297</v>
      </c>
      <c r="C136" s="5"/>
      <c r="D136" s="5"/>
      <c r="E136" s="5"/>
      <c r="F136" s="5"/>
      <c r="G136" s="5">
        <v>4447</v>
      </c>
      <c r="I136" s="13">
        <f t="shared" si="0"/>
        <v>4447</v>
      </c>
      <c r="J136" s="46"/>
    </row>
    <row r="137" spans="1:10" x14ac:dyDescent="0.3">
      <c r="A137" s="2" t="s">
        <v>326</v>
      </c>
      <c r="B137" s="73" t="s">
        <v>297</v>
      </c>
      <c r="C137" s="5"/>
      <c r="D137" s="5"/>
      <c r="E137" s="5"/>
      <c r="F137" s="5"/>
      <c r="G137" s="5"/>
      <c r="I137" s="13">
        <f t="shared" si="0"/>
        <v>0</v>
      </c>
      <c r="J137" s="46"/>
    </row>
    <row r="138" spans="1:10" x14ac:dyDescent="0.3">
      <c r="A138" s="2" t="s">
        <v>31</v>
      </c>
      <c r="B138" s="73" t="s">
        <v>297</v>
      </c>
      <c r="C138" s="5">
        <v>5837</v>
      </c>
      <c r="D138" s="5"/>
      <c r="E138" s="5">
        <v>4393</v>
      </c>
      <c r="F138" s="5"/>
      <c r="G138" s="5"/>
      <c r="I138" s="13">
        <f t="shared" si="0"/>
        <v>10230</v>
      </c>
      <c r="J138" s="46"/>
    </row>
    <row r="139" spans="1:10" x14ac:dyDescent="0.3">
      <c r="A139" s="2" t="s">
        <v>245</v>
      </c>
      <c r="B139" s="73" t="s">
        <v>297</v>
      </c>
      <c r="C139" s="5"/>
      <c r="D139" s="5"/>
      <c r="E139" s="5">
        <v>7160</v>
      </c>
      <c r="F139" s="5"/>
      <c r="G139" s="5"/>
      <c r="I139" s="13">
        <f t="shared" si="0"/>
        <v>7160</v>
      </c>
      <c r="J139" s="46"/>
    </row>
    <row r="140" spans="1:10" x14ac:dyDescent="0.3">
      <c r="A140" s="2" t="s">
        <v>161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77" t="s">
        <v>175</v>
      </c>
      <c r="B141" s="68" t="s">
        <v>382</v>
      </c>
      <c r="C141" s="5">
        <v>13249</v>
      </c>
      <c r="D141" s="5"/>
      <c r="E141" s="5">
        <v>13295</v>
      </c>
      <c r="F141" s="5">
        <v>20870</v>
      </c>
      <c r="G141" s="5"/>
      <c r="I141" s="13">
        <f t="shared" si="0"/>
        <v>47414</v>
      </c>
      <c r="J141" s="46"/>
    </row>
    <row r="142" spans="1:10" x14ac:dyDescent="0.3">
      <c r="A142" s="77" t="s">
        <v>361</v>
      </c>
      <c r="B142" s="68" t="s">
        <v>382</v>
      </c>
      <c r="C142" s="5"/>
      <c r="D142" s="5"/>
      <c r="E142" s="5">
        <v>3512</v>
      </c>
      <c r="F142" s="5">
        <v>3656</v>
      </c>
      <c r="G142" s="5">
        <v>11950</v>
      </c>
      <c r="I142" s="13">
        <f t="shared" si="0"/>
        <v>19118</v>
      </c>
      <c r="J142" s="46"/>
    </row>
    <row r="143" spans="1:10" x14ac:dyDescent="0.3">
      <c r="A143" s="78" t="s">
        <v>176</v>
      </c>
      <c r="B143" s="68" t="s">
        <v>382</v>
      </c>
      <c r="C143" s="5"/>
      <c r="D143" s="5"/>
      <c r="E143" s="5"/>
      <c r="F143" s="5"/>
      <c r="G143" s="5"/>
      <c r="I143" s="13">
        <f t="shared" si="0"/>
        <v>0</v>
      </c>
      <c r="J143" s="46"/>
    </row>
    <row r="144" spans="1:10" x14ac:dyDescent="0.3">
      <c r="A144" s="78" t="s">
        <v>362</v>
      </c>
      <c r="B144" s="68" t="s">
        <v>382</v>
      </c>
      <c r="C144" s="5"/>
      <c r="D144" s="5"/>
      <c r="E144" s="5"/>
      <c r="F144" s="5">
        <v>2120</v>
      </c>
      <c r="G144" s="5"/>
      <c r="I144" s="13">
        <f t="shared" si="0"/>
        <v>2120</v>
      </c>
      <c r="J144" s="46"/>
    </row>
    <row r="145" spans="1:10" x14ac:dyDescent="0.3">
      <c r="A145" s="78" t="s">
        <v>177</v>
      </c>
      <c r="B145" s="68" t="s">
        <v>382</v>
      </c>
      <c r="C145" s="5">
        <v>3518</v>
      </c>
      <c r="D145" s="5"/>
      <c r="E145" s="5"/>
      <c r="F145" s="5"/>
      <c r="G145" s="5"/>
      <c r="I145" s="13">
        <f t="shared" si="0"/>
        <v>3518</v>
      </c>
      <c r="J145" s="46"/>
    </row>
    <row r="146" spans="1:10" x14ac:dyDescent="0.3">
      <c r="A146" s="77" t="s">
        <v>363</v>
      </c>
      <c r="B146" s="68" t="s">
        <v>382</v>
      </c>
      <c r="C146" s="5"/>
      <c r="D146" s="5"/>
      <c r="E146" s="5"/>
      <c r="F146" s="5"/>
      <c r="G146" s="5"/>
      <c r="I146" s="13">
        <f t="shared" si="0"/>
        <v>0</v>
      </c>
      <c r="J146" s="46"/>
    </row>
    <row r="147" spans="1:10" x14ac:dyDescent="0.3">
      <c r="A147" s="77" t="s">
        <v>364</v>
      </c>
      <c r="B147" s="68" t="s">
        <v>382</v>
      </c>
      <c r="C147" s="5"/>
      <c r="D147" s="5"/>
      <c r="E147" s="5"/>
      <c r="F147" s="5">
        <v>2871</v>
      </c>
      <c r="G147" s="5">
        <v>4266</v>
      </c>
      <c r="I147" s="13">
        <f t="shared" si="0"/>
        <v>7137</v>
      </c>
      <c r="J147" s="46"/>
    </row>
    <row r="148" spans="1:10" x14ac:dyDescent="0.3">
      <c r="A148" t="s">
        <v>37</v>
      </c>
      <c r="B148" s="55" t="s">
        <v>336</v>
      </c>
      <c r="C148" s="5">
        <v>14655</v>
      </c>
      <c r="D148" s="5"/>
      <c r="E148" s="5"/>
      <c r="F148" s="10"/>
      <c r="G148" s="5"/>
      <c r="I148" s="47">
        <f t="shared" si="0"/>
        <v>14655</v>
      </c>
      <c r="J148" s="45"/>
    </row>
    <row r="149" spans="1:10" x14ac:dyDescent="0.3">
      <c r="A149" s="2" t="s">
        <v>332</v>
      </c>
      <c r="B149" s="55" t="s">
        <v>336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0" x14ac:dyDescent="0.3">
      <c r="A150" t="s">
        <v>33</v>
      </c>
      <c r="B150" s="55" t="s">
        <v>336</v>
      </c>
      <c r="C150" s="5"/>
      <c r="D150" s="5"/>
      <c r="E150" s="5"/>
      <c r="F150" s="10"/>
      <c r="G150" s="5"/>
      <c r="I150" s="47">
        <f t="shared" si="0"/>
        <v>0</v>
      </c>
      <c r="J150" s="45"/>
    </row>
    <row r="151" spans="1:10" x14ac:dyDescent="0.3">
      <c r="A151" s="2" t="s">
        <v>326</v>
      </c>
      <c r="B151" s="55" t="s">
        <v>336</v>
      </c>
      <c r="C151" s="5"/>
      <c r="D151" s="5"/>
      <c r="E151" s="5"/>
      <c r="F151" s="10"/>
      <c r="G151" s="5"/>
      <c r="I151" s="47">
        <f t="shared" si="0"/>
        <v>0</v>
      </c>
      <c r="J151" s="45"/>
    </row>
    <row r="152" spans="1:10" x14ac:dyDescent="0.3">
      <c r="A152" s="2" t="s">
        <v>339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6">
        <f>I152</f>
        <v>0</v>
      </c>
    </row>
    <row r="153" spans="1:10" x14ac:dyDescent="0.3">
      <c r="A153" t="s">
        <v>31</v>
      </c>
      <c r="B153" s="55" t="s">
        <v>336</v>
      </c>
      <c r="C153" s="5">
        <v>9502</v>
      </c>
      <c r="D153" s="5"/>
      <c r="E153" s="5"/>
      <c r="F153" s="5"/>
      <c r="G153" s="5"/>
      <c r="I153" s="47">
        <f t="shared" si="0"/>
        <v>9502</v>
      </c>
      <c r="J153" s="45"/>
    </row>
    <row r="154" spans="1:10" x14ac:dyDescent="0.3">
      <c r="A154" s="2" t="s">
        <v>245</v>
      </c>
      <c r="B154" s="55" t="s">
        <v>336</v>
      </c>
      <c r="C154" s="5"/>
      <c r="D154" s="5"/>
      <c r="E154" s="5"/>
      <c r="F154" s="5"/>
      <c r="G154" s="5"/>
      <c r="I154" s="47">
        <f t="shared" si="0"/>
        <v>0</v>
      </c>
      <c r="J154" s="45"/>
    </row>
    <row r="155" spans="1:10" x14ac:dyDescent="0.3">
      <c r="A155" s="2" t="s">
        <v>161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t="s">
        <v>35</v>
      </c>
      <c r="B156" t="s">
        <v>32</v>
      </c>
      <c r="C156" s="5"/>
      <c r="D156" s="5"/>
      <c r="E156" s="5"/>
      <c r="F156" s="5"/>
      <c r="G156" s="5"/>
      <c r="I156" s="13">
        <f t="shared" si="0"/>
        <v>0</v>
      </c>
      <c r="J156" s="46">
        <f>I156</f>
        <v>0</v>
      </c>
    </row>
    <row r="157" spans="1:10" x14ac:dyDescent="0.3">
      <c r="A157" t="s">
        <v>36</v>
      </c>
      <c r="B157" t="s">
        <v>32</v>
      </c>
      <c r="C157" s="5"/>
      <c r="D157" s="5"/>
      <c r="E157" s="5"/>
      <c r="F157" s="5"/>
      <c r="G157" s="5"/>
      <c r="I157" s="13">
        <f t="shared" si="0"/>
        <v>0</v>
      </c>
      <c r="J157" s="46">
        <f t="shared" ref="J157:J164" si="1">I157</f>
        <v>0</v>
      </c>
    </row>
    <row r="158" spans="1:10" x14ac:dyDescent="0.3">
      <c r="A158" t="s">
        <v>340</v>
      </c>
      <c r="B158" s="56" t="s">
        <v>32</v>
      </c>
      <c r="C158" s="5"/>
      <c r="D158" s="5"/>
      <c r="E158" s="5"/>
      <c r="F158" s="5">
        <v>11856</v>
      </c>
      <c r="G158" s="5"/>
      <c r="I158" s="13">
        <f t="shared" si="0"/>
        <v>11856</v>
      </c>
      <c r="J158" s="46">
        <f t="shared" si="1"/>
        <v>11856</v>
      </c>
    </row>
    <row r="159" spans="1:10" x14ac:dyDescent="0.3">
      <c r="A159" t="s">
        <v>341</v>
      </c>
      <c r="B159" s="56" t="s">
        <v>32</v>
      </c>
      <c r="C159" s="5"/>
      <c r="D159" s="5"/>
      <c r="E159" s="5"/>
      <c r="F159" s="5">
        <v>7031</v>
      </c>
      <c r="G159" s="5"/>
      <c r="I159" s="13">
        <f t="shared" si="0"/>
        <v>7031</v>
      </c>
      <c r="J159" s="46">
        <f t="shared" si="1"/>
        <v>7031</v>
      </c>
    </row>
    <row r="160" spans="1:10" x14ac:dyDescent="0.3">
      <c r="A160" t="s">
        <v>389</v>
      </c>
      <c r="B160" s="56" t="s">
        <v>390</v>
      </c>
      <c r="C160" s="5"/>
      <c r="D160" s="5"/>
      <c r="E160" s="5"/>
      <c r="F160" s="5"/>
      <c r="G160" s="5"/>
      <c r="I160" s="13">
        <f t="shared" si="0"/>
        <v>0</v>
      </c>
      <c r="J160" s="46">
        <f t="shared" si="1"/>
        <v>0</v>
      </c>
    </row>
    <row r="161" spans="1:10" x14ac:dyDescent="0.3">
      <c r="A161" t="s">
        <v>396</v>
      </c>
      <c r="B161" s="56" t="s">
        <v>390</v>
      </c>
      <c r="C161" s="5"/>
      <c r="D161" s="5"/>
      <c r="E161" s="5"/>
      <c r="F161" s="5"/>
      <c r="G161" s="5"/>
      <c r="I161" s="13">
        <f t="shared" si="0"/>
        <v>0</v>
      </c>
      <c r="J161" s="46">
        <f t="shared" si="1"/>
        <v>0</v>
      </c>
    </row>
    <row r="162" spans="1:10" x14ac:dyDescent="0.3">
      <c r="A162" t="s">
        <v>391</v>
      </c>
      <c r="B162" s="56" t="s">
        <v>390</v>
      </c>
      <c r="C162" s="5"/>
      <c r="D162" s="5"/>
      <c r="E162" s="5"/>
      <c r="F162" s="5"/>
      <c r="G162" s="5"/>
      <c r="I162" s="13">
        <f t="shared" si="0"/>
        <v>0</v>
      </c>
      <c r="J162" s="46">
        <f t="shared" si="1"/>
        <v>0</v>
      </c>
    </row>
    <row r="163" spans="1:10" x14ac:dyDescent="0.3">
      <c r="A163" s="53" t="s">
        <v>332</v>
      </c>
      <c r="B163" s="54" t="s">
        <v>316</v>
      </c>
      <c r="C163" s="5"/>
      <c r="D163" s="5"/>
      <c r="E163" s="5"/>
      <c r="F163" s="5"/>
      <c r="G163" s="5"/>
      <c r="I163" s="13">
        <f t="shared" si="0"/>
        <v>0</v>
      </c>
      <c r="J163" s="46">
        <f t="shared" si="1"/>
        <v>0</v>
      </c>
    </row>
    <row r="164" spans="1:10" x14ac:dyDescent="0.3">
      <c r="A164" s="53" t="s">
        <v>326</v>
      </c>
      <c r="B164" s="54" t="s">
        <v>316</v>
      </c>
      <c r="C164" s="5"/>
      <c r="D164" s="5"/>
      <c r="E164" s="5"/>
      <c r="F164" s="5"/>
      <c r="G164" s="5"/>
      <c r="I164" s="13">
        <f t="shared" si="0"/>
        <v>0</v>
      </c>
      <c r="J164" s="46">
        <f t="shared" si="1"/>
        <v>0</v>
      </c>
    </row>
    <row r="165" spans="1:10" x14ac:dyDescent="0.3">
      <c r="A165" s="53" t="s">
        <v>339</v>
      </c>
      <c r="B165" s="54" t="s">
        <v>316</v>
      </c>
      <c r="C165" s="5"/>
      <c r="D165" s="5"/>
      <c r="E165" s="5"/>
      <c r="F165" s="10"/>
      <c r="G165" s="5"/>
      <c r="I165" s="13">
        <f t="shared" si="0"/>
        <v>0</v>
      </c>
      <c r="J165" s="46">
        <f>I165</f>
        <v>0</v>
      </c>
    </row>
    <row r="166" spans="1:10" x14ac:dyDescent="0.3">
      <c r="A166" s="53" t="s">
        <v>349</v>
      </c>
      <c r="B166" s="54" t="s">
        <v>397</v>
      </c>
      <c r="C166" s="5"/>
      <c r="D166" s="5"/>
      <c r="E166" s="5"/>
      <c r="F166" s="10"/>
      <c r="G166" s="5"/>
      <c r="I166" s="13">
        <f t="shared" si="0"/>
        <v>0</v>
      </c>
      <c r="J166" s="46">
        <f t="shared" ref="J166:J170" si="2">I166</f>
        <v>0</v>
      </c>
    </row>
    <row r="167" spans="1:10" x14ac:dyDescent="0.3">
      <c r="A167" s="53" t="s">
        <v>398</v>
      </c>
      <c r="B167" s="54" t="s">
        <v>397</v>
      </c>
      <c r="C167" s="5"/>
      <c r="D167" s="5"/>
      <c r="E167" s="5"/>
      <c r="F167" s="10"/>
      <c r="G167" s="5"/>
      <c r="I167" s="13">
        <f t="shared" si="0"/>
        <v>0</v>
      </c>
      <c r="J167" s="46">
        <f t="shared" si="2"/>
        <v>0</v>
      </c>
    </row>
    <row r="168" spans="1:10" x14ac:dyDescent="0.3">
      <c r="A168" s="53" t="s">
        <v>332</v>
      </c>
      <c r="B168" s="54" t="s">
        <v>401</v>
      </c>
      <c r="C168" s="5"/>
      <c r="D168" s="5"/>
      <c r="E168" s="5"/>
      <c r="F168" s="10">
        <v>8991</v>
      </c>
      <c r="G168" s="5"/>
      <c r="I168" s="13">
        <f t="shared" si="0"/>
        <v>8991</v>
      </c>
      <c r="J168" s="46">
        <f t="shared" si="2"/>
        <v>8991</v>
      </c>
    </row>
    <row r="169" spans="1:10" x14ac:dyDescent="0.3">
      <c r="A169" s="53" t="s">
        <v>339</v>
      </c>
      <c r="B169" s="54" t="s">
        <v>401</v>
      </c>
      <c r="C169" s="5"/>
      <c r="D169" s="5"/>
      <c r="E169" s="5"/>
      <c r="F169" s="10">
        <v>6201</v>
      </c>
      <c r="G169" s="5"/>
      <c r="I169" s="13">
        <f t="shared" si="0"/>
        <v>6201</v>
      </c>
      <c r="J169" s="46">
        <f t="shared" si="2"/>
        <v>6201</v>
      </c>
    </row>
    <row r="170" spans="1:10" x14ac:dyDescent="0.3">
      <c r="A170" s="53" t="s">
        <v>161</v>
      </c>
      <c r="B170" s="54" t="s">
        <v>401</v>
      </c>
      <c r="C170" s="5"/>
      <c r="D170" s="5"/>
      <c r="E170" s="5"/>
      <c r="F170" s="10"/>
      <c r="G170" s="5"/>
      <c r="I170" s="13">
        <f t="shared" si="0"/>
        <v>0</v>
      </c>
      <c r="J170" s="46">
        <f t="shared" si="2"/>
        <v>0</v>
      </c>
    </row>
    <row r="171" spans="1:10" x14ac:dyDescent="0.3">
      <c r="A171" t="s">
        <v>37</v>
      </c>
      <c r="B171" t="s">
        <v>293</v>
      </c>
      <c r="C171" s="5"/>
      <c r="D171" s="5"/>
      <c r="E171" s="5"/>
      <c r="F171" s="5"/>
      <c r="G171" s="5"/>
      <c r="I171" s="13">
        <f t="shared" si="0"/>
        <v>0</v>
      </c>
      <c r="J171" s="44">
        <f>I171+I178+I182+I187</f>
        <v>10168</v>
      </c>
    </row>
    <row r="172" spans="1:10" x14ac:dyDescent="0.3">
      <c r="A172" s="2" t="s">
        <v>332</v>
      </c>
      <c r="B172" s="2" t="s">
        <v>327</v>
      </c>
      <c r="C172" s="5"/>
      <c r="D172" s="5"/>
      <c r="E172" s="5"/>
      <c r="F172" s="5"/>
      <c r="G172" s="5">
        <v>3526</v>
      </c>
      <c r="I172" s="13">
        <f t="shared" si="0"/>
        <v>3526</v>
      </c>
      <c r="J172" s="46">
        <f>I172+I188+I194</f>
        <v>3526</v>
      </c>
    </row>
    <row r="173" spans="1:10" x14ac:dyDescent="0.3">
      <c r="A173" t="s">
        <v>33</v>
      </c>
      <c r="B173" t="s">
        <v>293</v>
      </c>
      <c r="C173" s="5"/>
      <c r="D173" s="5"/>
      <c r="E173" s="5"/>
      <c r="F173" s="5"/>
      <c r="G173" s="5"/>
      <c r="I173" s="13">
        <f t="shared" si="0"/>
        <v>0</v>
      </c>
      <c r="J173" s="46">
        <f>I173+I179+I183+I189</f>
        <v>525</v>
      </c>
    </row>
    <row r="174" spans="1:10" x14ac:dyDescent="0.3">
      <c r="A174" s="2" t="s">
        <v>326</v>
      </c>
      <c r="B174" s="2" t="s">
        <v>327</v>
      </c>
      <c r="C174" s="5">
        <v>1024</v>
      </c>
      <c r="D174" s="5"/>
      <c r="E174" s="5"/>
      <c r="F174" s="5"/>
      <c r="G174" s="5">
        <v>3966</v>
      </c>
      <c r="I174" s="13">
        <f t="shared" si="0"/>
        <v>4990</v>
      </c>
      <c r="J174" s="46">
        <f>I174+I190+I195+I184</f>
        <v>5322</v>
      </c>
    </row>
    <row r="175" spans="1:10" x14ac:dyDescent="0.3">
      <c r="A175" t="s">
        <v>31</v>
      </c>
      <c r="B175" t="s">
        <v>293</v>
      </c>
      <c r="C175" s="5"/>
      <c r="D175" s="5"/>
      <c r="E175" s="5"/>
      <c r="F175" s="10"/>
      <c r="G175" s="5"/>
      <c r="I175" s="13">
        <f t="shared" si="0"/>
        <v>0</v>
      </c>
      <c r="J175" s="44">
        <f>I175+I180+I185+I191</f>
        <v>2000</v>
      </c>
    </row>
    <row r="176" spans="1:10" x14ac:dyDescent="0.3">
      <c r="A176" t="s">
        <v>245</v>
      </c>
      <c r="B176" t="s">
        <v>293</v>
      </c>
      <c r="C176" s="5"/>
      <c r="D176" s="5"/>
      <c r="E176" s="5"/>
      <c r="F176" s="10"/>
      <c r="G176" s="5"/>
      <c r="I176" s="13">
        <f t="shared" si="0"/>
        <v>0</v>
      </c>
      <c r="J176" s="75">
        <f>I176+I181+I186+I192</f>
        <v>716</v>
      </c>
    </row>
    <row r="177" spans="1:10" x14ac:dyDescent="0.3">
      <c r="A177" t="s">
        <v>161</v>
      </c>
      <c r="B177" t="s">
        <v>293</v>
      </c>
      <c r="C177" s="5"/>
      <c r="D177" s="5"/>
      <c r="E177" s="5">
        <v>1469</v>
      </c>
      <c r="F177" s="10">
        <v>921</v>
      </c>
      <c r="G177" s="5"/>
      <c r="I177" s="13">
        <f t="shared" si="0"/>
        <v>2390</v>
      </c>
      <c r="J177" s="46">
        <f>I177+I193+I196</f>
        <v>2390</v>
      </c>
    </row>
    <row r="178" spans="1:10" x14ac:dyDescent="0.3">
      <c r="A178" t="s">
        <v>37</v>
      </c>
      <c r="B178" t="s">
        <v>277</v>
      </c>
      <c r="C178" s="5"/>
      <c r="D178" s="5"/>
      <c r="E178" s="17">
        <v>6906.8</v>
      </c>
      <c r="F178" s="10">
        <v>3261.2</v>
      </c>
      <c r="G178" s="5"/>
      <c r="I178" s="47">
        <f t="shared" si="0"/>
        <v>10168</v>
      </c>
      <c r="J178" s="46"/>
    </row>
    <row r="179" spans="1:10" x14ac:dyDescent="0.3">
      <c r="A179" t="s">
        <v>33</v>
      </c>
      <c r="B179" t="s">
        <v>277</v>
      </c>
      <c r="C179" s="5">
        <v>525</v>
      </c>
      <c r="D179" s="5"/>
      <c r="E179" s="5"/>
      <c r="F179" s="10"/>
      <c r="G179" s="5"/>
      <c r="I179" s="47">
        <f t="shared" si="0"/>
        <v>525</v>
      </c>
      <c r="J179" s="46"/>
    </row>
    <row r="180" spans="1:10" x14ac:dyDescent="0.3">
      <c r="A180" t="s">
        <v>31</v>
      </c>
      <c r="B180" t="s">
        <v>277</v>
      </c>
      <c r="C180" s="5"/>
      <c r="D180" s="5"/>
      <c r="E180" s="5"/>
      <c r="F180" s="10">
        <v>2000</v>
      </c>
      <c r="G180" s="5"/>
      <c r="I180" s="47">
        <f t="shared" si="0"/>
        <v>2000</v>
      </c>
      <c r="J180" s="46"/>
    </row>
    <row r="181" spans="1:10" x14ac:dyDescent="0.3">
      <c r="A181" t="s">
        <v>245</v>
      </c>
      <c r="B181" t="s">
        <v>277</v>
      </c>
      <c r="C181" s="5"/>
      <c r="D181" s="5"/>
      <c r="E181" s="5"/>
      <c r="F181" s="10"/>
      <c r="G181" s="5"/>
      <c r="I181" s="74">
        <f t="shared" si="0"/>
        <v>0</v>
      </c>
      <c r="J181" s="46"/>
    </row>
    <row r="182" spans="1:10" x14ac:dyDescent="0.3">
      <c r="A182" s="2" t="s">
        <v>37</v>
      </c>
      <c r="B182" s="2" t="s">
        <v>153</v>
      </c>
      <c r="C182" s="5"/>
      <c r="D182" s="5"/>
      <c r="E182" s="5"/>
      <c r="F182" s="10"/>
      <c r="G182" s="5"/>
      <c r="I182" s="47">
        <f t="shared" si="0"/>
        <v>0</v>
      </c>
      <c r="J182" s="46"/>
    </row>
    <row r="183" spans="1:10" x14ac:dyDescent="0.3">
      <c r="A183" s="2" t="s">
        <v>33</v>
      </c>
      <c r="B183" s="2" t="s">
        <v>153</v>
      </c>
      <c r="C183" s="5"/>
      <c r="D183" s="5"/>
      <c r="E183" s="5"/>
      <c r="F183" s="10"/>
      <c r="G183" s="5"/>
      <c r="I183" s="47">
        <f t="shared" si="0"/>
        <v>0</v>
      </c>
      <c r="J183" s="46"/>
    </row>
    <row r="184" spans="1:10" x14ac:dyDescent="0.3">
      <c r="A184" s="2" t="s">
        <v>326</v>
      </c>
      <c r="B184" s="2" t="s">
        <v>153</v>
      </c>
      <c r="C184" s="5">
        <v>332</v>
      </c>
      <c r="D184" s="5"/>
      <c r="E184" s="5"/>
      <c r="F184" s="10"/>
      <c r="G184" s="5"/>
      <c r="I184" s="47">
        <f t="shared" si="0"/>
        <v>332</v>
      </c>
      <c r="J184" s="46"/>
    </row>
    <row r="185" spans="1:10" x14ac:dyDescent="0.3">
      <c r="A185" s="2" t="s">
        <v>31</v>
      </c>
      <c r="B185" s="2" t="s">
        <v>153</v>
      </c>
      <c r="C185" s="5"/>
      <c r="D185" s="5"/>
      <c r="E185" s="5"/>
      <c r="F185" s="10"/>
      <c r="G185" s="5"/>
      <c r="I185" s="47">
        <f t="shared" si="0"/>
        <v>0</v>
      </c>
      <c r="J185" s="46"/>
    </row>
    <row r="186" spans="1:10" x14ac:dyDescent="0.3">
      <c r="A186" s="2" t="s">
        <v>245</v>
      </c>
      <c r="B186" s="2" t="s">
        <v>153</v>
      </c>
      <c r="C186" s="5">
        <v>716</v>
      </c>
      <c r="D186" s="5"/>
      <c r="E186" s="5"/>
      <c r="F186" s="10"/>
      <c r="G186" s="5"/>
      <c r="I186" s="47">
        <f t="shared" si="0"/>
        <v>716</v>
      </c>
      <c r="J186" s="46"/>
    </row>
    <row r="187" spans="1:10" x14ac:dyDescent="0.3">
      <c r="A187" s="2" t="s">
        <v>42</v>
      </c>
      <c r="B187" s="2" t="s">
        <v>355</v>
      </c>
      <c r="C187" s="5"/>
      <c r="D187" s="5"/>
      <c r="E187" s="5"/>
      <c r="F187" s="5"/>
      <c r="G187" s="5"/>
      <c r="I187" s="47">
        <f t="shared" si="0"/>
        <v>0</v>
      </c>
      <c r="J187" s="46"/>
    </row>
    <row r="188" spans="1:10" x14ac:dyDescent="0.3">
      <c r="A188" s="2" t="s">
        <v>356</v>
      </c>
      <c r="B188" s="2" t="s">
        <v>355</v>
      </c>
      <c r="C188" s="5"/>
      <c r="D188" s="5"/>
      <c r="E188" s="5"/>
      <c r="F188" s="5"/>
      <c r="G188" s="5"/>
      <c r="I188" s="47">
        <f t="shared" si="0"/>
        <v>0</v>
      </c>
      <c r="J188" s="46"/>
    </row>
    <row r="189" spans="1:10" x14ac:dyDescent="0.3">
      <c r="A189" s="2" t="s">
        <v>44</v>
      </c>
      <c r="B189" s="2" t="s">
        <v>355</v>
      </c>
      <c r="C189" s="5"/>
      <c r="D189" s="5"/>
      <c r="E189" s="5"/>
      <c r="F189" s="5"/>
      <c r="G189" s="5"/>
      <c r="I189" s="47">
        <f t="shared" si="0"/>
        <v>0</v>
      </c>
      <c r="J189" s="46"/>
    </row>
    <row r="190" spans="1:10" x14ac:dyDescent="0.3">
      <c r="A190" s="2" t="s">
        <v>357</v>
      </c>
      <c r="B190" s="2" t="s">
        <v>355</v>
      </c>
      <c r="C190" s="5"/>
      <c r="D190" s="5"/>
      <c r="E190" s="5"/>
      <c r="F190" s="5"/>
      <c r="G190" s="5"/>
      <c r="I190" s="47">
        <f t="shared" si="0"/>
        <v>0</v>
      </c>
      <c r="J190" s="46"/>
    </row>
    <row r="191" spans="1:10" x14ac:dyDescent="0.3">
      <c r="A191" s="2" t="s">
        <v>71</v>
      </c>
      <c r="B191" s="2" t="s">
        <v>355</v>
      </c>
      <c r="C191" s="5"/>
      <c r="D191" s="5"/>
      <c r="E191" s="5"/>
      <c r="F191" s="5"/>
      <c r="G191" s="5"/>
      <c r="I191" s="47">
        <f t="shared" si="0"/>
        <v>0</v>
      </c>
      <c r="J191" s="46"/>
    </row>
    <row r="192" spans="1:10" x14ac:dyDescent="0.3">
      <c r="A192" s="2" t="s">
        <v>358</v>
      </c>
      <c r="B192" s="2" t="s">
        <v>355</v>
      </c>
      <c r="C192" s="5"/>
      <c r="D192" s="5"/>
      <c r="E192" s="5"/>
      <c r="F192" s="5"/>
      <c r="G192" s="5"/>
      <c r="I192" s="47">
        <f t="shared" si="0"/>
        <v>0</v>
      </c>
      <c r="J192" s="46"/>
    </row>
    <row r="193" spans="1:10" x14ac:dyDescent="0.3">
      <c r="A193" s="2" t="s">
        <v>359</v>
      </c>
      <c r="B193" s="2" t="s">
        <v>355</v>
      </c>
      <c r="C193" s="5"/>
      <c r="D193" s="5"/>
      <c r="E193" s="5"/>
      <c r="F193" s="10"/>
      <c r="G193" s="5"/>
      <c r="I193" s="47">
        <f t="shared" si="0"/>
        <v>0</v>
      </c>
      <c r="J193" s="46"/>
    </row>
    <row r="194" spans="1:10" x14ac:dyDescent="0.3">
      <c r="A194" s="2" t="s">
        <v>332</v>
      </c>
      <c r="B194" s="2" t="s">
        <v>381</v>
      </c>
      <c r="C194" s="5"/>
      <c r="D194" s="5"/>
      <c r="E194" s="5"/>
      <c r="F194" s="10"/>
      <c r="G194" s="5"/>
      <c r="I194" s="47">
        <f t="shared" si="0"/>
        <v>0</v>
      </c>
      <c r="J194" s="46"/>
    </row>
    <row r="195" spans="1:10" x14ac:dyDescent="0.3">
      <c r="A195" s="2" t="s">
        <v>326</v>
      </c>
      <c r="B195" s="2" t="s">
        <v>381</v>
      </c>
      <c r="C195" s="5"/>
      <c r="D195" s="5"/>
      <c r="E195" s="5"/>
      <c r="F195" s="10"/>
      <c r="G195" s="5"/>
      <c r="I195" s="47">
        <f t="shared" si="0"/>
        <v>0</v>
      </c>
      <c r="J195" s="46"/>
    </row>
    <row r="196" spans="1:10" x14ac:dyDescent="0.3">
      <c r="A196" s="2" t="s">
        <v>161</v>
      </c>
      <c r="B196" s="2" t="s">
        <v>381</v>
      </c>
      <c r="C196" s="5"/>
      <c r="D196" s="5"/>
      <c r="E196" s="5"/>
      <c r="F196" s="10"/>
      <c r="G196" s="5"/>
      <c r="I196" s="47">
        <f t="shared" si="0"/>
        <v>0</v>
      </c>
      <c r="J196" s="46"/>
    </row>
    <row r="197" spans="1:10" x14ac:dyDescent="0.3">
      <c r="A197" s="2" t="s">
        <v>29</v>
      </c>
      <c r="B197" s="2" t="s">
        <v>318</v>
      </c>
      <c r="C197" s="5"/>
      <c r="D197" s="5"/>
      <c r="E197" s="5"/>
      <c r="F197" s="10"/>
      <c r="G197" s="5"/>
      <c r="I197" s="47">
        <f t="shared" si="0"/>
        <v>0</v>
      </c>
      <c r="J197" s="46">
        <f>I197</f>
        <v>0</v>
      </c>
    </row>
    <row r="198" spans="1:10" x14ac:dyDescent="0.3">
      <c r="A198" s="2" t="s">
        <v>17</v>
      </c>
      <c r="B198" s="2" t="s">
        <v>318</v>
      </c>
      <c r="C198" s="5"/>
      <c r="D198" s="5"/>
      <c r="E198" s="5"/>
      <c r="F198" s="10"/>
      <c r="G198" s="5"/>
      <c r="I198" s="47">
        <f t="shared" si="0"/>
        <v>0</v>
      </c>
      <c r="J198" s="46">
        <f>I198</f>
        <v>0</v>
      </c>
    </row>
    <row r="199" spans="1:10" x14ac:dyDescent="0.3">
      <c r="A199" s="2" t="s">
        <v>37</v>
      </c>
      <c r="B199" s="2" t="s">
        <v>290</v>
      </c>
      <c r="C199" s="5"/>
      <c r="D199" s="5"/>
      <c r="E199" s="5"/>
      <c r="F199" s="10"/>
      <c r="G199" s="5"/>
      <c r="I199" s="47">
        <f t="shared" si="0"/>
        <v>0</v>
      </c>
      <c r="J199" s="45"/>
    </row>
    <row r="200" spans="1:10" x14ac:dyDescent="0.3">
      <c r="A200" s="2" t="s">
        <v>33</v>
      </c>
      <c r="B200" s="2" t="s">
        <v>290</v>
      </c>
      <c r="C200" s="5"/>
      <c r="D200" s="5"/>
      <c r="E200" s="5"/>
      <c r="F200" s="10"/>
      <c r="G200" s="5"/>
      <c r="I200" s="47">
        <f t="shared" si="0"/>
        <v>0</v>
      </c>
      <c r="J200" s="45"/>
    </row>
    <row r="201" spans="1:10" x14ac:dyDescent="0.3">
      <c r="A201" s="2" t="s">
        <v>31</v>
      </c>
      <c r="B201" s="2" t="s">
        <v>290</v>
      </c>
      <c r="C201" s="5"/>
      <c r="D201" s="5"/>
      <c r="E201" s="5"/>
      <c r="F201" s="10"/>
      <c r="G201" s="5"/>
      <c r="I201" s="47">
        <f t="shared" si="0"/>
        <v>0</v>
      </c>
      <c r="J201" s="45"/>
    </row>
    <row r="202" spans="1:10" x14ac:dyDescent="0.3">
      <c r="A202" s="2" t="s">
        <v>245</v>
      </c>
      <c r="B202" s="2" t="s">
        <v>290</v>
      </c>
      <c r="C202" s="5"/>
      <c r="D202" s="5"/>
      <c r="E202" s="5"/>
      <c r="F202" s="10"/>
      <c r="G202" s="5"/>
      <c r="I202" s="47">
        <f t="shared" si="0"/>
        <v>0</v>
      </c>
      <c r="J202" s="45"/>
    </row>
    <row r="203" spans="1:10" x14ac:dyDescent="0.3">
      <c r="A203" s="62" t="s">
        <v>29</v>
      </c>
      <c r="B203" s="62" t="s">
        <v>32</v>
      </c>
      <c r="C203" s="5"/>
      <c r="D203" s="5"/>
      <c r="E203" s="5"/>
      <c r="F203" s="10"/>
      <c r="G203" s="5"/>
      <c r="I203" s="47">
        <f t="shared" si="0"/>
        <v>0</v>
      </c>
      <c r="J203" s="46">
        <f>I203</f>
        <v>0</v>
      </c>
    </row>
    <row r="204" spans="1:10" x14ac:dyDescent="0.3">
      <c r="A204" s="62" t="s">
        <v>17</v>
      </c>
      <c r="B204" s="62" t="s">
        <v>32</v>
      </c>
      <c r="C204" s="5"/>
      <c r="D204" s="5"/>
      <c r="E204" s="5"/>
      <c r="F204" s="10"/>
      <c r="G204" s="5"/>
      <c r="I204" s="47">
        <f t="shared" si="0"/>
        <v>0</v>
      </c>
      <c r="J204" s="46">
        <f t="shared" ref="J204:J205" si="3">I204</f>
        <v>0</v>
      </c>
    </row>
    <row r="205" spans="1:10" x14ac:dyDescent="0.3">
      <c r="A205" s="40" t="s">
        <v>18</v>
      </c>
      <c r="B205" s="62" t="s">
        <v>32</v>
      </c>
      <c r="C205" s="5"/>
      <c r="D205" s="5"/>
      <c r="E205" s="5"/>
      <c r="F205" s="10"/>
      <c r="G205" s="5"/>
      <c r="I205" s="47">
        <f t="shared" si="0"/>
        <v>0</v>
      </c>
      <c r="J205" s="46">
        <f t="shared" si="3"/>
        <v>0</v>
      </c>
    </row>
    <row r="206" spans="1:10" x14ac:dyDescent="0.3">
      <c r="A206" s="2" t="s">
        <v>42</v>
      </c>
      <c r="B206" s="54" t="s">
        <v>385</v>
      </c>
      <c r="C206" s="5"/>
      <c r="D206" s="5"/>
      <c r="E206" s="5">
        <v>1515</v>
      </c>
      <c r="F206" s="10"/>
      <c r="G206" s="5">
        <v>6820</v>
      </c>
      <c r="I206" s="47">
        <f t="shared" si="0"/>
        <v>8335</v>
      </c>
      <c r="J206" s="46"/>
    </row>
    <row r="207" spans="1:10" x14ac:dyDescent="0.3">
      <c r="A207" s="2" t="s">
        <v>356</v>
      </c>
      <c r="B207" s="54" t="s">
        <v>385</v>
      </c>
      <c r="C207" s="5"/>
      <c r="D207" s="5"/>
      <c r="E207" s="5"/>
      <c r="F207" s="10"/>
      <c r="G207" s="5"/>
      <c r="I207" s="47">
        <f t="shared" si="0"/>
        <v>0</v>
      </c>
      <c r="J207" s="46"/>
    </row>
    <row r="208" spans="1:10" x14ac:dyDescent="0.3">
      <c r="A208" s="2" t="s">
        <v>44</v>
      </c>
      <c r="B208" s="54" t="s">
        <v>385</v>
      </c>
      <c r="C208" s="5"/>
      <c r="D208" s="5"/>
      <c r="E208" s="5"/>
      <c r="F208" s="10"/>
      <c r="G208" s="5">
        <v>4139</v>
      </c>
      <c r="I208" s="47">
        <f t="shared" si="0"/>
        <v>4139</v>
      </c>
      <c r="J208" s="46"/>
    </row>
    <row r="209" spans="1:10" x14ac:dyDescent="0.3">
      <c r="A209" s="2" t="s">
        <v>357</v>
      </c>
      <c r="B209" s="54" t="s">
        <v>385</v>
      </c>
      <c r="C209" s="5">
        <v>1395</v>
      </c>
      <c r="D209" s="5"/>
      <c r="E209" s="5">
        <v>1822</v>
      </c>
      <c r="F209" s="10">
        <v>1947</v>
      </c>
      <c r="G209" s="5">
        <v>1757</v>
      </c>
      <c r="I209" s="47">
        <f t="shared" si="0"/>
        <v>6921</v>
      </c>
      <c r="J209" s="46"/>
    </row>
    <row r="210" spans="1:10" x14ac:dyDescent="0.3">
      <c r="A210" s="2" t="s">
        <v>71</v>
      </c>
      <c r="B210" s="54" t="s">
        <v>385</v>
      </c>
      <c r="C210" s="5"/>
      <c r="D210" s="5"/>
      <c r="E210" s="5">
        <v>4322</v>
      </c>
      <c r="F210" s="10"/>
      <c r="G210" s="5">
        <v>1136</v>
      </c>
      <c r="I210" s="47">
        <f t="shared" si="0"/>
        <v>5458</v>
      </c>
      <c r="J210" s="46"/>
    </row>
    <row r="211" spans="1:10" x14ac:dyDescent="0.3">
      <c r="A211" s="2" t="s">
        <v>358</v>
      </c>
      <c r="B211" s="54" t="s">
        <v>385</v>
      </c>
      <c r="C211" s="5"/>
      <c r="D211" s="5"/>
      <c r="E211" s="5"/>
      <c r="F211" s="10"/>
      <c r="G211" s="5"/>
      <c r="I211" s="47">
        <f t="shared" si="0"/>
        <v>0</v>
      </c>
      <c r="J211" s="46"/>
    </row>
    <row r="212" spans="1:10" x14ac:dyDescent="0.3">
      <c r="A212" s="2" t="s">
        <v>359</v>
      </c>
      <c r="B212" s="54" t="s">
        <v>385</v>
      </c>
      <c r="C212" s="5"/>
      <c r="D212" s="5"/>
      <c r="E212" s="5"/>
      <c r="F212" s="10"/>
      <c r="G212" s="5"/>
      <c r="I212" s="47">
        <f t="shared" si="0"/>
        <v>0</v>
      </c>
      <c r="J212" s="46"/>
    </row>
    <row r="213" spans="1:10" x14ac:dyDescent="0.3">
      <c r="A213" s="2" t="s">
        <v>392</v>
      </c>
      <c r="B213" s="54" t="s">
        <v>390</v>
      </c>
      <c r="C213" s="5"/>
      <c r="D213" s="5"/>
      <c r="E213" s="5"/>
      <c r="F213" s="10"/>
      <c r="G213" s="5"/>
      <c r="I213" s="47">
        <f t="shared" si="0"/>
        <v>0</v>
      </c>
      <c r="J213" s="46">
        <f>I213</f>
        <v>0</v>
      </c>
    </row>
    <row r="214" spans="1:10" x14ac:dyDescent="0.3">
      <c r="A214" s="2" t="s">
        <v>393</v>
      </c>
      <c r="B214" s="54" t="s">
        <v>390</v>
      </c>
      <c r="C214" s="5"/>
      <c r="D214" s="5"/>
      <c r="E214" s="5"/>
      <c r="F214" s="10">
        <v>2873</v>
      </c>
      <c r="G214" s="5"/>
      <c r="I214" s="47">
        <f t="shared" si="0"/>
        <v>2873</v>
      </c>
      <c r="J214" s="46">
        <f>I214</f>
        <v>2873</v>
      </c>
    </row>
    <row r="215" spans="1:10" x14ac:dyDescent="0.3">
      <c r="A215" s="2" t="s">
        <v>53</v>
      </c>
      <c r="B215" s="58" t="s">
        <v>310</v>
      </c>
      <c r="C215" s="5"/>
      <c r="D215" s="5"/>
      <c r="E215" s="5"/>
      <c r="F215" s="10"/>
      <c r="G215" s="5"/>
      <c r="I215" s="47">
        <f t="shared" si="0"/>
        <v>0</v>
      </c>
      <c r="J215" s="44">
        <f>I148+I199+I215+I222+I206</f>
        <v>47615</v>
      </c>
    </row>
    <row r="216" spans="1:10" x14ac:dyDescent="0.3">
      <c r="A216" s="2" t="s">
        <v>333</v>
      </c>
      <c r="B216" s="58" t="s">
        <v>310</v>
      </c>
      <c r="C216" s="5"/>
      <c r="D216" s="5"/>
      <c r="E216" s="5"/>
      <c r="F216" s="10"/>
      <c r="G216" s="5"/>
      <c r="I216" s="47">
        <f t="shared" si="0"/>
        <v>0</v>
      </c>
      <c r="J216" s="46">
        <f>I216+I149+I223+I207</f>
        <v>18343</v>
      </c>
    </row>
    <row r="217" spans="1:10" x14ac:dyDescent="0.3">
      <c r="A217" s="2" t="s">
        <v>54</v>
      </c>
      <c r="B217" s="58" t="s">
        <v>310</v>
      </c>
      <c r="C217" s="5"/>
      <c r="D217" s="5"/>
      <c r="E217" s="5"/>
      <c r="F217" s="10"/>
      <c r="G217" s="5"/>
      <c r="I217" s="47">
        <f t="shared" si="0"/>
        <v>0</v>
      </c>
      <c r="J217" s="44">
        <f>I150+I200+I217+I229+I224+I208</f>
        <v>4139</v>
      </c>
    </row>
    <row r="218" spans="1:10" x14ac:dyDescent="0.3">
      <c r="A218" s="2" t="s">
        <v>334</v>
      </c>
      <c r="B218" s="58" t="s">
        <v>310</v>
      </c>
      <c r="C218" s="5"/>
      <c r="D218" s="5"/>
      <c r="E218" s="5"/>
      <c r="F218" s="10"/>
      <c r="G218" s="5"/>
      <c r="I218" s="47">
        <f t="shared" si="0"/>
        <v>0</v>
      </c>
      <c r="J218" s="46">
        <f>I218+I151+I225+I209</f>
        <v>17763</v>
      </c>
    </row>
    <row r="219" spans="1:10" x14ac:dyDescent="0.3">
      <c r="A219" s="2" t="s">
        <v>311</v>
      </c>
      <c r="B219" s="58" t="s">
        <v>310</v>
      </c>
      <c r="C219" s="5"/>
      <c r="D219" s="5"/>
      <c r="E219" s="5"/>
      <c r="F219" s="10"/>
      <c r="G219" s="5"/>
      <c r="I219" s="47">
        <f t="shared" si="0"/>
        <v>0</v>
      </c>
      <c r="J219" s="44">
        <f>I153+I201+I219+I226+I210</f>
        <v>17437</v>
      </c>
    </row>
    <row r="220" spans="1:10" x14ac:dyDescent="0.3">
      <c r="A220" s="2" t="s">
        <v>320</v>
      </c>
      <c r="B220" s="58" t="s">
        <v>310</v>
      </c>
      <c r="C220" s="5"/>
      <c r="D220" s="5"/>
      <c r="E220" s="5"/>
      <c r="F220" s="5"/>
      <c r="G220" s="5"/>
      <c r="I220" s="47">
        <f t="shared" si="0"/>
        <v>0</v>
      </c>
      <c r="J220" s="44">
        <f>I202+I220+I154+I227+I211</f>
        <v>18322</v>
      </c>
    </row>
    <row r="221" spans="1:10" x14ac:dyDescent="0.3">
      <c r="A221" s="2" t="s">
        <v>337</v>
      </c>
      <c r="B221" s="58" t="s">
        <v>310</v>
      </c>
      <c r="C221" s="5"/>
      <c r="D221" s="5"/>
      <c r="E221" s="5"/>
      <c r="F221" s="5"/>
      <c r="G221" s="5"/>
      <c r="I221" s="47">
        <f>C221+D221+E221+F221+G221</f>
        <v>0</v>
      </c>
      <c r="J221" s="46">
        <f>I221+I155+I228+I212</f>
        <v>16556</v>
      </c>
    </row>
    <row r="222" spans="1:10" x14ac:dyDescent="0.3">
      <c r="A222" s="65" t="s">
        <v>29</v>
      </c>
      <c r="B222" s="58" t="s">
        <v>310</v>
      </c>
      <c r="C222" s="5"/>
      <c r="D222" s="5"/>
      <c r="E222" s="5">
        <v>6204</v>
      </c>
      <c r="F222" s="5">
        <v>18421</v>
      </c>
      <c r="G222" s="5"/>
      <c r="I222" s="47">
        <f t="shared" ref="I222:I228" si="4">C222+D222+E222+F222+G222</f>
        <v>24625</v>
      </c>
      <c r="J222" s="46"/>
    </row>
    <row r="223" spans="1:10" x14ac:dyDescent="0.3">
      <c r="A223" s="65" t="s">
        <v>330</v>
      </c>
      <c r="B223" s="58" t="s">
        <v>310</v>
      </c>
      <c r="C223" s="5"/>
      <c r="D223" s="5"/>
      <c r="E223" s="5">
        <v>3758</v>
      </c>
      <c r="F223" s="5">
        <v>6131</v>
      </c>
      <c r="G223" s="5">
        <v>8454</v>
      </c>
      <c r="I223" s="47">
        <f t="shared" si="4"/>
        <v>18343</v>
      </c>
      <c r="J223" s="46"/>
    </row>
    <row r="224" spans="1:10" x14ac:dyDescent="0.3">
      <c r="A224" s="65" t="s">
        <v>17</v>
      </c>
      <c r="B224" s="58" t="s">
        <v>310</v>
      </c>
      <c r="C224" s="5"/>
      <c r="D224" s="5"/>
      <c r="E224" s="5"/>
      <c r="F224" s="5"/>
      <c r="G224" s="5"/>
      <c r="I224" s="47">
        <f t="shared" si="4"/>
        <v>0</v>
      </c>
      <c r="J224" s="46"/>
    </row>
    <row r="225" spans="1:10" x14ac:dyDescent="0.3">
      <c r="A225" s="65" t="s">
        <v>331</v>
      </c>
      <c r="B225" s="58" t="s">
        <v>310</v>
      </c>
      <c r="C225" s="5">
        <v>1370</v>
      </c>
      <c r="D225" s="5"/>
      <c r="E225" s="5">
        <v>1635</v>
      </c>
      <c r="F225" s="5">
        <v>3925</v>
      </c>
      <c r="G225" s="5">
        <v>3912</v>
      </c>
      <c r="I225" s="47">
        <f t="shared" si="4"/>
        <v>10842</v>
      </c>
      <c r="J225" s="46"/>
    </row>
    <row r="226" spans="1:10" x14ac:dyDescent="0.3">
      <c r="A226" s="65" t="s">
        <v>18</v>
      </c>
      <c r="B226" s="58" t="s">
        <v>310</v>
      </c>
      <c r="C226" s="5">
        <v>1432</v>
      </c>
      <c r="D226" s="5"/>
      <c r="E226" s="5"/>
      <c r="F226" s="10"/>
      <c r="G226" s="5">
        <v>1045</v>
      </c>
      <c r="I226" s="47">
        <f t="shared" si="4"/>
        <v>2477</v>
      </c>
      <c r="J226" s="46"/>
    </row>
    <row r="227" spans="1:10" x14ac:dyDescent="0.3">
      <c r="A227" s="65" t="s">
        <v>244</v>
      </c>
      <c r="B227" s="58" t="s">
        <v>310</v>
      </c>
      <c r="C227" s="5"/>
      <c r="D227" s="5"/>
      <c r="E227" s="5">
        <v>10771</v>
      </c>
      <c r="F227" s="10"/>
      <c r="G227" s="5">
        <v>7551</v>
      </c>
      <c r="I227" s="47">
        <f t="shared" si="4"/>
        <v>18322</v>
      </c>
      <c r="J227" s="46"/>
    </row>
    <row r="228" spans="1:10" x14ac:dyDescent="0.3">
      <c r="A228" s="65" t="s">
        <v>162</v>
      </c>
      <c r="B228" s="58" t="s">
        <v>310</v>
      </c>
      <c r="C228" s="5"/>
      <c r="D228" s="5"/>
      <c r="E228" s="5">
        <v>4024</v>
      </c>
      <c r="F228" s="10">
        <v>8138</v>
      </c>
      <c r="G228" s="5">
        <v>4394</v>
      </c>
      <c r="I228" s="47">
        <f t="shared" si="4"/>
        <v>16556</v>
      </c>
      <c r="J228" s="46"/>
    </row>
    <row r="229" spans="1:10" x14ac:dyDescent="0.3">
      <c r="A229" t="s">
        <v>27</v>
      </c>
      <c r="B229" t="s">
        <v>45</v>
      </c>
      <c r="C229" s="5"/>
      <c r="D229" s="5"/>
      <c r="E229" s="5"/>
      <c r="F229" s="5"/>
      <c r="G229" s="5"/>
      <c r="I229" s="47">
        <f t="shared" si="0"/>
        <v>0</v>
      </c>
      <c r="J229" s="44"/>
    </row>
    <row r="230" spans="1:10" x14ac:dyDescent="0.3">
      <c r="C230" s="1" t="s">
        <v>0</v>
      </c>
      <c r="D230" s="1" t="s">
        <v>0</v>
      </c>
      <c r="E230" s="1" t="s">
        <v>0</v>
      </c>
      <c r="F230" s="1" t="s">
        <v>0</v>
      </c>
      <c r="G230" s="1" t="s">
        <v>0</v>
      </c>
      <c r="H230" s="1"/>
      <c r="I230" s="1" t="s">
        <v>0</v>
      </c>
    </row>
    <row r="231" spans="1:10" x14ac:dyDescent="0.3">
      <c r="C231" s="70">
        <f>SUM(C4:C229)</f>
        <v>105091</v>
      </c>
      <c r="D231" s="70">
        <f>SUM(D4:D229)</f>
        <v>0</v>
      </c>
      <c r="E231" s="70">
        <f>SUM(E4:E229)</f>
        <v>144328.79999999999</v>
      </c>
      <c r="F231" s="70">
        <f>SUM(F4:F229)</f>
        <v>200601.2</v>
      </c>
      <c r="G231" s="70">
        <f>SUM(G4:G229)</f>
        <v>171452</v>
      </c>
      <c r="H231" s="9"/>
      <c r="I231" s="76">
        <f>SUM(I4:I229)</f>
        <v>621473</v>
      </c>
      <c r="J231" s="76">
        <f>SUM(J4:J229)</f>
        <v>621473</v>
      </c>
    </row>
    <row r="232" spans="1:10" x14ac:dyDescent="0.3">
      <c r="C232" s="1" t="s">
        <v>1</v>
      </c>
      <c r="D232" s="1" t="s">
        <v>1</v>
      </c>
      <c r="E232" s="1" t="s">
        <v>1</v>
      </c>
      <c r="F232" s="1" t="s">
        <v>1</v>
      </c>
      <c r="G232" s="1" t="s">
        <v>1</v>
      </c>
      <c r="H232" s="1"/>
      <c r="I232" s="1" t="s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234"/>
  <sheetViews>
    <sheetView workbookViewId="0">
      <pane xSplit="2" ySplit="3" topLeftCell="C226" activePane="bottomRight" state="frozen"/>
      <selection pane="topRight" activeCell="C1" sqref="C1"/>
      <selection pane="bottomLeft" activeCell="A4" sqref="A4"/>
      <selection pane="bottomRight" activeCell="J242" sqref="J242"/>
    </sheetView>
  </sheetViews>
  <sheetFormatPr defaultRowHeight="14.4" x14ac:dyDescent="0.3"/>
  <cols>
    <col min="2" max="2" width="18.5546875" customWidth="1"/>
    <col min="3" max="3" width="10.33203125" customWidth="1"/>
    <col min="4" max="6" width="11.33203125" customWidth="1"/>
    <col min="7" max="7" width="12" customWidth="1"/>
    <col min="9" max="9" width="12.109375" customWidth="1"/>
    <col min="10" max="10" width="13.109375" customWidth="1"/>
  </cols>
  <sheetData>
    <row r="1" spans="1:10" x14ac:dyDescent="0.3">
      <c r="A1" t="s">
        <v>404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3" t="s">
        <v>188</v>
      </c>
      <c r="E3" s="4" t="s">
        <v>49</v>
      </c>
      <c r="F3" s="4" t="s">
        <v>189</v>
      </c>
      <c r="G3" s="3" t="s">
        <v>190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31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>
        <v>1637</v>
      </c>
      <c r="F5" s="17"/>
      <c r="G5" s="5"/>
      <c r="I5" s="47">
        <f t="shared" si="0"/>
        <v>1637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>
        <v>2464</v>
      </c>
      <c r="G9" s="5"/>
      <c r="I9" s="47">
        <f t="shared" si="0"/>
        <v>2464</v>
      </c>
      <c r="J9" s="46">
        <f>I9</f>
        <v>2464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4061</v>
      </c>
    </row>
    <row r="11" spans="1:10" x14ac:dyDescent="0.3">
      <c r="A11" t="s">
        <v>24</v>
      </c>
      <c r="B11" t="s">
        <v>23</v>
      </c>
      <c r="C11" s="5"/>
      <c r="D11" s="5">
        <v>595</v>
      </c>
      <c r="E11" s="5"/>
      <c r="F11" s="17"/>
      <c r="G11" s="5"/>
      <c r="I11" s="47">
        <f t="shared" si="0"/>
        <v>595</v>
      </c>
      <c r="J11" s="46">
        <f>I11+I13</f>
        <v>9300</v>
      </c>
    </row>
    <row r="12" spans="1:10" x14ac:dyDescent="0.3">
      <c r="A12" s="67" t="s">
        <v>331</v>
      </c>
      <c r="B12" s="67" t="s">
        <v>315</v>
      </c>
      <c r="C12" s="5"/>
      <c r="D12" s="5">
        <v>1570</v>
      </c>
      <c r="E12" s="5"/>
      <c r="F12" s="17">
        <v>2491</v>
      </c>
      <c r="G12" s="5"/>
      <c r="I12" s="47">
        <f t="shared" si="0"/>
        <v>4061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690</v>
      </c>
      <c r="E13" s="5">
        <v>6146</v>
      </c>
      <c r="F13" s="17">
        <v>1869</v>
      </c>
      <c r="G13" s="5"/>
      <c r="I13" s="47">
        <f t="shared" si="0"/>
        <v>8705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I4+I16+I30+I37+I44+I48+I50+I61+I23+I57+I68</f>
        <v>28802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I17+I31+I38+I62+I24+I51+I58+I69</f>
        <v>25613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I5+I18+I32+I39+I45+I49+I63+I25+I52+I70</f>
        <v>21897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I19+I33+I40+I64+I26+I53+I71</f>
        <v>22783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I6+I20+I34+I41+I46+I65+I27+I54+I72</f>
        <v>18286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I7+I21+I35+I42+I47+I66+I28+I55+I59+I73</f>
        <v>57301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I8+I22+I36+I43+I67+I29+I56+I60+I74</f>
        <v>41859</v>
      </c>
    </row>
    <row r="23" spans="1:10" x14ac:dyDescent="0.3">
      <c r="A23" s="2" t="s">
        <v>172</v>
      </c>
      <c r="B23" s="2" t="s">
        <v>287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287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287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287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287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287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287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>
        <v>511</v>
      </c>
      <c r="E30" s="5"/>
      <c r="F30" s="17"/>
      <c r="G30" s="5"/>
      <c r="I30" s="47">
        <f t="shared" si="0"/>
        <v>511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>
        <v>1118</v>
      </c>
      <c r="E32" s="5">
        <v>1166</v>
      </c>
      <c r="F32" s="17"/>
      <c r="G32" s="5"/>
      <c r="I32" s="47">
        <f t="shared" si="0"/>
        <v>2284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>
        <v>1521</v>
      </c>
      <c r="F34" s="17"/>
      <c r="G34" s="5"/>
      <c r="I34" s="47">
        <f t="shared" si="0"/>
        <v>1521</v>
      </c>
      <c r="J34" s="45"/>
    </row>
    <row r="35" spans="1:10" x14ac:dyDescent="0.3">
      <c r="A35" s="2" t="s">
        <v>348</v>
      </c>
      <c r="B35" s="61" t="s">
        <v>345</v>
      </c>
      <c r="C35" s="5">
        <v>2175</v>
      </c>
      <c r="D35" s="5"/>
      <c r="E35" s="5"/>
      <c r="F35" s="17"/>
      <c r="G35" s="5">
        <v>2417</v>
      </c>
      <c r="I35" s="47">
        <f t="shared" si="0"/>
        <v>4592</v>
      </c>
      <c r="J35" s="45"/>
    </row>
    <row r="36" spans="1:10" x14ac:dyDescent="0.3">
      <c r="A36" s="2" t="s">
        <v>158</v>
      </c>
      <c r="B36" s="61" t="s">
        <v>345</v>
      </c>
      <c r="C36" s="5"/>
      <c r="D36" s="5">
        <v>947</v>
      </c>
      <c r="E36" s="5"/>
      <c r="F36" s="17"/>
      <c r="G36" s="5"/>
      <c r="I36" s="47">
        <f t="shared" si="0"/>
        <v>947</v>
      </c>
      <c r="J36" s="45"/>
    </row>
    <row r="37" spans="1:10" x14ac:dyDescent="0.3">
      <c r="A37" s="2" t="s">
        <v>157</v>
      </c>
      <c r="B37" s="63" t="s">
        <v>345</v>
      </c>
      <c r="C37" s="5"/>
      <c r="D37" s="5">
        <v>1368</v>
      </c>
      <c r="E37" s="5"/>
      <c r="F37" s="17">
        <v>1992</v>
      </c>
      <c r="G37" s="5"/>
      <c r="I37" s="47">
        <f t="shared" si="0"/>
        <v>3360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139</v>
      </c>
      <c r="B39" s="63" t="s">
        <v>345</v>
      </c>
      <c r="C39" s="5"/>
      <c r="D39" s="17">
        <v>1578</v>
      </c>
      <c r="E39" s="5"/>
      <c r="F39" s="17"/>
      <c r="G39" s="5"/>
      <c r="I39" s="47">
        <f t="shared" si="0"/>
        <v>1578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>
        <v>1181</v>
      </c>
      <c r="F40" s="81"/>
      <c r="G40" s="5"/>
      <c r="I40" s="47">
        <f t="shared" si="0"/>
        <v>1181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2" t="s">
        <v>307</v>
      </c>
      <c r="B42" s="63" t="s">
        <v>345</v>
      </c>
      <c r="C42" s="5">
        <v>1049</v>
      </c>
      <c r="D42" s="5"/>
      <c r="E42" s="5">
        <v>1524</v>
      </c>
      <c r="F42" s="17">
        <v>3012</v>
      </c>
      <c r="G42" s="5">
        <v>5641</v>
      </c>
      <c r="I42" s="47">
        <f t="shared" si="0"/>
        <v>11226</v>
      </c>
      <c r="J42" s="45"/>
    </row>
    <row r="43" spans="1:10" x14ac:dyDescent="0.3">
      <c r="A43" s="2" t="s">
        <v>324</v>
      </c>
      <c r="B43" s="63" t="s">
        <v>345</v>
      </c>
      <c r="C43" s="5"/>
      <c r="D43" s="5">
        <v>2075</v>
      </c>
      <c r="E43" s="5">
        <v>3089</v>
      </c>
      <c r="F43" s="17">
        <v>3494</v>
      </c>
      <c r="G43" s="5">
        <v>1976</v>
      </c>
      <c r="I43" s="47">
        <f t="shared" si="0"/>
        <v>10634</v>
      </c>
      <c r="J43" s="45"/>
    </row>
    <row r="44" spans="1:10" x14ac:dyDescent="0.3">
      <c r="A44" s="2" t="s">
        <v>19</v>
      </c>
      <c r="B44" s="2" t="s">
        <v>288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2" t="s">
        <v>20</v>
      </c>
      <c r="B45" s="2" t="s">
        <v>288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21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243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157</v>
      </c>
      <c r="B48" s="2" t="s">
        <v>315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139</v>
      </c>
      <c r="B49" s="2" t="s">
        <v>315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60" t="s">
        <v>11</v>
      </c>
      <c r="B50" s="60" t="s">
        <v>315</v>
      </c>
      <c r="C50" s="5">
        <v>5015</v>
      </c>
      <c r="D50" s="5">
        <v>9483</v>
      </c>
      <c r="E50" s="5">
        <v>3829</v>
      </c>
      <c r="F50" s="5">
        <v>6604</v>
      </c>
      <c r="G50" s="5"/>
      <c r="I50" s="47">
        <f t="shared" si="0"/>
        <v>24931</v>
      </c>
      <c r="J50" s="45"/>
    </row>
    <row r="51" spans="1:10" x14ac:dyDescent="0.3">
      <c r="A51" s="60" t="s">
        <v>346</v>
      </c>
      <c r="B51" s="60" t="s">
        <v>315</v>
      </c>
      <c r="C51" s="5"/>
      <c r="D51" s="5">
        <v>15650</v>
      </c>
      <c r="E51" s="5">
        <v>7846</v>
      </c>
      <c r="F51" s="5">
        <v>1871</v>
      </c>
      <c r="G51" s="5"/>
      <c r="I51" s="47">
        <f t="shared" si="0"/>
        <v>25367</v>
      </c>
      <c r="J51" s="45"/>
    </row>
    <row r="52" spans="1:10" x14ac:dyDescent="0.3">
      <c r="A52" s="60" t="s">
        <v>10</v>
      </c>
      <c r="B52" s="60" t="s">
        <v>315</v>
      </c>
      <c r="C52" s="5"/>
      <c r="D52" s="5">
        <v>6450</v>
      </c>
      <c r="E52" s="5">
        <v>7187</v>
      </c>
      <c r="F52" s="5"/>
      <c r="G52" s="5"/>
      <c r="I52" s="47">
        <f t="shared" si="0"/>
        <v>13637</v>
      </c>
      <c r="J52" s="45"/>
    </row>
    <row r="53" spans="1:10" x14ac:dyDescent="0.3">
      <c r="A53" s="60" t="s">
        <v>347</v>
      </c>
      <c r="B53" s="60" t="s">
        <v>315</v>
      </c>
      <c r="C53" s="5">
        <v>2204</v>
      </c>
      <c r="D53" s="5">
        <v>6363</v>
      </c>
      <c r="E53" s="5">
        <v>8121</v>
      </c>
      <c r="F53" s="17">
        <v>2832</v>
      </c>
      <c r="G53" s="5"/>
      <c r="I53" s="47">
        <f t="shared" si="0"/>
        <v>19520</v>
      </c>
      <c r="J53" s="45"/>
    </row>
    <row r="54" spans="1:10" x14ac:dyDescent="0.3">
      <c r="A54" s="60" t="s">
        <v>8</v>
      </c>
      <c r="B54" s="60" t="s">
        <v>315</v>
      </c>
      <c r="C54" s="5"/>
      <c r="D54" s="5">
        <v>11345</v>
      </c>
      <c r="E54" s="5">
        <v>3347</v>
      </c>
      <c r="F54" s="5"/>
      <c r="G54" s="5"/>
      <c r="I54" s="47">
        <f t="shared" si="0"/>
        <v>14692</v>
      </c>
      <c r="J54" s="45"/>
    </row>
    <row r="55" spans="1:10" x14ac:dyDescent="0.3">
      <c r="A55" s="60" t="s">
        <v>348</v>
      </c>
      <c r="B55" s="60" t="s">
        <v>315</v>
      </c>
      <c r="C55" s="5">
        <v>2028</v>
      </c>
      <c r="D55" s="5">
        <v>2561</v>
      </c>
      <c r="E55" s="5">
        <v>3960</v>
      </c>
      <c r="F55" s="17">
        <v>4508</v>
      </c>
      <c r="G55" s="5">
        <v>3613</v>
      </c>
      <c r="I55" s="47">
        <f t="shared" si="0"/>
        <v>16670</v>
      </c>
      <c r="J55" s="45"/>
    </row>
    <row r="56" spans="1:10" x14ac:dyDescent="0.3">
      <c r="A56" s="60" t="s">
        <v>158</v>
      </c>
      <c r="B56" s="60" t="s">
        <v>315</v>
      </c>
      <c r="C56" s="5"/>
      <c r="D56" s="5">
        <v>2243</v>
      </c>
      <c r="E56" s="5">
        <v>4448</v>
      </c>
      <c r="F56" s="5">
        <v>2951</v>
      </c>
      <c r="G56" s="5">
        <v>2545</v>
      </c>
      <c r="I56" s="47">
        <f t="shared" si="0"/>
        <v>12187</v>
      </c>
      <c r="J56" s="45"/>
    </row>
    <row r="57" spans="1:10" x14ac:dyDescent="0.3">
      <c r="A57" s="60" t="s">
        <v>11</v>
      </c>
      <c r="B57" s="60" t="s">
        <v>379</v>
      </c>
      <c r="C57" s="5"/>
      <c r="D57" s="5"/>
      <c r="E57" s="5"/>
      <c r="F57" s="5"/>
      <c r="G57" s="5"/>
      <c r="I57" s="47">
        <f t="shared" si="0"/>
        <v>0</v>
      </c>
      <c r="J57" s="45"/>
    </row>
    <row r="58" spans="1:10" x14ac:dyDescent="0.3">
      <c r="A58" s="60" t="s">
        <v>346</v>
      </c>
      <c r="B58" s="60" t="s">
        <v>379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348</v>
      </c>
      <c r="B59" s="60" t="s">
        <v>379</v>
      </c>
      <c r="C59" s="5">
        <v>314</v>
      </c>
      <c r="D59" s="5"/>
      <c r="E59" s="5"/>
      <c r="F59" s="5"/>
      <c r="G59" s="5"/>
      <c r="I59" s="47">
        <f t="shared" si="0"/>
        <v>314</v>
      </c>
      <c r="J59" s="45"/>
    </row>
    <row r="60" spans="1:10" x14ac:dyDescent="0.3">
      <c r="A60" s="60" t="s">
        <v>158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172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352</v>
      </c>
      <c r="B62" s="62" t="s">
        <v>351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22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323</v>
      </c>
      <c r="B64" s="62" t="s">
        <v>351</v>
      </c>
      <c r="C64" s="5"/>
      <c r="D64" s="5"/>
      <c r="E64" s="5">
        <v>268</v>
      </c>
      <c r="F64" s="17">
        <v>1814</v>
      </c>
      <c r="G64" s="5"/>
      <c r="I64" s="47">
        <f t="shared" si="0"/>
        <v>2082</v>
      </c>
      <c r="J64" s="45"/>
    </row>
    <row r="65" spans="1:10" x14ac:dyDescent="0.3">
      <c r="A65" s="62" t="s">
        <v>24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353</v>
      </c>
      <c r="B66" s="62" t="s">
        <v>351</v>
      </c>
      <c r="C66" s="5"/>
      <c r="D66" s="5"/>
      <c r="E66" s="5"/>
      <c r="F66" s="5"/>
      <c r="G66" s="5">
        <v>1512</v>
      </c>
      <c r="I66" s="47">
        <f t="shared" si="0"/>
        <v>1512</v>
      </c>
      <c r="J66" s="45"/>
    </row>
    <row r="67" spans="1:10" x14ac:dyDescent="0.3">
      <c r="A67" s="62" t="s">
        <v>354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77" t="s">
        <v>157</v>
      </c>
      <c r="B68" s="77" t="s">
        <v>386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77" t="s">
        <v>328</v>
      </c>
      <c r="B69" s="77" t="s">
        <v>386</v>
      </c>
      <c r="C69" s="5"/>
      <c r="D69" s="5">
        <v>246</v>
      </c>
      <c r="E69" s="5"/>
      <c r="F69" s="17"/>
      <c r="G69" s="5"/>
      <c r="I69" s="47">
        <f t="shared" si="0"/>
        <v>246</v>
      </c>
      <c r="J69" s="45"/>
    </row>
    <row r="70" spans="1:10" x14ac:dyDescent="0.3">
      <c r="A70" s="77" t="s">
        <v>139</v>
      </c>
      <c r="B70" s="77" t="s">
        <v>386</v>
      </c>
      <c r="C70" s="5"/>
      <c r="D70" s="17">
        <v>1623</v>
      </c>
      <c r="E70" s="5">
        <v>1138</v>
      </c>
      <c r="F70" s="5"/>
      <c r="G70" s="5"/>
      <c r="I70" s="47">
        <f t="shared" si="0"/>
        <v>2761</v>
      </c>
      <c r="J70" s="45"/>
    </row>
    <row r="71" spans="1:10" x14ac:dyDescent="0.3">
      <c r="A71" s="77" t="s">
        <v>329</v>
      </c>
      <c r="B71" s="77" t="s">
        <v>386</v>
      </c>
      <c r="C71" s="5"/>
      <c r="D71" s="5"/>
      <c r="E71" s="5"/>
      <c r="F71" s="81"/>
      <c r="G71" s="5"/>
      <c r="I71" s="47">
        <f t="shared" si="0"/>
        <v>0</v>
      </c>
      <c r="J71" s="45"/>
    </row>
    <row r="72" spans="1:10" x14ac:dyDescent="0.3">
      <c r="A72" s="77" t="s">
        <v>174</v>
      </c>
      <c r="B72" s="77" t="s">
        <v>386</v>
      </c>
      <c r="C72" s="5"/>
      <c r="D72" s="5">
        <v>882</v>
      </c>
      <c r="E72" s="5">
        <v>1191</v>
      </c>
      <c r="F72" s="5"/>
      <c r="G72" s="5"/>
      <c r="I72" s="47">
        <f t="shared" si="0"/>
        <v>2073</v>
      </c>
      <c r="J72" s="45"/>
    </row>
    <row r="73" spans="1:10" x14ac:dyDescent="0.3">
      <c r="A73" s="77" t="s">
        <v>307</v>
      </c>
      <c r="B73" s="77" t="s">
        <v>386</v>
      </c>
      <c r="C73" s="5">
        <v>5226</v>
      </c>
      <c r="D73" s="5"/>
      <c r="E73" s="5">
        <v>5520</v>
      </c>
      <c r="F73" s="5">
        <v>4095</v>
      </c>
      <c r="G73" s="5">
        <v>8146</v>
      </c>
      <c r="I73" s="47">
        <f t="shared" si="0"/>
        <v>22987</v>
      </c>
      <c r="J73" s="45"/>
    </row>
    <row r="74" spans="1:10" x14ac:dyDescent="0.3">
      <c r="A74" s="77" t="s">
        <v>324</v>
      </c>
      <c r="B74" s="77" t="s">
        <v>386</v>
      </c>
      <c r="C74" s="5"/>
      <c r="D74" s="5">
        <v>2693</v>
      </c>
      <c r="E74" s="5">
        <v>6373</v>
      </c>
      <c r="F74" s="5">
        <v>4892</v>
      </c>
      <c r="G74" s="5">
        <v>4133</v>
      </c>
      <c r="I74" s="47">
        <f t="shared" si="0"/>
        <v>18091</v>
      </c>
      <c r="J74" s="45"/>
    </row>
    <row r="75" spans="1:10" x14ac:dyDescent="0.3">
      <c r="A75" t="s">
        <v>29</v>
      </c>
      <c r="B75" t="s">
        <v>30</v>
      </c>
      <c r="C75" s="5"/>
      <c r="D75" s="5"/>
      <c r="E75" s="5"/>
      <c r="F75" s="17"/>
      <c r="G75" s="5"/>
      <c r="I75" s="47">
        <f t="shared" si="0"/>
        <v>0</v>
      </c>
      <c r="J75" s="44"/>
    </row>
    <row r="76" spans="1:10" x14ac:dyDescent="0.3">
      <c r="A76" t="s">
        <v>17</v>
      </c>
      <c r="B76" t="s">
        <v>30</v>
      </c>
      <c r="C76" s="5"/>
      <c r="D76" s="5"/>
      <c r="E76" s="5"/>
      <c r="F76" s="5"/>
      <c r="G76" s="5"/>
      <c r="I76" s="47">
        <f t="shared" si="0"/>
        <v>0</v>
      </c>
      <c r="J76" s="44"/>
    </row>
    <row r="77" spans="1:10" x14ac:dyDescent="0.3">
      <c r="A77" t="s">
        <v>18</v>
      </c>
      <c r="B77" t="s">
        <v>30</v>
      </c>
      <c r="C77" s="5"/>
      <c r="D77" s="5"/>
      <c r="E77" s="5"/>
      <c r="F77" s="5"/>
      <c r="G77" s="5"/>
      <c r="I77" s="47">
        <f t="shared" si="0"/>
        <v>0</v>
      </c>
      <c r="J77" s="44"/>
    </row>
    <row r="78" spans="1:10" x14ac:dyDescent="0.3">
      <c r="A78" t="s">
        <v>244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162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6"/>
    </row>
    <row r="80" spans="1:10" x14ac:dyDescent="0.3">
      <c r="A80" s="42" t="s">
        <v>25</v>
      </c>
      <c r="B80" s="42" t="s">
        <v>30</v>
      </c>
      <c r="C80" s="5"/>
      <c r="D80" s="5"/>
      <c r="E80" s="5"/>
      <c r="F80" s="5"/>
      <c r="G80" s="5"/>
      <c r="I80" s="47">
        <f t="shared" si="0"/>
        <v>0</v>
      </c>
      <c r="J80" s="46">
        <f>I80+I98</f>
        <v>0</v>
      </c>
    </row>
    <row r="81" spans="1:10" x14ac:dyDescent="0.3">
      <c r="A81" s="42" t="s">
        <v>349</v>
      </c>
      <c r="B81" s="42" t="s">
        <v>30</v>
      </c>
      <c r="C81" s="5"/>
      <c r="D81" s="5"/>
      <c r="E81" s="5"/>
      <c r="F81" s="5"/>
      <c r="G81" s="5"/>
      <c r="I81" s="47">
        <f t="shared" si="0"/>
        <v>0</v>
      </c>
      <c r="J81" s="46">
        <f>I81</f>
        <v>0</v>
      </c>
    </row>
    <row r="82" spans="1:10" x14ac:dyDescent="0.3">
      <c r="A82" s="42" t="s">
        <v>27</v>
      </c>
      <c r="B82" s="42" t="s">
        <v>30</v>
      </c>
      <c r="C82" s="5"/>
      <c r="D82" s="5"/>
      <c r="E82" s="5"/>
      <c r="F82" s="5"/>
      <c r="G82" s="5"/>
      <c r="I82" s="47">
        <f t="shared" si="0"/>
        <v>0</v>
      </c>
      <c r="J82" s="44">
        <f>I82+I96+I99</f>
        <v>0</v>
      </c>
    </row>
    <row r="83" spans="1:10" x14ac:dyDescent="0.3">
      <c r="A83" s="60" t="s">
        <v>325</v>
      </c>
      <c r="B83" s="60" t="s">
        <v>30</v>
      </c>
      <c r="C83" s="5"/>
      <c r="D83" s="5"/>
      <c r="E83" s="5"/>
      <c r="F83" s="5"/>
      <c r="G83" s="5"/>
      <c r="I83" s="47">
        <f t="shared" si="0"/>
        <v>0</v>
      </c>
      <c r="J83" s="44">
        <f>I83+I100</f>
        <v>0</v>
      </c>
    </row>
    <row r="84" spans="1:10" x14ac:dyDescent="0.3">
      <c r="A84" s="42" t="s">
        <v>28</v>
      </c>
      <c r="B84" s="42" t="s">
        <v>30</v>
      </c>
      <c r="C84" s="5"/>
      <c r="D84" s="5"/>
      <c r="E84" s="5"/>
      <c r="F84" s="5"/>
      <c r="G84" s="5"/>
      <c r="I84" s="47">
        <f t="shared" si="0"/>
        <v>0</v>
      </c>
      <c r="J84" s="44">
        <f>I84+I97+I101</f>
        <v>0</v>
      </c>
    </row>
    <row r="85" spans="1:10" x14ac:dyDescent="0.3">
      <c r="A85" t="s">
        <v>29</v>
      </c>
      <c r="B85" s="59" t="s">
        <v>254</v>
      </c>
      <c r="C85" s="5"/>
      <c r="D85" s="5"/>
      <c r="E85" s="5"/>
      <c r="F85" s="5">
        <v>5453</v>
      </c>
      <c r="G85" s="5">
        <v>5171</v>
      </c>
      <c r="I85" s="47">
        <f t="shared" si="0"/>
        <v>10624</v>
      </c>
      <c r="J85" s="44">
        <f>I75+I85+I92+I102+I134+I106+I113+I120+I127+I141</f>
        <v>51225</v>
      </c>
    </row>
    <row r="86" spans="1:10" x14ac:dyDescent="0.3">
      <c r="A86" t="s">
        <v>330</v>
      </c>
      <c r="B86" s="59" t="s">
        <v>254</v>
      </c>
      <c r="C86" s="5"/>
      <c r="D86" s="5"/>
      <c r="E86" s="5"/>
      <c r="F86" s="5">
        <v>8026</v>
      </c>
      <c r="G86" s="5">
        <v>3082</v>
      </c>
      <c r="I86" s="47">
        <f t="shared" si="0"/>
        <v>11108</v>
      </c>
      <c r="J86" s="46">
        <f>I86+I135+I107+I114+I121+I128+I142</f>
        <v>46277</v>
      </c>
    </row>
    <row r="87" spans="1:10" x14ac:dyDescent="0.3">
      <c r="A87" t="s">
        <v>17</v>
      </c>
      <c r="B87" s="59" t="s">
        <v>254</v>
      </c>
      <c r="C87" s="5"/>
      <c r="D87" s="5"/>
      <c r="E87" s="5"/>
      <c r="F87" s="5">
        <v>6368</v>
      </c>
      <c r="G87" s="5">
        <v>309</v>
      </c>
      <c r="I87" s="47">
        <f t="shared" si="0"/>
        <v>6677</v>
      </c>
      <c r="J87" s="44">
        <f>I76+I87+I93+I103+I136+I108+I115+I122+I129+I143</f>
        <v>33291</v>
      </c>
    </row>
    <row r="88" spans="1:10" x14ac:dyDescent="0.3">
      <c r="A88" t="s">
        <v>331</v>
      </c>
      <c r="B88" s="59" t="s">
        <v>254</v>
      </c>
      <c r="C88" s="5"/>
      <c r="D88" s="5"/>
      <c r="E88" s="5"/>
      <c r="F88" s="5">
        <v>7943</v>
      </c>
      <c r="G88" s="5"/>
      <c r="I88" s="47">
        <f t="shared" si="0"/>
        <v>7943</v>
      </c>
      <c r="J88" s="46">
        <f>I88+I137+I109+I116+I123+I130+I144</f>
        <v>35430</v>
      </c>
    </row>
    <row r="89" spans="1:10" x14ac:dyDescent="0.3">
      <c r="A89" t="s">
        <v>18</v>
      </c>
      <c r="B89" s="59" t="s">
        <v>254</v>
      </c>
      <c r="C89" s="5"/>
      <c r="D89" s="5"/>
      <c r="E89" s="5"/>
      <c r="F89" s="5">
        <v>3598</v>
      </c>
      <c r="G89" s="5"/>
      <c r="I89" s="47">
        <f t="shared" si="0"/>
        <v>3598</v>
      </c>
      <c r="J89" s="44">
        <f>I77+I94+I104+I138+I89+I110+I117+I124+I131+I145</f>
        <v>21620</v>
      </c>
    </row>
    <row r="90" spans="1:10" x14ac:dyDescent="0.3">
      <c r="A90" t="s">
        <v>244</v>
      </c>
      <c r="B90" s="59" t="s">
        <v>254</v>
      </c>
      <c r="C90" s="5">
        <v>3278</v>
      </c>
      <c r="D90" s="5"/>
      <c r="E90" s="5"/>
      <c r="F90" s="5"/>
      <c r="G90" s="5">
        <v>4625</v>
      </c>
      <c r="I90" s="47">
        <f t="shared" si="0"/>
        <v>7903</v>
      </c>
      <c r="J90" s="44">
        <f>I78+I95+I105+I90+I139+I111+I118+I125+I132+I146</f>
        <v>32336</v>
      </c>
    </row>
    <row r="91" spans="1:10" x14ac:dyDescent="0.3">
      <c r="A91" t="s">
        <v>162</v>
      </c>
      <c r="B91" s="59" t="s">
        <v>254</v>
      </c>
      <c r="C91" s="5"/>
      <c r="D91" s="5"/>
      <c r="E91" s="5"/>
      <c r="F91" s="5">
        <v>4486</v>
      </c>
      <c r="G91" s="5"/>
      <c r="I91" s="47">
        <f t="shared" si="0"/>
        <v>4486</v>
      </c>
      <c r="J91" s="44">
        <f>I79+I91+I140+I112+I119+I126+I133+I147</f>
        <v>15117</v>
      </c>
    </row>
    <row r="92" spans="1:10" x14ac:dyDescent="0.3">
      <c r="A92" s="2" t="s">
        <v>29</v>
      </c>
      <c r="B92" s="2" t="s">
        <v>289</v>
      </c>
      <c r="C92" s="5"/>
      <c r="D92" s="5"/>
      <c r="E92" s="5"/>
      <c r="F92" s="5"/>
      <c r="G92" s="5"/>
      <c r="I92" s="47">
        <f t="shared" si="0"/>
        <v>0</v>
      </c>
      <c r="J92" s="45"/>
    </row>
    <row r="93" spans="1:10" x14ac:dyDescent="0.3">
      <c r="A93" s="2" t="s">
        <v>17</v>
      </c>
      <c r="B93" s="2" t="s">
        <v>289</v>
      </c>
      <c r="C93" s="5"/>
      <c r="D93" s="5"/>
      <c r="E93" s="5"/>
      <c r="F93" s="5"/>
      <c r="G93" s="5"/>
      <c r="I93" s="47">
        <f t="shared" si="0"/>
        <v>0</v>
      </c>
      <c r="J93" s="45"/>
    </row>
    <row r="94" spans="1:10" x14ac:dyDescent="0.3">
      <c r="A94" t="s">
        <v>18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244</v>
      </c>
      <c r="B95" s="2" t="s">
        <v>289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27</v>
      </c>
      <c r="B96" s="2" t="s">
        <v>289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28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25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27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325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28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s="2" t="s">
        <v>29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s="2" t="s">
        <v>17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18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244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175</v>
      </c>
      <c r="B106" s="64" t="s">
        <v>360</v>
      </c>
      <c r="C106" s="5"/>
      <c r="D106" s="5"/>
      <c r="E106" s="5">
        <v>3824</v>
      </c>
      <c r="F106" s="5">
        <v>16196</v>
      </c>
      <c r="G106" s="5">
        <v>9260</v>
      </c>
      <c r="I106" s="13">
        <f t="shared" si="0"/>
        <v>29280</v>
      </c>
      <c r="J106" s="45"/>
    </row>
    <row r="107" spans="1:10" x14ac:dyDescent="0.3">
      <c r="A107" t="s">
        <v>361</v>
      </c>
      <c r="B107" s="64" t="s">
        <v>360</v>
      </c>
      <c r="C107" s="5"/>
      <c r="D107" s="5">
        <v>7977</v>
      </c>
      <c r="E107" s="5">
        <v>6291</v>
      </c>
      <c r="F107" s="5">
        <v>8709</v>
      </c>
      <c r="G107" s="5">
        <v>4196</v>
      </c>
      <c r="I107" s="13">
        <f t="shared" si="0"/>
        <v>27173</v>
      </c>
      <c r="J107" s="45"/>
    </row>
    <row r="108" spans="1:10" x14ac:dyDescent="0.3">
      <c r="A108" t="s">
        <v>176</v>
      </c>
      <c r="B108" s="64" t="s">
        <v>360</v>
      </c>
      <c r="C108" s="5"/>
      <c r="D108" s="5">
        <v>5131</v>
      </c>
      <c r="E108" s="5">
        <v>13347</v>
      </c>
      <c r="F108" s="5">
        <v>5852</v>
      </c>
      <c r="G108" s="5">
        <v>701</v>
      </c>
      <c r="I108" s="13">
        <f t="shared" si="0"/>
        <v>25031</v>
      </c>
      <c r="J108" s="45"/>
    </row>
    <row r="109" spans="1:10" x14ac:dyDescent="0.3">
      <c r="A109" t="s">
        <v>362</v>
      </c>
      <c r="B109" s="64" t="s">
        <v>360</v>
      </c>
      <c r="C109" s="5">
        <v>1663</v>
      </c>
      <c r="D109" s="5">
        <v>5178</v>
      </c>
      <c r="E109" s="5">
        <v>5309</v>
      </c>
      <c r="F109" s="5">
        <v>13045</v>
      </c>
      <c r="G109" s="5"/>
      <c r="I109" s="13">
        <f t="shared" si="0"/>
        <v>25195</v>
      </c>
      <c r="J109" s="45"/>
    </row>
    <row r="110" spans="1:10" x14ac:dyDescent="0.3">
      <c r="A110" t="s">
        <v>177</v>
      </c>
      <c r="B110" s="64" t="s">
        <v>360</v>
      </c>
      <c r="C110" s="5"/>
      <c r="D110" s="5">
        <v>5024</v>
      </c>
      <c r="E110" s="5">
        <v>8313</v>
      </c>
      <c r="F110" s="5">
        <v>4685</v>
      </c>
      <c r="G110" s="5"/>
      <c r="I110" s="13">
        <f t="shared" si="0"/>
        <v>18022</v>
      </c>
      <c r="J110" s="45"/>
    </row>
    <row r="111" spans="1:10" x14ac:dyDescent="0.3">
      <c r="A111" s="2" t="s">
        <v>363</v>
      </c>
      <c r="B111" s="64" t="s">
        <v>360</v>
      </c>
      <c r="C111" s="5"/>
      <c r="D111" s="5">
        <v>2055</v>
      </c>
      <c r="E111" s="5">
        <v>10113</v>
      </c>
      <c r="F111" s="5">
        <v>3645</v>
      </c>
      <c r="G111" s="5"/>
      <c r="I111" s="13">
        <f t="shared" si="0"/>
        <v>15813</v>
      </c>
      <c r="J111" s="45"/>
    </row>
    <row r="112" spans="1:10" x14ac:dyDescent="0.3">
      <c r="A112" s="2" t="s">
        <v>364</v>
      </c>
      <c r="B112" s="64" t="s">
        <v>360</v>
      </c>
      <c r="C112" s="5"/>
      <c r="D112" s="5"/>
      <c r="E112" s="5">
        <v>5569</v>
      </c>
      <c r="F112" s="5"/>
      <c r="G112" s="5">
        <v>1131</v>
      </c>
      <c r="I112" s="13">
        <f t="shared" si="0"/>
        <v>6700</v>
      </c>
      <c r="J112" s="45"/>
    </row>
    <row r="113" spans="1:10" x14ac:dyDescent="0.3">
      <c r="A113" t="s">
        <v>29</v>
      </c>
      <c r="B113" s="68" t="s">
        <v>375</v>
      </c>
      <c r="C113" s="5"/>
      <c r="D113" s="5"/>
      <c r="E113" s="5"/>
      <c r="F113" s="5">
        <v>509</v>
      </c>
      <c r="G113" s="5"/>
      <c r="I113" s="13">
        <f t="shared" si="0"/>
        <v>509</v>
      </c>
      <c r="J113" s="46"/>
    </row>
    <row r="114" spans="1:10" x14ac:dyDescent="0.3">
      <c r="A114" t="s">
        <v>330</v>
      </c>
      <c r="B114" s="68" t="s">
        <v>375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t="s">
        <v>17</v>
      </c>
      <c r="B115" s="68" t="s">
        <v>375</v>
      </c>
      <c r="C115" s="5"/>
      <c r="D115" s="5">
        <v>1583</v>
      </c>
      <c r="E115" s="5"/>
      <c r="F115" s="5"/>
      <c r="G115" s="5"/>
      <c r="I115" s="13">
        <f t="shared" si="0"/>
        <v>1583</v>
      </c>
      <c r="J115" s="46"/>
    </row>
    <row r="116" spans="1:10" x14ac:dyDescent="0.3">
      <c r="A116" t="s">
        <v>331</v>
      </c>
      <c r="B116" s="68" t="s">
        <v>375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t="s">
        <v>18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244</v>
      </c>
      <c r="B118" s="68" t="s">
        <v>375</v>
      </c>
      <c r="C118" s="5"/>
      <c r="D118" s="5"/>
      <c r="E118" s="5">
        <v>5209</v>
      </c>
      <c r="F118" s="5"/>
      <c r="G118" s="5">
        <v>707</v>
      </c>
      <c r="I118" s="13">
        <f t="shared" si="0"/>
        <v>5916</v>
      </c>
      <c r="J118" s="46"/>
    </row>
    <row r="119" spans="1:10" x14ac:dyDescent="0.3">
      <c r="A119" t="s">
        <v>162</v>
      </c>
      <c r="B119" s="68" t="s">
        <v>375</v>
      </c>
      <c r="C119" s="5"/>
      <c r="D119" s="5"/>
      <c r="E119" s="5"/>
      <c r="F119" s="5">
        <v>2603</v>
      </c>
      <c r="G119" s="5">
        <v>1328</v>
      </c>
      <c r="I119" s="13">
        <f t="shared" si="0"/>
        <v>3931</v>
      </c>
      <c r="J119" s="46"/>
    </row>
    <row r="120" spans="1:10" x14ac:dyDescent="0.3">
      <c r="A120" s="71" t="s">
        <v>29</v>
      </c>
      <c r="B120" s="68" t="s">
        <v>382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1" t="s">
        <v>17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162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55" t="s">
        <v>37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72" t="s">
        <v>33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72" t="s">
        <v>326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2" t="s">
        <v>31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2" t="s">
        <v>37</v>
      </c>
      <c r="B134" s="73" t="s">
        <v>297</v>
      </c>
      <c r="C134" s="5">
        <v>4563</v>
      </c>
      <c r="D134" s="5">
        <v>6249</v>
      </c>
      <c r="E134" s="5"/>
      <c r="F134" s="5"/>
      <c r="G134" s="5"/>
      <c r="I134" s="13">
        <f t="shared" si="0"/>
        <v>10812</v>
      </c>
      <c r="J134" s="46"/>
    </row>
    <row r="135" spans="1:10" x14ac:dyDescent="0.3">
      <c r="A135" s="2" t="s">
        <v>332</v>
      </c>
      <c r="B135" s="73" t="s">
        <v>297</v>
      </c>
      <c r="C135" s="5"/>
      <c r="D135" s="5">
        <v>5067</v>
      </c>
      <c r="E135" s="5"/>
      <c r="F135" s="5">
        <v>2929</v>
      </c>
      <c r="G135" s="5"/>
      <c r="I135" s="13">
        <f t="shared" si="0"/>
        <v>7996</v>
      </c>
      <c r="J135" s="46"/>
    </row>
    <row r="136" spans="1:10" x14ac:dyDescent="0.3">
      <c r="A136" s="2" t="s">
        <v>33</v>
      </c>
      <c r="B136" s="73" t="s">
        <v>297</v>
      </c>
      <c r="C136" s="5"/>
      <c r="D136" s="5"/>
      <c r="E136" s="5"/>
      <c r="F136" s="5"/>
      <c r="G136" s="5"/>
      <c r="I136" s="13">
        <f t="shared" si="0"/>
        <v>0</v>
      </c>
      <c r="J136" s="46"/>
    </row>
    <row r="137" spans="1:10" x14ac:dyDescent="0.3">
      <c r="A137" s="2" t="s">
        <v>326</v>
      </c>
      <c r="B137" s="73" t="s">
        <v>297</v>
      </c>
      <c r="C137" s="5"/>
      <c r="D137" s="5">
        <v>2292</v>
      </c>
      <c r="E137" s="5"/>
      <c r="F137" s="5"/>
      <c r="G137" s="5"/>
      <c r="I137" s="13">
        <f t="shared" si="0"/>
        <v>2292</v>
      </c>
      <c r="J137" s="46"/>
    </row>
    <row r="138" spans="1:10" x14ac:dyDescent="0.3">
      <c r="A138" s="2" t="s">
        <v>31</v>
      </c>
      <c r="B138" s="73" t="s">
        <v>297</v>
      </c>
      <c r="C138" s="5"/>
      <c r="D138" s="5"/>
      <c r="E138" s="5"/>
      <c r="F138" s="5"/>
      <c r="G138" s="5"/>
      <c r="I138" s="13">
        <f t="shared" si="0"/>
        <v>0</v>
      </c>
      <c r="J138" s="46"/>
    </row>
    <row r="139" spans="1:10" x14ac:dyDescent="0.3">
      <c r="A139" s="2" t="s">
        <v>245</v>
      </c>
      <c r="B139" s="73" t="s">
        <v>297</v>
      </c>
      <c r="C139" s="5"/>
      <c r="D139" s="5"/>
      <c r="E139" s="5"/>
      <c r="F139" s="5"/>
      <c r="G139" s="5">
        <v>2704</v>
      </c>
      <c r="I139" s="13">
        <f t="shared" si="0"/>
        <v>2704</v>
      </c>
      <c r="J139" s="46"/>
    </row>
    <row r="140" spans="1:10" x14ac:dyDescent="0.3">
      <c r="A140" s="2" t="s">
        <v>161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77" t="s">
        <v>175</v>
      </c>
      <c r="B141" s="68" t="s">
        <v>382</v>
      </c>
      <c r="C141" s="5"/>
      <c r="D141" s="5"/>
      <c r="E141" s="5"/>
      <c r="F141" s="5"/>
      <c r="G141" s="5"/>
      <c r="I141" s="13">
        <f t="shared" si="0"/>
        <v>0</v>
      </c>
      <c r="J141" s="46"/>
    </row>
    <row r="142" spans="1:10" x14ac:dyDescent="0.3">
      <c r="A142" s="77" t="s">
        <v>361</v>
      </c>
      <c r="B142" s="68" t="s">
        <v>382</v>
      </c>
      <c r="C142" s="5"/>
      <c r="D142" s="5"/>
      <c r="E142" s="5"/>
      <c r="F142" s="5"/>
      <c r="G142" s="5"/>
      <c r="I142" s="13">
        <f t="shared" si="0"/>
        <v>0</v>
      </c>
      <c r="J142" s="46"/>
    </row>
    <row r="143" spans="1:10" x14ac:dyDescent="0.3">
      <c r="A143" s="78" t="s">
        <v>176</v>
      </c>
      <c r="B143" s="68" t="s">
        <v>382</v>
      </c>
      <c r="C143" s="5"/>
      <c r="D143" s="5"/>
      <c r="E143" s="5"/>
      <c r="F143" s="5"/>
      <c r="G143" s="5"/>
      <c r="I143" s="13">
        <f t="shared" si="0"/>
        <v>0</v>
      </c>
      <c r="J143" s="46"/>
    </row>
    <row r="144" spans="1:10" x14ac:dyDescent="0.3">
      <c r="A144" s="78" t="s">
        <v>362</v>
      </c>
      <c r="B144" s="68" t="s">
        <v>382</v>
      </c>
      <c r="C144" s="5"/>
      <c r="D144" s="5"/>
      <c r="E144" s="5"/>
      <c r="F144" s="5"/>
      <c r="G144" s="5"/>
      <c r="I144" s="13">
        <f t="shared" si="0"/>
        <v>0</v>
      </c>
      <c r="J144" s="46"/>
    </row>
    <row r="145" spans="1:10" x14ac:dyDescent="0.3">
      <c r="A145" s="78" t="s">
        <v>177</v>
      </c>
      <c r="B145" s="68" t="s">
        <v>382</v>
      </c>
      <c r="C145" s="5"/>
      <c r="D145" s="5"/>
      <c r="E145" s="5"/>
      <c r="F145" s="5"/>
      <c r="G145" s="5"/>
      <c r="I145" s="13">
        <f t="shared" si="0"/>
        <v>0</v>
      </c>
      <c r="J145" s="46"/>
    </row>
    <row r="146" spans="1:10" x14ac:dyDescent="0.3">
      <c r="A146" s="77" t="s">
        <v>363</v>
      </c>
      <c r="B146" s="68" t="s">
        <v>382</v>
      </c>
      <c r="C146" s="5"/>
      <c r="D146" s="5"/>
      <c r="E146" s="5"/>
      <c r="F146" s="5"/>
      <c r="G146" s="5"/>
      <c r="I146" s="13">
        <f t="shared" si="0"/>
        <v>0</v>
      </c>
      <c r="J146" s="46"/>
    </row>
    <row r="147" spans="1:10" x14ac:dyDescent="0.3">
      <c r="A147" s="77" t="s">
        <v>364</v>
      </c>
      <c r="B147" s="68" t="s">
        <v>382</v>
      </c>
      <c r="C147" s="5"/>
      <c r="D147" s="5"/>
      <c r="E147" s="5"/>
      <c r="F147" s="5"/>
      <c r="G147" s="5"/>
      <c r="I147" s="13">
        <f t="shared" si="0"/>
        <v>0</v>
      </c>
      <c r="J147" s="46"/>
    </row>
    <row r="148" spans="1:10" x14ac:dyDescent="0.3">
      <c r="A148" t="s">
        <v>37</v>
      </c>
      <c r="B148" s="55" t="s">
        <v>336</v>
      </c>
      <c r="C148" s="5"/>
      <c r="D148" s="5"/>
      <c r="E148" s="5"/>
      <c r="F148" s="10"/>
      <c r="G148" s="5">
        <v>3688</v>
      </c>
      <c r="I148" s="47">
        <f t="shared" si="0"/>
        <v>3688</v>
      </c>
      <c r="J148" s="45"/>
    </row>
    <row r="149" spans="1:10" x14ac:dyDescent="0.3">
      <c r="A149" s="2" t="s">
        <v>332</v>
      </c>
      <c r="B149" s="55" t="s">
        <v>336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0" x14ac:dyDescent="0.3">
      <c r="A150" t="s">
        <v>33</v>
      </c>
      <c r="B150" s="55" t="s">
        <v>336</v>
      </c>
      <c r="C150" s="5"/>
      <c r="D150" s="5"/>
      <c r="E150" s="5"/>
      <c r="F150" s="10"/>
      <c r="G150" s="5"/>
      <c r="I150" s="47">
        <f t="shared" si="0"/>
        <v>0</v>
      </c>
      <c r="J150" s="45"/>
    </row>
    <row r="151" spans="1:10" x14ac:dyDescent="0.3">
      <c r="A151" s="2" t="s">
        <v>326</v>
      </c>
      <c r="B151" s="55" t="s">
        <v>336</v>
      </c>
      <c r="C151" s="5"/>
      <c r="D151" s="5"/>
      <c r="E151" s="5"/>
      <c r="F151" s="10"/>
      <c r="G151" s="5"/>
      <c r="I151" s="47">
        <f t="shared" si="0"/>
        <v>0</v>
      </c>
      <c r="J151" s="45"/>
    </row>
    <row r="152" spans="1:10" x14ac:dyDescent="0.3">
      <c r="A152" s="2" t="s">
        <v>339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6">
        <f>I152</f>
        <v>0</v>
      </c>
    </row>
    <row r="153" spans="1:10" x14ac:dyDescent="0.3">
      <c r="A153" t="s">
        <v>31</v>
      </c>
      <c r="B153" s="55" t="s">
        <v>336</v>
      </c>
      <c r="C153" s="5"/>
      <c r="D153" s="5"/>
      <c r="E153" s="5"/>
      <c r="F153" s="5"/>
      <c r="G153" s="5"/>
      <c r="I153" s="47">
        <f t="shared" si="0"/>
        <v>0</v>
      </c>
      <c r="J153" s="45"/>
    </row>
    <row r="154" spans="1:10" x14ac:dyDescent="0.3">
      <c r="A154" s="2" t="s">
        <v>245</v>
      </c>
      <c r="B154" s="55" t="s">
        <v>336</v>
      </c>
      <c r="C154" s="5"/>
      <c r="D154" s="5"/>
      <c r="E154" s="5"/>
      <c r="F154" s="5"/>
      <c r="G154" s="5"/>
      <c r="I154" s="47">
        <f t="shared" si="0"/>
        <v>0</v>
      </c>
      <c r="J154" s="45"/>
    </row>
    <row r="155" spans="1:10" x14ac:dyDescent="0.3">
      <c r="A155" s="2" t="s">
        <v>161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t="s">
        <v>35</v>
      </c>
      <c r="B156" t="s">
        <v>32</v>
      </c>
      <c r="C156" s="5"/>
      <c r="D156" s="5"/>
      <c r="E156" s="5"/>
      <c r="F156" s="5"/>
      <c r="G156" s="5"/>
      <c r="I156" s="13">
        <f t="shared" si="0"/>
        <v>0</v>
      </c>
      <c r="J156" s="46">
        <f>I156</f>
        <v>0</v>
      </c>
    </row>
    <row r="157" spans="1:10" x14ac:dyDescent="0.3">
      <c r="A157" t="s">
        <v>36</v>
      </c>
      <c r="B157" t="s">
        <v>32</v>
      </c>
      <c r="C157" s="5"/>
      <c r="D157" s="5"/>
      <c r="E157" s="5"/>
      <c r="F157" s="5"/>
      <c r="G157" s="5"/>
      <c r="I157" s="13">
        <f t="shared" si="0"/>
        <v>0</v>
      </c>
      <c r="J157" s="46">
        <f t="shared" ref="J157:J165" si="1">I157</f>
        <v>0</v>
      </c>
    </row>
    <row r="158" spans="1:10" x14ac:dyDescent="0.3">
      <c r="A158" t="s">
        <v>340</v>
      </c>
      <c r="B158" s="56" t="s">
        <v>32</v>
      </c>
      <c r="C158" s="5"/>
      <c r="D158" s="5">
        <v>15943</v>
      </c>
      <c r="E158" s="5"/>
      <c r="F158" s="5">
        <v>9326</v>
      </c>
      <c r="G158" s="5"/>
      <c r="I158" s="13">
        <f t="shared" si="0"/>
        <v>25269</v>
      </c>
      <c r="J158" s="46">
        <f t="shared" si="1"/>
        <v>25269</v>
      </c>
    </row>
    <row r="159" spans="1:10" x14ac:dyDescent="0.3">
      <c r="A159" t="s">
        <v>405</v>
      </c>
      <c r="B159" s="56" t="s">
        <v>32</v>
      </c>
      <c r="C159" s="5"/>
      <c r="D159" s="5">
        <v>7167</v>
      </c>
      <c r="E159" s="5"/>
      <c r="F159" s="5"/>
      <c r="G159" s="5"/>
      <c r="I159" s="13">
        <f t="shared" si="0"/>
        <v>7167</v>
      </c>
      <c r="J159" s="46">
        <f t="shared" si="1"/>
        <v>7167</v>
      </c>
    </row>
    <row r="160" spans="1:10" x14ac:dyDescent="0.3">
      <c r="A160" t="s">
        <v>341</v>
      </c>
      <c r="B160" s="56" t="s">
        <v>32</v>
      </c>
      <c r="C160" s="5"/>
      <c r="D160" s="5"/>
      <c r="E160" s="5"/>
      <c r="F160" s="5">
        <v>5462</v>
      </c>
      <c r="G160" s="5">
        <v>8247</v>
      </c>
      <c r="I160" s="13">
        <f t="shared" si="0"/>
        <v>13709</v>
      </c>
      <c r="J160" s="46">
        <f t="shared" si="1"/>
        <v>13709</v>
      </c>
    </row>
    <row r="161" spans="1:10" x14ac:dyDescent="0.3">
      <c r="A161" t="s">
        <v>389</v>
      </c>
      <c r="B161" s="56" t="s">
        <v>390</v>
      </c>
      <c r="C161" s="5"/>
      <c r="D161" s="5"/>
      <c r="E161" s="5"/>
      <c r="F161" s="5"/>
      <c r="G161" s="5"/>
      <c r="I161" s="13">
        <f t="shared" si="0"/>
        <v>0</v>
      </c>
      <c r="J161" s="46">
        <f t="shared" si="1"/>
        <v>0</v>
      </c>
    </row>
    <row r="162" spans="1:10" x14ac:dyDescent="0.3">
      <c r="A162" t="s">
        <v>396</v>
      </c>
      <c r="B162" s="56" t="s">
        <v>390</v>
      </c>
      <c r="C162" s="5"/>
      <c r="D162" s="5"/>
      <c r="E162" s="5"/>
      <c r="F162" s="5"/>
      <c r="G162" s="5"/>
      <c r="I162" s="13">
        <f t="shared" si="0"/>
        <v>0</v>
      </c>
      <c r="J162" s="46">
        <f t="shared" si="1"/>
        <v>0</v>
      </c>
    </row>
    <row r="163" spans="1:10" x14ac:dyDescent="0.3">
      <c r="A163" t="s">
        <v>391</v>
      </c>
      <c r="B163" s="56" t="s">
        <v>390</v>
      </c>
      <c r="C163" s="5"/>
      <c r="D163" s="5"/>
      <c r="E163" s="5"/>
      <c r="F163" s="5"/>
      <c r="G163" s="5"/>
      <c r="I163" s="13">
        <f t="shared" si="0"/>
        <v>0</v>
      </c>
      <c r="J163" s="46">
        <f t="shared" si="1"/>
        <v>0</v>
      </c>
    </row>
    <row r="164" spans="1:10" x14ac:dyDescent="0.3">
      <c r="A164" s="53" t="s">
        <v>332</v>
      </c>
      <c r="B164" s="54" t="s">
        <v>316</v>
      </c>
      <c r="C164" s="5"/>
      <c r="D164" s="5"/>
      <c r="E164" s="5"/>
      <c r="F164" s="5"/>
      <c r="G164" s="5"/>
      <c r="I164" s="13">
        <f t="shared" si="0"/>
        <v>0</v>
      </c>
      <c r="J164" s="46">
        <f t="shared" si="1"/>
        <v>0</v>
      </c>
    </row>
    <row r="165" spans="1:10" x14ac:dyDescent="0.3">
      <c r="A165" s="53" t="s">
        <v>326</v>
      </c>
      <c r="B165" s="54" t="s">
        <v>316</v>
      </c>
      <c r="C165" s="5"/>
      <c r="D165" s="5"/>
      <c r="E165" s="5"/>
      <c r="F165" s="5"/>
      <c r="G165" s="5"/>
      <c r="I165" s="13">
        <f t="shared" si="0"/>
        <v>0</v>
      </c>
      <c r="J165" s="46">
        <f t="shared" si="1"/>
        <v>0</v>
      </c>
    </row>
    <row r="166" spans="1:10" x14ac:dyDescent="0.3">
      <c r="A166" s="53" t="s">
        <v>339</v>
      </c>
      <c r="B166" s="54" t="s">
        <v>316</v>
      </c>
      <c r="C166" s="5"/>
      <c r="D166" s="5"/>
      <c r="E166" s="5"/>
      <c r="F166" s="10"/>
      <c r="G166" s="5"/>
      <c r="I166" s="13">
        <f t="shared" si="0"/>
        <v>0</v>
      </c>
      <c r="J166" s="46">
        <f>I166</f>
        <v>0</v>
      </c>
    </row>
    <row r="167" spans="1:10" x14ac:dyDescent="0.3">
      <c r="A167" s="53" t="s">
        <v>349</v>
      </c>
      <c r="B167" s="54" t="s">
        <v>397</v>
      </c>
      <c r="C167" s="5"/>
      <c r="D167" s="5">
        <v>12471</v>
      </c>
      <c r="E167" s="5"/>
      <c r="F167" s="10">
        <v>8482</v>
      </c>
      <c r="G167" s="5"/>
      <c r="I167" s="13">
        <f t="shared" si="0"/>
        <v>20953</v>
      </c>
      <c r="J167" s="46">
        <f t="shared" ref="J167:J172" si="2">I167</f>
        <v>20953</v>
      </c>
    </row>
    <row r="168" spans="1:10" x14ac:dyDescent="0.3">
      <c r="A168" s="53" t="s">
        <v>325</v>
      </c>
      <c r="B168" s="54" t="s">
        <v>397</v>
      </c>
      <c r="C168" s="5"/>
      <c r="D168" s="5">
        <v>6470</v>
      </c>
      <c r="E168" s="5"/>
      <c r="F168" s="10"/>
      <c r="G168" s="5"/>
      <c r="I168" s="13">
        <f t="shared" si="0"/>
        <v>6470</v>
      </c>
      <c r="J168" s="46">
        <f t="shared" si="2"/>
        <v>6470</v>
      </c>
    </row>
    <row r="169" spans="1:10" x14ac:dyDescent="0.3">
      <c r="A169" s="53" t="s">
        <v>398</v>
      </c>
      <c r="B169" s="54" t="s">
        <v>397</v>
      </c>
      <c r="C169" s="5"/>
      <c r="D169" s="5"/>
      <c r="E169" s="5"/>
      <c r="F169" s="10">
        <v>2598</v>
      </c>
      <c r="G169" s="5">
        <v>3941</v>
      </c>
      <c r="I169" s="13">
        <f t="shared" si="0"/>
        <v>6539</v>
      </c>
      <c r="J169" s="46">
        <f t="shared" si="2"/>
        <v>6539</v>
      </c>
    </row>
    <row r="170" spans="1:10" x14ac:dyDescent="0.3">
      <c r="A170" s="53" t="s">
        <v>332</v>
      </c>
      <c r="B170" s="54" t="s">
        <v>401</v>
      </c>
      <c r="C170" s="5"/>
      <c r="D170" s="5">
        <v>1562</v>
      </c>
      <c r="E170" s="5"/>
      <c r="F170" s="10"/>
      <c r="G170" s="5"/>
      <c r="I170" s="13">
        <f t="shared" si="0"/>
        <v>1562</v>
      </c>
      <c r="J170" s="46">
        <f t="shared" si="2"/>
        <v>1562</v>
      </c>
    </row>
    <row r="171" spans="1:10" x14ac:dyDescent="0.3">
      <c r="A171" s="53" t="s">
        <v>339</v>
      </c>
      <c r="B171" s="54" t="s">
        <v>401</v>
      </c>
      <c r="C171" s="5"/>
      <c r="D171" s="5"/>
      <c r="E171" s="5"/>
      <c r="F171" s="10">
        <v>2213</v>
      </c>
      <c r="G171" s="5">
        <v>2762</v>
      </c>
      <c r="I171" s="13">
        <f t="shared" si="0"/>
        <v>4975</v>
      </c>
      <c r="J171" s="46">
        <f t="shared" si="2"/>
        <v>4975</v>
      </c>
    </row>
    <row r="172" spans="1:10" x14ac:dyDescent="0.3">
      <c r="A172" s="53" t="s">
        <v>161</v>
      </c>
      <c r="B172" s="54" t="s">
        <v>401</v>
      </c>
      <c r="C172" s="5"/>
      <c r="D172" s="5"/>
      <c r="E172" s="5"/>
      <c r="F172" s="10"/>
      <c r="G172" s="5"/>
      <c r="I172" s="13">
        <f t="shared" si="0"/>
        <v>0</v>
      </c>
      <c r="J172" s="46">
        <f t="shared" si="2"/>
        <v>0</v>
      </c>
    </row>
    <row r="173" spans="1:10" x14ac:dyDescent="0.3">
      <c r="A173" t="s">
        <v>37</v>
      </c>
      <c r="B173" t="s">
        <v>293</v>
      </c>
      <c r="C173" s="5"/>
      <c r="D173" s="5"/>
      <c r="E173" s="5"/>
      <c r="F173" s="5"/>
      <c r="G173" s="5"/>
      <c r="I173" s="13">
        <f t="shared" si="0"/>
        <v>0</v>
      </c>
      <c r="J173" s="44">
        <f>I173+I180+I184+I189</f>
        <v>7144.6</v>
      </c>
    </row>
    <row r="174" spans="1:10" x14ac:dyDescent="0.3">
      <c r="A174" s="2" t="s">
        <v>332</v>
      </c>
      <c r="B174" s="2" t="s">
        <v>327</v>
      </c>
      <c r="C174" s="5"/>
      <c r="D174" s="5"/>
      <c r="E174" s="5"/>
      <c r="F174" s="5"/>
      <c r="G174" s="5"/>
      <c r="I174" s="13">
        <f t="shared" si="0"/>
        <v>0</v>
      </c>
      <c r="J174" s="46">
        <f>I174+I190+I196</f>
        <v>0</v>
      </c>
    </row>
    <row r="175" spans="1:10" x14ac:dyDescent="0.3">
      <c r="A175" t="s">
        <v>33</v>
      </c>
      <c r="B175" t="s">
        <v>293</v>
      </c>
      <c r="C175" s="5"/>
      <c r="D175" s="5"/>
      <c r="E175" s="5">
        <v>3470</v>
      </c>
      <c r="F175" s="5">
        <v>1134</v>
      </c>
      <c r="G175" s="5">
        <v>278</v>
      </c>
      <c r="I175" s="13">
        <f t="shared" si="0"/>
        <v>4882</v>
      </c>
      <c r="J175" s="46">
        <f>I175+I181+I185+I191</f>
        <v>4882</v>
      </c>
    </row>
    <row r="176" spans="1:10" x14ac:dyDescent="0.3">
      <c r="A176" s="2" t="s">
        <v>326</v>
      </c>
      <c r="B176" s="2" t="s">
        <v>327</v>
      </c>
      <c r="C176" s="5"/>
      <c r="D176" s="5"/>
      <c r="E176" s="5"/>
      <c r="F176" s="5"/>
      <c r="G176" s="5"/>
      <c r="I176" s="13">
        <f t="shared" si="0"/>
        <v>0</v>
      </c>
      <c r="J176" s="46">
        <f>I176+I192+I197+I186</f>
        <v>0</v>
      </c>
    </row>
    <row r="177" spans="1:10" x14ac:dyDescent="0.3">
      <c r="A177" t="s">
        <v>31</v>
      </c>
      <c r="B177" t="s">
        <v>293</v>
      </c>
      <c r="C177" s="5"/>
      <c r="D177" s="5">
        <v>960</v>
      </c>
      <c r="E177" s="5">
        <v>6023</v>
      </c>
      <c r="F177" s="10"/>
      <c r="G177" s="5"/>
      <c r="I177" s="13">
        <f t="shared" si="0"/>
        <v>6983</v>
      </c>
      <c r="J177" s="44">
        <f>I177+I182+I187+I193</f>
        <v>10970</v>
      </c>
    </row>
    <row r="178" spans="1:10" x14ac:dyDescent="0.3">
      <c r="A178" t="s">
        <v>245</v>
      </c>
      <c r="B178" t="s">
        <v>293</v>
      </c>
      <c r="C178" s="5"/>
      <c r="D178" s="5"/>
      <c r="E178" s="5">
        <v>5206</v>
      </c>
      <c r="F178" s="10"/>
      <c r="G178" s="5"/>
      <c r="I178" s="13">
        <f t="shared" si="0"/>
        <v>5206</v>
      </c>
      <c r="J178" s="75">
        <f>I178+I183+I188+I194</f>
        <v>5206</v>
      </c>
    </row>
    <row r="179" spans="1:10" x14ac:dyDescent="0.3">
      <c r="A179" t="s">
        <v>161</v>
      </c>
      <c r="B179" t="s">
        <v>293</v>
      </c>
      <c r="C179" s="5"/>
      <c r="D179" s="5">
        <v>2886</v>
      </c>
      <c r="E179" s="5"/>
      <c r="F179" s="10"/>
      <c r="G179" s="5">
        <v>1460</v>
      </c>
      <c r="I179" s="13">
        <f t="shared" si="0"/>
        <v>4346</v>
      </c>
      <c r="J179" s="46">
        <f>I179+I195+I198</f>
        <v>4346</v>
      </c>
    </row>
    <row r="180" spans="1:10" x14ac:dyDescent="0.3">
      <c r="A180" t="s">
        <v>37</v>
      </c>
      <c r="B180" t="s">
        <v>277</v>
      </c>
      <c r="C180" s="5"/>
      <c r="D180" s="5"/>
      <c r="E180" s="17">
        <v>1003.8</v>
      </c>
      <c r="F180" s="10">
        <v>6140.8</v>
      </c>
      <c r="G180" s="5"/>
      <c r="I180" s="47">
        <f t="shared" si="0"/>
        <v>7144.6</v>
      </c>
      <c r="J180" s="46"/>
    </row>
    <row r="181" spans="1:10" x14ac:dyDescent="0.3">
      <c r="A181" t="s">
        <v>33</v>
      </c>
      <c r="B181" t="s">
        <v>277</v>
      </c>
      <c r="C181" s="5"/>
      <c r="D181" s="5"/>
      <c r="E181" s="5"/>
      <c r="F181" s="10"/>
      <c r="G181" s="5"/>
      <c r="I181" s="47">
        <f t="shared" si="0"/>
        <v>0</v>
      </c>
      <c r="J181" s="46"/>
    </row>
    <row r="182" spans="1:10" x14ac:dyDescent="0.3">
      <c r="A182" t="s">
        <v>31</v>
      </c>
      <c r="B182" t="s">
        <v>277</v>
      </c>
      <c r="C182" s="5"/>
      <c r="D182" s="5"/>
      <c r="E182" s="5"/>
      <c r="F182" s="10">
        <v>3987</v>
      </c>
      <c r="G182" s="5"/>
      <c r="I182" s="47">
        <f t="shared" si="0"/>
        <v>3987</v>
      </c>
      <c r="J182" s="46"/>
    </row>
    <row r="183" spans="1:10" x14ac:dyDescent="0.3">
      <c r="A183" t="s">
        <v>245</v>
      </c>
      <c r="B183" t="s">
        <v>277</v>
      </c>
      <c r="C183" s="5"/>
      <c r="D183" s="5"/>
      <c r="E183" s="5"/>
      <c r="F183" s="10"/>
      <c r="G183" s="5"/>
      <c r="I183" s="74">
        <f t="shared" si="0"/>
        <v>0</v>
      </c>
      <c r="J183" s="46"/>
    </row>
    <row r="184" spans="1:10" x14ac:dyDescent="0.3">
      <c r="A184" s="2" t="s">
        <v>37</v>
      </c>
      <c r="B184" s="2" t="s">
        <v>153</v>
      </c>
      <c r="C184" s="5"/>
      <c r="D184" s="5"/>
      <c r="E184" s="5"/>
      <c r="F184" s="10"/>
      <c r="G184" s="5"/>
      <c r="I184" s="47">
        <f t="shared" si="0"/>
        <v>0</v>
      </c>
      <c r="J184" s="46"/>
    </row>
    <row r="185" spans="1:10" x14ac:dyDescent="0.3">
      <c r="A185" s="2" t="s">
        <v>33</v>
      </c>
      <c r="B185" s="2" t="s">
        <v>153</v>
      </c>
      <c r="C185" s="5"/>
      <c r="D185" s="5"/>
      <c r="E185" s="5"/>
      <c r="F185" s="10"/>
      <c r="G185" s="5"/>
      <c r="I185" s="47">
        <f t="shared" si="0"/>
        <v>0</v>
      </c>
      <c r="J185" s="46"/>
    </row>
    <row r="186" spans="1:10" x14ac:dyDescent="0.3">
      <c r="A186" s="2" t="s">
        <v>326</v>
      </c>
      <c r="B186" s="2" t="s">
        <v>153</v>
      </c>
      <c r="C186" s="5"/>
      <c r="D186" s="5"/>
      <c r="E186" s="5"/>
      <c r="F186" s="10"/>
      <c r="G186" s="5"/>
      <c r="I186" s="47">
        <f t="shared" si="0"/>
        <v>0</v>
      </c>
      <c r="J186" s="46"/>
    </row>
    <row r="187" spans="1:10" x14ac:dyDescent="0.3">
      <c r="A187" s="2" t="s">
        <v>31</v>
      </c>
      <c r="B187" s="2" t="s">
        <v>153</v>
      </c>
      <c r="C187" s="5"/>
      <c r="D187" s="5"/>
      <c r="E187" s="5"/>
      <c r="F187" s="10"/>
      <c r="G187" s="5"/>
      <c r="I187" s="47">
        <f t="shared" si="0"/>
        <v>0</v>
      </c>
      <c r="J187" s="46"/>
    </row>
    <row r="188" spans="1:10" x14ac:dyDescent="0.3">
      <c r="A188" s="2" t="s">
        <v>245</v>
      </c>
      <c r="B188" s="2" t="s">
        <v>153</v>
      </c>
      <c r="C188" s="5"/>
      <c r="D188" s="5"/>
      <c r="E188" s="5"/>
      <c r="F188" s="10"/>
      <c r="G188" s="5"/>
      <c r="I188" s="47">
        <f t="shared" si="0"/>
        <v>0</v>
      </c>
      <c r="J188" s="46"/>
    </row>
    <row r="189" spans="1:10" x14ac:dyDescent="0.3">
      <c r="A189" s="2" t="s">
        <v>42</v>
      </c>
      <c r="B189" s="2" t="s">
        <v>355</v>
      </c>
      <c r="C189" s="5"/>
      <c r="D189" s="5"/>
      <c r="E189" s="5"/>
      <c r="F189" s="5"/>
      <c r="G189" s="5"/>
      <c r="I189" s="47">
        <f t="shared" si="0"/>
        <v>0</v>
      </c>
      <c r="J189" s="46"/>
    </row>
    <row r="190" spans="1:10" x14ac:dyDescent="0.3">
      <c r="A190" s="2" t="s">
        <v>356</v>
      </c>
      <c r="B190" s="2" t="s">
        <v>355</v>
      </c>
      <c r="C190" s="5"/>
      <c r="D190" s="5"/>
      <c r="E190" s="5"/>
      <c r="F190" s="5"/>
      <c r="G190" s="5"/>
      <c r="I190" s="47">
        <f t="shared" si="0"/>
        <v>0</v>
      </c>
      <c r="J190" s="46"/>
    </row>
    <row r="191" spans="1:10" x14ac:dyDescent="0.3">
      <c r="A191" s="2" t="s">
        <v>44</v>
      </c>
      <c r="B191" s="2" t="s">
        <v>355</v>
      </c>
      <c r="C191" s="5"/>
      <c r="D191" s="5"/>
      <c r="E191" s="5"/>
      <c r="F191" s="5"/>
      <c r="G191" s="5"/>
      <c r="I191" s="47">
        <f t="shared" si="0"/>
        <v>0</v>
      </c>
      <c r="J191" s="46"/>
    </row>
    <row r="192" spans="1:10" x14ac:dyDescent="0.3">
      <c r="A192" s="2" t="s">
        <v>357</v>
      </c>
      <c r="B192" s="2" t="s">
        <v>355</v>
      </c>
      <c r="C192" s="5"/>
      <c r="D192" s="5"/>
      <c r="E192" s="5"/>
      <c r="F192" s="5"/>
      <c r="G192" s="5"/>
      <c r="I192" s="47">
        <f t="shared" si="0"/>
        <v>0</v>
      </c>
      <c r="J192" s="46"/>
    </row>
    <row r="193" spans="1:10" x14ac:dyDescent="0.3">
      <c r="A193" s="2" t="s">
        <v>71</v>
      </c>
      <c r="B193" s="2" t="s">
        <v>355</v>
      </c>
      <c r="C193" s="5"/>
      <c r="D193" s="5"/>
      <c r="E193" s="5"/>
      <c r="F193" s="5"/>
      <c r="G193" s="5"/>
      <c r="I193" s="47">
        <f t="shared" si="0"/>
        <v>0</v>
      </c>
      <c r="J193" s="46"/>
    </row>
    <row r="194" spans="1:10" x14ac:dyDescent="0.3">
      <c r="A194" s="2" t="s">
        <v>358</v>
      </c>
      <c r="B194" s="2" t="s">
        <v>355</v>
      </c>
      <c r="C194" s="5"/>
      <c r="D194" s="5"/>
      <c r="E194" s="5"/>
      <c r="F194" s="5"/>
      <c r="G194" s="5"/>
      <c r="I194" s="47">
        <f t="shared" si="0"/>
        <v>0</v>
      </c>
      <c r="J194" s="46"/>
    </row>
    <row r="195" spans="1:10" x14ac:dyDescent="0.3">
      <c r="A195" s="2" t="s">
        <v>359</v>
      </c>
      <c r="B195" s="2" t="s">
        <v>355</v>
      </c>
      <c r="C195" s="5"/>
      <c r="D195" s="5"/>
      <c r="E195" s="5"/>
      <c r="F195" s="10"/>
      <c r="G195" s="5"/>
      <c r="I195" s="47">
        <f t="shared" si="0"/>
        <v>0</v>
      </c>
      <c r="J195" s="46"/>
    </row>
    <row r="196" spans="1:10" x14ac:dyDescent="0.3">
      <c r="A196" s="2" t="s">
        <v>332</v>
      </c>
      <c r="B196" s="2" t="s">
        <v>381</v>
      </c>
      <c r="C196" s="5"/>
      <c r="D196" s="5"/>
      <c r="E196" s="5"/>
      <c r="F196" s="10"/>
      <c r="G196" s="5"/>
      <c r="I196" s="47">
        <f t="shared" si="0"/>
        <v>0</v>
      </c>
      <c r="J196" s="46"/>
    </row>
    <row r="197" spans="1:10" x14ac:dyDescent="0.3">
      <c r="A197" s="2" t="s">
        <v>326</v>
      </c>
      <c r="B197" s="2" t="s">
        <v>381</v>
      </c>
      <c r="C197" s="5"/>
      <c r="D197" s="5"/>
      <c r="E197" s="5"/>
      <c r="F197" s="10"/>
      <c r="G197" s="5"/>
      <c r="I197" s="47">
        <f t="shared" si="0"/>
        <v>0</v>
      </c>
      <c r="J197" s="46"/>
    </row>
    <row r="198" spans="1:10" x14ac:dyDescent="0.3">
      <c r="A198" s="2" t="s">
        <v>161</v>
      </c>
      <c r="B198" s="2" t="s">
        <v>381</v>
      </c>
      <c r="C198" s="5"/>
      <c r="D198" s="5"/>
      <c r="E198" s="5"/>
      <c r="F198" s="10"/>
      <c r="G198" s="5"/>
      <c r="I198" s="47">
        <f t="shared" si="0"/>
        <v>0</v>
      </c>
      <c r="J198" s="46"/>
    </row>
    <row r="199" spans="1:10" x14ac:dyDescent="0.3">
      <c r="A199" s="2" t="s">
        <v>29</v>
      </c>
      <c r="B199" s="2" t="s">
        <v>318</v>
      </c>
      <c r="C199" s="5"/>
      <c r="D199" s="5"/>
      <c r="E199" s="5"/>
      <c r="F199" s="10"/>
      <c r="G199" s="5"/>
      <c r="I199" s="47">
        <f t="shared" si="0"/>
        <v>0</v>
      </c>
      <c r="J199" s="46">
        <f>I199</f>
        <v>0</v>
      </c>
    </row>
    <row r="200" spans="1:10" x14ac:dyDescent="0.3">
      <c r="A200" s="2" t="s">
        <v>17</v>
      </c>
      <c r="B200" s="2" t="s">
        <v>318</v>
      </c>
      <c r="C200" s="5"/>
      <c r="D200" s="5"/>
      <c r="E200" s="5"/>
      <c r="F200" s="10"/>
      <c r="G200" s="5"/>
      <c r="I200" s="47">
        <f t="shared" si="0"/>
        <v>0</v>
      </c>
      <c r="J200" s="46">
        <f>I200</f>
        <v>0</v>
      </c>
    </row>
    <row r="201" spans="1:10" x14ac:dyDescent="0.3">
      <c r="A201" s="2" t="s">
        <v>37</v>
      </c>
      <c r="B201" s="2" t="s">
        <v>290</v>
      </c>
      <c r="C201" s="5"/>
      <c r="D201" s="5"/>
      <c r="E201" s="5"/>
      <c r="F201" s="10"/>
      <c r="G201" s="5"/>
      <c r="I201" s="47">
        <f t="shared" si="0"/>
        <v>0</v>
      </c>
      <c r="J201" s="45"/>
    </row>
    <row r="202" spans="1:10" x14ac:dyDescent="0.3">
      <c r="A202" s="2" t="s">
        <v>33</v>
      </c>
      <c r="B202" s="2" t="s">
        <v>290</v>
      </c>
      <c r="C202" s="5"/>
      <c r="D202" s="5"/>
      <c r="E202" s="5"/>
      <c r="F202" s="10"/>
      <c r="G202" s="5"/>
      <c r="I202" s="47">
        <f t="shared" si="0"/>
        <v>0</v>
      </c>
      <c r="J202" s="45"/>
    </row>
    <row r="203" spans="1:10" x14ac:dyDescent="0.3">
      <c r="A203" s="2" t="s">
        <v>31</v>
      </c>
      <c r="B203" s="2" t="s">
        <v>290</v>
      </c>
      <c r="C203" s="5"/>
      <c r="D203" s="5"/>
      <c r="E203" s="5"/>
      <c r="F203" s="10"/>
      <c r="G203" s="5"/>
      <c r="I203" s="47">
        <f t="shared" si="0"/>
        <v>0</v>
      </c>
      <c r="J203" s="45"/>
    </row>
    <row r="204" spans="1:10" x14ac:dyDescent="0.3">
      <c r="A204" s="2" t="s">
        <v>245</v>
      </c>
      <c r="B204" s="2" t="s">
        <v>290</v>
      </c>
      <c r="C204" s="5"/>
      <c r="D204" s="5"/>
      <c r="E204" s="5"/>
      <c r="F204" s="10"/>
      <c r="G204" s="5"/>
      <c r="I204" s="47">
        <f t="shared" si="0"/>
        <v>0</v>
      </c>
      <c r="J204" s="45"/>
    </row>
    <row r="205" spans="1:10" x14ac:dyDescent="0.3">
      <c r="A205" s="62" t="s">
        <v>29</v>
      </c>
      <c r="B205" s="62" t="s">
        <v>32</v>
      </c>
      <c r="C205" s="5"/>
      <c r="D205" s="5"/>
      <c r="E205" s="5"/>
      <c r="F205" s="10"/>
      <c r="G205" s="5"/>
      <c r="I205" s="47">
        <f t="shared" si="0"/>
        <v>0</v>
      </c>
      <c r="J205" s="46">
        <f>I205</f>
        <v>0</v>
      </c>
    </row>
    <row r="206" spans="1:10" x14ac:dyDescent="0.3">
      <c r="A206" s="62" t="s">
        <v>17</v>
      </c>
      <c r="B206" s="62" t="s">
        <v>32</v>
      </c>
      <c r="C206" s="5"/>
      <c r="D206" s="5"/>
      <c r="E206" s="5"/>
      <c r="F206" s="10"/>
      <c r="G206" s="5"/>
      <c r="I206" s="47">
        <f t="shared" si="0"/>
        <v>0</v>
      </c>
      <c r="J206" s="46">
        <f t="shared" ref="J206:J207" si="3">I206</f>
        <v>0</v>
      </c>
    </row>
    <row r="207" spans="1:10" x14ac:dyDescent="0.3">
      <c r="A207" s="40" t="s">
        <v>18</v>
      </c>
      <c r="B207" s="62" t="s">
        <v>32</v>
      </c>
      <c r="C207" s="5"/>
      <c r="D207" s="5"/>
      <c r="E207" s="5"/>
      <c r="F207" s="10"/>
      <c r="G207" s="5"/>
      <c r="I207" s="47">
        <f t="shared" si="0"/>
        <v>0</v>
      </c>
      <c r="J207" s="46">
        <f t="shared" si="3"/>
        <v>0</v>
      </c>
    </row>
    <row r="208" spans="1:10" x14ac:dyDescent="0.3">
      <c r="A208" s="2" t="s">
        <v>42</v>
      </c>
      <c r="B208" s="54" t="s">
        <v>385</v>
      </c>
      <c r="C208" s="5"/>
      <c r="D208" s="5">
        <v>6237</v>
      </c>
      <c r="E208" s="5">
        <v>1316</v>
      </c>
      <c r="F208" s="10">
        <v>5667</v>
      </c>
      <c r="G208" s="5">
        <v>5615</v>
      </c>
      <c r="I208" s="47">
        <f t="shared" si="0"/>
        <v>18835</v>
      </c>
      <c r="J208" s="46"/>
    </row>
    <row r="209" spans="1:10" x14ac:dyDescent="0.3">
      <c r="A209" s="2" t="s">
        <v>356</v>
      </c>
      <c r="B209" s="54" t="s">
        <v>385</v>
      </c>
      <c r="C209" s="5"/>
      <c r="D209" s="5">
        <v>5278</v>
      </c>
      <c r="E209" s="5"/>
      <c r="F209" s="10">
        <v>1259</v>
      </c>
      <c r="G209" s="5"/>
      <c r="I209" s="47">
        <f t="shared" si="0"/>
        <v>6537</v>
      </c>
      <c r="J209" s="46"/>
    </row>
    <row r="210" spans="1:10" x14ac:dyDescent="0.3">
      <c r="A210" s="2" t="s">
        <v>44</v>
      </c>
      <c r="B210" s="54" t="s">
        <v>385</v>
      </c>
      <c r="C210" s="5"/>
      <c r="D210" s="5"/>
      <c r="E210" s="5"/>
      <c r="F210" s="10"/>
      <c r="G210" s="5"/>
      <c r="I210" s="47">
        <f t="shared" si="0"/>
        <v>0</v>
      </c>
      <c r="J210" s="46"/>
    </row>
    <row r="211" spans="1:10" x14ac:dyDescent="0.3">
      <c r="A211" s="2" t="s">
        <v>357</v>
      </c>
      <c r="B211" s="54" t="s">
        <v>385</v>
      </c>
      <c r="C211" s="5"/>
      <c r="D211" s="5">
        <v>1407</v>
      </c>
      <c r="E211" s="5"/>
      <c r="F211" s="10">
        <v>7209</v>
      </c>
      <c r="G211" s="5"/>
      <c r="I211" s="47">
        <f t="shared" si="0"/>
        <v>8616</v>
      </c>
      <c r="J211" s="46"/>
    </row>
    <row r="212" spans="1:10" x14ac:dyDescent="0.3">
      <c r="A212" s="2" t="s">
        <v>71</v>
      </c>
      <c r="B212" s="54" t="s">
        <v>385</v>
      </c>
      <c r="C212" s="5"/>
      <c r="D212" s="5">
        <v>1298</v>
      </c>
      <c r="E212" s="5">
        <v>1602</v>
      </c>
      <c r="F212" s="10">
        <v>1530</v>
      </c>
      <c r="G212" s="5"/>
      <c r="I212" s="47">
        <f t="shared" si="0"/>
        <v>4430</v>
      </c>
      <c r="J212" s="46"/>
    </row>
    <row r="213" spans="1:10" x14ac:dyDescent="0.3">
      <c r="A213" s="2" t="s">
        <v>358</v>
      </c>
      <c r="B213" s="54" t="s">
        <v>385</v>
      </c>
      <c r="C213" s="5"/>
      <c r="D213" s="5"/>
      <c r="E213" s="5"/>
      <c r="F213" s="10"/>
      <c r="G213" s="5">
        <v>7468</v>
      </c>
      <c r="I213" s="47">
        <f t="shared" si="0"/>
        <v>7468</v>
      </c>
      <c r="J213" s="46"/>
    </row>
    <row r="214" spans="1:10" x14ac:dyDescent="0.3">
      <c r="A214" s="2" t="s">
        <v>359</v>
      </c>
      <c r="B214" s="54" t="s">
        <v>385</v>
      </c>
      <c r="C214" s="5"/>
      <c r="D214" s="5"/>
      <c r="E214" s="5"/>
      <c r="F214" s="10"/>
      <c r="G214" s="5"/>
      <c r="I214" s="47">
        <f t="shared" si="0"/>
        <v>0</v>
      </c>
      <c r="J214" s="46"/>
    </row>
    <row r="215" spans="1:10" x14ac:dyDescent="0.3">
      <c r="A215" s="2" t="s">
        <v>392</v>
      </c>
      <c r="B215" s="54" t="s">
        <v>390</v>
      </c>
      <c r="C215" s="5"/>
      <c r="D215" s="5"/>
      <c r="E215" s="5"/>
      <c r="F215" s="10"/>
      <c r="G215" s="5"/>
      <c r="I215" s="47">
        <f t="shared" si="0"/>
        <v>0</v>
      </c>
      <c r="J215" s="46">
        <f>I215</f>
        <v>0</v>
      </c>
    </row>
    <row r="216" spans="1:10" x14ac:dyDescent="0.3">
      <c r="A216" s="2" t="s">
        <v>393</v>
      </c>
      <c r="B216" s="54" t="s">
        <v>390</v>
      </c>
      <c r="C216" s="5"/>
      <c r="D216" s="5"/>
      <c r="E216" s="5"/>
      <c r="F216" s="10">
        <v>2286</v>
      </c>
      <c r="G216" s="5">
        <v>3202</v>
      </c>
      <c r="I216" s="47">
        <f t="shared" si="0"/>
        <v>5488</v>
      </c>
      <c r="J216" s="46">
        <f>I216</f>
        <v>5488</v>
      </c>
    </row>
    <row r="217" spans="1:10" x14ac:dyDescent="0.3">
      <c r="A217" s="2" t="s">
        <v>53</v>
      </c>
      <c r="B217" s="58" t="s">
        <v>310</v>
      </c>
      <c r="C217" s="5"/>
      <c r="D217" s="5"/>
      <c r="E217" s="5"/>
      <c r="F217" s="10"/>
      <c r="G217" s="5"/>
      <c r="I217" s="47">
        <f t="shared" si="0"/>
        <v>0</v>
      </c>
      <c r="J217" s="44">
        <f>I148+I201+I217+I224+I208</f>
        <v>26623</v>
      </c>
    </row>
    <row r="218" spans="1:10" x14ac:dyDescent="0.3">
      <c r="A218" s="2" t="s">
        <v>333</v>
      </c>
      <c r="B218" s="58" t="s">
        <v>310</v>
      </c>
      <c r="C218" s="5"/>
      <c r="D218" s="5"/>
      <c r="E218" s="5"/>
      <c r="F218" s="10"/>
      <c r="G218" s="5"/>
      <c r="I218" s="47">
        <f t="shared" si="0"/>
        <v>0</v>
      </c>
      <c r="J218" s="46">
        <f>I218+I149+I225+I209</f>
        <v>24952</v>
      </c>
    </row>
    <row r="219" spans="1:10" x14ac:dyDescent="0.3">
      <c r="A219" s="2" t="s">
        <v>54</v>
      </c>
      <c r="B219" s="58" t="s">
        <v>310</v>
      </c>
      <c r="C219" s="5"/>
      <c r="D219" s="5"/>
      <c r="E219" s="5"/>
      <c r="F219" s="10"/>
      <c r="G219" s="5"/>
      <c r="I219" s="47">
        <f t="shared" si="0"/>
        <v>0</v>
      </c>
      <c r="J219" s="44">
        <f>I150+I202+I219+I231+I226+I210</f>
        <v>16707</v>
      </c>
    </row>
    <row r="220" spans="1:10" x14ac:dyDescent="0.3">
      <c r="A220" s="2" t="s">
        <v>334</v>
      </c>
      <c r="B220" s="58" t="s">
        <v>310</v>
      </c>
      <c r="C220" s="5"/>
      <c r="D220" s="5"/>
      <c r="E220" s="5"/>
      <c r="F220" s="10"/>
      <c r="G220" s="5"/>
      <c r="I220" s="47">
        <f t="shared" si="0"/>
        <v>0</v>
      </c>
      <c r="J220" s="46">
        <f>I220+I151+I227+I211</f>
        <v>27318</v>
      </c>
    </row>
    <row r="221" spans="1:10" x14ac:dyDescent="0.3">
      <c r="A221" s="2" t="s">
        <v>311</v>
      </c>
      <c r="B221" s="58" t="s">
        <v>310</v>
      </c>
      <c r="C221" s="5"/>
      <c r="D221" s="5"/>
      <c r="E221" s="5"/>
      <c r="F221" s="10"/>
      <c r="G221" s="5"/>
      <c r="I221" s="47">
        <f t="shared" si="0"/>
        <v>0</v>
      </c>
      <c r="J221" s="44">
        <f>I153+I203+I221+I228+I212</f>
        <v>15814</v>
      </c>
    </row>
    <row r="222" spans="1:10" x14ac:dyDescent="0.3">
      <c r="A222" s="2" t="s">
        <v>320</v>
      </c>
      <c r="B222" s="58" t="s">
        <v>310</v>
      </c>
      <c r="C222" s="5"/>
      <c r="D222" s="5"/>
      <c r="E222" s="5">
        <v>5849</v>
      </c>
      <c r="F222" s="5">
        <v>3865</v>
      </c>
      <c r="G222" s="5"/>
      <c r="I222" s="47">
        <f t="shared" si="0"/>
        <v>9714</v>
      </c>
      <c r="J222" s="44">
        <f>I204+I222+I154+I229+I213</f>
        <v>22708</v>
      </c>
    </row>
    <row r="223" spans="1:10" x14ac:dyDescent="0.3">
      <c r="A223" s="2" t="s">
        <v>337</v>
      </c>
      <c r="B223" s="58" t="s">
        <v>310</v>
      </c>
      <c r="C223" s="5"/>
      <c r="D223" s="5"/>
      <c r="E223" s="5"/>
      <c r="F223" s="5"/>
      <c r="G223" s="5"/>
      <c r="I223" s="47">
        <f>C223+D223+E223+F223+G223</f>
        <v>0</v>
      </c>
      <c r="J223" s="46">
        <f>I223+I155+I230+I214</f>
        <v>18365</v>
      </c>
    </row>
    <row r="224" spans="1:10" x14ac:dyDescent="0.3">
      <c r="A224" s="65" t="s">
        <v>29</v>
      </c>
      <c r="B224" s="58" t="s">
        <v>310</v>
      </c>
      <c r="C224" s="5">
        <v>4100</v>
      </c>
      <c r="D224" s="5"/>
      <c r="E224" s="5"/>
      <c r="F224" s="5"/>
      <c r="G224" s="5"/>
      <c r="I224" s="47">
        <f t="shared" ref="I224:I230" si="4">C224+D224+E224+F224+G224</f>
        <v>4100</v>
      </c>
      <c r="J224" s="46"/>
    </row>
    <row r="225" spans="1:10" x14ac:dyDescent="0.3">
      <c r="A225" s="65" t="s">
        <v>330</v>
      </c>
      <c r="B225" s="58" t="s">
        <v>310</v>
      </c>
      <c r="C225" s="5"/>
      <c r="D225" s="5">
        <v>3325</v>
      </c>
      <c r="E225" s="5">
        <v>6390</v>
      </c>
      <c r="F225" s="5">
        <v>5694</v>
      </c>
      <c r="G225" s="5">
        <v>3006</v>
      </c>
      <c r="I225" s="47">
        <f t="shared" si="4"/>
        <v>18415</v>
      </c>
      <c r="J225" s="46"/>
    </row>
    <row r="226" spans="1:10" x14ac:dyDescent="0.3">
      <c r="A226" s="65" t="s">
        <v>17</v>
      </c>
      <c r="B226" s="58" t="s">
        <v>310</v>
      </c>
      <c r="C226" s="5"/>
      <c r="D226" s="5">
        <v>4002</v>
      </c>
      <c r="E226" s="5">
        <v>8035</v>
      </c>
      <c r="F226" s="5">
        <v>4239</v>
      </c>
      <c r="G226" s="5">
        <v>431</v>
      </c>
      <c r="I226" s="47">
        <f t="shared" si="4"/>
        <v>16707</v>
      </c>
      <c r="J226" s="46"/>
    </row>
    <row r="227" spans="1:10" x14ac:dyDescent="0.3">
      <c r="A227" s="65" t="s">
        <v>331</v>
      </c>
      <c r="B227" s="58" t="s">
        <v>310</v>
      </c>
      <c r="C227" s="5">
        <v>1667</v>
      </c>
      <c r="D227" s="5">
        <v>6585</v>
      </c>
      <c r="E227" s="5">
        <v>5400</v>
      </c>
      <c r="F227" s="5">
        <v>5050</v>
      </c>
      <c r="G227" s="5"/>
      <c r="I227" s="47">
        <f t="shared" si="4"/>
        <v>18702</v>
      </c>
      <c r="J227" s="46"/>
    </row>
    <row r="228" spans="1:10" x14ac:dyDescent="0.3">
      <c r="A228" s="65" t="s">
        <v>18</v>
      </c>
      <c r="B228" s="58" t="s">
        <v>310</v>
      </c>
      <c r="C228" s="5"/>
      <c r="D228" s="5">
        <v>5653</v>
      </c>
      <c r="E228" s="5">
        <v>4320</v>
      </c>
      <c r="F228" s="10">
        <v>1411</v>
      </c>
      <c r="G228" s="5"/>
      <c r="I228" s="47">
        <f t="shared" si="4"/>
        <v>11384</v>
      </c>
      <c r="J228" s="46"/>
    </row>
    <row r="229" spans="1:10" x14ac:dyDescent="0.3">
      <c r="A229" s="65" t="s">
        <v>244</v>
      </c>
      <c r="B229" s="58" t="s">
        <v>310</v>
      </c>
      <c r="C229" s="5">
        <v>3430</v>
      </c>
      <c r="D229" s="5">
        <v>2096</v>
      </c>
      <c r="E229" s="5"/>
      <c r="F229" s="10"/>
      <c r="G229" s="5"/>
      <c r="I229" s="47">
        <f t="shared" si="4"/>
        <v>5526</v>
      </c>
      <c r="J229" s="46"/>
    </row>
    <row r="230" spans="1:10" x14ac:dyDescent="0.3">
      <c r="A230" s="65" t="s">
        <v>162</v>
      </c>
      <c r="B230" s="58" t="s">
        <v>310</v>
      </c>
      <c r="C230" s="5"/>
      <c r="D230" s="5">
        <v>2555</v>
      </c>
      <c r="E230" s="5">
        <v>5718</v>
      </c>
      <c r="F230" s="10">
        <v>4336</v>
      </c>
      <c r="G230" s="5">
        <v>5756</v>
      </c>
      <c r="I230" s="47">
        <f t="shared" si="4"/>
        <v>18365</v>
      </c>
      <c r="J230" s="46"/>
    </row>
    <row r="231" spans="1:10" x14ac:dyDescent="0.3">
      <c r="A231" t="s">
        <v>27</v>
      </c>
      <c r="B231" t="s">
        <v>45</v>
      </c>
      <c r="C231" s="5"/>
      <c r="D231" s="5"/>
      <c r="E231" s="5"/>
      <c r="F231" s="5"/>
      <c r="G231" s="5"/>
      <c r="I231" s="47">
        <f t="shared" si="0"/>
        <v>0</v>
      </c>
      <c r="J231" s="44"/>
    </row>
    <row r="232" spans="1:10" x14ac:dyDescent="0.3">
      <c r="C232" s="1" t="s">
        <v>0</v>
      </c>
      <c r="D232" s="1" t="s">
        <v>0</v>
      </c>
      <c r="E232" s="1" t="s">
        <v>0</v>
      </c>
      <c r="F232" s="1" t="s">
        <v>0</v>
      </c>
      <c r="G232" s="1" t="s">
        <v>0</v>
      </c>
      <c r="H232" s="1"/>
      <c r="I232" s="1" t="s">
        <v>0</v>
      </c>
    </row>
    <row r="233" spans="1:10" x14ac:dyDescent="0.3">
      <c r="C233" s="70">
        <f>SUM(C4:C231)</f>
        <v>36712</v>
      </c>
      <c r="D233" s="70">
        <f>SUM(D4:D231)</f>
        <v>196442</v>
      </c>
      <c r="E233" s="70">
        <f>SUM(E4:E231)</f>
        <v>181799.8</v>
      </c>
      <c r="F233" s="70">
        <f>SUM(F4:F231)</f>
        <v>220824.8</v>
      </c>
      <c r="G233" s="70">
        <f>SUM(G4:G231)</f>
        <v>109051</v>
      </c>
      <c r="H233" s="9"/>
      <c r="I233" s="76">
        <f>SUM(I4:I231)</f>
        <v>744829.6</v>
      </c>
      <c r="J233" s="76">
        <f>SUM(J4:J231)</f>
        <v>744829.6</v>
      </c>
    </row>
    <row r="234" spans="1:10" x14ac:dyDescent="0.3">
      <c r="C234" s="1" t="s">
        <v>1</v>
      </c>
      <c r="D234" s="1" t="s">
        <v>1</v>
      </c>
      <c r="E234" s="1" t="s">
        <v>1</v>
      </c>
      <c r="F234" s="1" t="s">
        <v>1</v>
      </c>
      <c r="G234" s="1" t="s">
        <v>1</v>
      </c>
      <c r="H234" s="1"/>
      <c r="I234" s="1" t="s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235"/>
  <sheetViews>
    <sheetView topLeftCell="A229" workbookViewId="0">
      <selection activeCell="J237" sqref="J237"/>
    </sheetView>
  </sheetViews>
  <sheetFormatPr defaultRowHeight="14.4" x14ac:dyDescent="0.3"/>
  <cols>
    <col min="2" max="2" width="18.5546875" customWidth="1"/>
    <col min="3" max="3" width="10.33203125" customWidth="1"/>
    <col min="4" max="6" width="11.33203125" customWidth="1"/>
    <col min="7" max="7" width="12" customWidth="1"/>
    <col min="9" max="9" width="12.109375" customWidth="1"/>
    <col min="10" max="10" width="13.109375" customWidth="1"/>
  </cols>
  <sheetData>
    <row r="1" spans="1:10" x14ac:dyDescent="0.3">
      <c r="A1" t="s">
        <v>406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3" t="s">
        <v>150</v>
      </c>
      <c r="E3" s="4" t="s">
        <v>151</v>
      </c>
      <c r="F3" s="4" t="s">
        <v>152</v>
      </c>
      <c r="G3" s="3" t="s">
        <v>76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32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>
        <v>684</v>
      </c>
      <c r="E9" s="5"/>
      <c r="F9" s="17"/>
      <c r="G9" s="5"/>
      <c r="I9" s="47">
        <f t="shared" si="0"/>
        <v>684</v>
      </c>
      <c r="J9" s="46">
        <f>I9</f>
        <v>684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0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5029</v>
      </c>
    </row>
    <row r="12" spans="1:10" x14ac:dyDescent="0.3">
      <c r="A12" s="67" t="s">
        <v>331</v>
      </c>
      <c r="B12" s="67" t="s">
        <v>315</v>
      </c>
      <c r="C12" s="5"/>
      <c r="D12" s="5"/>
      <c r="E12" s="5"/>
      <c r="F12" s="17"/>
      <c r="G12" s="5"/>
      <c r="I12" s="47">
        <f t="shared" si="0"/>
        <v>0</v>
      </c>
      <c r="J12" s="46"/>
    </row>
    <row r="13" spans="1:10" x14ac:dyDescent="0.3">
      <c r="A13" s="67" t="s">
        <v>18</v>
      </c>
      <c r="B13" s="67" t="s">
        <v>315</v>
      </c>
      <c r="C13" s="5">
        <v>1670</v>
      </c>
      <c r="D13" s="5"/>
      <c r="E13" s="5">
        <v>1631</v>
      </c>
      <c r="F13" s="17"/>
      <c r="G13" s="5">
        <v>1728</v>
      </c>
      <c r="I13" s="47">
        <f t="shared" si="0"/>
        <v>5029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2" t="s">
        <v>157</v>
      </c>
      <c r="B16" s="2" t="s">
        <v>287</v>
      </c>
      <c r="C16" s="5"/>
      <c r="D16" s="5"/>
      <c r="E16" s="5"/>
      <c r="F16" s="5"/>
      <c r="G16" s="5"/>
      <c r="I16" s="47">
        <f t="shared" si="0"/>
        <v>0</v>
      </c>
      <c r="J16" s="44">
        <f>I4+I16+I30+I37+I44+I48+I50+I61+I23+I57+I68</f>
        <v>70224</v>
      </c>
    </row>
    <row r="17" spans="1:10" x14ac:dyDescent="0.3">
      <c r="A17" s="2" t="s">
        <v>328</v>
      </c>
      <c r="B17" s="2" t="s">
        <v>287</v>
      </c>
      <c r="C17" s="5"/>
      <c r="D17" s="5"/>
      <c r="E17" s="5"/>
      <c r="F17" s="5"/>
      <c r="G17" s="5"/>
      <c r="I17" s="47">
        <f t="shared" si="0"/>
        <v>0</v>
      </c>
      <c r="J17" s="46">
        <f>I17+I31+I38+I62+I24+I51+I58+I69</f>
        <v>65651</v>
      </c>
    </row>
    <row r="18" spans="1:10" x14ac:dyDescent="0.3">
      <c r="A18" s="2" t="s">
        <v>139</v>
      </c>
      <c r="B18" s="2" t="s">
        <v>287</v>
      </c>
      <c r="C18" s="5"/>
      <c r="D18" s="5"/>
      <c r="E18" s="5"/>
      <c r="F18" s="5"/>
      <c r="G18" s="5"/>
      <c r="I18" s="47">
        <f t="shared" si="0"/>
        <v>0</v>
      </c>
      <c r="J18" s="44">
        <f>I5+I18+I32+I39+I45+I49+I63+I25+I52+I70</f>
        <v>88920</v>
      </c>
    </row>
    <row r="19" spans="1:10" x14ac:dyDescent="0.3">
      <c r="A19" s="2" t="s">
        <v>329</v>
      </c>
      <c r="B19" s="2" t="s">
        <v>287</v>
      </c>
      <c r="C19" s="5"/>
      <c r="D19" s="5"/>
      <c r="E19" s="5"/>
      <c r="F19" s="5"/>
      <c r="G19" s="5"/>
      <c r="I19" s="47">
        <f t="shared" si="0"/>
        <v>0</v>
      </c>
      <c r="J19" s="46">
        <f>I19+I33+I40+I64+I26+I53+I71</f>
        <v>33221</v>
      </c>
    </row>
    <row r="20" spans="1:10" x14ac:dyDescent="0.3">
      <c r="A20" s="2" t="s">
        <v>174</v>
      </c>
      <c r="B20" s="2" t="s">
        <v>287</v>
      </c>
      <c r="C20" s="5"/>
      <c r="D20" s="5"/>
      <c r="E20" s="5"/>
      <c r="F20" s="5"/>
      <c r="G20" s="5"/>
      <c r="I20" s="47">
        <f t="shared" si="0"/>
        <v>0</v>
      </c>
      <c r="J20" s="44">
        <f>I6+I20+I34+I41+I46+I65+I27+I54+I72</f>
        <v>49446</v>
      </c>
    </row>
    <row r="21" spans="1:10" x14ac:dyDescent="0.3">
      <c r="A21" s="2" t="s">
        <v>307</v>
      </c>
      <c r="B21" s="2" t="s">
        <v>287</v>
      </c>
      <c r="C21" s="5"/>
      <c r="D21" s="5"/>
      <c r="E21" s="5"/>
      <c r="F21" s="5"/>
      <c r="G21" s="5"/>
      <c r="I21" s="47">
        <f t="shared" si="0"/>
        <v>0</v>
      </c>
      <c r="J21" s="44">
        <f>I7+I21+I35+I42+I47+I66+I28+I55+I59+I73</f>
        <v>10177</v>
      </c>
    </row>
    <row r="22" spans="1:10" x14ac:dyDescent="0.3">
      <c r="A22" s="2" t="s">
        <v>324</v>
      </c>
      <c r="B22" s="2" t="s">
        <v>287</v>
      </c>
      <c r="C22" s="5"/>
      <c r="D22" s="5"/>
      <c r="E22" s="5"/>
      <c r="F22" s="5"/>
      <c r="G22" s="5"/>
      <c r="I22" s="47">
        <f t="shared" si="0"/>
        <v>0</v>
      </c>
      <c r="J22" s="44">
        <f>I8+I22+I36+I43+I67+I29+I56+I60+I74</f>
        <v>21761</v>
      </c>
    </row>
    <row r="23" spans="1:10" x14ac:dyDescent="0.3">
      <c r="A23" s="2" t="s">
        <v>172</v>
      </c>
      <c r="B23" s="2" t="s">
        <v>407</v>
      </c>
      <c r="C23" s="5"/>
      <c r="D23" s="5"/>
      <c r="E23" s="5"/>
      <c r="F23" s="5"/>
      <c r="G23" s="5"/>
      <c r="I23" s="47">
        <f t="shared" si="0"/>
        <v>0</v>
      </c>
      <c r="J23" s="44"/>
    </row>
    <row r="24" spans="1:10" x14ac:dyDescent="0.3">
      <c r="A24" s="2" t="s">
        <v>352</v>
      </c>
      <c r="B24" s="2" t="s">
        <v>407</v>
      </c>
      <c r="C24" s="5"/>
      <c r="D24" s="5"/>
      <c r="E24" s="5"/>
      <c r="F24" s="5"/>
      <c r="G24" s="5"/>
      <c r="I24" s="47">
        <f t="shared" si="0"/>
        <v>0</v>
      </c>
      <c r="J24" s="44"/>
    </row>
    <row r="25" spans="1:10" x14ac:dyDescent="0.3">
      <c r="A25" s="2" t="s">
        <v>22</v>
      </c>
      <c r="B25" s="2" t="s">
        <v>407</v>
      </c>
      <c r="C25" s="5"/>
      <c r="D25" s="5"/>
      <c r="E25" s="5"/>
      <c r="F25" s="5"/>
      <c r="G25" s="5"/>
      <c r="I25" s="47">
        <f t="shared" si="0"/>
        <v>0</v>
      </c>
      <c r="J25" s="44"/>
    </row>
    <row r="26" spans="1:10" x14ac:dyDescent="0.3">
      <c r="A26" s="2" t="s">
        <v>323</v>
      </c>
      <c r="B26" s="2" t="s">
        <v>407</v>
      </c>
      <c r="C26" s="5"/>
      <c r="D26" s="5"/>
      <c r="E26" s="5"/>
      <c r="F26" s="5"/>
      <c r="G26" s="5"/>
      <c r="I26" s="47">
        <f t="shared" si="0"/>
        <v>0</v>
      </c>
      <c r="J26" s="44"/>
    </row>
    <row r="27" spans="1:10" x14ac:dyDescent="0.3">
      <c r="A27" s="2" t="s">
        <v>24</v>
      </c>
      <c r="B27" s="2" t="s">
        <v>407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407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407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>
        <v>17268</v>
      </c>
      <c r="D30" s="5">
        <v>22125</v>
      </c>
      <c r="E30" s="5">
        <v>473</v>
      </c>
      <c r="F30" s="17">
        <v>3088</v>
      </c>
      <c r="G30" s="5"/>
      <c r="I30" s="47">
        <f t="shared" si="0"/>
        <v>42954</v>
      </c>
      <c r="J30" s="45"/>
    </row>
    <row r="31" spans="1:10" x14ac:dyDescent="0.3">
      <c r="A31" s="2" t="s">
        <v>346</v>
      </c>
      <c r="B31" s="61" t="s">
        <v>345</v>
      </c>
      <c r="C31" s="5">
        <v>14331</v>
      </c>
      <c r="D31" s="5"/>
      <c r="E31" s="5">
        <v>3881</v>
      </c>
      <c r="F31" s="17"/>
      <c r="G31" s="5"/>
      <c r="I31" s="47">
        <f t="shared" si="0"/>
        <v>18212</v>
      </c>
      <c r="J31" s="45"/>
    </row>
    <row r="32" spans="1:10" x14ac:dyDescent="0.3">
      <c r="A32" s="2" t="s">
        <v>10</v>
      </c>
      <c r="B32" s="61" t="s">
        <v>345</v>
      </c>
      <c r="C32" s="5">
        <v>13381</v>
      </c>
      <c r="D32" s="5">
        <v>20359</v>
      </c>
      <c r="E32" s="5">
        <v>6539</v>
      </c>
      <c r="F32" s="17"/>
      <c r="G32" s="5"/>
      <c r="I32" s="47">
        <f t="shared" si="0"/>
        <v>40279</v>
      </c>
      <c r="J32" s="45"/>
    </row>
    <row r="33" spans="1:10" x14ac:dyDescent="0.3">
      <c r="A33" s="2" t="s">
        <v>347</v>
      </c>
      <c r="B33" s="61" t="s">
        <v>345</v>
      </c>
      <c r="C33" s="5">
        <v>12806</v>
      </c>
      <c r="D33" s="5">
        <v>5458</v>
      </c>
      <c r="E33" s="5">
        <v>8625</v>
      </c>
      <c r="F33" s="17"/>
      <c r="G33" s="5"/>
      <c r="I33" s="47">
        <f t="shared" si="0"/>
        <v>26889</v>
      </c>
      <c r="J33" s="45"/>
    </row>
    <row r="34" spans="1:10" x14ac:dyDescent="0.3">
      <c r="A34" s="2" t="s">
        <v>8</v>
      </c>
      <c r="B34" s="61" t="s">
        <v>345</v>
      </c>
      <c r="C34" s="5">
        <v>2090</v>
      </c>
      <c r="D34" s="5">
        <v>7937</v>
      </c>
      <c r="E34" s="5">
        <v>15799</v>
      </c>
      <c r="F34" s="17">
        <v>5304</v>
      </c>
      <c r="G34" s="5"/>
      <c r="I34" s="47">
        <f t="shared" si="0"/>
        <v>31130</v>
      </c>
      <c r="J34" s="45"/>
    </row>
    <row r="35" spans="1:10" x14ac:dyDescent="0.3">
      <c r="A35" s="2" t="s">
        <v>348</v>
      </c>
      <c r="B35" s="61" t="s">
        <v>345</v>
      </c>
      <c r="C35" s="5">
        <v>452</v>
      </c>
      <c r="D35" s="5">
        <v>2673</v>
      </c>
      <c r="E35" s="5"/>
      <c r="F35" s="17"/>
      <c r="G35" s="5">
        <v>1085</v>
      </c>
      <c r="I35" s="47">
        <f t="shared" si="0"/>
        <v>4210</v>
      </c>
      <c r="J35" s="45"/>
    </row>
    <row r="36" spans="1:10" x14ac:dyDescent="0.3">
      <c r="A36" s="2" t="s">
        <v>158</v>
      </c>
      <c r="B36" s="61" t="s">
        <v>345</v>
      </c>
      <c r="C36" s="5"/>
      <c r="D36" s="5">
        <v>2054</v>
      </c>
      <c r="E36" s="5">
        <v>7781</v>
      </c>
      <c r="F36" s="17"/>
      <c r="G36" s="5"/>
      <c r="I36" s="47">
        <f t="shared" si="0"/>
        <v>9835</v>
      </c>
      <c r="J36" s="45"/>
    </row>
    <row r="37" spans="1:10" x14ac:dyDescent="0.3">
      <c r="A37" s="2" t="s">
        <v>157</v>
      </c>
      <c r="B37" s="63" t="s">
        <v>345</v>
      </c>
      <c r="C37" s="5">
        <v>3015</v>
      </c>
      <c r="D37" s="5">
        <v>7008</v>
      </c>
      <c r="E37" s="5"/>
      <c r="F37" s="17">
        <v>2001</v>
      </c>
      <c r="G37" s="5"/>
      <c r="I37" s="47">
        <f t="shared" si="0"/>
        <v>12024</v>
      </c>
      <c r="J37" s="45"/>
    </row>
    <row r="38" spans="1:10" x14ac:dyDescent="0.3">
      <c r="A38" s="2" t="s">
        <v>328</v>
      </c>
      <c r="B38" s="63" t="s">
        <v>345</v>
      </c>
      <c r="C38" s="5">
        <v>22779</v>
      </c>
      <c r="D38" s="5"/>
      <c r="E38" s="5"/>
      <c r="F38" s="17"/>
      <c r="G38" s="5">
        <v>5568</v>
      </c>
      <c r="I38" s="47">
        <f t="shared" si="0"/>
        <v>28347</v>
      </c>
      <c r="J38" s="45"/>
    </row>
    <row r="39" spans="1:10" x14ac:dyDescent="0.3">
      <c r="A39" s="2" t="s">
        <v>139</v>
      </c>
      <c r="B39" s="63" t="s">
        <v>345</v>
      </c>
      <c r="C39" s="5"/>
      <c r="D39" s="17">
        <v>17113</v>
      </c>
      <c r="E39" s="5"/>
      <c r="F39" s="17"/>
      <c r="G39" s="5"/>
      <c r="I39" s="47">
        <f t="shared" si="0"/>
        <v>17113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/>
      <c r="F40" s="81"/>
      <c r="G40" s="5"/>
      <c r="I40" s="47">
        <f t="shared" si="0"/>
        <v>0</v>
      </c>
      <c r="J40" s="45"/>
    </row>
    <row r="41" spans="1:10" x14ac:dyDescent="0.3">
      <c r="A41" s="2" t="s">
        <v>174</v>
      </c>
      <c r="B41" s="63" t="s">
        <v>345</v>
      </c>
      <c r="C41" s="5"/>
      <c r="D41" s="5">
        <v>2371</v>
      </c>
      <c r="E41" s="5">
        <v>14631</v>
      </c>
      <c r="F41" s="17"/>
      <c r="G41" s="5"/>
      <c r="I41" s="47">
        <f t="shared" si="0"/>
        <v>17002</v>
      </c>
      <c r="J41" s="45"/>
    </row>
    <row r="42" spans="1:10" x14ac:dyDescent="0.3">
      <c r="A42" s="2" t="s">
        <v>307</v>
      </c>
      <c r="B42" s="63" t="s">
        <v>345</v>
      </c>
      <c r="C42" s="5">
        <v>308</v>
      </c>
      <c r="D42" s="5">
        <v>305</v>
      </c>
      <c r="E42" s="5"/>
      <c r="F42" s="17"/>
      <c r="G42" s="5">
        <v>724</v>
      </c>
      <c r="I42" s="47">
        <f t="shared" si="0"/>
        <v>1337</v>
      </c>
      <c r="J42" s="45"/>
    </row>
    <row r="43" spans="1:10" x14ac:dyDescent="0.3">
      <c r="A43" s="2" t="s">
        <v>324</v>
      </c>
      <c r="B43" s="63" t="s">
        <v>345</v>
      </c>
      <c r="C43" s="5">
        <v>1047</v>
      </c>
      <c r="D43" s="5"/>
      <c r="E43" s="5">
        <v>2843</v>
      </c>
      <c r="F43" s="17"/>
      <c r="G43" s="5"/>
      <c r="I43" s="47">
        <f t="shared" si="0"/>
        <v>3890</v>
      </c>
      <c r="J43" s="45"/>
    </row>
    <row r="44" spans="1:10" x14ac:dyDescent="0.3">
      <c r="A44" s="2" t="s">
        <v>19</v>
      </c>
      <c r="B44" s="2" t="s">
        <v>288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2" t="s">
        <v>20</v>
      </c>
      <c r="B45" s="2" t="s">
        <v>288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21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243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157</v>
      </c>
      <c r="B48" s="2" t="s">
        <v>315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139</v>
      </c>
      <c r="B49" s="2" t="s">
        <v>315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60" t="s">
        <v>11</v>
      </c>
      <c r="B50" s="60" t="s">
        <v>315</v>
      </c>
      <c r="C50" s="5"/>
      <c r="D50" s="5">
        <v>1099</v>
      </c>
      <c r="E50" s="5"/>
      <c r="F50" s="5"/>
      <c r="G50" s="5"/>
      <c r="I50" s="47">
        <f t="shared" si="0"/>
        <v>1099</v>
      </c>
      <c r="J50" s="45"/>
    </row>
    <row r="51" spans="1:10" x14ac:dyDescent="0.3">
      <c r="A51" s="60" t="s">
        <v>346</v>
      </c>
      <c r="B51" s="60" t="s">
        <v>315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60" t="s">
        <v>10</v>
      </c>
      <c r="B52" s="60" t="s">
        <v>315</v>
      </c>
      <c r="C52" s="5"/>
      <c r="D52" s="5"/>
      <c r="E52" s="5"/>
      <c r="F52" s="5"/>
      <c r="G52" s="5"/>
      <c r="I52" s="47">
        <f t="shared" si="0"/>
        <v>0</v>
      </c>
      <c r="J52" s="45"/>
    </row>
    <row r="53" spans="1:10" x14ac:dyDescent="0.3">
      <c r="A53" s="60" t="s">
        <v>347</v>
      </c>
      <c r="B53" s="60" t="s">
        <v>315</v>
      </c>
      <c r="C53" s="5">
        <v>1132</v>
      </c>
      <c r="D53" s="5"/>
      <c r="E53" s="5"/>
      <c r="F53" s="17"/>
      <c r="G53" s="5"/>
      <c r="I53" s="47">
        <f t="shared" si="0"/>
        <v>1132</v>
      </c>
      <c r="J53" s="45"/>
    </row>
    <row r="54" spans="1:10" x14ac:dyDescent="0.3">
      <c r="A54" s="60" t="s">
        <v>8</v>
      </c>
      <c r="B54" s="60" t="s">
        <v>315</v>
      </c>
      <c r="C54" s="5"/>
      <c r="D54" s="5"/>
      <c r="E54" s="5"/>
      <c r="F54" s="5"/>
      <c r="G54" s="5"/>
      <c r="I54" s="47">
        <f t="shared" si="0"/>
        <v>0</v>
      </c>
      <c r="J54" s="45"/>
    </row>
    <row r="55" spans="1:10" x14ac:dyDescent="0.3">
      <c r="A55" s="60" t="s">
        <v>348</v>
      </c>
      <c r="B55" s="60" t="s">
        <v>315</v>
      </c>
      <c r="C55" s="5"/>
      <c r="D55" s="5">
        <v>2871</v>
      </c>
      <c r="E55" s="5"/>
      <c r="F55" s="17"/>
      <c r="G55" s="5"/>
      <c r="I55" s="47">
        <f t="shared" si="0"/>
        <v>2871</v>
      </c>
      <c r="J55" s="45"/>
    </row>
    <row r="56" spans="1:10" x14ac:dyDescent="0.3">
      <c r="A56" s="60" t="s">
        <v>158</v>
      </c>
      <c r="B56" s="60" t="s">
        <v>315</v>
      </c>
      <c r="C56" s="5">
        <v>1681</v>
      </c>
      <c r="D56" s="5"/>
      <c r="E56" s="5"/>
      <c r="F56" s="5"/>
      <c r="G56" s="5"/>
      <c r="I56" s="47">
        <f t="shared" si="0"/>
        <v>1681</v>
      </c>
      <c r="J56" s="45"/>
    </row>
    <row r="57" spans="1:10" x14ac:dyDescent="0.3">
      <c r="A57" s="60" t="s">
        <v>11</v>
      </c>
      <c r="B57" s="60" t="s">
        <v>379</v>
      </c>
      <c r="C57" s="5"/>
      <c r="D57" s="5"/>
      <c r="E57" s="5"/>
      <c r="F57" s="5"/>
      <c r="G57" s="5"/>
      <c r="I57" s="47">
        <f t="shared" si="0"/>
        <v>0</v>
      </c>
      <c r="J57" s="45"/>
    </row>
    <row r="58" spans="1:10" x14ac:dyDescent="0.3">
      <c r="A58" s="60" t="s">
        <v>346</v>
      </c>
      <c r="B58" s="60" t="s">
        <v>379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348</v>
      </c>
      <c r="B59" s="60" t="s">
        <v>379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158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172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352</v>
      </c>
      <c r="B62" s="62" t="s">
        <v>351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22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323</v>
      </c>
      <c r="B64" s="62" t="s">
        <v>351</v>
      </c>
      <c r="C64" s="5"/>
      <c r="D64" s="5"/>
      <c r="E64" s="5"/>
      <c r="F64" s="17"/>
      <c r="G64" s="5"/>
      <c r="I64" s="47">
        <f t="shared" si="0"/>
        <v>0</v>
      </c>
      <c r="J64" s="45"/>
    </row>
    <row r="65" spans="1:10" x14ac:dyDescent="0.3">
      <c r="A65" s="62" t="s">
        <v>24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353</v>
      </c>
      <c r="B66" s="62" t="s">
        <v>351</v>
      </c>
      <c r="C66" s="5"/>
      <c r="D66" s="5"/>
      <c r="E66" s="5"/>
      <c r="F66" s="5"/>
      <c r="G66" s="5"/>
      <c r="I66" s="47">
        <f t="shared" si="0"/>
        <v>0</v>
      </c>
      <c r="J66" s="45"/>
    </row>
    <row r="67" spans="1:10" x14ac:dyDescent="0.3">
      <c r="A67" s="62" t="s">
        <v>354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77" t="s">
        <v>157</v>
      </c>
      <c r="B68" s="77" t="s">
        <v>386</v>
      </c>
      <c r="C68" s="5"/>
      <c r="D68" s="5"/>
      <c r="E68" s="5">
        <v>5812</v>
      </c>
      <c r="F68" s="5">
        <v>8335</v>
      </c>
      <c r="G68" s="5"/>
      <c r="I68" s="47">
        <f t="shared" si="0"/>
        <v>14147</v>
      </c>
      <c r="J68" s="45"/>
    </row>
    <row r="69" spans="1:10" x14ac:dyDescent="0.3">
      <c r="A69" s="77" t="s">
        <v>328</v>
      </c>
      <c r="B69" s="77" t="s">
        <v>386</v>
      </c>
      <c r="C69" s="5"/>
      <c r="D69" s="5"/>
      <c r="E69" s="5"/>
      <c r="F69" s="17">
        <v>3253</v>
      </c>
      <c r="G69" s="5">
        <v>15839</v>
      </c>
      <c r="I69" s="47">
        <f t="shared" si="0"/>
        <v>19092</v>
      </c>
      <c r="J69" s="45"/>
    </row>
    <row r="70" spans="1:10" x14ac:dyDescent="0.3">
      <c r="A70" s="77" t="s">
        <v>139</v>
      </c>
      <c r="B70" s="77" t="s">
        <v>386</v>
      </c>
      <c r="C70" s="5"/>
      <c r="D70" s="17"/>
      <c r="E70" s="5">
        <v>1229</v>
      </c>
      <c r="F70" s="5">
        <v>25796</v>
      </c>
      <c r="G70" s="5">
        <v>4503</v>
      </c>
      <c r="I70" s="47">
        <f t="shared" si="0"/>
        <v>31528</v>
      </c>
      <c r="J70" s="45"/>
    </row>
    <row r="71" spans="1:10" x14ac:dyDescent="0.3">
      <c r="A71" s="77" t="s">
        <v>329</v>
      </c>
      <c r="B71" s="77" t="s">
        <v>386</v>
      </c>
      <c r="C71" s="5"/>
      <c r="D71" s="5"/>
      <c r="E71" s="5"/>
      <c r="F71" s="17">
        <v>1045</v>
      </c>
      <c r="G71" s="5">
        <v>4155</v>
      </c>
      <c r="I71" s="47">
        <f t="shared" si="0"/>
        <v>5200</v>
      </c>
      <c r="J71" s="45"/>
    </row>
    <row r="72" spans="1:10" x14ac:dyDescent="0.3">
      <c r="A72" s="77" t="s">
        <v>174</v>
      </c>
      <c r="B72" s="77" t="s">
        <v>386</v>
      </c>
      <c r="C72" s="5"/>
      <c r="D72" s="5"/>
      <c r="E72" s="5">
        <v>1314</v>
      </c>
      <c r="F72" s="5"/>
      <c r="G72" s="5"/>
      <c r="I72" s="47">
        <f t="shared" si="0"/>
        <v>1314</v>
      </c>
      <c r="J72" s="45"/>
    </row>
    <row r="73" spans="1:10" x14ac:dyDescent="0.3">
      <c r="A73" s="77" t="s">
        <v>307</v>
      </c>
      <c r="B73" s="77" t="s">
        <v>386</v>
      </c>
      <c r="C73" s="5">
        <v>413</v>
      </c>
      <c r="D73" s="5">
        <v>402</v>
      </c>
      <c r="E73" s="5"/>
      <c r="F73" s="5"/>
      <c r="G73" s="5">
        <v>944</v>
      </c>
      <c r="I73" s="47">
        <f t="shared" si="0"/>
        <v>1759</v>
      </c>
      <c r="J73" s="45"/>
    </row>
    <row r="74" spans="1:10" x14ac:dyDescent="0.3">
      <c r="A74" s="77" t="s">
        <v>324</v>
      </c>
      <c r="B74" s="77" t="s">
        <v>386</v>
      </c>
      <c r="C74" s="5">
        <v>2408</v>
      </c>
      <c r="D74" s="5"/>
      <c r="E74" s="5">
        <v>3947</v>
      </c>
      <c r="F74" s="5"/>
      <c r="G74" s="5"/>
      <c r="I74" s="47">
        <f t="shared" si="0"/>
        <v>6355</v>
      </c>
      <c r="J74" s="45"/>
    </row>
    <row r="75" spans="1:10" x14ac:dyDescent="0.3">
      <c r="A75" t="s">
        <v>29</v>
      </c>
      <c r="B75" t="s">
        <v>30</v>
      </c>
      <c r="C75" s="5"/>
      <c r="D75" s="5"/>
      <c r="E75" s="5"/>
      <c r="F75" s="17"/>
      <c r="G75" s="5"/>
      <c r="I75" s="47">
        <f t="shared" si="0"/>
        <v>0</v>
      </c>
      <c r="J75" s="44"/>
    </row>
    <row r="76" spans="1:10" x14ac:dyDescent="0.3">
      <c r="A76" t="s">
        <v>17</v>
      </c>
      <c r="B76" t="s">
        <v>30</v>
      </c>
      <c r="C76" s="5"/>
      <c r="D76" s="5"/>
      <c r="E76" s="5"/>
      <c r="F76" s="5"/>
      <c r="G76" s="5"/>
      <c r="I76" s="47">
        <f t="shared" si="0"/>
        <v>0</v>
      </c>
      <c r="J76" s="44"/>
    </row>
    <row r="77" spans="1:10" x14ac:dyDescent="0.3">
      <c r="A77" t="s">
        <v>18</v>
      </c>
      <c r="B77" t="s">
        <v>30</v>
      </c>
      <c r="C77" s="5"/>
      <c r="D77" s="5"/>
      <c r="E77" s="5"/>
      <c r="F77" s="5"/>
      <c r="G77" s="5"/>
      <c r="I77" s="47">
        <f t="shared" si="0"/>
        <v>0</v>
      </c>
      <c r="J77" s="44"/>
    </row>
    <row r="78" spans="1:10" x14ac:dyDescent="0.3">
      <c r="A78" t="s">
        <v>244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162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6"/>
    </row>
    <row r="80" spans="1:10" x14ac:dyDescent="0.3">
      <c r="A80" s="42" t="s">
        <v>25</v>
      </c>
      <c r="B80" s="42" t="s">
        <v>30</v>
      </c>
      <c r="C80" s="5"/>
      <c r="D80" s="5"/>
      <c r="E80" s="5"/>
      <c r="F80" s="5"/>
      <c r="G80" s="5"/>
      <c r="I80" s="47">
        <f t="shared" si="0"/>
        <v>0</v>
      </c>
      <c r="J80" s="46">
        <f>I80+I98</f>
        <v>0</v>
      </c>
    </row>
    <row r="81" spans="1:10" x14ac:dyDescent="0.3">
      <c r="A81" s="42" t="s">
        <v>349</v>
      </c>
      <c r="B81" s="42" t="s">
        <v>30</v>
      </c>
      <c r="C81" s="5"/>
      <c r="D81" s="5"/>
      <c r="E81" s="5"/>
      <c r="F81" s="5"/>
      <c r="G81" s="5"/>
      <c r="I81" s="47">
        <f t="shared" si="0"/>
        <v>0</v>
      </c>
      <c r="J81" s="46">
        <f>I81</f>
        <v>0</v>
      </c>
    </row>
    <row r="82" spans="1:10" x14ac:dyDescent="0.3">
      <c r="A82" s="42" t="s">
        <v>27</v>
      </c>
      <c r="B82" s="42" t="s">
        <v>30</v>
      </c>
      <c r="C82" s="5"/>
      <c r="D82" s="5"/>
      <c r="E82" s="5"/>
      <c r="F82" s="5"/>
      <c r="G82" s="5"/>
      <c r="I82" s="47">
        <f t="shared" si="0"/>
        <v>0</v>
      </c>
      <c r="J82" s="44">
        <f>I82+I96+I99</f>
        <v>0</v>
      </c>
    </row>
    <row r="83" spans="1:10" x14ac:dyDescent="0.3">
      <c r="A83" s="60" t="s">
        <v>325</v>
      </c>
      <c r="B83" s="60" t="s">
        <v>30</v>
      </c>
      <c r="C83" s="5"/>
      <c r="D83" s="5"/>
      <c r="E83" s="5"/>
      <c r="F83" s="5"/>
      <c r="G83" s="5"/>
      <c r="I83" s="47">
        <f t="shared" si="0"/>
        <v>0</v>
      </c>
      <c r="J83" s="44">
        <f>I83+I100</f>
        <v>0</v>
      </c>
    </row>
    <row r="84" spans="1:10" x14ac:dyDescent="0.3">
      <c r="A84" s="42" t="s">
        <v>28</v>
      </c>
      <c r="B84" s="42" t="s">
        <v>30</v>
      </c>
      <c r="C84" s="5"/>
      <c r="D84" s="5"/>
      <c r="E84" s="5"/>
      <c r="F84" s="5"/>
      <c r="G84" s="5"/>
      <c r="I84" s="47">
        <f t="shared" si="0"/>
        <v>0</v>
      </c>
      <c r="J84" s="44">
        <f>I84+I97+I101</f>
        <v>0</v>
      </c>
    </row>
    <row r="85" spans="1:10" x14ac:dyDescent="0.3">
      <c r="A85" t="s">
        <v>29</v>
      </c>
      <c r="B85" s="59" t="s">
        <v>254</v>
      </c>
      <c r="C85" s="5"/>
      <c r="D85" s="5"/>
      <c r="E85" s="5">
        <v>4452</v>
      </c>
      <c r="F85" s="5"/>
      <c r="G85" s="5"/>
      <c r="I85" s="47">
        <f t="shared" si="0"/>
        <v>4452</v>
      </c>
      <c r="J85" s="44">
        <f>I75+I85+I92+I102+I134+I106+I113+I120+I127+I141</f>
        <v>46379</v>
      </c>
    </row>
    <row r="86" spans="1:10" x14ac:dyDescent="0.3">
      <c r="A86" t="s">
        <v>330</v>
      </c>
      <c r="B86" s="59" t="s">
        <v>254</v>
      </c>
      <c r="C86" s="5"/>
      <c r="D86" s="5"/>
      <c r="E86" s="5">
        <v>3937</v>
      </c>
      <c r="F86" s="5"/>
      <c r="G86" s="5"/>
      <c r="I86" s="47">
        <f t="shared" si="0"/>
        <v>3937</v>
      </c>
      <c r="J86" s="46">
        <f>I86+I135+I107+I114+I121+I128+I142</f>
        <v>36911</v>
      </c>
    </row>
    <row r="87" spans="1:10" x14ac:dyDescent="0.3">
      <c r="A87" t="s">
        <v>17</v>
      </c>
      <c r="B87" s="59" t="s">
        <v>254</v>
      </c>
      <c r="C87" s="5">
        <v>6785</v>
      </c>
      <c r="D87" s="5"/>
      <c r="E87" s="5">
        <v>1149</v>
      </c>
      <c r="F87" s="5">
        <v>14497</v>
      </c>
      <c r="G87" s="5">
        <v>1573</v>
      </c>
      <c r="I87" s="47">
        <f t="shared" si="0"/>
        <v>24004</v>
      </c>
      <c r="J87" s="44">
        <f>I76+I87+I93+I103+I136+I108+I115+I122+I129+I143</f>
        <v>58045</v>
      </c>
    </row>
    <row r="88" spans="1:10" x14ac:dyDescent="0.3">
      <c r="A88" t="s">
        <v>331</v>
      </c>
      <c r="B88" s="59" t="s">
        <v>254</v>
      </c>
      <c r="C88" s="5">
        <v>9187</v>
      </c>
      <c r="D88" s="5">
        <v>1526</v>
      </c>
      <c r="E88" s="5"/>
      <c r="F88" s="5"/>
      <c r="G88" s="5"/>
      <c r="I88" s="47">
        <f t="shared" si="0"/>
        <v>10713</v>
      </c>
      <c r="J88" s="46">
        <f>I88+I137+I109+I116+I123+I130+I144</f>
        <v>30225</v>
      </c>
    </row>
    <row r="89" spans="1:10" x14ac:dyDescent="0.3">
      <c r="A89" t="s">
        <v>18</v>
      </c>
      <c r="B89" s="59" t="s">
        <v>254</v>
      </c>
      <c r="C89" s="5"/>
      <c r="D89" s="5"/>
      <c r="E89" s="5"/>
      <c r="F89" s="5">
        <v>2064</v>
      </c>
      <c r="G89" s="5"/>
      <c r="I89" s="47">
        <f t="shared" si="0"/>
        <v>2064</v>
      </c>
      <c r="J89" s="44">
        <f>I77+I94+I104+I138+I89+I110+I117+I124+I131+I145</f>
        <v>29270</v>
      </c>
    </row>
    <row r="90" spans="1:10" x14ac:dyDescent="0.3">
      <c r="A90" t="s">
        <v>244</v>
      </c>
      <c r="B90" s="59" t="s">
        <v>254</v>
      </c>
      <c r="C90" s="5"/>
      <c r="D90" s="5"/>
      <c r="E90" s="5"/>
      <c r="F90" s="5"/>
      <c r="G90" s="5"/>
      <c r="I90" s="47">
        <f t="shared" si="0"/>
        <v>0</v>
      </c>
      <c r="J90" s="44">
        <f>I78+I95+I105+I90+I139+I111+I118+I125+I132+I146</f>
        <v>5266</v>
      </c>
    </row>
    <row r="91" spans="1:10" x14ac:dyDescent="0.3">
      <c r="A91" t="s">
        <v>162</v>
      </c>
      <c r="B91" s="59" t="s">
        <v>254</v>
      </c>
      <c r="C91" s="5">
        <v>1808</v>
      </c>
      <c r="D91" s="5"/>
      <c r="E91" s="5"/>
      <c r="F91" s="5"/>
      <c r="G91" s="5"/>
      <c r="I91" s="47">
        <f t="shared" si="0"/>
        <v>1808</v>
      </c>
      <c r="J91" s="44">
        <f>I79+I91+I140+I112+I119+I126+I133+I147</f>
        <v>12049</v>
      </c>
    </row>
    <row r="92" spans="1:10" x14ac:dyDescent="0.3">
      <c r="A92" s="2" t="s">
        <v>29</v>
      </c>
      <c r="B92" s="2" t="s">
        <v>289</v>
      </c>
      <c r="C92" s="5"/>
      <c r="D92" s="5"/>
      <c r="E92" s="5"/>
      <c r="F92" s="5"/>
      <c r="G92" s="5"/>
      <c r="I92" s="47">
        <f t="shared" si="0"/>
        <v>0</v>
      </c>
      <c r="J92" s="45"/>
    </row>
    <row r="93" spans="1:10" x14ac:dyDescent="0.3">
      <c r="A93" s="2" t="s">
        <v>17</v>
      </c>
      <c r="B93" s="2" t="s">
        <v>289</v>
      </c>
      <c r="C93" s="5"/>
      <c r="D93" s="5"/>
      <c r="E93" s="5"/>
      <c r="F93" s="5"/>
      <c r="G93" s="5"/>
      <c r="I93" s="47">
        <f t="shared" si="0"/>
        <v>0</v>
      </c>
      <c r="J93" s="45"/>
    </row>
    <row r="94" spans="1:10" x14ac:dyDescent="0.3">
      <c r="A94" t="s">
        <v>18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244</v>
      </c>
      <c r="B95" s="2" t="s">
        <v>289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27</v>
      </c>
      <c r="B96" s="2" t="s">
        <v>289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28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25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27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325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28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s="2" t="s">
        <v>29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s="2" t="s">
        <v>17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18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244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175</v>
      </c>
      <c r="B106" s="64" t="s">
        <v>360</v>
      </c>
      <c r="C106" s="5">
        <v>10037</v>
      </c>
      <c r="D106" s="5">
        <v>19440</v>
      </c>
      <c r="E106" s="5">
        <v>301</v>
      </c>
      <c r="F106" s="5">
        <v>7744</v>
      </c>
      <c r="G106" s="5"/>
      <c r="I106" s="13">
        <f t="shared" si="0"/>
        <v>37522</v>
      </c>
      <c r="J106" s="45"/>
    </row>
    <row r="107" spans="1:10" x14ac:dyDescent="0.3">
      <c r="A107" t="s">
        <v>361</v>
      </c>
      <c r="B107" s="64" t="s">
        <v>360</v>
      </c>
      <c r="C107" s="5"/>
      <c r="D107" s="5"/>
      <c r="E107" s="5">
        <v>8226</v>
      </c>
      <c r="F107" s="5"/>
      <c r="G107" s="5"/>
      <c r="I107" s="13">
        <f t="shared" si="0"/>
        <v>8226</v>
      </c>
      <c r="J107" s="45"/>
    </row>
    <row r="108" spans="1:10" x14ac:dyDescent="0.3">
      <c r="A108" t="s">
        <v>176</v>
      </c>
      <c r="B108" s="64" t="s">
        <v>360</v>
      </c>
      <c r="C108" s="5">
        <v>4174</v>
      </c>
      <c r="D108" s="5">
        <v>10872</v>
      </c>
      <c r="E108" s="5"/>
      <c r="F108" s="5"/>
      <c r="G108" s="5"/>
      <c r="I108" s="13">
        <f t="shared" si="0"/>
        <v>15046</v>
      </c>
      <c r="J108" s="45"/>
    </row>
    <row r="109" spans="1:10" x14ac:dyDescent="0.3">
      <c r="A109" t="s">
        <v>362</v>
      </c>
      <c r="B109" s="64" t="s">
        <v>360</v>
      </c>
      <c r="C109" s="5">
        <v>723</v>
      </c>
      <c r="D109" s="5"/>
      <c r="E109" s="5">
        <v>1985</v>
      </c>
      <c r="F109" s="5">
        <v>909</v>
      </c>
      <c r="G109" s="5">
        <v>3904</v>
      </c>
      <c r="I109" s="13">
        <f t="shared" si="0"/>
        <v>7521</v>
      </c>
      <c r="J109" s="45"/>
    </row>
    <row r="110" spans="1:10" x14ac:dyDescent="0.3">
      <c r="A110" t="s">
        <v>177</v>
      </c>
      <c r="B110" s="64" t="s">
        <v>360</v>
      </c>
      <c r="C110" s="5">
        <v>2053</v>
      </c>
      <c r="D110" s="5">
        <v>8064</v>
      </c>
      <c r="E110" s="5"/>
      <c r="F110" s="5"/>
      <c r="G110" s="5"/>
      <c r="I110" s="13">
        <f t="shared" si="0"/>
        <v>10117</v>
      </c>
      <c r="J110" s="45"/>
    </row>
    <row r="111" spans="1:10" x14ac:dyDescent="0.3">
      <c r="A111" s="2" t="s">
        <v>363</v>
      </c>
      <c r="B111" s="64" t="s">
        <v>360</v>
      </c>
      <c r="C111" s="5"/>
      <c r="D111" s="5"/>
      <c r="E111" s="5"/>
      <c r="F111" s="5"/>
      <c r="G111" s="5"/>
      <c r="I111" s="13">
        <f t="shared" si="0"/>
        <v>0</v>
      </c>
      <c r="J111" s="45"/>
    </row>
    <row r="112" spans="1:10" x14ac:dyDescent="0.3">
      <c r="A112" s="2" t="s">
        <v>364</v>
      </c>
      <c r="B112" s="64" t="s">
        <v>360</v>
      </c>
      <c r="C112" s="5"/>
      <c r="D112" s="5"/>
      <c r="E112" s="5"/>
      <c r="F112" s="5"/>
      <c r="G112" s="5"/>
      <c r="I112" s="13">
        <f t="shared" si="0"/>
        <v>0</v>
      </c>
      <c r="J112" s="45"/>
    </row>
    <row r="113" spans="1:10" x14ac:dyDescent="0.3">
      <c r="A113" t="s">
        <v>29</v>
      </c>
      <c r="B113" s="68" t="s">
        <v>375</v>
      </c>
      <c r="C113" s="5">
        <v>291</v>
      </c>
      <c r="D113" s="5"/>
      <c r="E113" s="5"/>
      <c r="F113" s="5"/>
      <c r="G113" s="5"/>
      <c r="I113" s="13">
        <f t="shared" si="0"/>
        <v>291</v>
      </c>
      <c r="J113" s="46"/>
    </row>
    <row r="114" spans="1:10" x14ac:dyDescent="0.3">
      <c r="A114" t="s">
        <v>330</v>
      </c>
      <c r="B114" s="68" t="s">
        <v>375</v>
      </c>
      <c r="C114" s="5">
        <v>385</v>
      </c>
      <c r="D114" s="5"/>
      <c r="E114" s="5"/>
      <c r="F114" s="5"/>
      <c r="G114" s="5"/>
      <c r="I114" s="13">
        <f t="shared" si="0"/>
        <v>385</v>
      </c>
      <c r="J114" s="46"/>
    </row>
    <row r="115" spans="1:10" x14ac:dyDescent="0.3">
      <c r="A115" t="s">
        <v>17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t="s">
        <v>331</v>
      </c>
      <c r="B116" s="68" t="s">
        <v>375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t="s">
        <v>18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244</v>
      </c>
      <c r="B118" s="68" t="s">
        <v>375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162</v>
      </c>
      <c r="B119" s="68" t="s">
        <v>375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s="71" t="s">
        <v>29</v>
      </c>
      <c r="B120" s="68" t="s">
        <v>382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s="71" t="s">
        <v>17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s="71" t="s">
        <v>162</v>
      </c>
      <c r="B126" s="68" t="s">
        <v>382</v>
      </c>
      <c r="C126" s="5"/>
      <c r="D126" s="5">
        <v>1661</v>
      </c>
      <c r="E126" s="5">
        <v>2895</v>
      </c>
      <c r="F126" s="5"/>
      <c r="G126" s="5"/>
      <c r="I126" s="13">
        <f t="shared" si="0"/>
        <v>4556</v>
      </c>
      <c r="J126" s="46"/>
    </row>
    <row r="127" spans="1:10" x14ac:dyDescent="0.3">
      <c r="A127" s="55" t="s">
        <v>37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72" t="s">
        <v>33</v>
      </c>
      <c r="B129" s="68" t="s">
        <v>382</v>
      </c>
      <c r="C129" s="5"/>
      <c r="D129" s="5"/>
      <c r="E129" s="5"/>
      <c r="F129" s="5">
        <v>3058</v>
      </c>
      <c r="G129" s="5">
        <v>3097</v>
      </c>
      <c r="I129" s="13">
        <f t="shared" si="0"/>
        <v>6155</v>
      </c>
      <c r="J129" s="46"/>
    </row>
    <row r="130" spans="1:10" x14ac:dyDescent="0.3">
      <c r="A130" s="72" t="s">
        <v>326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2" t="s">
        <v>31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2" t="s">
        <v>37</v>
      </c>
      <c r="B134" s="73" t="s">
        <v>297</v>
      </c>
      <c r="C134" s="5"/>
      <c r="D134" s="5"/>
      <c r="E134" s="5"/>
      <c r="F134" s="5"/>
      <c r="G134" s="5"/>
      <c r="I134" s="13">
        <f t="shared" si="0"/>
        <v>0</v>
      </c>
      <c r="J134" s="46"/>
    </row>
    <row r="135" spans="1:10" x14ac:dyDescent="0.3">
      <c r="A135" s="2" t="s">
        <v>332</v>
      </c>
      <c r="B135" s="73" t="s">
        <v>297</v>
      </c>
      <c r="C135" s="5"/>
      <c r="D135" s="5">
        <v>2521</v>
      </c>
      <c r="E135" s="5"/>
      <c r="F135" s="5"/>
      <c r="G135" s="5"/>
      <c r="I135" s="13">
        <f t="shared" si="0"/>
        <v>2521</v>
      </c>
      <c r="J135" s="46"/>
    </row>
    <row r="136" spans="1:10" x14ac:dyDescent="0.3">
      <c r="A136" s="2" t="s">
        <v>33</v>
      </c>
      <c r="B136" s="73" t="s">
        <v>297</v>
      </c>
      <c r="C136" s="5"/>
      <c r="D136" s="5">
        <v>6714</v>
      </c>
      <c r="E136" s="5">
        <v>6126</v>
      </c>
      <c r="F136" s="5"/>
      <c r="G136" s="5"/>
      <c r="I136" s="13">
        <f t="shared" si="0"/>
        <v>12840</v>
      </c>
      <c r="J136" s="46"/>
    </row>
    <row r="137" spans="1:10" x14ac:dyDescent="0.3">
      <c r="A137" s="2" t="s">
        <v>326</v>
      </c>
      <c r="B137" s="73" t="s">
        <v>297</v>
      </c>
      <c r="C137" s="5"/>
      <c r="D137" s="5">
        <v>1443</v>
      </c>
      <c r="E137" s="5"/>
      <c r="F137" s="5"/>
      <c r="G137" s="5"/>
      <c r="I137" s="13">
        <f t="shared" si="0"/>
        <v>1443</v>
      </c>
      <c r="J137" s="46"/>
    </row>
    <row r="138" spans="1:10" x14ac:dyDescent="0.3">
      <c r="A138" s="2" t="s">
        <v>31</v>
      </c>
      <c r="B138" s="73" t="s">
        <v>297</v>
      </c>
      <c r="C138" s="5"/>
      <c r="D138" s="5"/>
      <c r="E138" s="5">
        <v>14382</v>
      </c>
      <c r="F138" s="5">
        <v>2707</v>
      </c>
      <c r="G138" s="5"/>
      <c r="I138" s="13">
        <f t="shared" si="0"/>
        <v>17089</v>
      </c>
      <c r="J138" s="46"/>
    </row>
    <row r="139" spans="1:10" x14ac:dyDescent="0.3">
      <c r="A139" s="2" t="s">
        <v>245</v>
      </c>
      <c r="B139" s="73" t="s">
        <v>297</v>
      </c>
      <c r="C139" s="5">
        <v>387</v>
      </c>
      <c r="D139" s="5">
        <v>3914</v>
      </c>
      <c r="E139" s="5"/>
      <c r="F139" s="5"/>
      <c r="G139" s="5">
        <v>965</v>
      </c>
      <c r="I139" s="13">
        <f t="shared" si="0"/>
        <v>5266</v>
      </c>
      <c r="J139" s="46"/>
    </row>
    <row r="140" spans="1:10" x14ac:dyDescent="0.3">
      <c r="A140" s="2" t="s">
        <v>161</v>
      </c>
      <c r="B140" s="73" t="s">
        <v>297</v>
      </c>
      <c r="C140" s="5"/>
      <c r="D140" s="5"/>
      <c r="E140" s="5"/>
      <c r="F140" s="5">
        <v>2500</v>
      </c>
      <c r="G140" s="5"/>
      <c r="I140" s="13">
        <f t="shared" si="0"/>
        <v>2500</v>
      </c>
      <c r="J140" s="46"/>
    </row>
    <row r="141" spans="1:10" x14ac:dyDescent="0.3">
      <c r="A141" s="77" t="s">
        <v>175</v>
      </c>
      <c r="B141" s="68" t="s">
        <v>382</v>
      </c>
      <c r="C141" s="5">
        <v>4114</v>
      </c>
      <c r="D141" s="5"/>
      <c r="E141" s="5"/>
      <c r="F141" s="5"/>
      <c r="G141" s="5"/>
      <c r="I141" s="13">
        <f t="shared" si="0"/>
        <v>4114</v>
      </c>
      <c r="J141" s="46"/>
    </row>
    <row r="142" spans="1:10" x14ac:dyDescent="0.3">
      <c r="A142" s="77" t="s">
        <v>361</v>
      </c>
      <c r="B142" s="68" t="s">
        <v>382</v>
      </c>
      <c r="C142" s="5">
        <v>11430</v>
      </c>
      <c r="D142" s="5"/>
      <c r="E142" s="5"/>
      <c r="F142" s="5">
        <v>2906</v>
      </c>
      <c r="G142" s="5">
        <v>7506</v>
      </c>
      <c r="I142" s="13">
        <f t="shared" si="0"/>
        <v>21842</v>
      </c>
      <c r="J142" s="46"/>
    </row>
    <row r="143" spans="1:10" x14ac:dyDescent="0.3">
      <c r="A143" s="78" t="s">
        <v>176</v>
      </c>
      <c r="B143" s="68" t="s">
        <v>382</v>
      </c>
      <c r="C143" s="5"/>
      <c r="D143" s="5"/>
      <c r="E143" s="5"/>
      <c r="F143" s="5"/>
      <c r="G143" s="5"/>
      <c r="I143" s="13">
        <f t="shared" si="0"/>
        <v>0</v>
      </c>
      <c r="J143" s="46"/>
    </row>
    <row r="144" spans="1:10" x14ac:dyDescent="0.3">
      <c r="A144" s="78" t="s">
        <v>362</v>
      </c>
      <c r="B144" s="68" t="s">
        <v>382</v>
      </c>
      <c r="C144" s="5">
        <v>2873</v>
      </c>
      <c r="D144" s="5">
        <v>2980</v>
      </c>
      <c r="E144" s="5">
        <v>4695</v>
      </c>
      <c r="F144" s="5"/>
      <c r="G144" s="5"/>
      <c r="I144" s="13">
        <f t="shared" si="0"/>
        <v>10548</v>
      </c>
      <c r="J144" s="46"/>
    </row>
    <row r="145" spans="1:10" x14ac:dyDescent="0.3">
      <c r="A145" s="78" t="s">
        <v>177</v>
      </c>
      <c r="B145" s="68" t="s">
        <v>382</v>
      </c>
      <c r="C145" s="5"/>
      <c r="D145" s="5"/>
      <c r="E145" s="5"/>
      <c r="F145" s="5"/>
      <c r="G145" s="5"/>
      <c r="I145" s="13">
        <f t="shared" si="0"/>
        <v>0</v>
      </c>
      <c r="J145" s="46"/>
    </row>
    <row r="146" spans="1:10" x14ac:dyDescent="0.3">
      <c r="A146" s="77" t="s">
        <v>363</v>
      </c>
      <c r="B146" s="68" t="s">
        <v>382</v>
      </c>
      <c r="C146" s="5"/>
      <c r="D146" s="5"/>
      <c r="E146" s="5"/>
      <c r="F146" s="5"/>
      <c r="G146" s="5"/>
      <c r="I146" s="13">
        <f t="shared" si="0"/>
        <v>0</v>
      </c>
      <c r="J146" s="46"/>
    </row>
    <row r="147" spans="1:10" x14ac:dyDescent="0.3">
      <c r="A147" s="77" t="s">
        <v>364</v>
      </c>
      <c r="B147" s="68" t="s">
        <v>382</v>
      </c>
      <c r="C147" s="5"/>
      <c r="D147" s="5"/>
      <c r="E147" s="5">
        <v>3185</v>
      </c>
      <c r="F147" s="5"/>
      <c r="G147" s="5"/>
      <c r="I147" s="13">
        <f t="shared" si="0"/>
        <v>3185</v>
      </c>
      <c r="J147" s="46"/>
    </row>
    <row r="148" spans="1:10" x14ac:dyDescent="0.3">
      <c r="A148" t="s">
        <v>37</v>
      </c>
      <c r="B148" s="55" t="s">
        <v>336</v>
      </c>
      <c r="C148" s="5"/>
      <c r="D148" s="5">
        <v>8783</v>
      </c>
      <c r="E148" s="5">
        <v>409</v>
      </c>
      <c r="F148" s="10"/>
      <c r="G148" s="5"/>
      <c r="I148" s="47">
        <f t="shared" si="0"/>
        <v>9192</v>
      </c>
      <c r="J148" s="45"/>
    </row>
    <row r="149" spans="1:10" x14ac:dyDescent="0.3">
      <c r="A149" s="2" t="s">
        <v>332</v>
      </c>
      <c r="B149" s="55" t="s">
        <v>336</v>
      </c>
      <c r="C149" s="5"/>
      <c r="D149" s="5"/>
      <c r="E149" s="5"/>
      <c r="F149" s="10"/>
      <c r="G149" s="5"/>
      <c r="I149" s="47">
        <f t="shared" si="0"/>
        <v>0</v>
      </c>
      <c r="J149" s="45"/>
    </row>
    <row r="150" spans="1:10" x14ac:dyDescent="0.3">
      <c r="A150" t="s">
        <v>33</v>
      </c>
      <c r="B150" s="55" t="s">
        <v>336</v>
      </c>
      <c r="C150" s="5"/>
      <c r="D150" s="5">
        <v>3105</v>
      </c>
      <c r="E150" s="5"/>
      <c r="F150" s="10"/>
      <c r="G150" s="5"/>
      <c r="I150" s="47">
        <f t="shared" si="0"/>
        <v>3105</v>
      </c>
      <c r="J150" s="45"/>
    </row>
    <row r="151" spans="1:10" x14ac:dyDescent="0.3">
      <c r="A151" s="2" t="s">
        <v>326</v>
      </c>
      <c r="B151" s="55" t="s">
        <v>336</v>
      </c>
      <c r="C151" s="5"/>
      <c r="D151" s="5"/>
      <c r="E151" s="5"/>
      <c r="F151" s="10"/>
      <c r="G151" s="5">
        <v>508</v>
      </c>
      <c r="I151" s="47">
        <f t="shared" si="0"/>
        <v>508</v>
      </c>
      <c r="J151" s="45"/>
    </row>
    <row r="152" spans="1:10" x14ac:dyDescent="0.3">
      <c r="A152" s="2" t="s">
        <v>339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6">
        <f>I152</f>
        <v>0</v>
      </c>
    </row>
    <row r="153" spans="1:10" x14ac:dyDescent="0.3">
      <c r="A153" t="s">
        <v>31</v>
      </c>
      <c r="B153" s="55" t="s">
        <v>336</v>
      </c>
      <c r="C153" s="5"/>
      <c r="D153" s="5">
        <v>2714</v>
      </c>
      <c r="E153" s="5"/>
      <c r="F153" s="5"/>
      <c r="G153" s="5"/>
      <c r="I153" s="47">
        <f t="shared" si="0"/>
        <v>2714</v>
      </c>
      <c r="J153" s="45"/>
    </row>
    <row r="154" spans="1:10" x14ac:dyDescent="0.3">
      <c r="A154" s="2" t="s">
        <v>245</v>
      </c>
      <c r="B154" s="55" t="s">
        <v>336</v>
      </c>
      <c r="C154" s="5"/>
      <c r="D154" s="5"/>
      <c r="E154" s="5"/>
      <c r="F154" s="5"/>
      <c r="G154" s="5"/>
      <c r="I154" s="47">
        <f t="shared" si="0"/>
        <v>0</v>
      </c>
      <c r="J154" s="45"/>
    </row>
    <row r="155" spans="1:10" x14ac:dyDescent="0.3">
      <c r="A155" s="2" t="s">
        <v>161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t="s">
        <v>35</v>
      </c>
      <c r="B156" t="s">
        <v>32</v>
      </c>
      <c r="C156" s="5"/>
      <c r="D156" s="5"/>
      <c r="E156" s="5"/>
      <c r="F156" s="5"/>
      <c r="G156" s="5"/>
      <c r="I156" s="13">
        <f t="shared" si="0"/>
        <v>0</v>
      </c>
      <c r="J156" s="46">
        <f>I156</f>
        <v>0</v>
      </c>
    </row>
    <row r="157" spans="1:10" x14ac:dyDescent="0.3">
      <c r="A157" t="s">
        <v>36</v>
      </c>
      <c r="B157" t="s">
        <v>32</v>
      </c>
      <c r="C157" s="5"/>
      <c r="D157" s="5"/>
      <c r="E157" s="5"/>
      <c r="F157" s="5"/>
      <c r="G157" s="5"/>
      <c r="I157" s="13">
        <f t="shared" si="0"/>
        <v>0</v>
      </c>
      <c r="J157" s="46">
        <f t="shared" ref="J157:J166" si="1">I157</f>
        <v>0</v>
      </c>
    </row>
    <row r="158" spans="1:10" x14ac:dyDescent="0.3">
      <c r="A158" t="s">
        <v>340</v>
      </c>
      <c r="B158" s="56" t="s">
        <v>32</v>
      </c>
      <c r="C158" s="5"/>
      <c r="D158" s="5">
        <v>2109</v>
      </c>
      <c r="E158" s="5"/>
      <c r="F158" s="5"/>
      <c r="G158" s="5"/>
      <c r="I158" s="13">
        <f t="shared" si="0"/>
        <v>2109</v>
      </c>
      <c r="J158" s="46">
        <f t="shared" si="1"/>
        <v>2109</v>
      </c>
    </row>
    <row r="159" spans="1:10" x14ac:dyDescent="0.3">
      <c r="A159" t="s">
        <v>405</v>
      </c>
      <c r="B159" s="56" t="s">
        <v>32</v>
      </c>
      <c r="C159" s="5"/>
      <c r="D159" s="5"/>
      <c r="E159" s="5"/>
      <c r="F159" s="5"/>
      <c r="G159" s="5"/>
      <c r="I159" s="13">
        <f t="shared" si="0"/>
        <v>0</v>
      </c>
      <c r="J159" s="46">
        <f t="shared" si="1"/>
        <v>0</v>
      </c>
    </row>
    <row r="160" spans="1:10" x14ac:dyDescent="0.3">
      <c r="A160" t="s">
        <v>341</v>
      </c>
      <c r="B160" s="56" t="s">
        <v>32</v>
      </c>
      <c r="C160" s="5"/>
      <c r="D160" s="5"/>
      <c r="E160" s="5"/>
      <c r="F160" s="5"/>
      <c r="G160" s="5"/>
      <c r="I160" s="13">
        <f t="shared" si="0"/>
        <v>0</v>
      </c>
      <c r="J160" s="46">
        <f t="shared" si="1"/>
        <v>0</v>
      </c>
    </row>
    <row r="161" spans="1:10" x14ac:dyDescent="0.3">
      <c r="A161" t="s">
        <v>389</v>
      </c>
      <c r="B161" s="56" t="s">
        <v>390</v>
      </c>
      <c r="C161" s="5"/>
      <c r="D161" s="5">
        <v>6503</v>
      </c>
      <c r="E161" s="5"/>
      <c r="F161" s="5">
        <v>17431</v>
      </c>
      <c r="G161" s="5"/>
      <c r="I161" s="13">
        <f t="shared" si="0"/>
        <v>23934</v>
      </c>
      <c r="J161" s="46">
        <f t="shared" si="1"/>
        <v>23934</v>
      </c>
    </row>
    <row r="162" spans="1:10" x14ac:dyDescent="0.3">
      <c r="A162" t="s">
        <v>396</v>
      </c>
      <c r="B162" s="56" t="s">
        <v>390</v>
      </c>
      <c r="C162" s="5"/>
      <c r="D162" s="5">
        <v>5341</v>
      </c>
      <c r="E162" s="5"/>
      <c r="F162" s="5"/>
      <c r="G162" s="5"/>
      <c r="I162" s="13">
        <f t="shared" si="0"/>
        <v>5341</v>
      </c>
      <c r="J162" s="46">
        <f t="shared" si="1"/>
        <v>5341</v>
      </c>
    </row>
    <row r="163" spans="1:10" x14ac:dyDescent="0.3">
      <c r="A163" t="s">
        <v>391</v>
      </c>
      <c r="B163" s="56" t="s">
        <v>390</v>
      </c>
      <c r="C163" s="5"/>
      <c r="D163" s="5"/>
      <c r="E163" s="5"/>
      <c r="F163" s="5"/>
      <c r="G163" s="5"/>
      <c r="I163" s="13">
        <f t="shared" si="0"/>
        <v>0</v>
      </c>
      <c r="J163" s="46">
        <f t="shared" si="1"/>
        <v>0</v>
      </c>
    </row>
    <row r="164" spans="1:10" x14ac:dyDescent="0.3">
      <c r="A164" t="s">
        <v>408</v>
      </c>
      <c r="B164" s="56" t="s">
        <v>390</v>
      </c>
      <c r="C164" s="5"/>
      <c r="D164" s="5"/>
      <c r="E164" s="5"/>
      <c r="F164" s="5">
        <v>8776</v>
      </c>
      <c r="G164" s="5"/>
      <c r="I164" s="13">
        <f t="shared" si="0"/>
        <v>8776</v>
      </c>
      <c r="J164" s="46">
        <f t="shared" si="1"/>
        <v>8776</v>
      </c>
    </row>
    <row r="165" spans="1:10" x14ac:dyDescent="0.3">
      <c r="A165" s="53" t="s">
        <v>332</v>
      </c>
      <c r="B165" s="54" t="s">
        <v>316</v>
      </c>
      <c r="C165" s="5"/>
      <c r="D165" s="5">
        <v>3188</v>
      </c>
      <c r="E165" s="5"/>
      <c r="F165" s="5">
        <v>12961</v>
      </c>
      <c r="G165" s="5"/>
      <c r="I165" s="13">
        <f t="shared" si="0"/>
        <v>16149</v>
      </c>
      <c r="J165" s="46">
        <f t="shared" si="1"/>
        <v>16149</v>
      </c>
    </row>
    <row r="166" spans="1:10" x14ac:dyDescent="0.3">
      <c r="A166" s="53" t="s">
        <v>326</v>
      </c>
      <c r="B166" s="54" t="s">
        <v>316</v>
      </c>
      <c r="C166" s="5"/>
      <c r="D166" s="5">
        <v>1864</v>
      </c>
      <c r="E166" s="5"/>
      <c r="F166" s="5"/>
      <c r="G166" s="5"/>
      <c r="I166" s="13">
        <f t="shared" si="0"/>
        <v>1864</v>
      </c>
      <c r="J166" s="46">
        <f t="shared" si="1"/>
        <v>1864</v>
      </c>
    </row>
    <row r="167" spans="1:10" x14ac:dyDescent="0.3">
      <c r="A167" s="53" t="s">
        <v>339</v>
      </c>
      <c r="B167" s="54" t="s">
        <v>316</v>
      </c>
      <c r="C167" s="5"/>
      <c r="D167" s="5"/>
      <c r="E167" s="5"/>
      <c r="F167" s="10"/>
      <c r="G167" s="5"/>
      <c r="I167" s="13">
        <f t="shared" si="0"/>
        <v>0</v>
      </c>
      <c r="J167" s="46">
        <f>I167</f>
        <v>0</v>
      </c>
    </row>
    <row r="168" spans="1:10" x14ac:dyDescent="0.3">
      <c r="A168" s="53" t="s">
        <v>349</v>
      </c>
      <c r="B168" s="54" t="s">
        <v>397</v>
      </c>
      <c r="C168" s="5"/>
      <c r="D168" s="5">
        <v>3726</v>
      </c>
      <c r="E168" s="5"/>
      <c r="F168" s="10"/>
      <c r="G168" s="5"/>
      <c r="I168" s="13">
        <f t="shared" si="0"/>
        <v>3726</v>
      </c>
      <c r="J168" s="46">
        <f t="shared" ref="J168:J173" si="2">I168</f>
        <v>3726</v>
      </c>
    </row>
    <row r="169" spans="1:10" x14ac:dyDescent="0.3">
      <c r="A169" s="53" t="s">
        <v>325</v>
      </c>
      <c r="B169" s="54" t="s">
        <v>397</v>
      </c>
      <c r="C169" s="5"/>
      <c r="D169" s="5">
        <v>2112</v>
      </c>
      <c r="E169" s="5"/>
      <c r="F169" s="10"/>
      <c r="G169" s="5"/>
      <c r="I169" s="13">
        <f t="shared" si="0"/>
        <v>2112</v>
      </c>
      <c r="J169" s="46">
        <f t="shared" si="2"/>
        <v>2112</v>
      </c>
    </row>
    <row r="170" spans="1:10" x14ac:dyDescent="0.3">
      <c r="A170" s="53" t="s">
        <v>398</v>
      </c>
      <c r="B170" s="54" t="s">
        <v>397</v>
      </c>
      <c r="C170" s="5"/>
      <c r="D170" s="5"/>
      <c r="E170" s="5"/>
      <c r="F170" s="10"/>
      <c r="G170" s="5"/>
      <c r="I170" s="13">
        <f t="shared" si="0"/>
        <v>0</v>
      </c>
      <c r="J170" s="46">
        <f t="shared" si="2"/>
        <v>0</v>
      </c>
    </row>
    <row r="171" spans="1:10" x14ac:dyDescent="0.3">
      <c r="A171" s="53" t="s">
        <v>332</v>
      </c>
      <c r="B171" s="54" t="s">
        <v>401</v>
      </c>
      <c r="C171" s="5"/>
      <c r="D171" s="5"/>
      <c r="E171" s="5"/>
      <c r="F171" s="10"/>
      <c r="G171" s="5"/>
      <c r="I171" s="13">
        <f t="shared" si="0"/>
        <v>0</v>
      </c>
      <c r="J171" s="46">
        <f t="shared" si="2"/>
        <v>0</v>
      </c>
    </row>
    <row r="172" spans="1:10" x14ac:dyDescent="0.3">
      <c r="A172" s="53" t="s">
        <v>339</v>
      </c>
      <c r="B172" s="54" t="s">
        <v>401</v>
      </c>
      <c r="C172" s="5"/>
      <c r="D172" s="5"/>
      <c r="E172" s="5"/>
      <c r="F172" s="10"/>
      <c r="G172" s="5"/>
      <c r="I172" s="13">
        <f t="shared" si="0"/>
        <v>0</v>
      </c>
      <c r="J172" s="46">
        <f t="shared" si="2"/>
        <v>0</v>
      </c>
    </row>
    <row r="173" spans="1:10" x14ac:dyDescent="0.3">
      <c r="A173" s="53" t="s">
        <v>161</v>
      </c>
      <c r="B173" s="54" t="s">
        <v>401</v>
      </c>
      <c r="C173" s="5"/>
      <c r="D173" s="5"/>
      <c r="E173" s="5"/>
      <c r="F173" s="10">
        <v>6235</v>
      </c>
      <c r="G173" s="5"/>
      <c r="I173" s="13">
        <f t="shared" si="0"/>
        <v>6235</v>
      </c>
      <c r="J173" s="46">
        <f t="shared" si="2"/>
        <v>6235</v>
      </c>
    </row>
    <row r="174" spans="1:10" x14ac:dyDescent="0.3">
      <c r="A174" t="s">
        <v>37</v>
      </c>
      <c r="B174" t="s">
        <v>293</v>
      </c>
      <c r="C174" s="5"/>
      <c r="D174" s="5"/>
      <c r="E174" s="5"/>
      <c r="F174" s="5"/>
      <c r="G174" s="5"/>
      <c r="I174" s="13">
        <f t="shared" si="0"/>
        <v>0</v>
      </c>
      <c r="J174" s="44">
        <f>I174+I181+I185+I190</f>
        <v>2496.8000000000002</v>
      </c>
    </row>
    <row r="175" spans="1:10" x14ac:dyDescent="0.3">
      <c r="A175" s="2" t="s">
        <v>332</v>
      </c>
      <c r="B175" s="2" t="s">
        <v>327</v>
      </c>
      <c r="C175" s="5"/>
      <c r="D175" s="5"/>
      <c r="E175" s="5"/>
      <c r="F175" s="5"/>
      <c r="G175" s="5"/>
      <c r="I175" s="13">
        <f t="shared" si="0"/>
        <v>0</v>
      </c>
      <c r="J175" s="46">
        <f>I175+I191+I197</f>
        <v>0</v>
      </c>
    </row>
    <row r="176" spans="1:10" x14ac:dyDescent="0.3">
      <c r="A176" t="s">
        <v>33</v>
      </c>
      <c r="B176" t="s">
        <v>293</v>
      </c>
      <c r="C176" s="5"/>
      <c r="D176" s="5"/>
      <c r="E176" s="5"/>
      <c r="F176" s="5"/>
      <c r="G176" s="5"/>
      <c r="I176" s="13">
        <f t="shared" si="0"/>
        <v>0</v>
      </c>
      <c r="J176" s="46">
        <f>I176+I182+I186+I192</f>
        <v>7995.2000000000007</v>
      </c>
    </row>
    <row r="177" spans="1:10" x14ac:dyDescent="0.3">
      <c r="A177" s="2" t="s">
        <v>326</v>
      </c>
      <c r="B177" s="2" t="s">
        <v>327</v>
      </c>
      <c r="C177" s="5">
        <v>3454</v>
      </c>
      <c r="D177" s="5"/>
      <c r="E177" s="5"/>
      <c r="F177" s="5">
        <v>2764</v>
      </c>
      <c r="G177" s="5"/>
      <c r="I177" s="13">
        <f t="shared" si="0"/>
        <v>6218</v>
      </c>
      <c r="J177" s="46">
        <f>I177+I193+I198+I187</f>
        <v>6218</v>
      </c>
    </row>
    <row r="178" spans="1:10" x14ac:dyDescent="0.3">
      <c r="A178" t="s">
        <v>31</v>
      </c>
      <c r="B178" t="s">
        <v>293</v>
      </c>
      <c r="C178" s="5"/>
      <c r="D178" s="5"/>
      <c r="E178" s="5"/>
      <c r="F178" s="10"/>
      <c r="G178" s="5"/>
      <c r="I178" s="13">
        <f t="shared" si="0"/>
        <v>0</v>
      </c>
      <c r="J178" s="44">
        <f>I178+I183+I188+I194</f>
        <v>9254</v>
      </c>
    </row>
    <row r="179" spans="1:10" x14ac:dyDescent="0.3">
      <c r="A179" t="s">
        <v>245</v>
      </c>
      <c r="B179" t="s">
        <v>293</v>
      </c>
      <c r="C179" s="5"/>
      <c r="D179" s="5"/>
      <c r="E179" s="5"/>
      <c r="F179" s="10"/>
      <c r="G179" s="5"/>
      <c r="I179" s="13">
        <f t="shared" si="0"/>
        <v>0</v>
      </c>
      <c r="J179" s="75">
        <f>I179+I184+I189+I195</f>
        <v>5121.5</v>
      </c>
    </row>
    <row r="180" spans="1:10" x14ac:dyDescent="0.3">
      <c r="A180" t="s">
        <v>161</v>
      </c>
      <c r="B180" t="s">
        <v>293</v>
      </c>
      <c r="C180" s="5"/>
      <c r="D180" s="5">
        <v>1863</v>
      </c>
      <c r="E180" s="5">
        <v>3195</v>
      </c>
      <c r="F180" s="10"/>
      <c r="G180" s="5"/>
      <c r="I180" s="13">
        <f t="shared" si="0"/>
        <v>5058</v>
      </c>
      <c r="J180" s="46">
        <f>I180+I196+I199</f>
        <v>5058</v>
      </c>
    </row>
    <row r="181" spans="1:10" x14ac:dyDescent="0.3">
      <c r="A181" t="s">
        <v>37</v>
      </c>
      <c r="B181" t="s">
        <v>277</v>
      </c>
      <c r="C181" s="5">
        <v>2496.8000000000002</v>
      </c>
      <c r="D181" s="5"/>
      <c r="E181" s="17"/>
      <c r="F181" s="10"/>
      <c r="G181" s="5"/>
      <c r="I181" s="47">
        <f t="shared" si="0"/>
        <v>2496.8000000000002</v>
      </c>
      <c r="J181" s="46"/>
    </row>
    <row r="182" spans="1:10" x14ac:dyDescent="0.3">
      <c r="A182" t="s">
        <v>33</v>
      </c>
      <c r="B182" t="s">
        <v>277</v>
      </c>
      <c r="C182" s="5"/>
      <c r="D182" s="5">
        <v>4466.8</v>
      </c>
      <c r="E182" s="5"/>
      <c r="F182" s="10">
        <v>3528.4</v>
      </c>
      <c r="G182" s="5"/>
      <c r="I182" s="47">
        <f t="shared" si="0"/>
        <v>7995.2000000000007</v>
      </c>
      <c r="J182" s="46"/>
    </row>
    <row r="183" spans="1:10" x14ac:dyDescent="0.3">
      <c r="A183" t="s">
        <v>31</v>
      </c>
      <c r="B183" t="s">
        <v>277</v>
      </c>
      <c r="C183" s="5">
        <v>556</v>
      </c>
      <c r="D183" s="5">
        <v>6090</v>
      </c>
      <c r="E183" s="5">
        <v>2608</v>
      </c>
      <c r="F183" s="10"/>
      <c r="G183" s="5"/>
      <c r="I183" s="47">
        <f t="shared" si="0"/>
        <v>9254</v>
      </c>
      <c r="J183" s="46"/>
    </row>
    <row r="184" spans="1:10" x14ac:dyDescent="0.3">
      <c r="A184" t="s">
        <v>245</v>
      </c>
      <c r="B184" t="s">
        <v>277</v>
      </c>
      <c r="C184" s="5"/>
      <c r="D184" s="5">
        <v>4196</v>
      </c>
      <c r="E184" s="5"/>
      <c r="F184" s="10"/>
      <c r="G184" s="5">
        <v>925.5</v>
      </c>
      <c r="I184" s="74">
        <f t="shared" si="0"/>
        <v>5121.5</v>
      </c>
      <c r="J184" s="46"/>
    </row>
    <row r="185" spans="1:10" x14ac:dyDescent="0.3">
      <c r="A185" s="2" t="s">
        <v>37</v>
      </c>
      <c r="B185" s="2" t="s">
        <v>153</v>
      </c>
      <c r="C185" s="5"/>
      <c r="D185" s="5"/>
      <c r="E185" s="5"/>
      <c r="F185" s="10"/>
      <c r="G185" s="5"/>
      <c r="I185" s="47">
        <f t="shared" si="0"/>
        <v>0</v>
      </c>
      <c r="J185" s="46"/>
    </row>
    <row r="186" spans="1:10" x14ac:dyDescent="0.3">
      <c r="A186" s="2" t="s">
        <v>33</v>
      </c>
      <c r="B186" s="2" t="s">
        <v>153</v>
      </c>
      <c r="C186" s="5"/>
      <c r="D186" s="5"/>
      <c r="E186" s="5"/>
      <c r="F186" s="10"/>
      <c r="G186" s="5"/>
      <c r="I186" s="47">
        <f t="shared" si="0"/>
        <v>0</v>
      </c>
      <c r="J186" s="46"/>
    </row>
    <row r="187" spans="1:10" x14ac:dyDescent="0.3">
      <c r="A187" s="2" t="s">
        <v>326</v>
      </c>
      <c r="B187" s="2" t="s">
        <v>153</v>
      </c>
      <c r="C187" s="5"/>
      <c r="D187" s="5"/>
      <c r="E187" s="5"/>
      <c r="F187" s="10"/>
      <c r="G187" s="5"/>
      <c r="I187" s="47">
        <f t="shared" si="0"/>
        <v>0</v>
      </c>
      <c r="J187" s="46"/>
    </row>
    <row r="188" spans="1:10" x14ac:dyDescent="0.3">
      <c r="A188" s="2" t="s">
        <v>31</v>
      </c>
      <c r="B188" s="2" t="s">
        <v>153</v>
      </c>
      <c r="C188" s="5"/>
      <c r="D188" s="5"/>
      <c r="E188" s="5"/>
      <c r="F188" s="10"/>
      <c r="G188" s="5"/>
      <c r="I188" s="47">
        <f t="shared" si="0"/>
        <v>0</v>
      </c>
      <c r="J188" s="46"/>
    </row>
    <row r="189" spans="1:10" x14ac:dyDescent="0.3">
      <c r="A189" s="2" t="s">
        <v>245</v>
      </c>
      <c r="B189" s="2" t="s">
        <v>153</v>
      </c>
      <c r="C189" s="5"/>
      <c r="D189" s="5"/>
      <c r="E189" s="5"/>
      <c r="F189" s="10"/>
      <c r="G189" s="5"/>
      <c r="I189" s="47">
        <f t="shared" si="0"/>
        <v>0</v>
      </c>
      <c r="J189" s="46"/>
    </row>
    <row r="190" spans="1:10" x14ac:dyDescent="0.3">
      <c r="A190" s="2" t="s">
        <v>42</v>
      </c>
      <c r="B190" s="2" t="s">
        <v>355</v>
      </c>
      <c r="C190" s="5"/>
      <c r="D190" s="5"/>
      <c r="E190" s="5"/>
      <c r="F190" s="5"/>
      <c r="G190" s="5"/>
      <c r="I190" s="47">
        <f t="shared" si="0"/>
        <v>0</v>
      </c>
      <c r="J190" s="46"/>
    </row>
    <row r="191" spans="1:10" x14ac:dyDescent="0.3">
      <c r="A191" s="2" t="s">
        <v>356</v>
      </c>
      <c r="B191" s="2" t="s">
        <v>355</v>
      </c>
      <c r="C191" s="5"/>
      <c r="D191" s="5"/>
      <c r="E191" s="5"/>
      <c r="F191" s="5"/>
      <c r="G191" s="5"/>
      <c r="I191" s="47">
        <f t="shared" si="0"/>
        <v>0</v>
      </c>
      <c r="J191" s="46"/>
    </row>
    <row r="192" spans="1:10" x14ac:dyDescent="0.3">
      <c r="A192" s="2" t="s">
        <v>44</v>
      </c>
      <c r="B192" s="2" t="s">
        <v>355</v>
      </c>
      <c r="C192" s="5"/>
      <c r="D192" s="5"/>
      <c r="E192" s="5"/>
      <c r="F192" s="5"/>
      <c r="G192" s="5"/>
      <c r="I192" s="47">
        <f t="shared" si="0"/>
        <v>0</v>
      </c>
      <c r="J192" s="46"/>
    </row>
    <row r="193" spans="1:10" x14ac:dyDescent="0.3">
      <c r="A193" s="2" t="s">
        <v>357</v>
      </c>
      <c r="B193" s="2" t="s">
        <v>355</v>
      </c>
      <c r="C193" s="5"/>
      <c r="D193" s="5"/>
      <c r="E193" s="5"/>
      <c r="F193" s="5"/>
      <c r="G193" s="5"/>
      <c r="I193" s="47">
        <f t="shared" si="0"/>
        <v>0</v>
      </c>
      <c r="J193" s="46"/>
    </row>
    <row r="194" spans="1:10" x14ac:dyDescent="0.3">
      <c r="A194" s="2" t="s">
        <v>71</v>
      </c>
      <c r="B194" s="2" t="s">
        <v>355</v>
      </c>
      <c r="C194" s="5"/>
      <c r="D194" s="5"/>
      <c r="E194" s="5"/>
      <c r="F194" s="5"/>
      <c r="G194" s="5"/>
      <c r="I194" s="47">
        <f t="shared" si="0"/>
        <v>0</v>
      </c>
      <c r="J194" s="46"/>
    </row>
    <row r="195" spans="1:10" x14ac:dyDescent="0.3">
      <c r="A195" s="2" t="s">
        <v>358</v>
      </c>
      <c r="B195" s="2" t="s">
        <v>355</v>
      </c>
      <c r="C195" s="5"/>
      <c r="D195" s="5"/>
      <c r="E195" s="5"/>
      <c r="F195" s="5"/>
      <c r="G195" s="5"/>
      <c r="I195" s="47">
        <f t="shared" si="0"/>
        <v>0</v>
      </c>
      <c r="J195" s="46"/>
    </row>
    <row r="196" spans="1:10" x14ac:dyDescent="0.3">
      <c r="A196" s="2" t="s">
        <v>359</v>
      </c>
      <c r="B196" s="2" t="s">
        <v>355</v>
      </c>
      <c r="C196" s="5"/>
      <c r="D196" s="5"/>
      <c r="E196" s="5"/>
      <c r="F196" s="10"/>
      <c r="G196" s="5"/>
      <c r="I196" s="47">
        <f t="shared" si="0"/>
        <v>0</v>
      </c>
      <c r="J196" s="46"/>
    </row>
    <row r="197" spans="1:10" x14ac:dyDescent="0.3">
      <c r="A197" s="2" t="s">
        <v>332</v>
      </c>
      <c r="B197" s="2" t="s">
        <v>381</v>
      </c>
      <c r="C197" s="5"/>
      <c r="D197" s="5"/>
      <c r="E197" s="5"/>
      <c r="F197" s="10"/>
      <c r="G197" s="5"/>
      <c r="I197" s="47">
        <f t="shared" si="0"/>
        <v>0</v>
      </c>
      <c r="J197" s="46"/>
    </row>
    <row r="198" spans="1:10" x14ac:dyDescent="0.3">
      <c r="A198" s="2" t="s">
        <v>326</v>
      </c>
      <c r="B198" s="2" t="s">
        <v>381</v>
      </c>
      <c r="C198" s="5"/>
      <c r="D198" s="5"/>
      <c r="E198" s="5"/>
      <c r="F198" s="10"/>
      <c r="G198" s="5"/>
      <c r="I198" s="47">
        <f t="shared" si="0"/>
        <v>0</v>
      </c>
      <c r="J198" s="46"/>
    </row>
    <row r="199" spans="1:10" x14ac:dyDescent="0.3">
      <c r="A199" s="2" t="s">
        <v>161</v>
      </c>
      <c r="B199" s="2" t="s">
        <v>381</v>
      </c>
      <c r="C199" s="5"/>
      <c r="D199" s="5"/>
      <c r="E199" s="5"/>
      <c r="F199" s="10"/>
      <c r="G199" s="5"/>
      <c r="I199" s="47">
        <f t="shared" si="0"/>
        <v>0</v>
      </c>
      <c r="J199" s="46"/>
    </row>
    <row r="200" spans="1:10" x14ac:dyDescent="0.3">
      <c r="A200" s="2" t="s">
        <v>29</v>
      </c>
      <c r="B200" s="2" t="s">
        <v>318</v>
      </c>
      <c r="C200" s="5"/>
      <c r="D200" s="5"/>
      <c r="E200" s="5"/>
      <c r="F200" s="10"/>
      <c r="G200" s="5"/>
      <c r="I200" s="47">
        <f t="shared" si="0"/>
        <v>0</v>
      </c>
      <c r="J200" s="46">
        <f>I200</f>
        <v>0</v>
      </c>
    </row>
    <row r="201" spans="1:10" x14ac:dyDescent="0.3">
      <c r="A201" s="2" t="s">
        <v>17</v>
      </c>
      <c r="B201" s="2" t="s">
        <v>318</v>
      </c>
      <c r="C201" s="5"/>
      <c r="D201" s="5"/>
      <c r="E201" s="5"/>
      <c r="F201" s="10"/>
      <c r="G201" s="5"/>
      <c r="I201" s="47">
        <f t="shared" si="0"/>
        <v>0</v>
      </c>
      <c r="J201" s="46">
        <f>I201</f>
        <v>0</v>
      </c>
    </row>
    <row r="202" spans="1:10" x14ac:dyDescent="0.3">
      <c r="A202" s="2" t="s">
        <v>37</v>
      </c>
      <c r="B202" s="2" t="s">
        <v>290</v>
      </c>
      <c r="C202" s="5"/>
      <c r="D202" s="5"/>
      <c r="E202" s="5"/>
      <c r="F202" s="10"/>
      <c r="G202" s="5"/>
      <c r="I202" s="47">
        <f t="shared" si="0"/>
        <v>0</v>
      </c>
      <c r="J202" s="45"/>
    </row>
    <row r="203" spans="1:10" x14ac:dyDescent="0.3">
      <c r="A203" s="2" t="s">
        <v>33</v>
      </c>
      <c r="B203" s="2" t="s">
        <v>290</v>
      </c>
      <c r="C203" s="5"/>
      <c r="D203" s="5"/>
      <c r="E203" s="5"/>
      <c r="F203" s="10"/>
      <c r="G203" s="5"/>
      <c r="I203" s="47">
        <f t="shared" si="0"/>
        <v>0</v>
      </c>
      <c r="J203" s="45"/>
    </row>
    <row r="204" spans="1:10" x14ac:dyDescent="0.3">
      <c r="A204" s="2" t="s">
        <v>31</v>
      </c>
      <c r="B204" s="2" t="s">
        <v>290</v>
      </c>
      <c r="C204" s="5"/>
      <c r="D204" s="5"/>
      <c r="E204" s="5"/>
      <c r="F204" s="10"/>
      <c r="G204" s="5"/>
      <c r="I204" s="47">
        <f t="shared" si="0"/>
        <v>0</v>
      </c>
      <c r="J204" s="45"/>
    </row>
    <row r="205" spans="1:10" x14ac:dyDescent="0.3">
      <c r="A205" s="2" t="s">
        <v>245</v>
      </c>
      <c r="B205" s="2" t="s">
        <v>290</v>
      </c>
      <c r="C205" s="5"/>
      <c r="D205" s="5"/>
      <c r="E205" s="5"/>
      <c r="F205" s="10"/>
      <c r="G205" s="5"/>
      <c r="I205" s="47">
        <f t="shared" si="0"/>
        <v>0</v>
      </c>
      <c r="J205" s="45"/>
    </row>
    <row r="206" spans="1:10" x14ac:dyDescent="0.3">
      <c r="A206" s="62" t="s">
        <v>29</v>
      </c>
      <c r="B206" s="62" t="s">
        <v>32</v>
      </c>
      <c r="C206" s="5"/>
      <c r="D206" s="5"/>
      <c r="E206" s="5"/>
      <c r="F206" s="10"/>
      <c r="G206" s="5"/>
      <c r="I206" s="47">
        <f t="shared" si="0"/>
        <v>0</v>
      </c>
      <c r="J206" s="46">
        <f>I206</f>
        <v>0</v>
      </c>
    </row>
    <row r="207" spans="1:10" x14ac:dyDescent="0.3">
      <c r="A207" s="62" t="s">
        <v>17</v>
      </c>
      <c r="B207" s="62" t="s">
        <v>32</v>
      </c>
      <c r="C207" s="5"/>
      <c r="D207" s="5"/>
      <c r="E207" s="5"/>
      <c r="F207" s="10"/>
      <c r="G207" s="5"/>
      <c r="I207" s="47">
        <f t="shared" si="0"/>
        <v>0</v>
      </c>
      <c r="J207" s="46">
        <f t="shared" ref="J207:J208" si="3">I207</f>
        <v>0</v>
      </c>
    </row>
    <row r="208" spans="1:10" x14ac:dyDescent="0.3">
      <c r="A208" s="40" t="s">
        <v>18</v>
      </c>
      <c r="B208" s="62" t="s">
        <v>32</v>
      </c>
      <c r="C208" s="5"/>
      <c r="D208" s="5"/>
      <c r="E208" s="5"/>
      <c r="F208" s="10"/>
      <c r="G208" s="5"/>
      <c r="I208" s="47">
        <f t="shared" si="0"/>
        <v>0</v>
      </c>
      <c r="J208" s="46">
        <f t="shared" si="3"/>
        <v>0</v>
      </c>
    </row>
    <row r="209" spans="1:10" x14ac:dyDescent="0.3">
      <c r="A209" s="2" t="s">
        <v>42</v>
      </c>
      <c r="B209" s="54" t="s">
        <v>385</v>
      </c>
      <c r="C209" s="5">
        <v>12371</v>
      </c>
      <c r="D209" s="5"/>
      <c r="E209" s="5"/>
      <c r="F209" s="10">
        <v>2776</v>
      </c>
      <c r="G209" s="5"/>
      <c r="I209" s="47">
        <f t="shared" si="0"/>
        <v>15147</v>
      </c>
      <c r="J209" s="46"/>
    </row>
    <row r="210" spans="1:10" x14ac:dyDescent="0.3">
      <c r="A210" s="2" t="s">
        <v>356</v>
      </c>
      <c r="B210" s="54" t="s">
        <v>385</v>
      </c>
      <c r="C210" s="5">
        <v>13048</v>
      </c>
      <c r="D210" s="5"/>
      <c r="E210" s="5">
        <v>7947</v>
      </c>
      <c r="F210" s="10"/>
      <c r="G210" s="5">
        <v>8652</v>
      </c>
      <c r="I210" s="47">
        <f t="shared" si="0"/>
        <v>29647</v>
      </c>
      <c r="J210" s="46"/>
    </row>
    <row r="211" spans="1:10" x14ac:dyDescent="0.3">
      <c r="A211" s="2" t="s">
        <v>44</v>
      </c>
      <c r="B211" s="54" t="s">
        <v>385</v>
      </c>
      <c r="C211" s="5">
        <v>3221</v>
      </c>
      <c r="D211" s="5">
        <v>6639</v>
      </c>
      <c r="E211" s="5">
        <v>5703</v>
      </c>
      <c r="F211" s="10">
        <v>6924</v>
      </c>
      <c r="G211" s="5">
        <v>4510</v>
      </c>
      <c r="I211" s="47">
        <f t="shared" si="0"/>
        <v>26997</v>
      </c>
      <c r="J211" s="46"/>
    </row>
    <row r="212" spans="1:10" x14ac:dyDescent="0.3">
      <c r="A212" s="2" t="s">
        <v>357</v>
      </c>
      <c r="B212" s="54" t="s">
        <v>385</v>
      </c>
      <c r="C212" s="5">
        <v>9492</v>
      </c>
      <c r="D212" s="5">
        <v>1694</v>
      </c>
      <c r="E212" s="5">
        <v>2779</v>
      </c>
      <c r="F212" s="10"/>
      <c r="G212" s="5"/>
      <c r="I212" s="47">
        <f t="shared" si="0"/>
        <v>13965</v>
      </c>
      <c r="J212" s="46"/>
    </row>
    <row r="213" spans="1:10" x14ac:dyDescent="0.3">
      <c r="A213" s="2" t="s">
        <v>71</v>
      </c>
      <c r="B213" s="54" t="s">
        <v>385</v>
      </c>
      <c r="C213" s="5">
        <v>1323</v>
      </c>
      <c r="D213" s="5">
        <v>1488</v>
      </c>
      <c r="E213" s="5">
        <v>14285</v>
      </c>
      <c r="F213" s="10"/>
      <c r="G213" s="5">
        <v>2644</v>
      </c>
      <c r="I213" s="47">
        <f t="shared" si="0"/>
        <v>19740</v>
      </c>
      <c r="J213" s="46"/>
    </row>
    <row r="214" spans="1:10" x14ac:dyDescent="0.3">
      <c r="A214" s="2" t="s">
        <v>358</v>
      </c>
      <c r="B214" s="54" t="s">
        <v>385</v>
      </c>
      <c r="C214" s="5">
        <v>471</v>
      </c>
      <c r="D214" s="5"/>
      <c r="E214" s="5"/>
      <c r="F214" s="10"/>
      <c r="G214" s="5"/>
      <c r="I214" s="47">
        <f t="shared" si="0"/>
        <v>471</v>
      </c>
      <c r="J214" s="46"/>
    </row>
    <row r="215" spans="1:10" x14ac:dyDescent="0.3">
      <c r="A215" s="2" t="s">
        <v>359</v>
      </c>
      <c r="B215" s="54" t="s">
        <v>385</v>
      </c>
      <c r="C215" s="5">
        <v>1961</v>
      </c>
      <c r="D215" s="5"/>
      <c r="E215" s="5">
        <v>3709</v>
      </c>
      <c r="F215" s="10"/>
      <c r="G215" s="5"/>
      <c r="I215" s="47">
        <f t="shared" si="0"/>
        <v>5670</v>
      </c>
      <c r="J215" s="46"/>
    </row>
    <row r="216" spans="1:10" x14ac:dyDescent="0.3">
      <c r="A216" s="2" t="s">
        <v>392</v>
      </c>
      <c r="B216" s="54" t="s">
        <v>390</v>
      </c>
      <c r="C216" s="5"/>
      <c r="D216" s="5"/>
      <c r="E216" s="5"/>
      <c r="F216" s="10">
        <v>6262</v>
      </c>
      <c r="G216" s="5"/>
      <c r="I216" s="47">
        <f t="shared" si="0"/>
        <v>6262</v>
      </c>
      <c r="J216" s="46">
        <f>I216</f>
        <v>6262</v>
      </c>
    </row>
    <row r="217" spans="1:10" x14ac:dyDescent="0.3">
      <c r="A217" s="2" t="s">
        <v>393</v>
      </c>
      <c r="B217" s="54" t="s">
        <v>390</v>
      </c>
      <c r="C217" s="5"/>
      <c r="D217" s="5"/>
      <c r="E217" s="5"/>
      <c r="F217" s="10"/>
      <c r="G217" s="5"/>
      <c r="I217" s="47">
        <f t="shared" si="0"/>
        <v>0</v>
      </c>
      <c r="J217" s="46">
        <f>I217</f>
        <v>0</v>
      </c>
    </row>
    <row r="218" spans="1:10" x14ac:dyDescent="0.3">
      <c r="A218" s="2" t="s">
        <v>53</v>
      </c>
      <c r="B218" s="58" t="s">
        <v>310</v>
      </c>
      <c r="C218" s="5"/>
      <c r="D218" s="5"/>
      <c r="E218" s="5"/>
      <c r="F218" s="10"/>
      <c r="G218" s="5"/>
      <c r="I218" s="47">
        <f t="shared" si="0"/>
        <v>0</v>
      </c>
      <c r="J218" s="44">
        <f>I148+I202+I218+I225+I209</f>
        <v>43700</v>
      </c>
    </row>
    <row r="219" spans="1:10" x14ac:dyDescent="0.3">
      <c r="A219" s="2" t="s">
        <v>333</v>
      </c>
      <c r="B219" s="58" t="s">
        <v>310</v>
      </c>
      <c r="C219" s="5"/>
      <c r="D219" s="5"/>
      <c r="E219" s="5"/>
      <c r="F219" s="10"/>
      <c r="G219" s="5"/>
      <c r="I219" s="47">
        <f t="shared" si="0"/>
        <v>0</v>
      </c>
      <c r="J219" s="46">
        <f>I219+I149+I226+I210</f>
        <v>32567</v>
      </c>
    </row>
    <row r="220" spans="1:10" x14ac:dyDescent="0.3">
      <c r="A220" s="2" t="s">
        <v>54</v>
      </c>
      <c r="B220" s="58" t="s">
        <v>310</v>
      </c>
      <c r="C220" s="5"/>
      <c r="D220" s="5"/>
      <c r="E220" s="5"/>
      <c r="F220" s="10"/>
      <c r="G220" s="5"/>
      <c r="I220" s="47">
        <f t="shared" si="0"/>
        <v>0</v>
      </c>
      <c r="J220" s="44">
        <f>I150+I203+I220+I232+I227+I211</f>
        <v>52266</v>
      </c>
    </row>
    <row r="221" spans="1:10" x14ac:dyDescent="0.3">
      <c r="A221" s="2" t="s">
        <v>334</v>
      </c>
      <c r="B221" s="58" t="s">
        <v>310</v>
      </c>
      <c r="C221" s="5"/>
      <c r="D221" s="5"/>
      <c r="E221" s="5"/>
      <c r="F221" s="10"/>
      <c r="G221" s="5"/>
      <c r="I221" s="47">
        <f t="shared" si="0"/>
        <v>0</v>
      </c>
      <c r="J221" s="46">
        <f>I221+I151+I228+I212</f>
        <v>22814</v>
      </c>
    </row>
    <row r="222" spans="1:10" x14ac:dyDescent="0.3">
      <c r="A222" s="2" t="s">
        <v>311</v>
      </c>
      <c r="B222" s="58" t="s">
        <v>310</v>
      </c>
      <c r="C222" s="5"/>
      <c r="D222" s="5"/>
      <c r="E222" s="5"/>
      <c r="F222" s="10"/>
      <c r="G222" s="5"/>
      <c r="I222" s="47">
        <f t="shared" si="0"/>
        <v>0</v>
      </c>
      <c r="J222" s="44">
        <f>I153+I204+I222+I229+I213</f>
        <v>26300</v>
      </c>
    </row>
    <row r="223" spans="1:10" x14ac:dyDescent="0.3">
      <c r="A223" s="2" t="s">
        <v>320</v>
      </c>
      <c r="B223" s="58" t="s">
        <v>310</v>
      </c>
      <c r="C223" s="5"/>
      <c r="D223" s="5">
        <v>381</v>
      </c>
      <c r="E223" s="5"/>
      <c r="F223" s="5"/>
      <c r="G223" s="5"/>
      <c r="I223" s="47">
        <f t="shared" si="0"/>
        <v>381</v>
      </c>
      <c r="J223" s="44">
        <f>I205+I223+I154+I230+I214</f>
        <v>852</v>
      </c>
    </row>
    <row r="224" spans="1:10" x14ac:dyDescent="0.3">
      <c r="A224" s="2" t="s">
        <v>337</v>
      </c>
      <c r="B224" s="58" t="s">
        <v>310</v>
      </c>
      <c r="C224" s="5"/>
      <c r="D224" s="5"/>
      <c r="E224" s="5"/>
      <c r="F224" s="5"/>
      <c r="G224" s="5"/>
      <c r="I224" s="47">
        <f>C224+D224+E224+F224+G224</f>
        <v>0</v>
      </c>
      <c r="J224" s="46">
        <f>I224+I155+I231+I215</f>
        <v>5670</v>
      </c>
    </row>
    <row r="225" spans="1:10" x14ac:dyDescent="0.3">
      <c r="A225" s="65" t="s">
        <v>29</v>
      </c>
      <c r="B225" s="58" t="s">
        <v>310</v>
      </c>
      <c r="C225" s="5">
        <v>448</v>
      </c>
      <c r="D225" s="5">
        <v>9306</v>
      </c>
      <c r="E225" s="5">
        <v>4374</v>
      </c>
      <c r="F225" s="5">
        <v>5233</v>
      </c>
      <c r="G225" s="5"/>
      <c r="I225" s="47">
        <f t="shared" ref="I225:I231" si="4">C225+D225+E225+F225+G225</f>
        <v>19361</v>
      </c>
      <c r="J225" s="46"/>
    </row>
    <row r="226" spans="1:10" x14ac:dyDescent="0.3">
      <c r="A226" s="65" t="s">
        <v>330</v>
      </c>
      <c r="B226" s="58" t="s">
        <v>310</v>
      </c>
      <c r="C226" s="5"/>
      <c r="D226" s="5"/>
      <c r="E226" s="5"/>
      <c r="F226" s="5">
        <v>2920</v>
      </c>
      <c r="G226" s="5"/>
      <c r="I226" s="47">
        <f t="shared" si="4"/>
        <v>2920</v>
      </c>
      <c r="J226" s="46"/>
    </row>
    <row r="227" spans="1:10" x14ac:dyDescent="0.3">
      <c r="A227" s="65" t="s">
        <v>17</v>
      </c>
      <c r="B227" s="58" t="s">
        <v>310</v>
      </c>
      <c r="C227" s="5">
        <v>7659</v>
      </c>
      <c r="D227" s="5">
        <v>7274</v>
      </c>
      <c r="E227" s="5">
        <v>1156</v>
      </c>
      <c r="F227" s="5">
        <v>6075</v>
      </c>
      <c r="G227" s="5"/>
      <c r="I227" s="47">
        <f t="shared" si="4"/>
        <v>22164</v>
      </c>
      <c r="J227" s="46"/>
    </row>
    <row r="228" spans="1:10" x14ac:dyDescent="0.3">
      <c r="A228" s="65" t="s">
        <v>331</v>
      </c>
      <c r="B228" s="58" t="s">
        <v>310</v>
      </c>
      <c r="C228" s="5"/>
      <c r="D228" s="5"/>
      <c r="E228" s="5">
        <v>4201</v>
      </c>
      <c r="F228" s="5">
        <v>967</v>
      </c>
      <c r="G228" s="5">
        <v>3173</v>
      </c>
      <c r="I228" s="47">
        <f t="shared" si="4"/>
        <v>8341</v>
      </c>
      <c r="J228" s="46"/>
    </row>
    <row r="229" spans="1:10" x14ac:dyDescent="0.3">
      <c r="A229" s="65" t="s">
        <v>18</v>
      </c>
      <c r="B229" s="58" t="s">
        <v>310</v>
      </c>
      <c r="C229" s="5">
        <v>2957</v>
      </c>
      <c r="D229" s="5"/>
      <c r="E229" s="5"/>
      <c r="F229" s="10">
        <v>889</v>
      </c>
      <c r="G229" s="5"/>
      <c r="I229" s="47">
        <f t="shared" si="4"/>
        <v>3846</v>
      </c>
      <c r="J229" s="46"/>
    </row>
    <row r="230" spans="1:10" x14ac:dyDescent="0.3">
      <c r="A230" s="65" t="s">
        <v>244</v>
      </c>
      <c r="B230" s="58" t="s">
        <v>310</v>
      </c>
      <c r="C230" s="5"/>
      <c r="D230" s="5"/>
      <c r="E230" s="5"/>
      <c r="F230" s="10"/>
      <c r="G230" s="5"/>
      <c r="I230" s="47">
        <f t="shared" si="4"/>
        <v>0</v>
      </c>
      <c r="J230" s="46"/>
    </row>
    <row r="231" spans="1:10" x14ac:dyDescent="0.3">
      <c r="A231" s="65" t="s">
        <v>162</v>
      </c>
      <c r="B231" s="58" t="s">
        <v>310</v>
      </c>
      <c r="C231" s="5"/>
      <c r="D231" s="5"/>
      <c r="E231" s="5"/>
      <c r="F231" s="10"/>
      <c r="G231" s="5"/>
      <c r="I231" s="47">
        <f t="shared" si="4"/>
        <v>0</v>
      </c>
      <c r="J231" s="46"/>
    </row>
    <row r="232" spans="1:10" x14ac:dyDescent="0.3">
      <c r="A232" t="s">
        <v>27</v>
      </c>
      <c r="B232" t="s">
        <v>45</v>
      </c>
      <c r="C232" s="5"/>
      <c r="D232" s="5"/>
      <c r="E232" s="5"/>
      <c r="F232" s="5"/>
      <c r="G232" s="5"/>
      <c r="I232" s="47">
        <f t="shared" si="0"/>
        <v>0</v>
      </c>
      <c r="J232" s="44"/>
    </row>
    <row r="233" spans="1:10" x14ac:dyDescent="0.3">
      <c r="C233" s="1" t="s">
        <v>0</v>
      </c>
      <c r="D233" s="1" t="s">
        <v>0</v>
      </c>
      <c r="E233" s="1" t="s">
        <v>0</v>
      </c>
      <c r="F233" s="1" t="s">
        <v>0</v>
      </c>
      <c r="G233" s="1" t="s">
        <v>0</v>
      </c>
      <c r="H233" s="1"/>
      <c r="I233" s="1" t="s">
        <v>0</v>
      </c>
    </row>
    <row r="234" spans="1:10" x14ac:dyDescent="0.3">
      <c r="C234" s="70">
        <f>SUM(C4:C232)</f>
        <v>208485.8</v>
      </c>
      <c r="D234" s="70">
        <f>SUM(D4:D232)</f>
        <v>234436.8</v>
      </c>
      <c r="E234" s="70">
        <f>SUM(E4:E232)</f>
        <v>176204</v>
      </c>
      <c r="F234" s="70">
        <f>SUM(F4:F232)</f>
        <v>168948.4</v>
      </c>
      <c r="G234" s="70">
        <f>SUM(G4:G232)</f>
        <v>72003.5</v>
      </c>
      <c r="H234" s="9"/>
      <c r="I234" s="76">
        <f>SUM(I4:I232)</f>
        <v>860078.5</v>
      </c>
      <c r="J234" s="76">
        <f>SUM(J4:J232)</f>
        <v>860078.5</v>
      </c>
    </row>
    <row r="235" spans="1:10" x14ac:dyDescent="0.3">
      <c r="C235" s="1" t="s">
        <v>1</v>
      </c>
      <c r="D235" s="1" t="s">
        <v>1</v>
      </c>
      <c r="E235" s="1" t="s">
        <v>1</v>
      </c>
      <c r="F235" s="1" t="s">
        <v>1</v>
      </c>
      <c r="G235" s="1" t="s">
        <v>1</v>
      </c>
      <c r="H235" s="1"/>
      <c r="I235" s="1" t="s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J237"/>
  <sheetViews>
    <sheetView topLeftCell="A217" workbookViewId="0">
      <selection activeCell="L232" sqref="L232"/>
    </sheetView>
  </sheetViews>
  <sheetFormatPr defaultRowHeight="14.4" x14ac:dyDescent="0.3"/>
  <cols>
    <col min="2" max="2" width="18.5546875" customWidth="1"/>
    <col min="3" max="3" width="10.33203125" customWidth="1"/>
    <col min="4" max="6" width="11.33203125" customWidth="1"/>
    <col min="7" max="7" width="12" customWidth="1"/>
    <col min="9" max="9" width="12.109375" customWidth="1"/>
    <col min="10" max="10" width="13.109375" customWidth="1"/>
  </cols>
  <sheetData>
    <row r="1" spans="1:10" x14ac:dyDescent="0.3">
      <c r="A1" t="s">
        <v>409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3" t="s">
        <v>194</v>
      </c>
      <c r="E3" s="4" t="s">
        <v>195</v>
      </c>
      <c r="F3" s="4" t="s">
        <v>249</v>
      </c>
      <c r="G3" s="3" t="s">
        <v>80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34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0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3263</v>
      </c>
    </row>
    <row r="12" spans="1:10" x14ac:dyDescent="0.3">
      <c r="A12" s="67" t="s">
        <v>331</v>
      </c>
      <c r="B12" s="67" t="s">
        <v>315</v>
      </c>
      <c r="C12" s="5"/>
      <c r="D12" s="5"/>
      <c r="E12" s="5"/>
      <c r="F12" s="17"/>
      <c r="G12" s="5"/>
      <c r="I12" s="47">
        <f t="shared" si="0"/>
        <v>0</v>
      </c>
      <c r="J12" s="46"/>
    </row>
    <row r="13" spans="1:10" x14ac:dyDescent="0.3">
      <c r="A13" s="67" t="s">
        <v>18</v>
      </c>
      <c r="B13" s="67" t="s">
        <v>315</v>
      </c>
      <c r="C13" s="5"/>
      <c r="D13" s="5"/>
      <c r="E13" s="5">
        <v>1644</v>
      </c>
      <c r="F13" s="17">
        <v>1619</v>
      </c>
      <c r="G13" s="5"/>
      <c r="I13" s="47">
        <f t="shared" si="0"/>
        <v>3263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73" t="s">
        <v>11</v>
      </c>
      <c r="B16" s="73" t="s">
        <v>410</v>
      </c>
      <c r="C16" s="5"/>
      <c r="D16" s="5"/>
      <c r="E16" s="5"/>
      <c r="F16" s="5"/>
      <c r="G16" s="5"/>
      <c r="I16" s="47">
        <f t="shared" si="0"/>
        <v>0</v>
      </c>
      <c r="J16" s="44">
        <f>I4+I16+I30+I37+I44+I48+I50+I61+I23+I57+I68</f>
        <v>55829</v>
      </c>
    </row>
    <row r="17" spans="1:10" x14ac:dyDescent="0.3">
      <c r="A17" s="73" t="s">
        <v>346</v>
      </c>
      <c r="B17" s="73" t="s">
        <v>410</v>
      </c>
      <c r="C17" s="5"/>
      <c r="D17" s="5">
        <v>8871</v>
      </c>
      <c r="E17" s="5">
        <v>18947</v>
      </c>
      <c r="F17" s="5">
        <v>6803</v>
      </c>
      <c r="G17" s="5">
        <v>2896</v>
      </c>
      <c r="I17" s="47">
        <f t="shared" si="0"/>
        <v>37517</v>
      </c>
      <c r="J17" s="46">
        <f>I17+I31+I38+I62+I24+I51+I58+I69</f>
        <v>119425</v>
      </c>
    </row>
    <row r="18" spans="1:10" x14ac:dyDescent="0.3">
      <c r="A18" s="73" t="s">
        <v>10</v>
      </c>
      <c r="B18" s="73" t="s">
        <v>410</v>
      </c>
      <c r="C18" s="5"/>
      <c r="D18" s="5"/>
      <c r="E18" s="5"/>
      <c r="F18" s="5"/>
      <c r="G18" s="5">
        <v>6869</v>
      </c>
      <c r="I18" s="47">
        <f t="shared" si="0"/>
        <v>6869</v>
      </c>
      <c r="J18" s="44">
        <f>I5+I18+I32+I39+I45+I49+I63+I25+I52+I70</f>
        <v>38884</v>
      </c>
    </row>
    <row r="19" spans="1:10" x14ac:dyDescent="0.3">
      <c r="A19" s="73" t="s">
        <v>347</v>
      </c>
      <c r="B19" s="73" t="s">
        <v>410</v>
      </c>
      <c r="C19" s="5"/>
      <c r="D19" s="5"/>
      <c r="E19" s="5">
        <v>9134</v>
      </c>
      <c r="F19" s="5">
        <v>22075</v>
      </c>
      <c r="G19" s="5">
        <v>14796</v>
      </c>
      <c r="I19" s="47">
        <f t="shared" si="0"/>
        <v>46005</v>
      </c>
      <c r="J19" s="46">
        <f>I19+I33+I40+I64+I26+I53+I71</f>
        <v>93872</v>
      </c>
    </row>
    <row r="20" spans="1:10" x14ac:dyDescent="0.3">
      <c r="A20" s="73" t="s">
        <v>8</v>
      </c>
      <c r="B20" s="73" t="s">
        <v>410</v>
      </c>
      <c r="C20" s="5"/>
      <c r="D20" s="5"/>
      <c r="E20" s="5">
        <v>7047</v>
      </c>
      <c r="F20" s="5">
        <v>2300</v>
      </c>
      <c r="G20" s="5"/>
      <c r="I20" s="47">
        <f t="shared" si="0"/>
        <v>9347</v>
      </c>
      <c r="J20" s="44">
        <f>I6+I20+I34+I41+I46+I65+I27+I54+I72</f>
        <v>12036</v>
      </c>
    </row>
    <row r="21" spans="1:10" x14ac:dyDescent="0.3">
      <c r="A21" s="73" t="s">
        <v>348</v>
      </c>
      <c r="B21" s="73" t="s">
        <v>410</v>
      </c>
      <c r="C21" s="5"/>
      <c r="D21" s="5"/>
      <c r="E21" s="5"/>
      <c r="F21" s="5"/>
      <c r="G21" s="5"/>
      <c r="I21" s="47">
        <f t="shared" si="0"/>
        <v>0</v>
      </c>
      <c r="J21" s="44">
        <f>I7+I21+I35+I42+I47+I66+I28+I55+I59+I73</f>
        <v>10118</v>
      </c>
    </row>
    <row r="22" spans="1:10" x14ac:dyDescent="0.3">
      <c r="A22" s="73" t="s">
        <v>158</v>
      </c>
      <c r="B22" s="73" t="s">
        <v>410</v>
      </c>
      <c r="C22" s="5"/>
      <c r="D22" s="5"/>
      <c r="E22" s="5">
        <v>1253</v>
      </c>
      <c r="F22" s="5"/>
      <c r="G22" s="5"/>
      <c r="I22" s="47">
        <f t="shared" si="0"/>
        <v>1253</v>
      </c>
      <c r="J22" s="44">
        <f>I8+I22+I36+I43+I67+I29+I56+I60+I74</f>
        <v>8945</v>
      </c>
    </row>
    <row r="23" spans="1:10" x14ac:dyDescent="0.3">
      <c r="A23" s="2" t="s">
        <v>172</v>
      </c>
      <c r="B23" s="2" t="s">
        <v>407</v>
      </c>
      <c r="C23" s="5"/>
      <c r="D23" s="5"/>
      <c r="E23" s="5">
        <v>1941</v>
      </c>
      <c r="F23" s="5">
        <v>8828</v>
      </c>
      <c r="G23" s="5">
        <v>2482</v>
      </c>
      <c r="I23" s="47">
        <f t="shared" si="0"/>
        <v>13251</v>
      </c>
      <c r="J23" s="44"/>
    </row>
    <row r="24" spans="1:10" x14ac:dyDescent="0.3">
      <c r="A24" s="2" t="s">
        <v>352</v>
      </c>
      <c r="B24" s="2" t="s">
        <v>407</v>
      </c>
      <c r="C24" s="5">
        <v>374</v>
      </c>
      <c r="D24" s="5">
        <v>3151</v>
      </c>
      <c r="E24" s="5">
        <v>14501</v>
      </c>
      <c r="F24" s="5">
        <v>7468</v>
      </c>
      <c r="G24" s="5">
        <v>6839</v>
      </c>
      <c r="I24" s="47">
        <f t="shared" si="0"/>
        <v>32333</v>
      </c>
      <c r="J24" s="44"/>
    </row>
    <row r="25" spans="1:10" x14ac:dyDescent="0.3">
      <c r="A25" s="2" t="s">
        <v>22</v>
      </c>
      <c r="B25" s="2" t="s">
        <v>407</v>
      </c>
      <c r="C25" s="5"/>
      <c r="D25" s="5"/>
      <c r="E25" s="5"/>
      <c r="F25" s="5"/>
      <c r="G25" s="5">
        <v>3512</v>
      </c>
      <c r="I25" s="47">
        <f t="shared" si="0"/>
        <v>3512</v>
      </c>
      <c r="J25" s="44"/>
    </row>
    <row r="26" spans="1:10" x14ac:dyDescent="0.3">
      <c r="A26" s="2" t="s">
        <v>323</v>
      </c>
      <c r="B26" s="2" t="s">
        <v>407</v>
      </c>
      <c r="C26" s="5"/>
      <c r="D26" s="5"/>
      <c r="E26" s="5">
        <v>454</v>
      </c>
      <c r="F26" s="5">
        <v>12870</v>
      </c>
      <c r="G26" s="5">
        <v>13059</v>
      </c>
      <c r="I26" s="47">
        <f t="shared" si="0"/>
        <v>26383</v>
      </c>
      <c r="J26" s="44"/>
    </row>
    <row r="27" spans="1:10" x14ac:dyDescent="0.3">
      <c r="A27" s="2" t="s">
        <v>24</v>
      </c>
      <c r="B27" s="2" t="s">
        <v>407</v>
      </c>
      <c r="C27" s="5"/>
      <c r="D27" s="5"/>
      <c r="E27" s="5"/>
      <c r="F27" s="5"/>
      <c r="G27" s="5"/>
      <c r="I27" s="47">
        <f t="shared" si="0"/>
        <v>0</v>
      </c>
      <c r="J27" s="44"/>
    </row>
    <row r="28" spans="1:10" x14ac:dyDescent="0.3">
      <c r="A28" s="2" t="s">
        <v>353</v>
      </c>
      <c r="B28" s="2" t="s">
        <v>407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407</v>
      </c>
      <c r="C29" s="5"/>
      <c r="D29" s="5"/>
      <c r="E29" s="5"/>
      <c r="F29" s="17"/>
      <c r="G29" s="5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>
        <v>1659</v>
      </c>
      <c r="F30" s="17"/>
      <c r="G30" s="5"/>
      <c r="I30" s="47">
        <f t="shared" si="0"/>
        <v>1659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>
        <v>1345</v>
      </c>
      <c r="E36" s="5"/>
      <c r="F36" s="17"/>
      <c r="G36" s="5"/>
      <c r="I36" s="47">
        <f t="shared" si="0"/>
        <v>1345</v>
      </c>
      <c r="J36" s="45"/>
    </row>
    <row r="37" spans="1:10" x14ac:dyDescent="0.3">
      <c r="A37" s="2" t="s">
        <v>157</v>
      </c>
      <c r="B37" s="63" t="s">
        <v>345</v>
      </c>
      <c r="C37" s="5"/>
      <c r="D37" s="5"/>
      <c r="E37" s="5">
        <v>2498</v>
      </c>
      <c r="F37" s="17"/>
      <c r="G37" s="5"/>
      <c r="I37" s="47">
        <f t="shared" si="0"/>
        <v>2498</v>
      </c>
      <c r="J37" s="45"/>
    </row>
    <row r="38" spans="1:10" x14ac:dyDescent="0.3">
      <c r="A38" s="2" t="s">
        <v>328</v>
      </c>
      <c r="B38" s="63" t="s">
        <v>345</v>
      </c>
      <c r="C38" s="5">
        <v>142</v>
      </c>
      <c r="D38" s="5">
        <v>5433</v>
      </c>
      <c r="E38" s="5"/>
      <c r="F38" s="17"/>
      <c r="G38" s="5"/>
      <c r="I38" s="47">
        <f t="shared" si="0"/>
        <v>5575</v>
      </c>
      <c r="J38" s="45"/>
    </row>
    <row r="39" spans="1:10" x14ac:dyDescent="0.3">
      <c r="A39" s="2" t="s">
        <v>139</v>
      </c>
      <c r="B39" s="63" t="s">
        <v>345</v>
      </c>
      <c r="C39" s="5">
        <v>1932</v>
      </c>
      <c r="D39" s="17"/>
      <c r="E39" s="5"/>
      <c r="F39" s="17"/>
      <c r="G39" s="5"/>
      <c r="I39" s="47">
        <f t="shared" si="0"/>
        <v>1932</v>
      </c>
      <c r="J39" s="45"/>
    </row>
    <row r="40" spans="1:10" x14ac:dyDescent="0.3">
      <c r="A40" s="2" t="s">
        <v>329</v>
      </c>
      <c r="B40" s="63" t="s">
        <v>345</v>
      </c>
      <c r="C40" s="5">
        <v>2454</v>
      </c>
      <c r="D40" s="5">
        <v>1018</v>
      </c>
      <c r="E40" s="5">
        <v>299</v>
      </c>
      <c r="F40" s="17">
        <v>127</v>
      </c>
      <c r="G40" s="5"/>
      <c r="I40" s="47">
        <f t="shared" si="0"/>
        <v>3898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/>
      <c r="F41" s="17"/>
      <c r="G41" s="5"/>
      <c r="I41" s="47">
        <f t="shared" si="0"/>
        <v>0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5"/>
      <c r="D43" s="5">
        <v>681</v>
      </c>
      <c r="E43" s="5"/>
      <c r="F43" s="17"/>
      <c r="G43" s="5"/>
      <c r="I43" s="47">
        <f t="shared" si="0"/>
        <v>681</v>
      </c>
      <c r="J43" s="45"/>
    </row>
    <row r="44" spans="1:10" x14ac:dyDescent="0.3">
      <c r="A44" s="2" t="s">
        <v>19</v>
      </c>
      <c r="B44" s="2" t="s">
        <v>288</v>
      </c>
      <c r="C44" s="5"/>
      <c r="D44" s="5"/>
      <c r="E44" s="5"/>
      <c r="F44" s="5"/>
      <c r="G44" s="5"/>
      <c r="I44" s="47">
        <f t="shared" si="0"/>
        <v>0</v>
      </c>
      <c r="J44" s="45"/>
    </row>
    <row r="45" spans="1:10" x14ac:dyDescent="0.3">
      <c r="A45" s="2" t="s">
        <v>20</v>
      </c>
      <c r="B45" s="2" t="s">
        <v>288</v>
      </c>
      <c r="C45" s="5"/>
      <c r="D45" s="5"/>
      <c r="E45" s="5"/>
      <c r="F45" s="5"/>
      <c r="G45" s="5"/>
      <c r="I45" s="47">
        <f t="shared" si="0"/>
        <v>0</v>
      </c>
      <c r="J45" s="45"/>
    </row>
    <row r="46" spans="1:10" x14ac:dyDescent="0.3">
      <c r="A46" s="2" t="s">
        <v>21</v>
      </c>
      <c r="B46" s="2" t="s">
        <v>288</v>
      </c>
      <c r="C46" s="5"/>
      <c r="D46" s="5"/>
      <c r="E46" s="5"/>
      <c r="F46" s="5"/>
      <c r="G46" s="5"/>
      <c r="I46" s="47">
        <f t="shared" si="0"/>
        <v>0</v>
      </c>
      <c r="J46" s="45"/>
    </row>
    <row r="47" spans="1:10" x14ac:dyDescent="0.3">
      <c r="A47" s="2" t="s">
        <v>243</v>
      </c>
      <c r="B47" s="2" t="s">
        <v>288</v>
      </c>
      <c r="C47" s="5"/>
      <c r="D47" s="5"/>
      <c r="E47" s="5"/>
      <c r="F47" s="5"/>
      <c r="G47" s="5"/>
      <c r="I47" s="47">
        <f t="shared" si="0"/>
        <v>0</v>
      </c>
      <c r="J47" s="45"/>
    </row>
    <row r="48" spans="1:10" x14ac:dyDescent="0.3">
      <c r="A48" s="2" t="s">
        <v>157</v>
      </c>
      <c r="B48" s="2" t="s">
        <v>315</v>
      </c>
      <c r="C48" s="5"/>
      <c r="D48" s="5"/>
      <c r="E48" s="5"/>
      <c r="F48" s="5"/>
      <c r="G48" s="5"/>
      <c r="I48" s="47">
        <f t="shared" si="0"/>
        <v>0</v>
      </c>
      <c r="J48" s="45"/>
    </row>
    <row r="49" spans="1:10" x14ac:dyDescent="0.3">
      <c r="A49" s="2" t="s">
        <v>139</v>
      </c>
      <c r="B49" s="2" t="s">
        <v>315</v>
      </c>
      <c r="C49" s="5"/>
      <c r="D49" s="5"/>
      <c r="E49" s="5"/>
      <c r="F49" s="5"/>
      <c r="G49" s="5"/>
      <c r="I49" s="47">
        <f t="shared" si="0"/>
        <v>0</v>
      </c>
      <c r="J49" s="45"/>
    </row>
    <row r="50" spans="1:10" x14ac:dyDescent="0.3">
      <c r="A50" s="60" t="s">
        <v>11</v>
      </c>
      <c r="B50" s="60" t="s">
        <v>315</v>
      </c>
      <c r="C50" s="5"/>
      <c r="D50" s="5"/>
      <c r="E50" s="5">
        <v>4116</v>
      </c>
      <c r="F50" s="5">
        <v>5378</v>
      </c>
      <c r="G50" s="5">
        <v>1446</v>
      </c>
      <c r="I50" s="47">
        <f t="shared" si="0"/>
        <v>10940</v>
      </c>
      <c r="J50" s="45"/>
    </row>
    <row r="51" spans="1:10" x14ac:dyDescent="0.3">
      <c r="A51" s="60" t="s">
        <v>346</v>
      </c>
      <c r="B51" s="60" t="s">
        <v>315</v>
      </c>
      <c r="C51" s="5"/>
      <c r="D51" s="5"/>
      <c r="E51" s="5"/>
      <c r="F51" s="5"/>
      <c r="G51" s="5">
        <v>16258</v>
      </c>
      <c r="I51" s="47">
        <f t="shared" si="0"/>
        <v>16258</v>
      </c>
      <c r="J51" s="45"/>
    </row>
    <row r="52" spans="1:10" x14ac:dyDescent="0.3">
      <c r="A52" s="60" t="s">
        <v>10</v>
      </c>
      <c r="B52" s="60" t="s">
        <v>315</v>
      </c>
      <c r="C52" s="5"/>
      <c r="D52" s="5"/>
      <c r="E52" s="5"/>
      <c r="F52" s="5"/>
      <c r="G52" s="5"/>
      <c r="I52" s="47">
        <f t="shared" si="0"/>
        <v>0</v>
      </c>
      <c r="J52" s="45"/>
    </row>
    <row r="53" spans="1:10" x14ac:dyDescent="0.3">
      <c r="A53" s="60" t="s">
        <v>347</v>
      </c>
      <c r="B53" s="60" t="s">
        <v>315</v>
      </c>
      <c r="C53" s="5"/>
      <c r="D53" s="5"/>
      <c r="E53" s="5"/>
      <c r="F53" s="17"/>
      <c r="G53" s="5"/>
      <c r="I53" s="47">
        <f t="shared" si="0"/>
        <v>0</v>
      </c>
      <c r="J53" s="45"/>
    </row>
    <row r="54" spans="1:10" x14ac:dyDescent="0.3">
      <c r="A54" s="60" t="s">
        <v>8</v>
      </c>
      <c r="B54" s="60" t="s">
        <v>315</v>
      </c>
      <c r="C54" s="5"/>
      <c r="D54" s="5"/>
      <c r="E54" s="5"/>
      <c r="F54" s="5"/>
      <c r="G54" s="5"/>
      <c r="I54" s="47">
        <f t="shared" si="0"/>
        <v>0</v>
      </c>
      <c r="J54" s="45"/>
    </row>
    <row r="55" spans="1:10" x14ac:dyDescent="0.3">
      <c r="A55" s="60" t="s">
        <v>348</v>
      </c>
      <c r="B55" s="60" t="s">
        <v>315</v>
      </c>
      <c r="C55" s="5"/>
      <c r="D55" s="5">
        <v>4177</v>
      </c>
      <c r="E55" s="5"/>
      <c r="F55" s="17">
        <v>3962</v>
      </c>
      <c r="G55" s="5"/>
      <c r="I55" s="47">
        <f t="shared" si="0"/>
        <v>8139</v>
      </c>
      <c r="J55" s="45"/>
    </row>
    <row r="56" spans="1:10" x14ac:dyDescent="0.3">
      <c r="A56" s="60" t="s">
        <v>158</v>
      </c>
      <c r="B56" s="60" t="s">
        <v>315</v>
      </c>
      <c r="C56" s="5"/>
      <c r="D56" s="5">
        <v>4527</v>
      </c>
      <c r="E56" s="5"/>
      <c r="F56" s="5"/>
      <c r="G56" s="5"/>
      <c r="I56" s="47">
        <f t="shared" si="0"/>
        <v>4527</v>
      </c>
      <c r="J56" s="45"/>
    </row>
    <row r="57" spans="1:10" x14ac:dyDescent="0.3">
      <c r="A57" s="60" t="s">
        <v>11</v>
      </c>
      <c r="B57" s="60" t="s">
        <v>379</v>
      </c>
      <c r="C57" s="5"/>
      <c r="D57" s="5"/>
      <c r="E57" s="5"/>
      <c r="F57" s="5"/>
      <c r="G57" s="5"/>
      <c r="I57" s="47">
        <f t="shared" si="0"/>
        <v>0</v>
      </c>
      <c r="J57" s="45"/>
    </row>
    <row r="58" spans="1:10" x14ac:dyDescent="0.3">
      <c r="A58" s="60" t="s">
        <v>346</v>
      </c>
      <c r="B58" s="60" t="s">
        <v>379</v>
      </c>
      <c r="C58" s="5"/>
      <c r="D58" s="5"/>
      <c r="E58" s="5"/>
      <c r="F58" s="5"/>
      <c r="G58" s="5"/>
      <c r="I58" s="47">
        <f t="shared" si="0"/>
        <v>0</v>
      </c>
      <c r="J58" s="45"/>
    </row>
    <row r="59" spans="1:10" x14ac:dyDescent="0.3">
      <c r="A59" s="60" t="s">
        <v>348</v>
      </c>
      <c r="B59" s="60" t="s">
        <v>379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158</v>
      </c>
      <c r="B60" s="60" t="s">
        <v>379</v>
      </c>
      <c r="C60" s="5"/>
      <c r="D60" s="5"/>
      <c r="E60" s="5"/>
      <c r="F60" s="5"/>
      <c r="G60" s="5"/>
      <c r="I60" s="47">
        <f t="shared" si="0"/>
        <v>0</v>
      </c>
      <c r="J60" s="45"/>
    </row>
    <row r="61" spans="1:10" x14ac:dyDescent="0.3">
      <c r="A61" s="62" t="s">
        <v>172</v>
      </c>
      <c r="B61" s="62" t="s">
        <v>351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2" t="s">
        <v>352</v>
      </c>
      <c r="B62" s="62" t="s">
        <v>351</v>
      </c>
      <c r="C62" s="5"/>
      <c r="D62" s="5"/>
      <c r="E62" s="5"/>
      <c r="F62" s="5"/>
      <c r="G62" s="5"/>
      <c r="I62" s="47">
        <f t="shared" si="0"/>
        <v>0</v>
      </c>
      <c r="J62" s="45"/>
    </row>
    <row r="63" spans="1:10" x14ac:dyDescent="0.3">
      <c r="A63" s="62" t="s">
        <v>22</v>
      </c>
      <c r="B63" s="62" t="s">
        <v>351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2" t="s">
        <v>323</v>
      </c>
      <c r="B64" s="62" t="s">
        <v>351</v>
      </c>
      <c r="C64" s="5"/>
      <c r="D64" s="5"/>
      <c r="E64" s="5"/>
      <c r="F64" s="17"/>
      <c r="G64" s="5"/>
      <c r="I64" s="47">
        <f t="shared" si="0"/>
        <v>0</v>
      </c>
      <c r="J64" s="45"/>
    </row>
    <row r="65" spans="1:10" x14ac:dyDescent="0.3">
      <c r="A65" s="62" t="s">
        <v>24</v>
      </c>
      <c r="B65" s="62" t="s">
        <v>351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2" t="s">
        <v>353</v>
      </c>
      <c r="B66" s="62" t="s">
        <v>351</v>
      </c>
      <c r="C66" s="5"/>
      <c r="D66" s="5"/>
      <c r="E66" s="5"/>
      <c r="F66" s="5"/>
      <c r="G66" s="5"/>
      <c r="I66" s="47">
        <f t="shared" si="0"/>
        <v>0</v>
      </c>
      <c r="J66" s="45"/>
    </row>
    <row r="67" spans="1:10" x14ac:dyDescent="0.3">
      <c r="A67" s="62" t="s">
        <v>354</v>
      </c>
      <c r="B67" s="62" t="s">
        <v>351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77" t="s">
        <v>157</v>
      </c>
      <c r="B68" s="77" t="s">
        <v>386</v>
      </c>
      <c r="C68" s="5">
        <v>8640</v>
      </c>
      <c r="D68" s="5"/>
      <c r="E68" s="5">
        <v>2560</v>
      </c>
      <c r="F68" s="5">
        <v>6906</v>
      </c>
      <c r="G68" s="5">
        <v>9375</v>
      </c>
      <c r="I68" s="47">
        <f t="shared" si="0"/>
        <v>27481</v>
      </c>
      <c r="J68" s="45"/>
    </row>
    <row r="69" spans="1:10" x14ac:dyDescent="0.3">
      <c r="A69" s="77" t="s">
        <v>328</v>
      </c>
      <c r="B69" s="77" t="s">
        <v>386</v>
      </c>
      <c r="C69" s="5">
        <v>4493</v>
      </c>
      <c r="D69" s="5">
        <v>15731</v>
      </c>
      <c r="E69" s="5">
        <v>7518</v>
      </c>
      <c r="F69" s="17"/>
      <c r="G69" s="5"/>
      <c r="I69" s="47">
        <f t="shared" si="0"/>
        <v>27742</v>
      </c>
      <c r="J69" s="45"/>
    </row>
    <row r="70" spans="1:10" x14ac:dyDescent="0.3">
      <c r="A70" s="77" t="s">
        <v>139</v>
      </c>
      <c r="B70" s="77" t="s">
        <v>386</v>
      </c>
      <c r="C70" s="5">
        <v>9089</v>
      </c>
      <c r="D70" s="17">
        <v>17482</v>
      </c>
      <c r="E70" s="5"/>
      <c r="F70" s="5"/>
      <c r="G70" s="5"/>
      <c r="I70" s="47">
        <f t="shared" si="0"/>
        <v>26571</v>
      </c>
      <c r="J70" s="45"/>
    </row>
    <row r="71" spans="1:10" x14ac:dyDescent="0.3">
      <c r="A71" s="77" t="s">
        <v>329</v>
      </c>
      <c r="B71" s="77" t="s">
        <v>386</v>
      </c>
      <c r="C71" s="5">
        <v>10956</v>
      </c>
      <c r="D71" s="5">
        <v>6630</v>
      </c>
      <c r="E71" s="5"/>
      <c r="F71" s="17"/>
      <c r="G71" s="5"/>
      <c r="I71" s="47">
        <f t="shared" si="0"/>
        <v>17586</v>
      </c>
      <c r="J71" s="45"/>
    </row>
    <row r="72" spans="1:10" x14ac:dyDescent="0.3">
      <c r="A72" s="77" t="s">
        <v>174</v>
      </c>
      <c r="B72" s="77" t="s">
        <v>386</v>
      </c>
      <c r="C72" s="5"/>
      <c r="D72" s="5">
        <v>2689</v>
      </c>
      <c r="E72" s="5"/>
      <c r="F72" s="5"/>
      <c r="G72" s="5"/>
      <c r="I72" s="47">
        <f t="shared" si="0"/>
        <v>2689</v>
      </c>
      <c r="J72" s="45"/>
    </row>
    <row r="73" spans="1:10" x14ac:dyDescent="0.3">
      <c r="A73" s="77" t="s">
        <v>307</v>
      </c>
      <c r="B73" s="77" t="s">
        <v>386</v>
      </c>
      <c r="C73" s="5"/>
      <c r="D73" s="5">
        <v>1979</v>
      </c>
      <c r="E73" s="5"/>
      <c r="F73" s="5"/>
      <c r="G73" s="5"/>
      <c r="I73" s="47">
        <f t="shared" si="0"/>
        <v>1979</v>
      </c>
      <c r="J73" s="45"/>
    </row>
    <row r="74" spans="1:10" x14ac:dyDescent="0.3">
      <c r="A74" s="77" t="s">
        <v>324</v>
      </c>
      <c r="B74" s="77" t="s">
        <v>386</v>
      </c>
      <c r="C74" s="5"/>
      <c r="D74" s="5">
        <v>1139</v>
      </c>
      <c r="E74" s="5"/>
      <c r="F74" s="5"/>
      <c r="G74" s="5"/>
      <c r="I74" s="47">
        <f t="shared" si="0"/>
        <v>1139</v>
      </c>
      <c r="J74" s="45"/>
    </row>
    <row r="75" spans="1:10" x14ac:dyDescent="0.3">
      <c r="A75" t="s">
        <v>29</v>
      </c>
      <c r="B75" t="s">
        <v>30</v>
      </c>
      <c r="C75" s="5"/>
      <c r="D75" s="5"/>
      <c r="E75" s="5"/>
      <c r="F75" s="17"/>
      <c r="G75" s="5"/>
      <c r="I75" s="47">
        <f t="shared" si="0"/>
        <v>0</v>
      </c>
      <c r="J75" s="44"/>
    </row>
    <row r="76" spans="1:10" x14ac:dyDescent="0.3">
      <c r="A76" t="s">
        <v>17</v>
      </c>
      <c r="B76" t="s">
        <v>30</v>
      </c>
      <c r="C76" s="5"/>
      <c r="D76" s="5"/>
      <c r="E76" s="5"/>
      <c r="F76" s="5"/>
      <c r="G76" s="5"/>
      <c r="I76" s="47">
        <f t="shared" si="0"/>
        <v>0</v>
      </c>
      <c r="J76" s="44"/>
    </row>
    <row r="77" spans="1:10" x14ac:dyDescent="0.3">
      <c r="A77" t="s">
        <v>18</v>
      </c>
      <c r="B77" t="s">
        <v>30</v>
      </c>
      <c r="C77" s="5"/>
      <c r="D77" s="5"/>
      <c r="E77" s="5"/>
      <c r="F77" s="5"/>
      <c r="G77" s="5"/>
      <c r="I77" s="47">
        <f t="shared" si="0"/>
        <v>0</v>
      </c>
      <c r="J77" s="44"/>
    </row>
    <row r="78" spans="1:10" x14ac:dyDescent="0.3">
      <c r="A78" t="s">
        <v>244</v>
      </c>
      <c r="B78" t="s">
        <v>30</v>
      </c>
      <c r="C78" s="5"/>
      <c r="D78" s="5"/>
      <c r="E78" s="5"/>
      <c r="F78" s="5"/>
      <c r="G78" s="5"/>
      <c r="I78" s="47">
        <f t="shared" si="0"/>
        <v>0</v>
      </c>
      <c r="J78" s="44"/>
    </row>
    <row r="79" spans="1:10" x14ac:dyDescent="0.3">
      <c r="A79" t="s">
        <v>162</v>
      </c>
      <c r="B79" t="s">
        <v>30</v>
      </c>
      <c r="C79" s="5"/>
      <c r="D79" s="5"/>
      <c r="E79" s="5"/>
      <c r="F79" s="5"/>
      <c r="G79" s="5"/>
      <c r="I79" s="47">
        <f t="shared" si="0"/>
        <v>0</v>
      </c>
      <c r="J79" s="46"/>
    </row>
    <row r="80" spans="1:10" x14ac:dyDescent="0.3">
      <c r="A80" s="42" t="s">
        <v>25</v>
      </c>
      <c r="B80" s="42" t="s">
        <v>30</v>
      </c>
      <c r="C80" s="5"/>
      <c r="D80" s="5"/>
      <c r="E80" s="5"/>
      <c r="F80" s="5"/>
      <c r="G80" s="5"/>
      <c r="I80" s="47">
        <f t="shared" si="0"/>
        <v>0</v>
      </c>
      <c r="J80" s="46">
        <f>I80+I98</f>
        <v>0</v>
      </c>
    </row>
    <row r="81" spans="1:10" x14ac:dyDescent="0.3">
      <c r="A81" s="42" t="s">
        <v>349</v>
      </c>
      <c r="B81" s="42" t="s">
        <v>30</v>
      </c>
      <c r="C81" s="5"/>
      <c r="D81" s="5"/>
      <c r="E81" s="5"/>
      <c r="F81" s="5"/>
      <c r="G81" s="5"/>
      <c r="I81" s="47">
        <f t="shared" si="0"/>
        <v>0</v>
      </c>
      <c r="J81" s="46">
        <f>I81</f>
        <v>0</v>
      </c>
    </row>
    <row r="82" spans="1:10" x14ac:dyDescent="0.3">
      <c r="A82" s="42" t="s">
        <v>27</v>
      </c>
      <c r="B82" s="42" t="s">
        <v>30</v>
      </c>
      <c r="C82" s="5"/>
      <c r="D82" s="5">
        <v>1238</v>
      </c>
      <c r="E82" s="5"/>
      <c r="F82" s="5"/>
      <c r="G82" s="5"/>
      <c r="I82" s="47">
        <f t="shared" si="0"/>
        <v>1238</v>
      </c>
      <c r="J82" s="44">
        <f>I82+I96+I99</f>
        <v>1238</v>
      </c>
    </row>
    <row r="83" spans="1:10" x14ac:dyDescent="0.3">
      <c r="A83" s="60" t="s">
        <v>325</v>
      </c>
      <c r="B83" s="60" t="s">
        <v>30</v>
      </c>
      <c r="C83" s="5"/>
      <c r="D83" s="5"/>
      <c r="E83" s="5"/>
      <c r="F83" s="5"/>
      <c r="G83" s="5"/>
      <c r="I83" s="47">
        <f t="shared" si="0"/>
        <v>0</v>
      </c>
      <c r="J83" s="44">
        <f>I83+I100</f>
        <v>0</v>
      </c>
    </row>
    <row r="84" spans="1:10" x14ac:dyDescent="0.3">
      <c r="A84" s="42" t="s">
        <v>28</v>
      </c>
      <c r="B84" s="42" t="s">
        <v>30</v>
      </c>
      <c r="C84" s="5"/>
      <c r="D84" s="5"/>
      <c r="E84" s="5">
        <v>1920</v>
      </c>
      <c r="F84" s="5"/>
      <c r="G84" s="5"/>
      <c r="I84" s="47">
        <f t="shared" si="0"/>
        <v>1920</v>
      </c>
      <c r="J84" s="44">
        <f>I84+I97+I101</f>
        <v>1920</v>
      </c>
    </row>
    <row r="85" spans="1:10" x14ac:dyDescent="0.3">
      <c r="A85" t="s">
        <v>29</v>
      </c>
      <c r="B85" s="59" t="s">
        <v>254</v>
      </c>
      <c r="C85" s="5"/>
      <c r="D85" s="5"/>
      <c r="E85" s="5">
        <v>2923</v>
      </c>
      <c r="F85" s="5">
        <v>10720</v>
      </c>
      <c r="G85" s="5">
        <v>10003</v>
      </c>
      <c r="I85" s="47">
        <f t="shared" si="0"/>
        <v>23646</v>
      </c>
      <c r="J85" s="44">
        <f>I75+I85+I92+I102+I134+I106+I113+I120+I127+I141</f>
        <v>36667</v>
      </c>
    </row>
    <row r="86" spans="1:10" x14ac:dyDescent="0.3">
      <c r="A86" t="s">
        <v>330</v>
      </c>
      <c r="B86" s="59" t="s">
        <v>254</v>
      </c>
      <c r="C86" s="5"/>
      <c r="D86" s="5"/>
      <c r="E86" s="5">
        <v>8629</v>
      </c>
      <c r="F86" s="5"/>
      <c r="G86" s="5"/>
      <c r="I86" s="47">
        <f t="shared" si="0"/>
        <v>8629</v>
      </c>
      <c r="J86" s="46">
        <f>I86+I135+I107+I114+I121+I128+I142</f>
        <v>70744</v>
      </c>
    </row>
    <row r="87" spans="1:10" x14ac:dyDescent="0.3">
      <c r="A87" t="s">
        <v>17</v>
      </c>
      <c r="B87" s="59" t="s">
        <v>254</v>
      </c>
      <c r="C87" s="5">
        <v>6049</v>
      </c>
      <c r="D87" s="5">
        <v>11477</v>
      </c>
      <c r="E87" s="5"/>
      <c r="F87" s="5"/>
      <c r="G87" s="5">
        <v>5497</v>
      </c>
      <c r="I87" s="47">
        <f t="shared" si="0"/>
        <v>23023</v>
      </c>
      <c r="J87" s="44">
        <f>I76+I87+I93+I103+I136+I108+I115+I122+I129+I143</f>
        <v>24612</v>
      </c>
    </row>
    <row r="88" spans="1:10" x14ac:dyDescent="0.3">
      <c r="A88" t="s">
        <v>331</v>
      </c>
      <c r="B88" s="59" t="s">
        <v>254</v>
      </c>
      <c r="C88" s="5"/>
      <c r="D88" s="5"/>
      <c r="E88" s="5">
        <v>3551</v>
      </c>
      <c r="F88" s="5"/>
      <c r="G88" s="5"/>
      <c r="I88" s="47">
        <f t="shared" si="0"/>
        <v>3551</v>
      </c>
      <c r="J88" s="46">
        <f>I88+I137+I109+I116+I123+I130+I144</f>
        <v>62603</v>
      </c>
    </row>
    <row r="89" spans="1:10" x14ac:dyDescent="0.3">
      <c r="A89" t="s">
        <v>18</v>
      </c>
      <c r="B89" s="59" t="s">
        <v>254</v>
      </c>
      <c r="C89" s="5"/>
      <c r="D89" s="5"/>
      <c r="E89" s="5">
        <v>602</v>
      </c>
      <c r="F89" s="5"/>
      <c r="G89" s="5"/>
      <c r="I89" s="47">
        <f t="shared" si="0"/>
        <v>602</v>
      </c>
      <c r="J89" s="44">
        <f>I77+I94+I104+I138+I89+I110+I117+I124+I131+I145</f>
        <v>8820</v>
      </c>
    </row>
    <row r="90" spans="1:10" x14ac:dyDescent="0.3">
      <c r="A90" t="s">
        <v>244</v>
      </c>
      <c r="B90" s="59" t="s">
        <v>254</v>
      </c>
      <c r="C90" s="5"/>
      <c r="D90" s="5"/>
      <c r="E90" s="5"/>
      <c r="F90" s="5"/>
      <c r="G90" s="5"/>
      <c r="I90" s="47">
        <f t="shared" si="0"/>
        <v>0</v>
      </c>
      <c r="J90" s="44">
        <f>I78+I95+I105+I90+I139+I111+I118+I125+I132+I146</f>
        <v>8850</v>
      </c>
    </row>
    <row r="91" spans="1:10" x14ac:dyDescent="0.3">
      <c r="A91" t="s">
        <v>162</v>
      </c>
      <c r="B91" s="59" t="s">
        <v>254</v>
      </c>
      <c r="C91" s="5"/>
      <c r="D91" s="5"/>
      <c r="E91" s="5"/>
      <c r="F91" s="5"/>
      <c r="G91" s="5"/>
      <c r="I91" s="47">
        <f t="shared" si="0"/>
        <v>0</v>
      </c>
      <c r="J91" s="44">
        <f>I79+I91+I140+I112+I119+I126+I133+I147</f>
        <v>4197</v>
      </c>
    </row>
    <row r="92" spans="1:10" x14ac:dyDescent="0.3">
      <c r="A92" s="2" t="s">
        <v>29</v>
      </c>
      <c r="B92" s="2" t="s">
        <v>289</v>
      </c>
      <c r="C92" s="5"/>
      <c r="D92" s="5"/>
      <c r="E92" s="5"/>
      <c r="F92" s="5"/>
      <c r="G92" s="5"/>
      <c r="I92" s="47">
        <f t="shared" si="0"/>
        <v>0</v>
      </c>
      <c r="J92" s="45"/>
    </row>
    <row r="93" spans="1:10" x14ac:dyDescent="0.3">
      <c r="A93" s="2" t="s">
        <v>17</v>
      </c>
      <c r="B93" s="2" t="s">
        <v>289</v>
      </c>
      <c r="C93" s="5"/>
      <c r="D93" s="5"/>
      <c r="E93" s="5"/>
      <c r="F93" s="5"/>
      <c r="G93" s="5"/>
      <c r="I93" s="47">
        <f t="shared" si="0"/>
        <v>0</v>
      </c>
      <c r="J93" s="45"/>
    </row>
    <row r="94" spans="1:10" x14ac:dyDescent="0.3">
      <c r="A94" t="s">
        <v>18</v>
      </c>
      <c r="B94" s="2" t="s">
        <v>289</v>
      </c>
      <c r="C94" s="5"/>
      <c r="D94" s="5"/>
      <c r="E94" s="5"/>
      <c r="F94" s="5"/>
      <c r="G94" s="5"/>
      <c r="I94" s="47">
        <f t="shared" si="0"/>
        <v>0</v>
      </c>
      <c r="J94" s="45"/>
    </row>
    <row r="95" spans="1:10" x14ac:dyDescent="0.3">
      <c r="A95" s="2" t="s">
        <v>244</v>
      </c>
      <c r="B95" s="2" t="s">
        <v>289</v>
      </c>
      <c r="C95" s="5"/>
      <c r="D95" s="5"/>
      <c r="E95" s="5"/>
      <c r="F95" s="5"/>
      <c r="G95" s="5"/>
      <c r="I95" s="13">
        <f t="shared" si="0"/>
        <v>0</v>
      </c>
      <c r="J95" s="45"/>
    </row>
    <row r="96" spans="1:10" x14ac:dyDescent="0.3">
      <c r="A96" t="s">
        <v>27</v>
      </c>
      <c r="B96" s="2" t="s">
        <v>289</v>
      </c>
      <c r="C96" s="5"/>
      <c r="D96" s="5"/>
      <c r="E96" s="5"/>
      <c r="F96" s="5"/>
      <c r="G96" s="5"/>
      <c r="I96" s="13">
        <f t="shared" si="0"/>
        <v>0</v>
      </c>
      <c r="J96" s="45"/>
    </row>
    <row r="97" spans="1:10" x14ac:dyDescent="0.3">
      <c r="A97" t="s">
        <v>28</v>
      </c>
      <c r="B97" s="2" t="s">
        <v>289</v>
      </c>
      <c r="C97" s="5"/>
      <c r="D97" s="5"/>
      <c r="E97" s="5"/>
      <c r="F97" s="5"/>
      <c r="G97" s="5"/>
      <c r="I97" s="13">
        <f t="shared" si="0"/>
        <v>0</v>
      </c>
      <c r="J97" s="45"/>
    </row>
    <row r="98" spans="1:10" x14ac:dyDescent="0.3">
      <c r="A98" t="s">
        <v>25</v>
      </c>
      <c r="B98" s="2" t="s">
        <v>292</v>
      </c>
      <c r="C98" s="5"/>
      <c r="D98" s="5"/>
      <c r="E98" s="5"/>
      <c r="F98" s="5"/>
      <c r="G98" s="5"/>
      <c r="I98" s="13">
        <f t="shared" si="0"/>
        <v>0</v>
      </c>
      <c r="J98" s="45"/>
    </row>
    <row r="99" spans="1:10" x14ac:dyDescent="0.3">
      <c r="A99" t="s">
        <v>27</v>
      </c>
      <c r="B99" s="2" t="s">
        <v>292</v>
      </c>
      <c r="C99" s="5"/>
      <c r="D99" s="5"/>
      <c r="E99" s="5"/>
      <c r="F99" s="5"/>
      <c r="G99" s="5"/>
      <c r="I99" s="13">
        <f t="shared" si="0"/>
        <v>0</v>
      </c>
      <c r="J99" s="45"/>
    </row>
    <row r="100" spans="1:10" x14ac:dyDescent="0.3">
      <c r="A100" t="s">
        <v>325</v>
      </c>
      <c r="B100" s="2" t="s">
        <v>292</v>
      </c>
      <c r="C100" s="5"/>
      <c r="D100" s="5"/>
      <c r="E100" s="5"/>
      <c r="F100" s="5"/>
      <c r="G100" s="5"/>
      <c r="I100" s="13">
        <f t="shared" si="0"/>
        <v>0</v>
      </c>
      <c r="J100" s="45"/>
    </row>
    <row r="101" spans="1:10" x14ac:dyDescent="0.3">
      <c r="A101" t="s">
        <v>28</v>
      </c>
      <c r="B101" s="2" t="s">
        <v>292</v>
      </c>
      <c r="C101" s="5"/>
      <c r="D101" s="5"/>
      <c r="E101" s="5"/>
      <c r="F101" s="5"/>
      <c r="G101" s="5"/>
      <c r="I101" s="13">
        <f t="shared" si="0"/>
        <v>0</v>
      </c>
      <c r="J101" s="45"/>
    </row>
    <row r="102" spans="1:10" x14ac:dyDescent="0.3">
      <c r="A102" s="2" t="s">
        <v>29</v>
      </c>
      <c r="B102" s="2" t="s">
        <v>292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s="2" t="s">
        <v>17</v>
      </c>
      <c r="B103" s="2" t="s">
        <v>292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18</v>
      </c>
      <c r="B104" s="2" t="s">
        <v>292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s="2" t="s">
        <v>244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175</v>
      </c>
      <c r="B106" s="64" t="s">
        <v>360</v>
      </c>
      <c r="C106" s="5">
        <v>4855</v>
      </c>
      <c r="D106" s="5"/>
      <c r="E106" s="5">
        <v>4148</v>
      </c>
      <c r="F106" s="5"/>
      <c r="G106" s="5"/>
      <c r="I106" s="13">
        <f t="shared" si="0"/>
        <v>9003</v>
      </c>
      <c r="J106" s="45"/>
    </row>
    <row r="107" spans="1:10" x14ac:dyDescent="0.3">
      <c r="A107" t="s">
        <v>361</v>
      </c>
      <c r="B107" s="64" t="s">
        <v>360</v>
      </c>
      <c r="C107" s="5"/>
      <c r="D107" s="5">
        <v>9921</v>
      </c>
      <c r="E107" s="5">
        <v>10393</v>
      </c>
      <c r="F107" s="5"/>
      <c r="G107" s="5"/>
      <c r="I107" s="13">
        <f t="shared" si="0"/>
        <v>20314</v>
      </c>
      <c r="J107" s="45"/>
    </row>
    <row r="108" spans="1:10" x14ac:dyDescent="0.3">
      <c r="A108" t="s">
        <v>176</v>
      </c>
      <c r="B108" s="64" t="s">
        <v>360</v>
      </c>
      <c r="C108" s="5"/>
      <c r="D108" s="5"/>
      <c r="E108" s="5"/>
      <c r="F108" s="5"/>
      <c r="G108" s="5"/>
      <c r="I108" s="13">
        <f t="shared" si="0"/>
        <v>0</v>
      </c>
      <c r="J108" s="45"/>
    </row>
    <row r="109" spans="1:10" x14ac:dyDescent="0.3">
      <c r="A109" t="s">
        <v>362</v>
      </c>
      <c r="B109" s="64" t="s">
        <v>360</v>
      </c>
      <c r="C109" s="5">
        <v>6809</v>
      </c>
      <c r="D109" s="5">
        <v>7684</v>
      </c>
      <c r="E109" s="5">
        <v>3819</v>
      </c>
      <c r="F109" s="5">
        <v>6747</v>
      </c>
      <c r="G109" s="5"/>
      <c r="I109" s="13">
        <f t="shared" si="0"/>
        <v>25059</v>
      </c>
      <c r="J109" s="45"/>
    </row>
    <row r="110" spans="1:10" x14ac:dyDescent="0.3">
      <c r="A110" t="s">
        <v>177</v>
      </c>
      <c r="B110" s="64" t="s">
        <v>360</v>
      </c>
      <c r="C110" s="5"/>
      <c r="D110" s="5"/>
      <c r="E110" s="5">
        <v>1162</v>
      </c>
      <c r="F110" s="5"/>
      <c r="G110" s="5"/>
      <c r="I110" s="13">
        <f t="shared" si="0"/>
        <v>1162</v>
      </c>
      <c r="J110" s="45"/>
    </row>
    <row r="111" spans="1:10" x14ac:dyDescent="0.3">
      <c r="A111" s="2" t="s">
        <v>363</v>
      </c>
      <c r="B111" s="64" t="s">
        <v>360</v>
      </c>
      <c r="C111" s="5"/>
      <c r="D111" s="5">
        <v>1379</v>
      </c>
      <c r="E111" s="5"/>
      <c r="F111" s="5"/>
      <c r="G111" s="5"/>
      <c r="I111" s="13">
        <f t="shared" si="0"/>
        <v>1379</v>
      </c>
      <c r="J111" s="45"/>
    </row>
    <row r="112" spans="1:10" x14ac:dyDescent="0.3">
      <c r="A112" s="2" t="s">
        <v>364</v>
      </c>
      <c r="B112" s="64" t="s">
        <v>360</v>
      </c>
      <c r="C112" s="5"/>
      <c r="D112" s="5"/>
      <c r="E112" s="5">
        <v>969</v>
      </c>
      <c r="F112" s="5"/>
      <c r="G112" s="5"/>
      <c r="I112" s="13">
        <f t="shared" si="0"/>
        <v>969</v>
      </c>
      <c r="J112" s="45"/>
    </row>
    <row r="113" spans="1:10" x14ac:dyDescent="0.3">
      <c r="A113" t="s">
        <v>29</v>
      </c>
      <c r="B113" s="68" t="s">
        <v>375</v>
      </c>
      <c r="C113" s="5"/>
      <c r="D113" s="5"/>
      <c r="E113" s="5"/>
      <c r="F113" s="5"/>
      <c r="G113" s="5"/>
      <c r="I113" s="13">
        <f t="shared" si="0"/>
        <v>0</v>
      </c>
      <c r="J113" s="46"/>
    </row>
    <row r="114" spans="1:10" x14ac:dyDescent="0.3">
      <c r="A114" t="s">
        <v>330</v>
      </c>
      <c r="B114" s="68" t="s">
        <v>375</v>
      </c>
      <c r="C114" s="5"/>
      <c r="D114" s="5"/>
      <c r="E114" s="5"/>
      <c r="F114" s="5"/>
      <c r="G114" s="5"/>
      <c r="I114" s="13">
        <f t="shared" si="0"/>
        <v>0</v>
      </c>
      <c r="J114" s="46"/>
    </row>
    <row r="115" spans="1:10" x14ac:dyDescent="0.3">
      <c r="A115" t="s">
        <v>17</v>
      </c>
      <c r="B115" s="68" t="s">
        <v>375</v>
      </c>
      <c r="C115" s="5"/>
      <c r="D115" s="5"/>
      <c r="E115" s="5"/>
      <c r="F115" s="5"/>
      <c r="G115" s="5"/>
      <c r="I115" s="13">
        <f t="shared" si="0"/>
        <v>0</v>
      </c>
      <c r="J115" s="46"/>
    </row>
    <row r="116" spans="1:10" x14ac:dyDescent="0.3">
      <c r="A116" t="s">
        <v>331</v>
      </c>
      <c r="B116" s="68" t="s">
        <v>375</v>
      </c>
      <c r="C116" s="5"/>
      <c r="D116" s="5"/>
      <c r="E116" s="5"/>
      <c r="F116" s="5"/>
      <c r="G116" s="5"/>
      <c r="I116" s="13">
        <f t="shared" si="0"/>
        <v>0</v>
      </c>
      <c r="J116" s="46"/>
    </row>
    <row r="117" spans="1:10" x14ac:dyDescent="0.3">
      <c r="A117" t="s">
        <v>18</v>
      </c>
      <c r="B117" s="68" t="s">
        <v>375</v>
      </c>
      <c r="C117" s="5"/>
      <c r="D117" s="5"/>
      <c r="E117" s="5"/>
      <c r="F117" s="5"/>
      <c r="G117" s="5"/>
      <c r="I117" s="13">
        <f t="shared" si="0"/>
        <v>0</v>
      </c>
      <c r="J117" s="46"/>
    </row>
    <row r="118" spans="1:10" x14ac:dyDescent="0.3">
      <c r="A118" t="s">
        <v>244</v>
      </c>
      <c r="B118" s="68" t="s">
        <v>375</v>
      </c>
      <c r="C118" s="5"/>
      <c r="D118" s="5"/>
      <c r="E118" s="5"/>
      <c r="F118" s="5"/>
      <c r="G118" s="5"/>
      <c r="I118" s="13">
        <f t="shared" si="0"/>
        <v>0</v>
      </c>
      <c r="J118" s="46"/>
    </row>
    <row r="119" spans="1:10" x14ac:dyDescent="0.3">
      <c r="A119" t="s">
        <v>162</v>
      </c>
      <c r="B119" s="68" t="s">
        <v>375</v>
      </c>
      <c r="C119" s="5"/>
      <c r="D119" s="5"/>
      <c r="E119" s="5"/>
      <c r="F119" s="5"/>
      <c r="G119" s="5"/>
      <c r="I119" s="13">
        <f t="shared" si="0"/>
        <v>0</v>
      </c>
      <c r="J119" s="46"/>
    </row>
    <row r="120" spans="1:10" x14ac:dyDescent="0.3">
      <c r="A120" s="71" t="s">
        <v>29</v>
      </c>
      <c r="B120" s="68" t="s">
        <v>382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5"/>
      <c r="D121" s="5"/>
      <c r="E121" s="5">
        <v>3824</v>
      </c>
      <c r="F121" s="5"/>
      <c r="G121" s="5">
        <v>2723</v>
      </c>
      <c r="I121" s="13">
        <f t="shared" si="0"/>
        <v>6547</v>
      </c>
      <c r="J121" s="46"/>
    </row>
    <row r="122" spans="1:10" x14ac:dyDescent="0.3">
      <c r="A122" s="71" t="s">
        <v>17</v>
      </c>
      <c r="B122" s="68" t="s">
        <v>382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5"/>
      <c r="D125" s="5">
        <v>675</v>
      </c>
      <c r="E125" s="5"/>
      <c r="F125" s="5">
        <v>3333</v>
      </c>
      <c r="G125" s="5"/>
      <c r="I125" s="13">
        <f t="shared" si="0"/>
        <v>4008</v>
      </c>
      <c r="J125" s="46"/>
    </row>
    <row r="126" spans="1:10" x14ac:dyDescent="0.3">
      <c r="A126" s="71" t="s">
        <v>162</v>
      </c>
      <c r="B126" s="68" t="s">
        <v>382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55" t="s">
        <v>37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5"/>
      <c r="D128" s="5"/>
      <c r="E128" s="5"/>
      <c r="F128" s="5"/>
      <c r="G128" s="5">
        <v>9907</v>
      </c>
      <c r="I128" s="13">
        <f t="shared" si="0"/>
        <v>9907</v>
      </c>
      <c r="J128" s="46"/>
    </row>
    <row r="129" spans="1:10" x14ac:dyDescent="0.3">
      <c r="A129" s="72" t="s">
        <v>33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72" t="s">
        <v>326</v>
      </c>
      <c r="B130" s="68" t="s">
        <v>382</v>
      </c>
      <c r="C130" s="5"/>
      <c r="D130" s="5"/>
      <c r="E130" s="5"/>
      <c r="F130" s="5">
        <v>1698</v>
      </c>
      <c r="G130" s="5"/>
      <c r="I130" s="13">
        <f t="shared" si="0"/>
        <v>1698</v>
      </c>
      <c r="J130" s="46"/>
    </row>
    <row r="131" spans="1:10" x14ac:dyDescent="0.3">
      <c r="A131" s="72" t="s">
        <v>31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5"/>
      <c r="D132" s="5"/>
      <c r="E132" s="5"/>
      <c r="F132" s="5"/>
      <c r="G132" s="5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2" t="s">
        <v>37</v>
      </c>
      <c r="B134" s="73" t="s">
        <v>297</v>
      </c>
      <c r="C134" s="5">
        <v>4018</v>
      </c>
      <c r="D134" s="5"/>
      <c r="E134" s="5"/>
      <c r="F134" s="5"/>
      <c r="G134" s="5"/>
      <c r="I134" s="13">
        <f t="shared" si="0"/>
        <v>4018</v>
      </c>
      <c r="J134" s="46"/>
    </row>
    <row r="135" spans="1:10" x14ac:dyDescent="0.3">
      <c r="A135" s="2" t="s">
        <v>332</v>
      </c>
      <c r="B135" s="73" t="s">
        <v>297</v>
      </c>
      <c r="C135" s="5"/>
      <c r="D135" s="5">
        <v>2773</v>
      </c>
      <c r="E135" s="5"/>
      <c r="F135" s="5">
        <v>6124</v>
      </c>
      <c r="G135" s="5">
        <v>5723</v>
      </c>
      <c r="I135" s="13">
        <f t="shared" si="0"/>
        <v>14620</v>
      </c>
      <c r="J135" s="46"/>
    </row>
    <row r="136" spans="1:10" x14ac:dyDescent="0.3">
      <c r="A136" s="2" t="s">
        <v>33</v>
      </c>
      <c r="B136" s="73" t="s">
        <v>297</v>
      </c>
      <c r="C136" s="5"/>
      <c r="D136" s="5"/>
      <c r="E136" s="5"/>
      <c r="F136" s="5"/>
      <c r="G136" s="5"/>
      <c r="I136" s="13">
        <f t="shared" si="0"/>
        <v>0</v>
      </c>
      <c r="J136" s="46"/>
    </row>
    <row r="137" spans="1:10" x14ac:dyDescent="0.3">
      <c r="A137" s="2" t="s">
        <v>326</v>
      </c>
      <c r="B137" s="73" t="s">
        <v>297</v>
      </c>
      <c r="C137" s="5"/>
      <c r="D137" s="5">
        <v>2235</v>
      </c>
      <c r="E137" s="5">
        <v>5878</v>
      </c>
      <c r="F137" s="5">
        <v>5937</v>
      </c>
      <c r="G137" s="5">
        <v>13593</v>
      </c>
      <c r="I137" s="13">
        <f t="shared" si="0"/>
        <v>27643</v>
      </c>
      <c r="J137" s="46"/>
    </row>
    <row r="138" spans="1:10" x14ac:dyDescent="0.3">
      <c r="A138" s="2" t="s">
        <v>31</v>
      </c>
      <c r="B138" s="73" t="s">
        <v>297</v>
      </c>
      <c r="C138" s="5"/>
      <c r="D138" s="5">
        <v>2919</v>
      </c>
      <c r="E138" s="5">
        <v>1924</v>
      </c>
      <c r="F138" s="5">
        <v>2213</v>
      </c>
      <c r="G138" s="5"/>
      <c r="I138" s="13">
        <f t="shared" si="0"/>
        <v>7056</v>
      </c>
      <c r="J138" s="46"/>
    </row>
    <row r="139" spans="1:10" x14ac:dyDescent="0.3">
      <c r="A139" s="2" t="s">
        <v>245</v>
      </c>
      <c r="B139" s="73" t="s">
        <v>297</v>
      </c>
      <c r="C139" s="5"/>
      <c r="D139" s="5">
        <v>1085</v>
      </c>
      <c r="E139" s="5"/>
      <c r="F139" s="5"/>
      <c r="G139" s="5"/>
      <c r="I139" s="13">
        <f t="shared" si="0"/>
        <v>1085</v>
      </c>
      <c r="J139" s="46"/>
    </row>
    <row r="140" spans="1:10" x14ac:dyDescent="0.3">
      <c r="A140" s="2" t="s">
        <v>161</v>
      </c>
      <c r="B140" s="73" t="s">
        <v>297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77" t="s">
        <v>175</v>
      </c>
      <c r="B141" s="68" t="s">
        <v>382</v>
      </c>
      <c r="C141" s="5"/>
      <c r="D141" s="5"/>
      <c r="E141" s="5"/>
      <c r="F141" s="5"/>
      <c r="G141" s="5"/>
      <c r="I141" s="13">
        <f t="shared" si="0"/>
        <v>0</v>
      </c>
      <c r="J141" s="46"/>
    </row>
    <row r="142" spans="1:10" x14ac:dyDescent="0.3">
      <c r="A142" s="77" t="s">
        <v>361</v>
      </c>
      <c r="B142" s="68" t="s">
        <v>382</v>
      </c>
      <c r="C142" s="5">
        <v>4063</v>
      </c>
      <c r="D142" s="5">
        <v>6664</v>
      </c>
      <c r="E142" s="5"/>
      <c r="F142" s="5"/>
      <c r="G142" s="5"/>
      <c r="I142" s="13">
        <f t="shared" si="0"/>
        <v>10727</v>
      </c>
      <c r="J142" s="46"/>
    </row>
    <row r="143" spans="1:10" x14ac:dyDescent="0.3">
      <c r="A143" s="78" t="s">
        <v>176</v>
      </c>
      <c r="B143" s="68" t="s">
        <v>382</v>
      </c>
      <c r="C143" s="5"/>
      <c r="D143" s="5">
        <v>1589</v>
      </c>
      <c r="E143" s="5"/>
      <c r="F143" s="5"/>
      <c r="G143" s="5"/>
      <c r="I143" s="13">
        <f t="shared" si="0"/>
        <v>1589</v>
      </c>
      <c r="J143" s="46"/>
    </row>
    <row r="144" spans="1:10" x14ac:dyDescent="0.3">
      <c r="A144" s="78" t="s">
        <v>362</v>
      </c>
      <c r="B144" s="68" t="s">
        <v>382</v>
      </c>
      <c r="C144" s="5"/>
      <c r="D144" s="5"/>
      <c r="E144" s="5"/>
      <c r="F144" s="5">
        <v>4652</v>
      </c>
      <c r="G144" s="5"/>
      <c r="I144" s="13">
        <f t="shared" si="0"/>
        <v>4652</v>
      </c>
      <c r="J144" s="46"/>
    </row>
    <row r="145" spans="1:10" x14ac:dyDescent="0.3">
      <c r="A145" s="78" t="s">
        <v>177</v>
      </c>
      <c r="B145" s="68" t="s">
        <v>382</v>
      </c>
      <c r="C145" s="5"/>
      <c r="D145" s="5"/>
      <c r="E145" s="5"/>
      <c r="F145" s="5"/>
      <c r="G145" s="5"/>
      <c r="I145" s="13">
        <f t="shared" si="0"/>
        <v>0</v>
      </c>
      <c r="J145" s="46"/>
    </row>
    <row r="146" spans="1:10" x14ac:dyDescent="0.3">
      <c r="A146" s="77" t="s">
        <v>363</v>
      </c>
      <c r="B146" s="68" t="s">
        <v>382</v>
      </c>
      <c r="C146" s="5"/>
      <c r="D146" s="5">
        <v>2378</v>
      </c>
      <c r="E146" s="5"/>
      <c r="F146" s="5"/>
      <c r="G146" s="5"/>
      <c r="I146" s="13">
        <f t="shared" si="0"/>
        <v>2378</v>
      </c>
      <c r="J146" s="46"/>
    </row>
    <row r="147" spans="1:10" x14ac:dyDescent="0.3">
      <c r="A147" s="77" t="s">
        <v>364</v>
      </c>
      <c r="B147" s="68" t="s">
        <v>382</v>
      </c>
      <c r="C147" s="5"/>
      <c r="D147" s="5">
        <v>3228</v>
      </c>
      <c r="E147" s="5"/>
      <c r="F147" s="5"/>
      <c r="G147" s="5"/>
      <c r="I147" s="13">
        <f t="shared" si="0"/>
        <v>3228</v>
      </c>
      <c r="J147" s="46"/>
    </row>
    <row r="148" spans="1:10" x14ac:dyDescent="0.3">
      <c r="A148" t="s">
        <v>37</v>
      </c>
      <c r="B148" s="55" t="s">
        <v>336</v>
      </c>
      <c r="C148" s="5"/>
      <c r="D148" s="5"/>
      <c r="E148" s="5"/>
      <c r="F148" s="10">
        <v>8389</v>
      </c>
      <c r="G148" s="5">
        <v>9658</v>
      </c>
      <c r="I148" s="47">
        <f t="shared" si="0"/>
        <v>18047</v>
      </c>
      <c r="J148" s="45"/>
    </row>
    <row r="149" spans="1:10" x14ac:dyDescent="0.3">
      <c r="A149" s="2" t="s">
        <v>332</v>
      </c>
      <c r="B149" s="55" t="s">
        <v>336</v>
      </c>
      <c r="C149" s="5"/>
      <c r="D149" s="5"/>
      <c r="E149" s="5"/>
      <c r="F149" s="10">
        <v>6036</v>
      </c>
      <c r="G149" s="5">
        <v>9438</v>
      </c>
      <c r="I149" s="47">
        <f t="shared" si="0"/>
        <v>15474</v>
      </c>
      <c r="J149" s="45"/>
    </row>
    <row r="150" spans="1:10" x14ac:dyDescent="0.3">
      <c r="A150" t="s">
        <v>33</v>
      </c>
      <c r="B150" s="55" t="s">
        <v>336</v>
      </c>
      <c r="C150" s="5"/>
      <c r="D150" s="5"/>
      <c r="E150" s="5"/>
      <c r="F150" s="10"/>
      <c r="G150" s="5">
        <v>5068</v>
      </c>
      <c r="I150" s="47">
        <f t="shared" si="0"/>
        <v>5068</v>
      </c>
      <c r="J150" s="45"/>
    </row>
    <row r="151" spans="1:10" x14ac:dyDescent="0.3">
      <c r="A151" s="2" t="s">
        <v>326</v>
      </c>
      <c r="B151" s="55" t="s">
        <v>336</v>
      </c>
      <c r="C151" s="5"/>
      <c r="D151" s="5"/>
      <c r="E151" s="5"/>
      <c r="F151" s="10">
        <v>7994</v>
      </c>
      <c r="G151" s="5">
        <v>11474</v>
      </c>
      <c r="I151" s="47">
        <f t="shared" si="0"/>
        <v>19468</v>
      </c>
      <c r="J151" s="45"/>
    </row>
    <row r="152" spans="1:10" x14ac:dyDescent="0.3">
      <c r="A152" s="2" t="s">
        <v>339</v>
      </c>
      <c r="B152" s="55" t="s">
        <v>336</v>
      </c>
      <c r="C152" s="5"/>
      <c r="D152" s="5"/>
      <c r="E152" s="5"/>
      <c r="F152" s="10"/>
      <c r="G152" s="5"/>
      <c r="I152" s="47">
        <f t="shared" si="0"/>
        <v>0</v>
      </c>
      <c r="J152" s="46">
        <f>I152</f>
        <v>0</v>
      </c>
    </row>
    <row r="153" spans="1:10" x14ac:dyDescent="0.3">
      <c r="A153" t="s">
        <v>31</v>
      </c>
      <c r="B153" s="55" t="s">
        <v>336</v>
      </c>
      <c r="C153" s="5"/>
      <c r="D153" s="5"/>
      <c r="E153" s="5"/>
      <c r="F153" s="5"/>
      <c r="G153" s="5"/>
      <c r="I153" s="47">
        <f t="shared" si="0"/>
        <v>0</v>
      </c>
      <c r="J153" s="45"/>
    </row>
    <row r="154" spans="1:10" x14ac:dyDescent="0.3">
      <c r="A154" s="2" t="s">
        <v>245</v>
      </c>
      <c r="B154" s="55" t="s">
        <v>336</v>
      </c>
      <c r="C154" s="5"/>
      <c r="D154" s="5"/>
      <c r="E154" s="5"/>
      <c r="F154" s="5"/>
      <c r="G154" s="5"/>
      <c r="I154" s="47">
        <f t="shared" si="0"/>
        <v>0</v>
      </c>
      <c r="J154" s="45"/>
    </row>
    <row r="155" spans="1:10" x14ac:dyDescent="0.3">
      <c r="A155" s="2" t="s">
        <v>161</v>
      </c>
      <c r="B155" s="55" t="s">
        <v>336</v>
      </c>
      <c r="C155" s="5"/>
      <c r="D155" s="5"/>
      <c r="E155" s="5"/>
      <c r="F155" s="5"/>
      <c r="G155" s="5"/>
      <c r="I155" s="47">
        <f t="shared" si="0"/>
        <v>0</v>
      </c>
      <c r="J155" s="45"/>
    </row>
    <row r="156" spans="1:10" x14ac:dyDescent="0.3">
      <c r="A156" t="s">
        <v>35</v>
      </c>
      <c r="B156" t="s">
        <v>32</v>
      </c>
      <c r="C156" s="5"/>
      <c r="D156" s="5"/>
      <c r="E156" s="5"/>
      <c r="F156" s="5"/>
      <c r="G156" s="5"/>
      <c r="I156" s="13">
        <f t="shared" si="0"/>
        <v>0</v>
      </c>
      <c r="J156" s="46">
        <f>I156</f>
        <v>0</v>
      </c>
    </row>
    <row r="157" spans="1:10" x14ac:dyDescent="0.3">
      <c r="A157" t="s">
        <v>36</v>
      </c>
      <c r="B157" t="s">
        <v>32</v>
      </c>
      <c r="C157" s="5"/>
      <c r="D157" s="5"/>
      <c r="E157" s="5"/>
      <c r="F157" s="5"/>
      <c r="G157" s="5"/>
      <c r="I157" s="13">
        <f t="shared" si="0"/>
        <v>0</v>
      </c>
      <c r="J157" s="46">
        <f t="shared" ref="J157:J166" si="1">I157</f>
        <v>0</v>
      </c>
    </row>
    <row r="158" spans="1:10" x14ac:dyDescent="0.3">
      <c r="A158" t="s">
        <v>340</v>
      </c>
      <c r="B158" s="56" t="s">
        <v>32</v>
      </c>
      <c r="C158" s="5"/>
      <c r="D158" s="5"/>
      <c r="E158" s="5"/>
      <c r="F158" s="5"/>
      <c r="G158" s="5"/>
      <c r="I158" s="13">
        <f t="shared" si="0"/>
        <v>0</v>
      </c>
      <c r="J158" s="46">
        <f t="shared" si="1"/>
        <v>0</v>
      </c>
    </row>
    <row r="159" spans="1:10" x14ac:dyDescent="0.3">
      <c r="A159" t="s">
        <v>405</v>
      </c>
      <c r="B159" s="56" t="s">
        <v>32</v>
      </c>
      <c r="C159" s="5"/>
      <c r="D159" s="5"/>
      <c r="E159" s="5"/>
      <c r="F159" s="5"/>
      <c r="G159" s="5"/>
      <c r="I159" s="13">
        <f t="shared" si="0"/>
        <v>0</v>
      </c>
      <c r="J159" s="46">
        <f t="shared" si="1"/>
        <v>0</v>
      </c>
    </row>
    <row r="160" spans="1:10" x14ac:dyDescent="0.3">
      <c r="A160" t="s">
        <v>341</v>
      </c>
      <c r="B160" s="56" t="s">
        <v>32</v>
      </c>
      <c r="C160" s="5"/>
      <c r="D160" s="5"/>
      <c r="E160" s="5"/>
      <c r="F160" s="5"/>
      <c r="G160" s="5"/>
      <c r="I160" s="13">
        <f t="shared" si="0"/>
        <v>0</v>
      </c>
      <c r="J160" s="46">
        <f t="shared" si="1"/>
        <v>0</v>
      </c>
    </row>
    <row r="161" spans="1:10" x14ac:dyDescent="0.3">
      <c r="A161" t="s">
        <v>389</v>
      </c>
      <c r="B161" s="56" t="s">
        <v>390</v>
      </c>
      <c r="C161" s="5"/>
      <c r="D161" s="5">
        <v>5043</v>
      </c>
      <c r="E161" s="5"/>
      <c r="F161" s="5"/>
      <c r="G161" s="5"/>
      <c r="I161" s="13">
        <f t="shared" si="0"/>
        <v>5043</v>
      </c>
      <c r="J161" s="46">
        <f t="shared" si="1"/>
        <v>5043</v>
      </c>
    </row>
    <row r="162" spans="1:10" x14ac:dyDescent="0.3">
      <c r="A162" t="s">
        <v>396</v>
      </c>
      <c r="B162" s="56" t="s">
        <v>390</v>
      </c>
      <c r="C162" s="5"/>
      <c r="D162" s="5">
        <v>3890</v>
      </c>
      <c r="E162" s="5">
        <v>14797</v>
      </c>
      <c r="F162" s="5"/>
      <c r="G162" s="5"/>
      <c r="I162" s="13">
        <f t="shared" si="0"/>
        <v>18687</v>
      </c>
      <c r="J162" s="46">
        <f t="shared" si="1"/>
        <v>18687</v>
      </c>
    </row>
    <row r="163" spans="1:10" x14ac:dyDescent="0.3">
      <c r="A163" t="s">
        <v>391</v>
      </c>
      <c r="B163" s="56" t="s">
        <v>390</v>
      </c>
      <c r="C163" s="5"/>
      <c r="D163" s="5">
        <v>3477</v>
      </c>
      <c r="E163" s="5">
        <v>4642</v>
      </c>
      <c r="F163" s="5"/>
      <c r="G163" s="5"/>
      <c r="I163" s="13">
        <f t="shared" si="0"/>
        <v>8119</v>
      </c>
      <c r="J163" s="46">
        <f t="shared" si="1"/>
        <v>8119</v>
      </c>
    </row>
    <row r="164" spans="1:10" x14ac:dyDescent="0.3">
      <c r="A164" t="s">
        <v>408</v>
      </c>
      <c r="B164" s="56" t="s">
        <v>390</v>
      </c>
      <c r="C164" s="5"/>
      <c r="D164" s="5"/>
      <c r="E164" s="5"/>
      <c r="F164" s="5"/>
      <c r="G164" s="5"/>
      <c r="I164" s="13">
        <f t="shared" si="0"/>
        <v>0</v>
      </c>
      <c r="J164" s="46">
        <f t="shared" si="1"/>
        <v>0</v>
      </c>
    </row>
    <row r="165" spans="1:10" x14ac:dyDescent="0.3">
      <c r="A165" s="53" t="s">
        <v>332</v>
      </c>
      <c r="B165" s="54" t="s">
        <v>316</v>
      </c>
      <c r="C165" s="5"/>
      <c r="D165" s="5">
        <v>3835</v>
      </c>
      <c r="E165" s="5"/>
      <c r="F165" s="5"/>
      <c r="G165" s="5"/>
      <c r="I165" s="13">
        <f t="shared" si="0"/>
        <v>3835</v>
      </c>
      <c r="J165" s="46">
        <f t="shared" si="1"/>
        <v>3835</v>
      </c>
    </row>
    <row r="166" spans="1:10" x14ac:dyDescent="0.3">
      <c r="A166" s="53" t="s">
        <v>326</v>
      </c>
      <c r="B166" s="54" t="s">
        <v>316</v>
      </c>
      <c r="C166" s="5"/>
      <c r="D166" s="5">
        <v>3612</v>
      </c>
      <c r="E166" s="5">
        <v>8238</v>
      </c>
      <c r="F166" s="5"/>
      <c r="G166" s="5"/>
      <c r="I166" s="13">
        <f t="shared" si="0"/>
        <v>11850</v>
      </c>
      <c r="J166" s="46">
        <f t="shared" si="1"/>
        <v>11850</v>
      </c>
    </row>
    <row r="167" spans="1:10" x14ac:dyDescent="0.3">
      <c r="A167" s="53" t="s">
        <v>339</v>
      </c>
      <c r="B167" s="54" t="s">
        <v>316</v>
      </c>
      <c r="C167" s="5"/>
      <c r="D167" s="5">
        <v>2832</v>
      </c>
      <c r="E167" s="5">
        <v>3672</v>
      </c>
      <c r="F167" s="10"/>
      <c r="G167" s="5"/>
      <c r="I167" s="13">
        <f t="shared" si="0"/>
        <v>6504</v>
      </c>
      <c r="J167" s="46">
        <f>I167</f>
        <v>6504</v>
      </c>
    </row>
    <row r="168" spans="1:10" x14ac:dyDescent="0.3">
      <c r="A168" s="53" t="s">
        <v>349</v>
      </c>
      <c r="B168" s="54" t="s">
        <v>397</v>
      </c>
      <c r="C168" s="5"/>
      <c r="D168" s="5">
        <v>3835</v>
      </c>
      <c r="E168" s="5"/>
      <c r="F168" s="10"/>
      <c r="G168" s="5"/>
      <c r="I168" s="13">
        <f t="shared" si="0"/>
        <v>3835</v>
      </c>
      <c r="J168" s="46">
        <f t="shared" ref="J168:J173" si="2">I168</f>
        <v>3835</v>
      </c>
    </row>
    <row r="169" spans="1:10" x14ac:dyDescent="0.3">
      <c r="A169" s="53" t="s">
        <v>325</v>
      </c>
      <c r="B169" s="54" t="s">
        <v>397</v>
      </c>
      <c r="C169" s="5"/>
      <c r="D169" s="5">
        <v>2784</v>
      </c>
      <c r="E169" s="5">
        <v>8184</v>
      </c>
      <c r="F169" s="10"/>
      <c r="G169" s="5"/>
      <c r="I169" s="13">
        <f t="shared" si="0"/>
        <v>10968</v>
      </c>
      <c r="J169" s="46">
        <f t="shared" si="2"/>
        <v>10968</v>
      </c>
    </row>
    <row r="170" spans="1:10" x14ac:dyDescent="0.3">
      <c r="A170" s="53" t="s">
        <v>398</v>
      </c>
      <c r="B170" s="54" t="s">
        <v>397</v>
      </c>
      <c r="C170" s="5"/>
      <c r="D170" s="5">
        <v>4878</v>
      </c>
      <c r="E170" s="5">
        <v>6446</v>
      </c>
      <c r="F170" s="10"/>
      <c r="G170" s="5"/>
      <c r="I170" s="13">
        <f t="shared" si="0"/>
        <v>11324</v>
      </c>
      <c r="J170" s="46">
        <f t="shared" si="2"/>
        <v>11324</v>
      </c>
    </row>
    <row r="171" spans="1:10" x14ac:dyDescent="0.3">
      <c r="A171" s="53" t="s">
        <v>332</v>
      </c>
      <c r="B171" s="54" t="s">
        <v>401</v>
      </c>
      <c r="C171" s="5"/>
      <c r="D171" s="5"/>
      <c r="E171" s="5"/>
      <c r="F171" s="10"/>
      <c r="G171" s="5"/>
      <c r="I171" s="13">
        <f t="shared" si="0"/>
        <v>0</v>
      </c>
      <c r="J171" s="46">
        <f t="shared" si="2"/>
        <v>0</v>
      </c>
    </row>
    <row r="172" spans="1:10" x14ac:dyDescent="0.3">
      <c r="A172" s="53" t="s">
        <v>339</v>
      </c>
      <c r="B172" s="54" t="s">
        <v>401</v>
      </c>
      <c r="C172" s="5"/>
      <c r="D172" s="5"/>
      <c r="E172" s="5"/>
      <c r="F172" s="10"/>
      <c r="G172" s="5"/>
      <c r="I172" s="13">
        <f t="shared" si="0"/>
        <v>0</v>
      </c>
      <c r="J172" s="46">
        <f t="shared" si="2"/>
        <v>0</v>
      </c>
    </row>
    <row r="173" spans="1:10" x14ac:dyDescent="0.3">
      <c r="A173" s="53" t="s">
        <v>161</v>
      </c>
      <c r="B173" s="54" t="s">
        <v>401</v>
      </c>
      <c r="C173" s="5"/>
      <c r="D173" s="5"/>
      <c r="E173" s="5"/>
      <c r="F173" s="10"/>
      <c r="G173" s="5"/>
      <c r="I173" s="13">
        <f t="shared" si="0"/>
        <v>0</v>
      </c>
      <c r="J173" s="46">
        <f t="shared" si="2"/>
        <v>0</v>
      </c>
    </row>
    <row r="174" spans="1:10" x14ac:dyDescent="0.3">
      <c r="A174" t="s">
        <v>37</v>
      </c>
      <c r="B174" t="s">
        <v>293</v>
      </c>
      <c r="C174" s="5"/>
      <c r="D174" s="5"/>
      <c r="E174" s="5"/>
      <c r="F174" s="5"/>
      <c r="G174" s="5"/>
      <c r="I174" s="13">
        <f t="shared" si="0"/>
        <v>0</v>
      </c>
      <c r="J174" s="44">
        <f>I174+I181+I185+I190</f>
        <v>7070.2000000000007</v>
      </c>
    </row>
    <row r="175" spans="1:10" x14ac:dyDescent="0.3">
      <c r="A175" s="2" t="s">
        <v>332</v>
      </c>
      <c r="B175" s="2" t="s">
        <v>327</v>
      </c>
      <c r="C175" s="5"/>
      <c r="D175" s="5"/>
      <c r="E175" s="5"/>
      <c r="F175" s="5"/>
      <c r="G175" s="5"/>
      <c r="I175" s="13">
        <f t="shared" si="0"/>
        <v>0</v>
      </c>
      <c r="J175" s="46">
        <f>I175+I191+I197</f>
        <v>0</v>
      </c>
    </row>
    <row r="176" spans="1:10" x14ac:dyDescent="0.3">
      <c r="A176" t="s">
        <v>33</v>
      </c>
      <c r="B176" t="s">
        <v>293</v>
      </c>
      <c r="C176" s="5"/>
      <c r="D176" s="5"/>
      <c r="E176" s="5"/>
      <c r="F176" s="5"/>
      <c r="G176" s="5"/>
      <c r="I176" s="13">
        <f t="shared" si="0"/>
        <v>0</v>
      </c>
      <c r="J176" s="46">
        <f>I176+I182+I186+I192</f>
        <v>15943.3</v>
      </c>
    </row>
    <row r="177" spans="1:10" x14ac:dyDescent="0.3">
      <c r="A177" s="2" t="s">
        <v>326</v>
      </c>
      <c r="B177" s="2" t="s">
        <v>327</v>
      </c>
      <c r="C177" s="5"/>
      <c r="D177" s="5"/>
      <c r="E177" s="5"/>
      <c r="F177" s="5"/>
      <c r="G177" s="5"/>
      <c r="I177" s="13">
        <f t="shared" si="0"/>
        <v>0</v>
      </c>
      <c r="J177" s="46">
        <f>I177+I193+I198+I187</f>
        <v>0</v>
      </c>
    </row>
    <row r="178" spans="1:10" x14ac:dyDescent="0.3">
      <c r="A178" t="s">
        <v>31</v>
      </c>
      <c r="B178" t="s">
        <v>293</v>
      </c>
      <c r="C178" s="5"/>
      <c r="D178" s="5"/>
      <c r="E178" s="5">
        <v>149</v>
      </c>
      <c r="F178" s="10"/>
      <c r="G178" s="5"/>
      <c r="I178" s="13">
        <f t="shared" si="0"/>
        <v>149</v>
      </c>
      <c r="J178" s="44">
        <f>I178+I183+I188+I194</f>
        <v>916</v>
      </c>
    </row>
    <row r="179" spans="1:10" x14ac:dyDescent="0.3">
      <c r="A179" t="s">
        <v>245</v>
      </c>
      <c r="B179" t="s">
        <v>293</v>
      </c>
      <c r="C179" s="5"/>
      <c r="D179" s="5">
        <v>3809</v>
      </c>
      <c r="E179" s="5"/>
      <c r="F179" s="10">
        <v>1498</v>
      </c>
      <c r="G179" s="5"/>
      <c r="I179" s="13">
        <f t="shared" si="0"/>
        <v>5307</v>
      </c>
      <c r="J179" s="75">
        <f>I179+I184+I189+I195+I199</f>
        <v>9563</v>
      </c>
    </row>
    <row r="180" spans="1:10" x14ac:dyDescent="0.3">
      <c r="A180" t="s">
        <v>161</v>
      </c>
      <c r="B180" t="s">
        <v>293</v>
      </c>
      <c r="C180" s="5"/>
      <c r="D180" s="5"/>
      <c r="E180" s="5"/>
      <c r="F180" s="10"/>
      <c r="G180" s="5"/>
      <c r="I180" s="13">
        <f t="shared" si="0"/>
        <v>0</v>
      </c>
      <c r="J180" s="46">
        <f>I180+I196+I200</f>
        <v>5614</v>
      </c>
    </row>
    <row r="181" spans="1:10" x14ac:dyDescent="0.3">
      <c r="A181" t="s">
        <v>37</v>
      </c>
      <c r="B181" t="s">
        <v>277</v>
      </c>
      <c r="C181" s="5">
        <v>1404.8</v>
      </c>
      <c r="D181" s="5"/>
      <c r="E181" s="17">
        <v>2555.8000000000002</v>
      </c>
      <c r="F181" s="10">
        <v>1743.8</v>
      </c>
      <c r="G181" s="5">
        <v>1365.8</v>
      </c>
      <c r="I181" s="47">
        <f t="shared" si="0"/>
        <v>7070.2000000000007</v>
      </c>
      <c r="J181" s="46"/>
    </row>
    <row r="182" spans="1:10" x14ac:dyDescent="0.3">
      <c r="A182" t="s">
        <v>33</v>
      </c>
      <c r="B182" t="s">
        <v>277</v>
      </c>
      <c r="C182" s="5"/>
      <c r="D182" s="5">
        <v>5474.8</v>
      </c>
      <c r="E182" s="5">
        <v>6065.7</v>
      </c>
      <c r="F182" s="10">
        <v>2222.4</v>
      </c>
      <c r="G182" s="5">
        <v>2180.4</v>
      </c>
      <c r="I182" s="47">
        <f t="shared" si="0"/>
        <v>15943.3</v>
      </c>
      <c r="J182" s="46"/>
    </row>
    <row r="183" spans="1:10" x14ac:dyDescent="0.3">
      <c r="A183" t="s">
        <v>31</v>
      </c>
      <c r="B183" t="s">
        <v>277</v>
      </c>
      <c r="C183" s="5"/>
      <c r="D183" s="5"/>
      <c r="E183" s="5">
        <v>767</v>
      </c>
      <c r="F183" s="10"/>
      <c r="G183" s="5"/>
      <c r="I183" s="47">
        <f t="shared" si="0"/>
        <v>767</v>
      </c>
      <c r="J183" s="46"/>
    </row>
    <row r="184" spans="1:10" x14ac:dyDescent="0.3">
      <c r="A184" t="s">
        <v>245</v>
      </c>
      <c r="B184" t="s">
        <v>277</v>
      </c>
      <c r="C184" s="5"/>
      <c r="D184" s="5">
        <v>2205.5</v>
      </c>
      <c r="E184" s="5"/>
      <c r="F184" s="10">
        <v>2050.5</v>
      </c>
      <c r="G184" s="5"/>
      <c r="I184" s="74">
        <f t="shared" si="0"/>
        <v>4256</v>
      </c>
      <c r="J184" s="46"/>
    </row>
    <row r="185" spans="1:10" x14ac:dyDescent="0.3">
      <c r="A185" s="2" t="s">
        <v>37</v>
      </c>
      <c r="B185" s="2" t="s">
        <v>153</v>
      </c>
      <c r="C185" s="5"/>
      <c r="D185" s="5"/>
      <c r="E185" s="5"/>
      <c r="F185" s="10"/>
      <c r="G185" s="5"/>
      <c r="I185" s="47">
        <f t="shared" si="0"/>
        <v>0</v>
      </c>
      <c r="J185" s="46"/>
    </row>
    <row r="186" spans="1:10" x14ac:dyDescent="0.3">
      <c r="A186" s="2" t="s">
        <v>33</v>
      </c>
      <c r="B186" s="2" t="s">
        <v>153</v>
      </c>
      <c r="C186" s="5"/>
      <c r="D186" s="5"/>
      <c r="E186" s="5"/>
      <c r="F186" s="10"/>
      <c r="G186" s="5"/>
      <c r="I186" s="47">
        <f t="shared" si="0"/>
        <v>0</v>
      </c>
      <c r="J186" s="46"/>
    </row>
    <row r="187" spans="1:10" x14ac:dyDescent="0.3">
      <c r="A187" s="2" t="s">
        <v>326</v>
      </c>
      <c r="B187" s="2" t="s">
        <v>153</v>
      </c>
      <c r="C187" s="5"/>
      <c r="D187" s="5"/>
      <c r="E187" s="5"/>
      <c r="F187" s="10"/>
      <c r="G187" s="5"/>
      <c r="I187" s="47">
        <f t="shared" si="0"/>
        <v>0</v>
      </c>
      <c r="J187" s="46"/>
    </row>
    <row r="188" spans="1:10" x14ac:dyDescent="0.3">
      <c r="A188" s="2" t="s">
        <v>31</v>
      </c>
      <c r="B188" s="2" t="s">
        <v>153</v>
      </c>
      <c r="C188" s="5"/>
      <c r="D188" s="5"/>
      <c r="E188" s="5"/>
      <c r="F188" s="10"/>
      <c r="G188" s="5"/>
      <c r="I188" s="47">
        <f t="shared" si="0"/>
        <v>0</v>
      </c>
      <c r="J188" s="46"/>
    </row>
    <row r="189" spans="1:10" x14ac:dyDescent="0.3">
      <c r="A189" s="2" t="s">
        <v>245</v>
      </c>
      <c r="B189" s="2" t="s">
        <v>153</v>
      </c>
      <c r="C189" s="5"/>
      <c r="D189" s="5"/>
      <c r="E189" s="5"/>
      <c r="F189" s="10"/>
      <c r="G189" s="5"/>
      <c r="I189" s="47">
        <f t="shared" si="0"/>
        <v>0</v>
      </c>
      <c r="J189" s="46"/>
    </row>
    <row r="190" spans="1:10" x14ac:dyDescent="0.3">
      <c r="A190" s="2" t="s">
        <v>42</v>
      </c>
      <c r="B190" s="2" t="s">
        <v>355</v>
      </c>
      <c r="C190" s="5"/>
      <c r="D190" s="5"/>
      <c r="E190" s="5"/>
      <c r="F190" s="5"/>
      <c r="G190" s="5"/>
      <c r="I190" s="47">
        <f t="shared" si="0"/>
        <v>0</v>
      </c>
      <c r="J190" s="46"/>
    </row>
    <row r="191" spans="1:10" x14ac:dyDescent="0.3">
      <c r="A191" s="2" t="s">
        <v>356</v>
      </c>
      <c r="B191" s="2" t="s">
        <v>355</v>
      </c>
      <c r="C191" s="5"/>
      <c r="D191" s="5"/>
      <c r="E191" s="5"/>
      <c r="F191" s="5"/>
      <c r="G191" s="5"/>
      <c r="I191" s="47">
        <f t="shared" si="0"/>
        <v>0</v>
      </c>
      <c r="J191" s="46"/>
    </row>
    <row r="192" spans="1:10" x14ac:dyDescent="0.3">
      <c r="A192" s="2" t="s">
        <v>44</v>
      </c>
      <c r="B192" s="2" t="s">
        <v>355</v>
      </c>
      <c r="C192" s="5"/>
      <c r="D192" s="5"/>
      <c r="E192" s="5"/>
      <c r="F192" s="5"/>
      <c r="G192" s="5"/>
      <c r="I192" s="47">
        <f t="shared" si="0"/>
        <v>0</v>
      </c>
      <c r="J192" s="46"/>
    </row>
    <row r="193" spans="1:10" x14ac:dyDescent="0.3">
      <c r="A193" s="2" t="s">
        <v>357</v>
      </c>
      <c r="B193" s="2" t="s">
        <v>355</v>
      </c>
      <c r="C193" s="5"/>
      <c r="D193" s="5"/>
      <c r="E193" s="5"/>
      <c r="F193" s="5"/>
      <c r="G193" s="5"/>
      <c r="I193" s="47">
        <f t="shared" si="0"/>
        <v>0</v>
      </c>
      <c r="J193" s="46"/>
    </row>
    <row r="194" spans="1:10" x14ac:dyDescent="0.3">
      <c r="A194" s="2" t="s">
        <v>71</v>
      </c>
      <c r="B194" s="2" t="s">
        <v>355</v>
      </c>
      <c r="C194" s="5"/>
      <c r="D194" s="5"/>
      <c r="E194" s="5"/>
      <c r="F194" s="5"/>
      <c r="G194" s="5"/>
      <c r="I194" s="47">
        <f t="shared" si="0"/>
        <v>0</v>
      </c>
      <c r="J194" s="46"/>
    </row>
    <row r="195" spans="1:10" x14ac:dyDescent="0.3">
      <c r="A195" s="2" t="s">
        <v>358</v>
      </c>
      <c r="B195" s="2" t="s">
        <v>355</v>
      </c>
      <c r="C195" s="5"/>
      <c r="D195" s="5"/>
      <c r="E195" s="5"/>
      <c r="F195" s="5"/>
      <c r="G195" s="5"/>
      <c r="I195" s="47">
        <f t="shared" si="0"/>
        <v>0</v>
      </c>
      <c r="J195" s="46"/>
    </row>
    <row r="196" spans="1:10" x14ac:dyDescent="0.3">
      <c r="A196" s="2" t="s">
        <v>359</v>
      </c>
      <c r="B196" s="2" t="s">
        <v>355</v>
      </c>
      <c r="C196" s="5"/>
      <c r="D196" s="5"/>
      <c r="E196" s="5"/>
      <c r="F196" s="10"/>
      <c r="G196" s="5"/>
      <c r="I196" s="47">
        <f t="shared" si="0"/>
        <v>0</v>
      </c>
      <c r="J196" s="46"/>
    </row>
    <row r="197" spans="1:10" x14ac:dyDescent="0.3">
      <c r="A197" s="2" t="s">
        <v>332</v>
      </c>
      <c r="B197" s="2" t="s">
        <v>381</v>
      </c>
      <c r="C197" s="5"/>
      <c r="D197" s="5"/>
      <c r="E197" s="5"/>
      <c r="F197" s="10"/>
      <c r="G197" s="5"/>
      <c r="I197" s="47">
        <f t="shared" si="0"/>
        <v>0</v>
      </c>
      <c r="J197" s="46"/>
    </row>
    <row r="198" spans="1:10" x14ac:dyDescent="0.3">
      <c r="A198" s="2" t="s">
        <v>326</v>
      </c>
      <c r="B198" s="2" t="s">
        <v>381</v>
      </c>
      <c r="C198" s="5"/>
      <c r="D198" s="5"/>
      <c r="E198" s="5"/>
      <c r="F198" s="10"/>
      <c r="G198" s="5"/>
      <c r="I198" s="47">
        <f t="shared" si="0"/>
        <v>0</v>
      </c>
      <c r="J198" s="46"/>
    </row>
    <row r="199" spans="1:10" x14ac:dyDescent="0.3">
      <c r="A199" s="2" t="s">
        <v>245</v>
      </c>
      <c r="B199" s="2" t="s">
        <v>381</v>
      </c>
      <c r="C199" s="5"/>
      <c r="D199" s="5"/>
      <c r="E199" s="5"/>
      <c r="F199" s="10"/>
      <c r="G199" s="5"/>
      <c r="I199" s="47">
        <f t="shared" si="0"/>
        <v>0</v>
      </c>
      <c r="J199" s="46"/>
    </row>
    <row r="200" spans="1:10" x14ac:dyDescent="0.3">
      <c r="A200" s="2" t="s">
        <v>161</v>
      </c>
      <c r="B200" s="2" t="s">
        <v>381</v>
      </c>
      <c r="C200" s="5"/>
      <c r="D200" s="5">
        <v>5614</v>
      </c>
      <c r="E200" s="5"/>
      <c r="F200" s="10"/>
      <c r="G200" s="5"/>
      <c r="I200" s="47">
        <f t="shared" si="0"/>
        <v>5614</v>
      </c>
      <c r="J200" s="46"/>
    </row>
    <row r="201" spans="1:10" x14ac:dyDescent="0.3">
      <c r="A201" s="2" t="s">
        <v>29</v>
      </c>
      <c r="B201" s="2" t="s">
        <v>318</v>
      </c>
      <c r="C201" s="5"/>
      <c r="D201" s="5"/>
      <c r="E201" s="5"/>
      <c r="F201" s="10"/>
      <c r="G201" s="5"/>
      <c r="I201" s="47">
        <f t="shared" si="0"/>
        <v>0</v>
      </c>
      <c r="J201" s="46">
        <f>I201</f>
        <v>0</v>
      </c>
    </row>
    <row r="202" spans="1:10" x14ac:dyDescent="0.3">
      <c r="A202" s="2" t="s">
        <v>17</v>
      </c>
      <c r="B202" s="2" t="s">
        <v>318</v>
      </c>
      <c r="C202" s="5"/>
      <c r="D202" s="5"/>
      <c r="E202" s="5"/>
      <c r="F202" s="10"/>
      <c r="G202" s="5"/>
      <c r="I202" s="47">
        <f t="shared" si="0"/>
        <v>0</v>
      </c>
      <c r="J202" s="46">
        <f>I202</f>
        <v>0</v>
      </c>
    </row>
    <row r="203" spans="1:10" x14ac:dyDescent="0.3">
      <c r="A203" s="2" t="s">
        <v>37</v>
      </c>
      <c r="B203" s="2" t="s">
        <v>290</v>
      </c>
      <c r="C203" s="5"/>
      <c r="D203" s="5"/>
      <c r="E203" s="5"/>
      <c r="F203" s="10"/>
      <c r="G203" s="5"/>
      <c r="I203" s="47">
        <f t="shared" si="0"/>
        <v>0</v>
      </c>
      <c r="J203" s="45"/>
    </row>
    <row r="204" spans="1:10" x14ac:dyDescent="0.3">
      <c r="A204" s="2" t="s">
        <v>33</v>
      </c>
      <c r="B204" s="2" t="s">
        <v>290</v>
      </c>
      <c r="C204" s="5"/>
      <c r="D204" s="5"/>
      <c r="E204" s="5"/>
      <c r="F204" s="10"/>
      <c r="G204" s="5"/>
      <c r="I204" s="47">
        <f t="shared" si="0"/>
        <v>0</v>
      </c>
      <c r="J204" s="45"/>
    </row>
    <row r="205" spans="1:10" x14ac:dyDescent="0.3">
      <c r="A205" s="2" t="s">
        <v>31</v>
      </c>
      <c r="B205" s="2" t="s">
        <v>290</v>
      </c>
      <c r="C205" s="5"/>
      <c r="D205" s="5"/>
      <c r="E205" s="5"/>
      <c r="F205" s="10"/>
      <c r="G205" s="5"/>
      <c r="I205" s="47">
        <f t="shared" si="0"/>
        <v>0</v>
      </c>
      <c r="J205" s="45"/>
    </row>
    <row r="206" spans="1:10" x14ac:dyDescent="0.3">
      <c r="A206" s="2" t="s">
        <v>245</v>
      </c>
      <c r="B206" s="2" t="s">
        <v>290</v>
      </c>
      <c r="C206" s="5"/>
      <c r="D206" s="5"/>
      <c r="E206" s="5"/>
      <c r="F206" s="10"/>
      <c r="G206" s="5"/>
      <c r="I206" s="47">
        <f t="shared" si="0"/>
        <v>0</v>
      </c>
      <c r="J206" s="45"/>
    </row>
    <row r="207" spans="1:10" x14ac:dyDescent="0.3">
      <c r="A207" s="62" t="s">
        <v>29</v>
      </c>
      <c r="B207" s="62" t="s">
        <v>32</v>
      </c>
      <c r="C207" s="5"/>
      <c r="D207" s="5"/>
      <c r="E207" s="5"/>
      <c r="F207" s="10"/>
      <c r="G207" s="5"/>
      <c r="I207" s="47">
        <f t="shared" si="0"/>
        <v>0</v>
      </c>
      <c r="J207" s="46">
        <f>I207</f>
        <v>0</v>
      </c>
    </row>
    <row r="208" spans="1:10" x14ac:dyDescent="0.3">
      <c r="A208" s="62" t="s">
        <v>17</v>
      </c>
      <c r="B208" s="62" t="s">
        <v>32</v>
      </c>
      <c r="C208" s="5"/>
      <c r="D208" s="5"/>
      <c r="E208" s="5"/>
      <c r="F208" s="10"/>
      <c r="G208" s="5"/>
      <c r="I208" s="47">
        <f t="shared" si="0"/>
        <v>0</v>
      </c>
      <c r="J208" s="46">
        <f t="shared" ref="J208:J209" si="3">I208</f>
        <v>0</v>
      </c>
    </row>
    <row r="209" spans="1:10" x14ac:dyDescent="0.3">
      <c r="A209" s="40" t="s">
        <v>18</v>
      </c>
      <c r="B209" s="62" t="s">
        <v>32</v>
      </c>
      <c r="C209" s="5"/>
      <c r="D209" s="5"/>
      <c r="E209" s="5"/>
      <c r="F209" s="10"/>
      <c r="G209" s="5"/>
      <c r="I209" s="47">
        <f t="shared" si="0"/>
        <v>0</v>
      </c>
      <c r="J209" s="46">
        <f t="shared" si="3"/>
        <v>0</v>
      </c>
    </row>
    <row r="210" spans="1:10" x14ac:dyDescent="0.3">
      <c r="A210" s="2" t="s">
        <v>42</v>
      </c>
      <c r="B210" s="54" t="s">
        <v>385</v>
      </c>
      <c r="C210" s="5">
        <v>1126</v>
      </c>
      <c r="D210" s="5"/>
      <c r="E210" s="5">
        <v>2529</v>
      </c>
      <c r="F210" s="10">
        <v>1828</v>
      </c>
      <c r="G210" s="5"/>
      <c r="I210" s="47">
        <f t="shared" si="0"/>
        <v>5483</v>
      </c>
      <c r="J210" s="46"/>
    </row>
    <row r="211" spans="1:10" x14ac:dyDescent="0.3">
      <c r="A211" s="2" t="s">
        <v>356</v>
      </c>
      <c r="B211" s="54" t="s">
        <v>385</v>
      </c>
      <c r="C211" s="5"/>
      <c r="D211" s="5">
        <v>22150</v>
      </c>
      <c r="E211" s="5">
        <v>19183</v>
      </c>
      <c r="F211" s="10"/>
      <c r="G211" s="5"/>
      <c r="I211" s="47">
        <f t="shared" si="0"/>
        <v>41333</v>
      </c>
      <c r="J211" s="46"/>
    </row>
    <row r="212" spans="1:10" x14ac:dyDescent="0.3">
      <c r="A212" s="2" t="s">
        <v>44</v>
      </c>
      <c r="B212" s="54" t="s">
        <v>385</v>
      </c>
      <c r="C212" s="5">
        <v>6518</v>
      </c>
      <c r="D212" s="5">
        <v>6402</v>
      </c>
      <c r="E212" s="5"/>
      <c r="F212" s="10"/>
      <c r="G212" s="5"/>
      <c r="I212" s="47">
        <f t="shared" si="0"/>
        <v>12920</v>
      </c>
      <c r="J212" s="46"/>
    </row>
    <row r="213" spans="1:10" x14ac:dyDescent="0.3">
      <c r="A213" s="2" t="s">
        <v>357</v>
      </c>
      <c r="B213" s="54" t="s">
        <v>385</v>
      </c>
      <c r="C213" s="5">
        <v>3398</v>
      </c>
      <c r="D213" s="5">
        <v>6706</v>
      </c>
      <c r="E213" s="5">
        <v>7570</v>
      </c>
      <c r="F213" s="10">
        <v>8162</v>
      </c>
      <c r="G213" s="5"/>
      <c r="I213" s="47">
        <f t="shared" si="0"/>
        <v>25836</v>
      </c>
      <c r="J213" s="46"/>
    </row>
    <row r="214" spans="1:10" x14ac:dyDescent="0.3">
      <c r="A214" s="2" t="s">
        <v>71</v>
      </c>
      <c r="B214" s="54" t="s">
        <v>385</v>
      </c>
      <c r="C214" s="5"/>
      <c r="D214" s="5"/>
      <c r="E214" s="5">
        <v>2709</v>
      </c>
      <c r="F214" s="10">
        <v>2741</v>
      </c>
      <c r="G214" s="5"/>
      <c r="I214" s="47">
        <f t="shared" si="0"/>
        <v>5450</v>
      </c>
      <c r="J214" s="46"/>
    </row>
    <row r="215" spans="1:10" x14ac:dyDescent="0.3">
      <c r="A215" s="2" t="s">
        <v>358</v>
      </c>
      <c r="B215" s="54" t="s">
        <v>385</v>
      </c>
      <c r="C215" s="5"/>
      <c r="D215" s="5"/>
      <c r="E215" s="5"/>
      <c r="F215" s="10"/>
      <c r="G215" s="5"/>
      <c r="I215" s="47">
        <f t="shared" si="0"/>
        <v>0</v>
      </c>
      <c r="J215" s="46"/>
    </row>
    <row r="216" spans="1:10" x14ac:dyDescent="0.3">
      <c r="A216" s="2" t="s">
        <v>359</v>
      </c>
      <c r="B216" s="54" t="s">
        <v>385</v>
      </c>
      <c r="C216" s="5"/>
      <c r="D216" s="5"/>
      <c r="E216" s="5">
        <v>1138</v>
      </c>
      <c r="F216" s="10"/>
      <c r="G216" s="5"/>
      <c r="I216" s="47">
        <f t="shared" si="0"/>
        <v>1138</v>
      </c>
      <c r="J216" s="46"/>
    </row>
    <row r="217" spans="1:10" x14ac:dyDescent="0.3">
      <c r="A217" s="2" t="s">
        <v>392</v>
      </c>
      <c r="B217" s="54" t="s">
        <v>390</v>
      </c>
      <c r="C217" s="5"/>
      <c r="D217" s="5">
        <v>3449</v>
      </c>
      <c r="E217" s="5"/>
      <c r="F217" s="10"/>
      <c r="G217" s="5"/>
      <c r="I217" s="47">
        <f t="shared" si="0"/>
        <v>3449</v>
      </c>
      <c r="J217" s="46">
        <f>I217</f>
        <v>3449</v>
      </c>
    </row>
    <row r="218" spans="1:10" x14ac:dyDescent="0.3">
      <c r="A218" s="2" t="s">
        <v>411</v>
      </c>
      <c r="B218" s="54" t="s">
        <v>390</v>
      </c>
      <c r="C218" s="5"/>
      <c r="D218" s="5">
        <v>2846</v>
      </c>
      <c r="E218" s="5">
        <v>4674</v>
      </c>
      <c r="F218" s="10"/>
      <c r="G218" s="5"/>
      <c r="I218" s="47">
        <f t="shared" si="0"/>
        <v>7520</v>
      </c>
      <c r="J218" s="46">
        <f>I218</f>
        <v>7520</v>
      </c>
    </row>
    <row r="219" spans="1:10" x14ac:dyDescent="0.3">
      <c r="A219" s="2" t="s">
        <v>393</v>
      </c>
      <c r="B219" s="54" t="s">
        <v>390</v>
      </c>
      <c r="C219" s="5"/>
      <c r="D219" s="5">
        <v>2568</v>
      </c>
      <c r="E219" s="5">
        <v>3365</v>
      </c>
      <c r="F219" s="10"/>
      <c r="G219" s="5"/>
      <c r="I219" s="47">
        <f t="shared" si="0"/>
        <v>5933</v>
      </c>
      <c r="J219" s="46">
        <f>I219</f>
        <v>5933</v>
      </c>
    </row>
    <row r="220" spans="1:10" x14ac:dyDescent="0.3">
      <c r="A220" s="2" t="s">
        <v>53</v>
      </c>
      <c r="B220" s="58" t="s">
        <v>310</v>
      </c>
      <c r="C220" s="5"/>
      <c r="D220" s="5"/>
      <c r="E220" s="5"/>
      <c r="F220" s="10"/>
      <c r="G220" s="5"/>
      <c r="I220" s="47">
        <f t="shared" si="0"/>
        <v>0</v>
      </c>
      <c r="J220" s="44">
        <f>I148+I203+I220+I227+I210</f>
        <v>30999</v>
      </c>
    </row>
    <row r="221" spans="1:10" x14ac:dyDescent="0.3">
      <c r="A221" s="2" t="s">
        <v>333</v>
      </c>
      <c r="B221" s="58" t="s">
        <v>310</v>
      </c>
      <c r="C221" s="5"/>
      <c r="D221" s="5"/>
      <c r="E221" s="5"/>
      <c r="F221" s="10"/>
      <c r="G221" s="5"/>
      <c r="I221" s="47">
        <f t="shared" si="0"/>
        <v>0</v>
      </c>
      <c r="J221" s="46">
        <f>I221+I149+I228+I211</f>
        <v>72562</v>
      </c>
    </row>
    <row r="222" spans="1:10" x14ac:dyDescent="0.3">
      <c r="A222" s="2" t="s">
        <v>54</v>
      </c>
      <c r="B222" s="58" t="s">
        <v>310</v>
      </c>
      <c r="C222" s="5"/>
      <c r="D222" s="5"/>
      <c r="E222" s="5"/>
      <c r="F222" s="10"/>
      <c r="G222" s="5"/>
      <c r="I222" s="47">
        <f t="shared" si="0"/>
        <v>0</v>
      </c>
      <c r="J222" s="44">
        <f>I150+I204+I222+I234+I229+I212</f>
        <v>25892</v>
      </c>
    </row>
    <row r="223" spans="1:10" x14ac:dyDescent="0.3">
      <c r="A223" s="2" t="s">
        <v>334</v>
      </c>
      <c r="B223" s="58" t="s">
        <v>310</v>
      </c>
      <c r="C223" s="5"/>
      <c r="D223" s="5"/>
      <c r="E223" s="5"/>
      <c r="F223" s="10"/>
      <c r="G223" s="5"/>
      <c r="I223" s="47">
        <f t="shared" si="0"/>
        <v>0</v>
      </c>
      <c r="J223" s="46">
        <f>I223+I151+I230+I213</f>
        <v>51578</v>
      </c>
    </row>
    <row r="224" spans="1:10" x14ac:dyDescent="0.3">
      <c r="A224" s="2" t="s">
        <v>311</v>
      </c>
      <c r="B224" s="58" t="s">
        <v>310</v>
      </c>
      <c r="C224" s="5"/>
      <c r="D224" s="5"/>
      <c r="E224" s="5"/>
      <c r="F224" s="10"/>
      <c r="G224" s="5"/>
      <c r="I224" s="47">
        <f t="shared" si="0"/>
        <v>0</v>
      </c>
      <c r="J224" s="44">
        <f>I153+I205+I224+I231+I214</f>
        <v>6732</v>
      </c>
    </row>
    <row r="225" spans="1:10" x14ac:dyDescent="0.3">
      <c r="A225" s="2" t="s">
        <v>320</v>
      </c>
      <c r="B225" s="58" t="s">
        <v>310</v>
      </c>
      <c r="C225" s="5"/>
      <c r="D225" s="5"/>
      <c r="E225" s="5"/>
      <c r="F225" s="5"/>
      <c r="G225" s="5"/>
      <c r="I225" s="47">
        <f t="shared" si="0"/>
        <v>0</v>
      </c>
      <c r="J225" s="44">
        <f>I206+I225+I154+I232+I215</f>
        <v>0</v>
      </c>
    </row>
    <row r="226" spans="1:10" x14ac:dyDescent="0.3">
      <c r="A226" s="2" t="s">
        <v>337</v>
      </c>
      <c r="B226" s="58" t="s">
        <v>310</v>
      </c>
      <c r="C226" s="5"/>
      <c r="D226" s="5"/>
      <c r="E226" s="5"/>
      <c r="F226" s="5"/>
      <c r="G226" s="5"/>
      <c r="I226" s="47">
        <f>C226+D226+E226+F226+G226</f>
        <v>0</v>
      </c>
      <c r="J226" s="46">
        <f>I226+I155+I233+I216</f>
        <v>2212</v>
      </c>
    </row>
    <row r="227" spans="1:10" x14ac:dyDescent="0.3">
      <c r="A227" s="65" t="s">
        <v>29</v>
      </c>
      <c r="B227" s="58" t="s">
        <v>310</v>
      </c>
      <c r="C227" s="5">
        <v>4987</v>
      </c>
      <c r="D227" s="5"/>
      <c r="E227" s="5">
        <v>2482</v>
      </c>
      <c r="F227" s="5"/>
      <c r="G227" s="5"/>
      <c r="I227" s="47">
        <f t="shared" ref="I227:I233" si="4">C227+D227+E227+F227+G227</f>
        <v>7469</v>
      </c>
      <c r="J227" s="46"/>
    </row>
    <row r="228" spans="1:10" x14ac:dyDescent="0.3">
      <c r="A228" s="65" t="s">
        <v>330</v>
      </c>
      <c r="B228" s="58" t="s">
        <v>310</v>
      </c>
      <c r="C228" s="5">
        <v>4084</v>
      </c>
      <c r="D228" s="5"/>
      <c r="E228" s="5">
        <v>5321</v>
      </c>
      <c r="F228" s="5"/>
      <c r="G228" s="5">
        <v>6350</v>
      </c>
      <c r="I228" s="47">
        <f t="shared" si="4"/>
        <v>15755</v>
      </c>
      <c r="J228" s="46"/>
    </row>
    <row r="229" spans="1:10" x14ac:dyDescent="0.3">
      <c r="A229" s="65" t="s">
        <v>17</v>
      </c>
      <c r="B229" s="58" t="s">
        <v>310</v>
      </c>
      <c r="C229" s="5"/>
      <c r="D229" s="5">
        <v>7169</v>
      </c>
      <c r="E229" s="5"/>
      <c r="F229" s="5"/>
      <c r="G229" s="5">
        <v>735</v>
      </c>
      <c r="I229" s="47">
        <f t="shared" si="4"/>
        <v>7904</v>
      </c>
      <c r="J229" s="46"/>
    </row>
    <row r="230" spans="1:10" x14ac:dyDescent="0.3">
      <c r="A230" s="65" t="s">
        <v>331</v>
      </c>
      <c r="B230" s="58" t="s">
        <v>310</v>
      </c>
      <c r="C230" s="5">
        <v>3830</v>
      </c>
      <c r="D230" s="5"/>
      <c r="E230" s="5"/>
      <c r="F230" s="5">
        <v>2444</v>
      </c>
      <c r="G230" s="5"/>
      <c r="I230" s="47">
        <f t="shared" si="4"/>
        <v>6274</v>
      </c>
      <c r="J230" s="46"/>
    </row>
    <row r="231" spans="1:10" x14ac:dyDescent="0.3">
      <c r="A231" s="65" t="s">
        <v>18</v>
      </c>
      <c r="B231" s="58" t="s">
        <v>310</v>
      </c>
      <c r="C231" s="5"/>
      <c r="D231" s="5"/>
      <c r="E231" s="5">
        <v>1282</v>
      </c>
      <c r="F231" s="10"/>
      <c r="G231" s="5"/>
      <c r="I231" s="47">
        <f t="shared" si="4"/>
        <v>1282</v>
      </c>
      <c r="J231" s="46"/>
    </row>
    <row r="232" spans="1:10" x14ac:dyDescent="0.3">
      <c r="A232" s="65" t="s">
        <v>244</v>
      </c>
      <c r="B232" s="58" t="s">
        <v>310</v>
      </c>
      <c r="C232" s="5"/>
      <c r="D232" s="5"/>
      <c r="E232" s="5"/>
      <c r="F232" s="10"/>
      <c r="G232" s="5"/>
      <c r="I232" s="47">
        <f t="shared" si="4"/>
        <v>0</v>
      </c>
      <c r="J232" s="46"/>
    </row>
    <row r="233" spans="1:10" x14ac:dyDescent="0.3">
      <c r="A233" s="65" t="s">
        <v>162</v>
      </c>
      <c r="B233" s="58" t="s">
        <v>310</v>
      </c>
      <c r="C233" s="5"/>
      <c r="D233" s="5">
        <v>1074</v>
      </c>
      <c r="E233" s="5"/>
      <c r="F233" s="10"/>
      <c r="G233" s="5"/>
      <c r="I233" s="47">
        <f t="shared" si="4"/>
        <v>1074</v>
      </c>
      <c r="J233" s="46"/>
    </row>
    <row r="234" spans="1:10" x14ac:dyDescent="0.3">
      <c r="A234" t="s">
        <v>27</v>
      </c>
      <c r="B234" t="s">
        <v>45</v>
      </c>
      <c r="C234" s="5"/>
      <c r="D234" s="5"/>
      <c r="E234" s="5"/>
      <c r="F234" s="5"/>
      <c r="G234" s="5"/>
      <c r="I234" s="47">
        <f t="shared" si="0"/>
        <v>0</v>
      </c>
      <c r="J234" s="44"/>
    </row>
    <row r="235" spans="1:10" x14ac:dyDescent="0.3">
      <c r="C235" s="1" t="s">
        <v>0</v>
      </c>
      <c r="D235" s="1" t="s">
        <v>0</v>
      </c>
      <c r="E235" s="1" t="s">
        <v>0</v>
      </c>
      <c r="F235" s="1" t="s">
        <v>0</v>
      </c>
      <c r="G235" s="1" t="s">
        <v>0</v>
      </c>
      <c r="H235" s="1"/>
      <c r="I235" s="1" t="s">
        <v>0</v>
      </c>
    </row>
    <row r="236" spans="1:10" x14ac:dyDescent="0.3">
      <c r="C236" s="70">
        <f>SUM(C4:C234)</f>
        <v>89221.8</v>
      </c>
      <c r="D236" s="70">
        <f>SUM(D4:D234)</f>
        <v>233751.3</v>
      </c>
      <c r="E236" s="70">
        <f>SUM(E4:E234)</f>
        <v>229082.5</v>
      </c>
      <c r="F236" s="70">
        <f>SUM(F4:F234)</f>
        <v>164868.69999999998</v>
      </c>
      <c r="G236" s="70">
        <f>SUM(G4:G234)</f>
        <v>171247.19999999998</v>
      </c>
      <c r="H236" s="9"/>
      <c r="I236" s="76">
        <f>SUM(I4:I234)</f>
        <v>888171.5</v>
      </c>
      <c r="J236" s="76">
        <f>SUM(J4:J234)</f>
        <v>888171.5</v>
      </c>
    </row>
    <row r="237" spans="1:10" x14ac:dyDescent="0.3">
      <c r="C237" s="1" t="s">
        <v>1</v>
      </c>
      <c r="D237" s="1" t="s">
        <v>1</v>
      </c>
      <c r="E237" s="1" t="s">
        <v>1</v>
      </c>
      <c r="F237" s="1" t="s">
        <v>1</v>
      </c>
      <c r="G237" s="1" t="s">
        <v>1</v>
      </c>
      <c r="H237" s="1"/>
      <c r="I237" s="1" t="s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J244"/>
  <sheetViews>
    <sheetView topLeftCell="A224" workbookViewId="0">
      <selection activeCell="J244" sqref="J244"/>
    </sheetView>
  </sheetViews>
  <sheetFormatPr defaultRowHeight="14.4" x14ac:dyDescent="0.3"/>
  <cols>
    <col min="2" max="2" width="18.5546875" customWidth="1"/>
    <col min="3" max="3" width="10.33203125" customWidth="1"/>
    <col min="4" max="6" width="11.33203125" customWidth="1"/>
    <col min="7" max="7" width="12" customWidth="1"/>
    <col min="9" max="9" width="12.109375" customWidth="1"/>
    <col min="10" max="10" width="13.109375" customWidth="1"/>
  </cols>
  <sheetData>
    <row r="1" spans="1:10" x14ac:dyDescent="0.3">
      <c r="A1" t="s">
        <v>412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3" t="s">
        <v>188</v>
      </c>
      <c r="E3" s="4" t="s">
        <v>49</v>
      </c>
      <c r="F3" s="4" t="s">
        <v>189</v>
      </c>
      <c r="G3" s="3" t="s">
        <v>190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41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8642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4550</v>
      </c>
    </row>
    <row r="12" spans="1:10" x14ac:dyDescent="0.3">
      <c r="A12" s="67" t="s">
        <v>331</v>
      </c>
      <c r="B12" s="67" t="s">
        <v>315</v>
      </c>
      <c r="C12" s="5">
        <v>1895</v>
      </c>
      <c r="D12" s="5">
        <v>3060</v>
      </c>
      <c r="E12" s="5"/>
      <c r="F12" s="17">
        <v>1861</v>
      </c>
      <c r="G12" s="5">
        <v>1826</v>
      </c>
      <c r="I12" s="47">
        <f t="shared" si="0"/>
        <v>8642</v>
      </c>
      <c r="J12" s="46"/>
    </row>
    <row r="13" spans="1:10" x14ac:dyDescent="0.3">
      <c r="A13" s="67" t="s">
        <v>18</v>
      </c>
      <c r="B13" s="67" t="s">
        <v>315</v>
      </c>
      <c r="C13" s="5"/>
      <c r="D13" s="5">
        <v>2259</v>
      </c>
      <c r="E13" s="5">
        <v>2291</v>
      </c>
      <c r="F13" s="17"/>
      <c r="G13" s="5"/>
      <c r="I13" s="47">
        <f t="shared" si="0"/>
        <v>4550</v>
      </c>
      <c r="J13" s="46"/>
    </row>
    <row r="14" spans="1:10" x14ac:dyDescent="0.3">
      <c r="A14" s="2" t="s">
        <v>331</v>
      </c>
      <c r="B14" s="2" t="s">
        <v>287</v>
      </c>
      <c r="C14" s="5"/>
      <c r="D14" s="5"/>
      <c r="E14" s="5"/>
      <c r="F14" s="17"/>
      <c r="G14" s="5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73" t="s">
        <v>11</v>
      </c>
      <c r="B16" s="73" t="s">
        <v>410</v>
      </c>
      <c r="C16" s="5"/>
      <c r="D16" s="5"/>
      <c r="E16" s="5"/>
      <c r="F16" s="5">
        <v>18094</v>
      </c>
      <c r="G16" s="5">
        <v>5593</v>
      </c>
      <c r="I16" s="47">
        <f t="shared" si="0"/>
        <v>23687</v>
      </c>
      <c r="J16" s="44">
        <f>I4+I16+I30+I37+I51+I55+I57+I68+I23+I64+I75+I44</f>
        <v>73504</v>
      </c>
    </row>
    <row r="17" spans="1:10" x14ac:dyDescent="0.3">
      <c r="A17" s="73" t="s">
        <v>346</v>
      </c>
      <c r="B17" s="73" t="s">
        <v>410</v>
      </c>
      <c r="C17" s="5"/>
      <c r="D17" s="5">
        <v>12502</v>
      </c>
      <c r="E17" s="5"/>
      <c r="F17" s="5">
        <v>14385</v>
      </c>
      <c r="G17" s="5">
        <v>9310</v>
      </c>
      <c r="I17" s="47">
        <f t="shared" si="0"/>
        <v>36197</v>
      </c>
      <c r="J17" s="46">
        <f>I17+I31+I38+I69+I24+I58+I65+I76+I45</f>
        <v>89167</v>
      </c>
    </row>
    <row r="18" spans="1:10" x14ac:dyDescent="0.3">
      <c r="A18" s="73" t="s">
        <v>10</v>
      </c>
      <c r="B18" s="73" t="s">
        <v>410</v>
      </c>
      <c r="C18" s="5">
        <v>2264</v>
      </c>
      <c r="D18" s="5">
        <v>13254</v>
      </c>
      <c r="E18" s="5">
        <v>5669</v>
      </c>
      <c r="F18" s="5"/>
      <c r="G18" s="5"/>
      <c r="I18" s="47">
        <f t="shared" si="0"/>
        <v>21187</v>
      </c>
      <c r="J18" s="44">
        <f>I5+I18+I32+I39+I52+I56+I70+I25+I59+I77+I46</f>
        <v>36870</v>
      </c>
    </row>
    <row r="19" spans="1:10" x14ac:dyDescent="0.3">
      <c r="A19" s="73" t="s">
        <v>347</v>
      </c>
      <c r="B19" s="73" t="s">
        <v>410</v>
      </c>
      <c r="C19" s="5"/>
      <c r="D19" s="5">
        <v>8744</v>
      </c>
      <c r="E19" s="5">
        <v>7528</v>
      </c>
      <c r="F19" s="5"/>
      <c r="G19" s="5">
        <v>3514</v>
      </c>
      <c r="I19" s="47">
        <f t="shared" si="0"/>
        <v>19786</v>
      </c>
      <c r="J19" s="46">
        <f>I19+I33+I40+I71+I26+I60+I78+I47</f>
        <v>24694</v>
      </c>
    </row>
    <row r="20" spans="1:10" x14ac:dyDescent="0.3">
      <c r="A20" s="73" t="s">
        <v>8</v>
      </c>
      <c r="B20" s="73" t="s">
        <v>410</v>
      </c>
      <c r="C20" s="5">
        <v>8397</v>
      </c>
      <c r="D20" s="5">
        <v>1898</v>
      </c>
      <c r="E20" s="5">
        <v>6071</v>
      </c>
      <c r="F20" s="5">
        <v>372</v>
      </c>
      <c r="G20" s="82">
        <v>11724</v>
      </c>
      <c r="I20" s="47">
        <f t="shared" si="0"/>
        <v>28462</v>
      </c>
      <c r="J20" s="44">
        <f>I6+I20+I34+I41+I53+I72+I27+I61+I79+I48</f>
        <v>54711</v>
      </c>
    </row>
    <row r="21" spans="1:10" x14ac:dyDescent="0.3">
      <c r="A21" s="73" t="s">
        <v>348</v>
      </c>
      <c r="B21" s="73" t="s">
        <v>410</v>
      </c>
      <c r="C21" s="5"/>
      <c r="D21" s="5">
        <v>6649</v>
      </c>
      <c r="E21" s="5"/>
      <c r="F21" s="5"/>
      <c r="G21" s="5">
        <v>587</v>
      </c>
      <c r="I21" s="47">
        <f t="shared" si="0"/>
        <v>7236</v>
      </c>
      <c r="J21" s="44">
        <f>I7+I21+I35+I42+I54+I73+I28+I62+I66+I80+I49</f>
        <v>12613</v>
      </c>
    </row>
    <row r="22" spans="1:10" x14ac:dyDescent="0.3">
      <c r="A22" s="73" t="s">
        <v>158</v>
      </c>
      <c r="B22" s="73" t="s">
        <v>410</v>
      </c>
      <c r="C22" s="5"/>
      <c r="D22" s="5"/>
      <c r="E22" s="5"/>
      <c r="F22" s="5">
        <v>6110</v>
      </c>
      <c r="G22" s="5">
        <v>4857</v>
      </c>
      <c r="I22" s="47">
        <f t="shared" si="0"/>
        <v>10967</v>
      </c>
      <c r="J22" s="44">
        <f>I8+I22+I36+I43+I74+I29+I63+I67+I81+I50</f>
        <v>13741</v>
      </c>
    </row>
    <row r="23" spans="1:10" x14ac:dyDescent="0.3">
      <c r="A23" s="2" t="s">
        <v>172</v>
      </c>
      <c r="B23" s="2" t="s">
        <v>407</v>
      </c>
      <c r="C23" s="5"/>
      <c r="D23" s="5"/>
      <c r="E23" s="5">
        <v>17330</v>
      </c>
      <c r="F23" s="5">
        <v>4605</v>
      </c>
      <c r="G23" s="5"/>
      <c r="I23" s="47">
        <f t="shared" si="0"/>
        <v>21935</v>
      </c>
      <c r="J23" s="44"/>
    </row>
    <row r="24" spans="1:10" x14ac:dyDescent="0.3">
      <c r="A24" s="2" t="s">
        <v>352</v>
      </c>
      <c r="B24" s="2" t="s">
        <v>407</v>
      </c>
      <c r="C24" s="5"/>
      <c r="D24" s="5"/>
      <c r="E24" s="5">
        <v>6634</v>
      </c>
      <c r="F24" s="5">
        <v>5359</v>
      </c>
      <c r="G24" s="5">
        <v>11794</v>
      </c>
      <c r="I24" s="47">
        <f t="shared" si="0"/>
        <v>23787</v>
      </c>
      <c r="J24" s="44"/>
    </row>
    <row r="25" spans="1:10" x14ac:dyDescent="0.3">
      <c r="A25" s="2" t="s">
        <v>22</v>
      </c>
      <c r="B25" s="2" t="s">
        <v>407</v>
      </c>
      <c r="C25" s="5"/>
      <c r="D25" s="5">
        <v>15683</v>
      </c>
      <c r="E25" s="5"/>
      <c r="F25" s="5"/>
      <c r="G25" s="5"/>
      <c r="I25" s="47">
        <f t="shared" si="0"/>
        <v>15683</v>
      </c>
      <c r="J25" s="44"/>
    </row>
    <row r="26" spans="1:10" x14ac:dyDescent="0.3">
      <c r="A26" s="2" t="s">
        <v>323</v>
      </c>
      <c r="B26" s="2" t="s">
        <v>407</v>
      </c>
      <c r="C26" s="5"/>
      <c r="D26" s="5">
        <v>3375</v>
      </c>
      <c r="E26" s="5">
        <v>608</v>
      </c>
      <c r="F26" s="5"/>
      <c r="G26" s="5"/>
      <c r="I26" s="47">
        <f t="shared" si="0"/>
        <v>3983</v>
      </c>
      <c r="J26" s="44"/>
    </row>
    <row r="27" spans="1:10" x14ac:dyDescent="0.3">
      <c r="A27" s="2" t="s">
        <v>24</v>
      </c>
      <c r="B27" s="2" t="s">
        <v>407</v>
      </c>
      <c r="C27" s="5"/>
      <c r="D27" s="5">
        <v>828</v>
      </c>
      <c r="E27" s="5">
        <v>9197</v>
      </c>
      <c r="F27" s="5">
        <v>526</v>
      </c>
      <c r="G27" s="5">
        <v>8143</v>
      </c>
      <c r="I27" s="47">
        <f t="shared" si="0"/>
        <v>18694</v>
      </c>
      <c r="J27" s="44"/>
    </row>
    <row r="28" spans="1:10" x14ac:dyDescent="0.3">
      <c r="A28" s="2" t="s">
        <v>353</v>
      </c>
      <c r="B28" s="2" t="s">
        <v>407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407</v>
      </c>
      <c r="C29" s="5"/>
      <c r="D29" s="5"/>
      <c r="E29" s="5"/>
      <c r="F29" s="17">
        <v>2774</v>
      </c>
      <c r="G29" s="5"/>
      <c r="I29" s="47">
        <f t="shared" si="0"/>
        <v>2774</v>
      </c>
      <c r="J29" s="44"/>
    </row>
    <row r="30" spans="1:10" x14ac:dyDescent="0.3">
      <c r="A30" s="2" t="s">
        <v>11</v>
      </c>
      <c r="B30" s="61" t="s">
        <v>345</v>
      </c>
      <c r="C30" s="5"/>
      <c r="D30" s="5">
        <v>5661</v>
      </c>
      <c r="E30" s="5">
        <v>11074</v>
      </c>
      <c r="F30" s="17"/>
      <c r="G30" s="5"/>
      <c r="I30" s="47">
        <f t="shared" si="0"/>
        <v>16735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>
        <v>17190</v>
      </c>
      <c r="F31" s="17">
        <v>2176</v>
      </c>
      <c r="G31" s="5"/>
      <c r="I31" s="47">
        <f t="shared" si="0"/>
        <v>19366</v>
      </c>
      <c r="J31" s="45"/>
    </row>
    <row r="32" spans="1:10" x14ac:dyDescent="0.3">
      <c r="A32" s="2" t="s">
        <v>10</v>
      </c>
      <c r="B32" s="61" t="s">
        <v>345</v>
      </c>
      <c r="C32" s="5"/>
      <c r="D32" s="5"/>
      <c r="E32" s="5"/>
      <c r="F32" s="17"/>
      <c r="G32" s="5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5"/>
      <c r="D33" s="5"/>
      <c r="E33" s="5"/>
      <c r="F33" s="17"/>
      <c r="G33" s="5">
        <v>925</v>
      </c>
      <c r="I33" s="47">
        <f t="shared" si="0"/>
        <v>925</v>
      </c>
      <c r="J33" s="45"/>
    </row>
    <row r="34" spans="1:10" x14ac:dyDescent="0.3">
      <c r="A34" s="2" t="s">
        <v>8</v>
      </c>
      <c r="B34" s="61" t="s">
        <v>345</v>
      </c>
      <c r="C34" s="5"/>
      <c r="D34" s="5"/>
      <c r="E34" s="5"/>
      <c r="F34" s="17"/>
      <c r="G34" s="5">
        <v>1056</v>
      </c>
      <c r="I34" s="47">
        <f t="shared" si="0"/>
        <v>1056</v>
      </c>
      <c r="J34" s="45"/>
    </row>
    <row r="35" spans="1:10" x14ac:dyDescent="0.3">
      <c r="A35" s="2" t="s">
        <v>348</v>
      </c>
      <c r="B35" s="61" t="s">
        <v>345</v>
      </c>
      <c r="C35" s="5"/>
      <c r="D35" s="5"/>
      <c r="E35" s="5"/>
      <c r="F35" s="17"/>
      <c r="G35" s="5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5"/>
      <c r="D36" s="5"/>
      <c r="E36" s="5"/>
      <c r="F36" s="17"/>
      <c r="G36" s="5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5"/>
      <c r="D37" s="5"/>
      <c r="E37" s="5"/>
      <c r="F37" s="17"/>
      <c r="G37" s="5"/>
      <c r="I37" s="47">
        <f t="shared" si="0"/>
        <v>0</v>
      </c>
      <c r="J37" s="45"/>
    </row>
    <row r="38" spans="1:10" x14ac:dyDescent="0.3">
      <c r="A38" s="2" t="s">
        <v>328</v>
      </c>
      <c r="B38" s="63" t="s">
        <v>345</v>
      </c>
      <c r="C38" s="5"/>
      <c r="D38" s="5"/>
      <c r="E38" s="5"/>
      <c r="F38" s="17"/>
      <c r="G38" s="5"/>
      <c r="I38" s="47">
        <f t="shared" si="0"/>
        <v>0</v>
      </c>
      <c r="J38" s="45"/>
    </row>
    <row r="39" spans="1:10" x14ac:dyDescent="0.3">
      <c r="A39" s="2" t="s">
        <v>139</v>
      </c>
      <c r="B39" s="63" t="s">
        <v>345</v>
      </c>
      <c r="C39" s="5"/>
      <c r="D39" s="17"/>
      <c r="E39" s="5"/>
      <c r="F39" s="17"/>
      <c r="G39" s="5"/>
      <c r="I39" s="47">
        <f t="shared" si="0"/>
        <v>0</v>
      </c>
      <c r="J39" s="45"/>
    </row>
    <row r="40" spans="1:10" x14ac:dyDescent="0.3">
      <c r="A40" s="2" t="s">
        <v>329</v>
      </c>
      <c r="B40" s="63" t="s">
        <v>345</v>
      </c>
      <c r="C40" s="5"/>
      <c r="D40" s="5"/>
      <c r="E40" s="5"/>
      <c r="F40" s="17"/>
      <c r="G40" s="5"/>
      <c r="I40" s="47">
        <f t="shared" si="0"/>
        <v>0</v>
      </c>
      <c r="J40" s="45"/>
    </row>
    <row r="41" spans="1:10" x14ac:dyDescent="0.3">
      <c r="A41" s="2" t="s">
        <v>174</v>
      </c>
      <c r="B41" s="63" t="s">
        <v>345</v>
      </c>
      <c r="C41" s="5"/>
      <c r="D41" s="5"/>
      <c r="E41" s="5"/>
      <c r="F41" s="17">
        <v>210</v>
      </c>
      <c r="G41" s="5">
        <v>887</v>
      </c>
      <c r="I41" s="47">
        <f t="shared" si="0"/>
        <v>1097</v>
      </c>
      <c r="J41" s="45"/>
    </row>
    <row r="42" spans="1:10" x14ac:dyDescent="0.3">
      <c r="A42" s="2" t="s">
        <v>307</v>
      </c>
      <c r="B42" s="63" t="s">
        <v>345</v>
      </c>
      <c r="C42" s="5"/>
      <c r="D42" s="5"/>
      <c r="E42" s="5"/>
      <c r="F42" s="17"/>
      <c r="G42" s="5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5"/>
      <c r="D43" s="5"/>
      <c r="E43" s="5"/>
      <c r="F43" s="17"/>
      <c r="G43" s="5"/>
      <c r="I43" s="47">
        <f t="shared" si="0"/>
        <v>0</v>
      </c>
      <c r="J43" s="45"/>
    </row>
    <row r="44" spans="1:10" x14ac:dyDescent="0.3">
      <c r="A44" s="57" t="s">
        <v>172</v>
      </c>
      <c r="B44" s="57" t="s">
        <v>413</v>
      </c>
      <c r="C44" s="5"/>
      <c r="D44" s="5"/>
      <c r="E44" s="5"/>
      <c r="F44" s="17"/>
      <c r="G44" s="5"/>
      <c r="I44" s="47">
        <f t="shared" si="0"/>
        <v>0</v>
      </c>
      <c r="J44" s="45"/>
    </row>
    <row r="45" spans="1:10" x14ac:dyDescent="0.3">
      <c r="A45" s="57" t="s">
        <v>352</v>
      </c>
      <c r="B45" s="57" t="s">
        <v>413</v>
      </c>
      <c r="C45" s="5"/>
      <c r="D45" s="5"/>
      <c r="E45" s="5"/>
      <c r="F45" s="17"/>
      <c r="G45" s="5">
        <v>8845</v>
      </c>
      <c r="I45" s="47">
        <f t="shared" si="0"/>
        <v>8845</v>
      </c>
      <c r="J45" s="45"/>
    </row>
    <row r="46" spans="1:10" x14ac:dyDescent="0.3">
      <c r="A46" s="57" t="s">
        <v>22</v>
      </c>
      <c r="B46" s="57" t="s">
        <v>413</v>
      </c>
      <c r="C46" s="5"/>
      <c r="D46" s="5"/>
      <c r="E46" s="5"/>
      <c r="F46" s="17"/>
      <c r="G46" s="5"/>
      <c r="I46" s="47">
        <f t="shared" si="0"/>
        <v>0</v>
      </c>
      <c r="J46" s="45"/>
    </row>
    <row r="47" spans="1:10" x14ac:dyDescent="0.3">
      <c r="A47" s="57" t="s">
        <v>323</v>
      </c>
      <c r="B47" s="57" t="s">
        <v>413</v>
      </c>
      <c r="C47" s="5"/>
      <c r="D47" s="5"/>
      <c r="E47" s="5"/>
      <c r="F47" s="17"/>
      <c r="G47" s="5"/>
      <c r="I47" s="47">
        <f t="shared" si="0"/>
        <v>0</v>
      </c>
      <c r="J47" s="45"/>
    </row>
    <row r="48" spans="1:10" x14ac:dyDescent="0.3">
      <c r="A48" s="57" t="s">
        <v>24</v>
      </c>
      <c r="B48" s="57" t="s">
        <v>413</v>
      </c>
      <c r="C48" s="5"/>
      <c r="D48" s="5"/>
      <c r="E48" s="5"/>
      <c r="F48" s="17"/>
      <c r="G48" s="5"/>
      <c r="I48" s="47">
        <f t="shared" si="0"/>
        <v>0</v>
      </c>
      <c r="J48" s="45"/>
    </row>
    <row r="49" spans="1:10" x14ac:dyDescent="0.3">
      <c r="A49" s="57" t="s">
        <v>353</v>
      </c>
      <c r="B49" s="57" t="s">
        <v>413</v>
      </c>
      <c r="C49" s="5"/>
      <c r="D49" s="5"/>
      <c r="E49" s="5"/>
      <c r="F49" s="17"/>
      <c r="G49" s="5"/>
      <c r="I49" s="47">
        <f t="shared" si="0"/>
        <v>0</v>
      </c>
      <c r="J49" s="45"/>
    </row>
    <row r="50" spans="1:10" x14ac:dyDescent="0.3">
      <c r="A50" s="57" t="s">
        <v>354</v>
      </c>
      <c r="B50" s="57" t="s">
        <v>413</v>
      </c>
      <c r="C50" s="5"/>
      <c r="D50" s="5"/>
      <c r="E50" s="5"/>
      <c r="F50" s="17"/>
      <c r="G50" s="5"/>
      <c r="I50" s="47">
        <f t="shared" si="0"/>
        <v>0</v>
      </c>
      <c r="J50" s="45"/>
    </row>
    <row r="51" spans="1:10" x14ac:dyDescent="0.3">
      <c r="A51" s="2" t="s">
        <v>19</v>
      </c>
      <c r="B51" s="2" t="s">
        <v>288</v>
      </c>
      <c r="C51" s="5"/>
      <c r="D51" s="5"/>
      <c r="E51" s="5"/>
      <c r="F51" s="5"/>
      <c r="G51" s="5"/>
      <c r="I51" s="47">
        <f t="shared" si="0"/>
        <v>0</v>
      </c>
      <c r="J51" s="45"/>
    </row>
    <row r="52" spans="1:10" x14ac:dyDescent="0.3">
      <c r="A52" s="2" t="s">
        <v>20</v>
      </c>
      <c r="B52" s="2" t="s">
        <v>288</v>
      </c>
      <c r="C52" s="5"/>
      <c r="D52" s="5"/>
      <c r="E52" s="5"/>
      <c r="F52" s="5"/>
      <c r="G52" s="5"/>
      <c r="I52" s="47">
        <f t="shared" si="0"/>
        <v>0</v>
      </c>
      <c r="J52" s="45"/>
    </row>
    <row r="53" spans="1:10" x14ac:dyDescent="0.3">
      <c r="A53" s="2" t="s">
        <v>21</v>
      </c>
      <c r="B53" s="2" t="s">
        <v>288</v>
      </c>
      <c r="C53" s="5"/>
      <c r="D53" s="5"/>
      <c r="E53" s="5"/>
      <c r="F53" s="5"/>
      <c r="G53" s="5"/>
      <c r="I53" s="47">
        <f t="shared" si="0"/>
        <v>0</v>
      </c>
      <c r="J53" s="45"/>
    </row>
    <row r="54" spans="1:10" x14ac:dyDescent="0.3">
      <c r="A54" s="2" t="s">
        <v>243</v>
      </c>
      <c r="B54" s="2" t="s">
        <v>288</v>
      </c>
      <c r="C54" s="5"/>
      <c r="D54" s="5"/>
      <c r="E54" s="5"/>
      <c r="F54" s="5"/>
      <c r="G54" s="5"/>
      <c r="I54" s="47">
        <f t="shared" si="0"/>
        <v>0</v>
      </c>
      <c r="J54" s="45"/>
    </row>
    <row r="55" spans="1:10" x14ac:dyDescent="0.3">
      <c r="A55" s="2" t="s">
        <v>157</v>
      </c>
      <c r="B55" s="2" t="s">
        <v>315</v>
      </c>
      <c r="C55" s="5"/>
      <c r="D55" s="5"/>
      <c r="E55" s="5"/>
      <c r="F55" s="5"/>
      <c r="G55" s="5"/>
      <c r="I55" s="47">
        <f t="shared" si="0"/>
        <v>0</v>
      </c>
      <c r="J55" s="45"/>
    </row>
    <row r="56" spans="1:10" x14ac:dyDescent="0.3">
      <c r="A56" s="2" t="s">
        <v>139</v>
      </c>
      <c r="B56" s="2" t="s">
        <v>315</v>
      </c>
      <c r="C56" s="5"/>
      <c r="D56" s="5"/>
      <c r="E56" s="5"/>
      <c r="F56" s="5"/>
      <c r="G56" s="5"/>
      <c r="I56" s="47">
        <f t="shared" si="0"/>
        <v>0</v>
      </c>
      <c r="J56" s="45"/>
    </row>
    <row r="57" spans="1:10" x14ac:dyDescent="0.3">
      <c r="A57" s="60" t="s">
        <v>11</v>
      </c>
      <c r="B57" s="60" t="s">
        <v>315</v>
      </c>
      <c r="C57" s="5"/>
      <c r="D57" s="5">
        <v>947</v>
      </c>
      <c r="E57" s="5"/>
      <c r="F57" s="5"/>
      <c r="G57" s="5"/>
      <c r="I57" s="47">
        <f t="shared" si="0"/>
        <v>947</v>
      </c>
      <c r="J57" s="45"/>
    </row>
    <row r="58" spans="1:10" x14ac:dyDescent="0.3">
      <c r="A58" s="60" t="s">
        <v>346</v>
      </c>
      <c r="B58" s="60" t="s">
        <v>315</v>
      </c>
      <c r="C58" s="5"/>
      <c r="D58" s="5"/>
      <c r="E58" s="5"/>
      <c r="F58" s="5">
        <v>972</v>
      </c>
      <c r="G58" s="5"/>
      <c r="I58" s="47">
        <f t="shared" si="0"/>
        <v>972</v>
      </c>
      <c r="J58" s="45"/>
    </row>
    <row r="59" spans="1:10" x14ac:dyDescent="0.3">
      <c r="A59" s="60" t="s">
        <v>10</v>
      </c>
      <c r="B59" s="60" t="s">
        <v>315</v>
      </c>
      <c r="C59" s="5"/>
      <c r="D59" s="5"/>
      <c r="E59" s="5"/>
      <c r="F59" s="5"/>
      <c r="G59" s="5"/>
      <c r="I59" s="47">
        <f t="shared" si="0"/>
        <v>0</v>
      </c>
      <c r="J59" s="45"/>
    </row>
    <row r="60" spans="1:10" x14ac:dyDescent="0.3">
      <c r="A60" s="60" t="s">
        <v>347</v>
      </c>
      <c r="B60" s="60" t="s">
        <v>315</v>
      </c>
      <c r="C60" s="5"/>
      <c r="D60" s="5"/>
      <c r="E60" s="5"/>
      <c r="F60" s="17"/>
      <c r="G60" s="5"/>
      <c r="I60" s="47">
        <f t="shared" si="0"/>
        <v>0</v>
      </c>
      <c r="J60" s="45"/>
    </row>
    <row r="61" spans="1:10" x14ac:dyDescent="0.3">
      <c r="A61" s="60" t="s">
        <v>8</v>
      </c>
      <c r="B61" s="60" t="s">
        <v>315</v>
      </c>
      <c r="C61" s="5"/>
      <c r="D61" s="5"/>
      <c r="E61" s="5"/>
      <c r="F61" s="5"/>
      <c r="G61" s="5"/>
      <c r="I61" s="47">
        <f t="shared" si="0"/>
        <v>0</v>
      </c>
      <c r="J61" s="45"/>
    </row>
    <row r="62" spans="1:10" x14ac:dyDescent="0.3">
      <c r="A62" s="60" t="s">
        <v>348</v>
      </c>
      <c r="B62" s="60" t="s">
        <v>315</v>
      </c>
      <c r="C62" s="5"/>
      <c r="D62" s="5"/>
      <c r="E62" s="5"/>
      <c r="F62" s="17"/>
      <c r="G62" s="5">
        <v>4938</v>
      </c>
      <c r="I62" s="47">
        <f t="shared" si="0"/>
        <v>4938</v>
      </c>
      <c r="J62" s="45"/>
    </row>
    <row r="63" spans="1:10" x14ac:dyDescent="0.3">
      <c r="A63" s="60" t="s">
        <v>158</v>
      </c>
      <c r="B63" s="60" t="s">
        <v>315</v>
      </c>
      <c r="C63" s="5"/>
      <c r="D63" s="5"/>
      <c r="E63" s="5"/>
      <c r="F63" s="5"/>
      <c r="G63" s="5"/>
      <c r="I63" s="47">
        <f t="shared" si="0"/>
        <v>0</v>
      </c>
      <c r="J63" s="45"/>
    </row>
    <row r="64" spans="1:10" x14ac:dyDescent="0.3">
      <c r="A64" s="60" t="s">
        <v>11</v>
      </c>
      <c r="B64" s="60" t="s">
        <v>379</v>
      </c>
      <c r="C64" s="5"/>
      <c r="D64" s="5"/>
      <c r="E64" s="5"/>
      <c r="F64" s="5"/>
      <c r="G64" s="5"/>
      <c r="I64" s="47">
        <f t="shared" si="0"/>
        <v>0</v>
      </c>
      <c r="J64" s="45"/>
    </row>
    <row r="65" spans="1:10" x14ac:dyDescent="0.3">
      <c r="A65" s="60" t="s">
        <v>346</v>
      </c>
      <c r="B65" s="60" t="s">
        <v>379</v>
      </c>
      <c r="C65" s="5"/>
      <c r="D65" s="5"/>
      <c r="E65" s="5"/>
      <c r="F65" s="5"/>
      <c r="G65" s="5"/>
      <c r="I65" s="47">
        <f t="shared" si="0"/>
        <v>0</v>
      </c>
      <c r="J65" s="45"/>
    </row>
    <row r="66" spans="1:10" x14ac:dyDescent="0.3">
      <c r="A66" s="60" t="s">
        <v>348</v>
      </c>
      <c r="B66" s="60" t="s">
        <v>379</v>
      </c>
      <c r="C66" s="5"/>
      <c r="D66" s="5"/>
      <c r="E66" s="5"/>
      <c r="F66" s="5"/>
      <c r="G66" s="5"/>
      <c r="I66" s="47">
        <f t="shared" si="0"/>
        <v>0</v>
      </c>
      <c r="J66" s="45"/>
    </row>
    <row r="67" spans="1:10" x14ac:dyDescent="0.3">
      <c r="A67" s="60" t="s">
        <v>158</v>
      </c>
      <c r="B67" s="60" t="s">
        <v>379</v>
      </c>
      <c r="C67" s="5"/>
      <c r="D67" s="5"/>
      <c r="E67" s="5"/>
      <c r="F67" s="5"/>
      <c r="G67" s="5"/>
      <c r="I67" s="47">
        <f t="shared" si="0"/>
        <v>0</v>
      </c>
      <c r="J67" s="45"/>
    </row>
    <row r="68" spans="1:10" x14ac:dyDescent="0.3">
      <c r="A68" s="62" t="s">
        <v>172</v>
      </c>
      <c r="B68" s="62" t="s">
        <v>351</v>
      </c>
      <c r="C68" s="5"/>
      <c r="D68" s="5"/>
      <c r="E68" s="5"/>
      <c r="F68" s="5"/>
      <c r="G68" s="5"/>
      <c r="I68" s="47">
        <f t="shared" si="0"/>
        <v>0</v>
      </c>
      <c r="J68" s="45"/>
    </row>
    <row r="69" spans="1:10" x14ac:dyDescent="0.3">
      <c r="A69" s="62" t="s">
        <v>352</v>
      </c>
      <c r="B69" s="62" t="s">
        <v>351</v>
      </c>
      <c r="C69" s="5"/>
      <c r="D69" s="5"/>
      <c r="E69" s="5"/>
      <c r="F69" s="5"/>
      <c r="G69" s="5"/>
      <c r="I69" s="47">
        <f t="shared" si="0"/>
        <v>0</v>
      </c>
      <c r="J69" s="45"/>
    </row>
    <row r="70" spans="1:10" x14ac:dyDescent="0.3">
      <c r="A70" s="62" t="s">
        <v>22</v>
      </c>
      <c r="B70" s="62" t="s">
        <v>351</v>
      </c>
      <c r="C70" s="5"/>
      <c r="D70" s="5"/>
      <c r="E70" s="5"/>
      <c r="F70" s="5"/>
      <c r="G70" s="5"/>
      <c r="I70" s="47">
        <f t="shared" si="0"/>
        <v>0</v>
      </c>
      <c r="J70" s="45"/>
    </row>
    <row r="71" spans="1:10" x14ac:dyDescent="0.3">
      <c r="A71" s="62" t="s">
        <v>323</v>
      </c>
      <c r="B71" s="62" t="s">
        <v>351</v>
      </c>
      <c r="C71" s="5"/>
      <c r="D71" s="5"/>
      <c r="E71" s="5"/>
      <c r="F71" s="17"/>
      <c r="G71" s="5"/>
      <c r="I71" s="47">
        <f t="shared" si="0"/>
        <v>0</v>
      </c>
      <c r="J71" s="45"/>
    </row>
    <row r="72" spans="1:10" x14ac:dyDescent="0.3">
      <c r="A72" s="62" t="s">
        <v>24</v>
      </c>
      <c r="B72" s="62" t="s">
        <v>351</v>
      </c>
      <c r="C72" s="5"/>
      <c r="D72" s="5"/>
      <c r="E72" s="5"/>
      <c r="F72" s="5"/>
      <c r="G72" s="5"/>
      <c r="I72" s="47">
        <f t="shared" si="0"/>
        <v>0</v>
      </c>
      <c r="J72" s="45"/>
    </row>
    <row r="73" spans="1:10" x14ac:dyDescent="0.3">
      <c r="A73" s="62" t="s">
        <v>353</v>
      </c>
      <c r="B73" s="62" t="s">
        <v>351</v>
      </c>
      <c r="C73" s="5"/>
      <c r="D73" s="5"/>
      <c r="E73" s="5"/>
      <c r="F73" s="5"/>
      <c r="G73" s="5"/>
      <c r="I73" s="47">
        <f t="shared" si="0"/>
        <v>0</v>
      </c>
      <c r="J73" s="45"/>
    </row>
    <row r="74" spans="1:10" x14ac:dyDescent="0.3">
      <c r="A74" s="62" t="s">
        <v>354</v>
      </c>
      <c r="B74" s="62" t="s">
        <v>351</v>
      </c>
      <c r="C74" s="5"/>
      <c r="D74" s="5"/>
      <c r="E74" s="5"/>
      <c r="F74" s="5"/>
      <c r="G74" s="5"/>
      <c r="I74" s="47">
        <f t="shared" si="0"/>
        <v>0</v>
      </c>
      <c r="J74" s="45"/>
    </row>
    <row r="75" spans="1:10" x14ac:dyDescent="0.3">
      <c r="A75" s="77" t="s">
        <v>157</v>
      </c>
      <c r="B75" s="77" t="s">
        <v>386</v>
      </c>
      <c r="C75" s="5"/>
      <c r="D75" s="5">
        <v>6256</v>
      </c>
      <c r="E75" s="5">
        <v>3944</v>
      </c>
      <c r="F75" s="5"/>
      <c r="G75" s="5"/>
      <c r="I75" s="47">
        <f t="shared" si="0"/>
        <v>10200</v>
      </c>
      <c r="J75" s="45"/>
    </row>
    <row r="76" spans="1:10" x14ac:dyDescent="0.3">
      <c r="A76" s="77" t="s">
        <v>328</v>
      </c>
      <c r="B76" s="77" t="s">
        <v>386</v>
      </c>
      <c r="C76" s="5"/>
      <c r="D76" s="5"/>
      <c r="E76" s="5"/>
      <c r="F76" s="17"/>
      <c r="G76" s="5"/>
      <c r="I76" s="47">
        <f t="shared" si="0"/>
        <v>0</v>
      </c>
      <c r="J76" s="45"/>
    </row>
    <row r="77" spans="1:10" x14ac:dyDescent="0.3">
      <c r="A77" s="77" t="s">
        <v>139</v>
      </c>
      <c r="B77" s="77" t="s">
        <v>386</v>
      </c>
      <c r="C77" s="5"/>
      <c r="D77" s="17"/>
      <c r="E77" s="5"/>
      <c r="F77" s="5"/>
      <c r="G77" s="5"/>
      <c r="I77" s="47">
        <f t="shared" si="0"/>
        <v>0</v>
      </c>
      <c r="J77" s="45"/>
    </row>
    <row r="78" spans="1:10" x14ac:dyDescent="0.3">
      <c r="A78" s="77" t="s">
        <v>329</v>
      </c>
      <c r="B78" s="77" t="s">
        <v>386</v>
      </c>
      <c r="C78" s="5"/>
      <c r="D78" s="5"/>
      <c r="E78" s="5"/>
      <c r="F78" s="17"/>
      <c r="G78" s="5"/>
      <c r="I78" s="47">
        <f t="shared" si="0"/>
        <v>0</v>
      </c>
      <c r="J78" s="45"/>
    </row>
    <row r="79" spans="1:10" x14ac:dyDescent="0.3">
      <c r="A79" s="77" t="s">
        <v>174</v>
      </c>
      <c r="B79" s="77" t="s">
        <v>386</v>
      </c>
      <c r="C79" s="5"/>
      <c r="D79" s="5"/>
      <c r="E79" s="5">
        <v>170</v>
      </c>
      <c r="F79" s="5">
        <v>135</v>
      </c>
      <c r="G79" s="82">
        <v>5097</v>
      </c>
      <c r="I79" s="47">
        <f t="shared" si="0"/>
        <v>5402</v>
      </c>
      <c r="J79" s="45"/>
    </row>
    <row r="80" spans="1:10" x14ac:dyDescent="0.3">
      <c r="A80" s="77" t="s">
        <v>307</v>
      </c>
      <c r="B80" s="77" t="s">
        <v>386</v>
      </c>
      <c r="C80" s="5"/>
      <c r="D80" s="5"/>
      <c r="E80" s="5"/>
      <c r="F80" s="5">
        <v>439</v>
      </c>
      <c r="G80" s="5"/>
      <c r="I80" s="47">
        <f t="shared" si="0"/>
        <v>439</v>
      </c>
      <c r="J80" s="45"/>
    </row>
    <row r="81" spans="1:10" x14ac:dyDescent="0.3">
      <c r="A81" s="77" t="s">
        <v>324</v>
      </c>
      <c r="B81" s="77" t="s">
        <v>386</v>
      </c>
      <c r="C81" s="5"/>
      <c r="D81" s="5"/>
      <c r="E81" s="5"/>
      <c r="F81" s="5"/>
      <c r="G81" s="5"/>
      <c r="I81" s="47">
        <f t="shared" si="0"/>
        <v>0</v>
      </c>
      <c r="J81" s="45"/>
    </row>
    <row r="82" spans="1:10" x14ac:dyDescent="0.3">
      <c r="A82" t="s">
        <v>29</v>
      </c>
      <c r="B82" t="s">
        <v>30</v>
      </c>
      <c r="C82" s="5"/>
      <c r="D82" s="5"/>
      <c r="E82" s="5"/>
      <c r="F82" s="17"/>
      <c r="G82" s="5"/>
      <c r="I82" s="47">
        <f t="shared" si="0"/>
        <v>0</v>
      </c>
      <c r="J82" s="44"/>
    </row>
    <row r="83" spans="1:10" x14ac:dyDescent="0.3">
      <c r="A83" t="s">
        <v>17</v>
      </c>
      <c r="B83" t="s">
        <v>30</v>
      </c>
      <c r="C83" s="5"/>
      <c r="D83" s="5"/>
      <c r="E83" s="5"/>
      <c r="F83" s="5"/>
      <c r="G83" s="5"/>
      <c r="I83" s="47">
        <f t="shared" si="0"/>
        <v>0</v>
      </c>
      <c r="J83" s="44"/>
    </row>
    <row r="84" spans="1:10" x14ac:dyDescent="0.3">
      <c r="A84" t="s">
        <v>18</v>
      </c>
      <c r="B84" t="s">
        <v>30</v>
      </c>
      <c r="C84" s="5"/>
      <c r="D84" s="5"/>
      <c r="E84" s="5"/>
      <c r="F84" s="5"/>
      <c r="G84" s="5"/>
      <c r="I84" s="47">
        <f t="shared" si="0"/>
        <v>0</v>
      </c>
      <c r="J84" s="44"/>
    </row>
    <row r="85" spans="1:10" x14ac:dyDescent="0.3">
      <c r="A85" t="s">
        <v>244</v>
      </c>
      <c r="B85" t="s">
        <v>30</v>
      </c>
      <c r="C85" s="5"/>
      <c r="D85" s="5"/>
      <c r="E85" s="5"/>
      <c r="F85" s="5"/>
      <c r="G85" s="5"/>
      <c r="I85" s="47">
        <f t="shared" si="0"/>
        <v>0</v>
      </c>
      <c r="J85" s="44"/>
    </row>
    <row r="86" spans="1:10" x14ac:dyDescent="0.3">
      <c r="A86" t="s">
        <v>162</v>
      </c>
      <c r="B86" t="s">
        <v>30</v>
      </c>
      <c r="C86" s="5"/>
      <c r="D86" s="5"/>
      <c r="E86" s="5"/>
      <c r="F86" s="5"/>
      <c r="G86" s="5"/>
      <c r="I86" s="47">
        <f t="shared" si="0"/>
        <v>0</v>
      </c>
      <c r="J86" s="46"/>
    </row>
    <row r="87" spans="1:10" x14ac:dyDescent="0.3">
      <c r="A87" s="42" t="s">
        <v>25</v>
      </c>
      <c r="B87" s="42" t="s">
        <v>30</v>
      </c>
      <c r="C87" s="5"/>
      <c r="D87" s="5"/>
      <c r="E87" s="5"/>
      <c r="F87" s="5"/>
      <c r="G87" s="5"/>
      <c r="I87" s="47">
        <f t="shared" si="0"/>
        <v>0</v>
      </c>
      <c r="J87" s="46">
        <f>I87+I105</f>
        <v>0</v>
      </c>
    </row>
    <row r="88" spans="1:10" x14ac:dyDescent="0.3">
      <c r="A88" s="42" t="s">
        <v>349</v>
      </c>
      <c r="B88" s="42" t="s">
        <v>30</v>
      </c>
      <c r="C88" s="5"/>
      <c r="D88" s="5"/>
      <c r="E88" s="5"/>
      <c r="F88" s="5"/>
      <c r="G88" s="5"/>
      <c r="I88" s="47">
        <f t="shared" si="0"/>
        <v>0</v>
      </c>
      <c r="J88" s="46">
        <f>I88</f>
        <v>0</v>
      </c>
    </row>
    <row r="89" spans="1:10" x14ac:dyDescent="0.3">
      <c r="A89" s="42" t="s">
        <v>27</v>
      </c>
      <c r="B89" s="42" t="s">
        <v>30</v>
      </c>
      <c r="C89" s="5"/>
      <c r="D89" s="5"/>
      <c r="E89" s="5"/>
      <c r="F89" s="5"/>
      <c r="G89" s="5"/>
      <c r="I89" s="47">
        <f t="shared" si="0"/>
        <v>0</v>
      </c>
      <c r="J89" s="44">
        <f>I89+I103+I106</f>
        <v>0</v>
      </c>
    </row>
    <row r="90" spans="1:10" x14ac:dyDescent="0.3">
      <c r="A90" s="60" t="s">
        <v>325</v>
      </c>
      <c r="B90" s="60" t="s">
        <v>30</v>
      </c>
      <c r="C90" s="5"/>
      <c r="D90" s="5"/>
      <c r="E90" s="5"/>
      <c r="F90" s="5"/>
      <c r="G90" s="5"/>
      <c r="I90" s="47">
        <f t="shared" si="0"/>
        <v>0</v>
      </c>
      <c r="J90" s="44">
        <f>I90+I107</f>
        <v>0</v>
      </c>
    </row>
    <row r="91" spans="1:10" x14ac:dyDescent="0.3">
      <c r="A91" s="42" t="s">
        <v>28</v>
      </c>
      <c r="B91" s="42" t="s">
        <v>30</v>
      </c>
      <c r="C91" s="5"/>
      <c r="D91" s="5"/>
      <c r="E91" s="5">
        <v>448</v>
      </c>
      <c r="F91" s="5"/>
      <c r="G91" s="5"/>
      <c r="I91" s="47">
        <f t="shared" si="0"/>
        <v>448</v>
      </c>
      <c r="J91" s="44">
        <f>I91+I104+I108</f>
        <v>448</v>
      </c>
    </row>
    <row r="92" spans="1:10" x14ac:dyDescent="0.3">
      <c r="A92" t="s">
        <v>29</v>
      </c>
      <c r="B92" s="59" t="s">
        <v>254</v>
      </c>
      <c r="C92" s="5"/>
      <c r="D92" s="5">
        <v>10057</v>
      </c>
      <c r="E92" s="5">
        <v>12237</v>
      </c>
      <c r="F92" s="5">
        <v>13864</v>
      </c>
      <c r="G92" s="5"/>
      <c r="I92" s="47">
        <f t="shared" si="0"/>
        <v>36158</v>
      </c>
      <c r="J92" s="44">
        <f>I82+I92+I99+I109+I141+I113+I120+I127+I134+I148</f>
        <v>48709</v>
      </c>
    </row>
    <row r="93" spans="1:10" x14ac:dyDescent="0.3">
      <c r="A93" t="s">
        <v>330</v>
      </c>
      <c r="B93" s="59" t="s">
        <v>254</v>
      </c>
      <c r="C93" s="5"/>
      <c r="D93" s="5">
        <v>10148</v>
      </c>
      <c r="E93" s="5">
        <v>14251</v>
      </c>
      <c r="F93" s="5">
        <v>14560</v>
      </c>
      <c r="G93" s="5">
        <v>7292</v>
      </c>
      <c r="I93" s="47">
        <f t="shared" si="0"/>
        <v>46251</v>
      </c>
      <c r="J93" s="46">
        <f>I93+I142+I114+I121+I128+I135+I149</f>
        <v>62467</v>
      </c>
    </row>
    <row r="94" spans="1:10" x14ac:dyDescent="0.3">
      <c r="A94" t="s">
        <v>17</v>
      </c>
      <c r="B94" s="59" t="s">
        <v>254</v>
      </c>
      <c r="C94" s="5">
        <v>1818</v>
      </c>
      <c r="D94" s="5">
        <v>10868</v>
      </c>
      <c r="E94" s="5">
        <v>4688</v>
      </c>
      <c r="F94" s="5"/>
      <c r="G94" s="5"/>
      <c r="I94" s="47">
        <f t="shared" si="0"/>
        <v>17374</v>
      </c>
      <c r="J94" s="44">
        <f>I83+I94+I100+I110+I143+I115+I122+I129+I136+I150</f>
        <v>17374</v>
      </c>
    </row>
    <row r="95" spans="1:10" x14ac:dyDescent="0.3">
      <c r="A95" t="s">
        <v>331</v>
      </c>
      <c r="B95" s="59" t="s">
        <v>254</v>
      </c>
      <c r="C95" s="5"/>
      <c r="D95" s="5">
        <v>3565</v>
      </c>
      <c r="E95" s="5">
        <v>6190</v>
      </c>
      <c r="F95" s="5"/>
      <c r="G95" s="5">
        <v>3608</v>
      </c>
      <c r="I95" s="47">
        <f t="shared" si="0"/>
        <v>13363</v>
      </c>
      <c r="J95" s="46">
        <f>I95+I144+I116+I123+I130+I137+I151</f>
        <v>20891</v>
      </c>
    </row>
    <row r="96" spans="1:10" x14ac:dyDescent="0.3">
      <c r="A96" t="s">
        <v>18</v>
      </c>
      <c r="B96" s="59" t="s">
        <v>254</v>
      </c>
      <c r="C96" s="5">
        <v>7280</v>
      </c>
      <c r="D96" s="5">
        <v>1799</v>
      </c>
      <c r="E96" s="5">
        <v>4471</v>
      </c>
      <c r="F96" s="5">
        <v>342</v>
      </c>
      <c r="G96" s="5">
        <v>14126</v>
      </c>
      <c r="I96" s="47">
        <f t="shared" si="0"/>
        <v>28018</v>
      </c>
      <c r="J96" s="44">
        <f>I84+I101+I111+I145+I96+I117+I124+I131+I138+I152</f>
        <v>29475</v>
      </c>
    </row>
    <row r="97" spans="1:10" x14ac:dyDescent="0.3">
      <c r="A97" t="s">
        <v>244</v>
      </c>
      <c r="B97" s="59" t="s">
        <v>254</v>
      </c>
      <c r="C97" s="5"/>
      <c r="D97" s="5">
        <v>5830</v>
      </c>
      <c r="E97" s="5"/>
      <c r="F97" s="5">
        <v>456</v>
      </c>
      <c r="G97" s="5">
        <v>2489</v>
      </c>
      <c r="I97" s="47">
        <f t="shared" si="0"/>
        <v>8775</v>
      </c>
      <c r="J97" s="44">
        <f>I85+I102+I112+I97+I146+I118+I125+I132+I139+I153</f>
        <v>11280</v>
      </c>
    </row>
    <row r="98" spans="1:10" x14ac:dyDescent="0.3">
      <c r="A98" t="s">
        <v>162</v>
      </c>
      <c r="B98" s="59" t="s">
        <v>254</v>
      </c>
      <c r="C98" s="5"/>
      <c r="D98" s="5"/>
      <c r="E98" s="5"/>
      <c r="F98" s="5">
        <v>3130</v>
      </c>
      <c r="G98" s="5">
        <v>4065</v>
      </c>
      <c r="I98" s="47">
        <f t="shared" si="0"/>
        <v>7195</v>
      </c>
      <c r="J98" s="44">
        <f>I86+I98+I147+I119+I126+I133+I140+I154</f>
        <v>9100</v>
      </c>
    </row>
    <row r="99" spans="1:10" x14ac:dyDescent="0.3">
      <c r="A99" s="2" t="s">
        <v>29</v>
      </c>
      <c r="B99" s="2" t="s">
        <v>289</v>
      </c>
      <c r="C99" s="5"/>
      <c r="D99" s="5"/>
      <c r="E99" s="5"/>
      <c r="F99" s="5"/>
      <c r="G99" s="5"/>
      <c r="I99" s="47">
        <f t="shared" si="0"/>
        <v>0</v>
      </c>
      <c r="J99" s="45"/>
    </row>
    <row r="100" spans="1:10" x14ac:dyDescent="0.3">
      <c r="A100" s="2" t="s">
        <v>17</v>
      </c>
      <c r="B100" s="2" t="s">
        <v>289</v>
      </c>
      <c r="C100" s="5"/>
      <c r="D100" s="5"/>
      <c r="E100" s="5"/>
      <c r="F100" s="5"/>
      <c r="G100" s="5"/>
      <c r="I100" s="47">
        <f t="shared" si="0"/>
        <v>0</v>
      </c>
      <c r="J100" s="45"/>
    </row>
    <row r="101" spans="1:10" x14ac:dyDescent="0.3">
      <c r="A101" t="s">
        <v>18</v>
      </c>
      <c r="B101" s="2" t="s">
        <v>289</v>
      </c>
      <c r="C101" s="5"/>
      <c r="D101" s="5"/>
      <c r="E101" s="5"/>
      <c r="F101" s="5"/>
      <c r="G101" s="5"/>
      <c r="I101" s="47">
        <f t="shared" si="0"/>
        <v>0</v>
      </c>
      <c r="J101" s="45"/>
    </row>
    <row r="102" spans="1:10" x14ac:dyDescent="0.3">
      <c r="A102" s="2" t="s">
        <v>244</v>
      </c>
      <c r="B102" s="2" t="s">
        <v>289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t="s">
        <v>27</v>
      </c>
      <c r="B103" s="2" t="s">
        <v>289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28</v>
      </c>
      <c r="B104" s="2" t="s">
        <v>289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t="s">
        <v>25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27</v>
      </c>
      <c r="B106" s="2" t="s">
        <v>292</v>
      </c>
      <c r="C106" s="5"/>
      <c r="D106" s="5"/>
      <c r="E106" s="5"/>
      <c r="F106" s="5"/>
      <c r="G106" s="5"/>
      <c r="I106" s="13">
        <f t="shared" si="0"/>
        <v>0</v>
      </c>
      <c r="J106" s="45"/>
    </row>
    <row r="107" spans="1:10" x14ac:dyDescent="0.3">
      <c r="A107" t="s">
        <v>325</v>
      </c>
      <c r="B107" s="2" t="s">
        <v>292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28</v>
      </c>
      <c r="B108" s="2" t="s">
        <v>292</v>
      </c>
      <c r="C108" s="5"/>
      <c r="D108" s="5"/>
      <c r="E108" s="5"/>
      <c r="F108" s="5"/>
      <c r="G108" s="5"/>
      <c r="I108" s="13">
        <f t="shared" si="0"/>
        <v>0</v>
      </c>
      <c r="J108" s="45"/>
    </row>
    <row r="109" spans="1:10" x14ac:dyDescent="0.3">
      <c r="A109" s="2" t="s">
        <v>29</v>
      </c>
      <c r="B109" s="2" t="s">
        <v>292</v>
      </c>
      <c r="C109" s="5"/>
      <c r="D109" s="5"/>
      <c r="E109" s="5"/>
      <c r="F109" s="5"/>
      <c r="G109" s="5"/>
      <c r="I109" s="13">
        <f t="shared" si="0"/>
        <v>0</v>
      </c>
      <c r="J109" s="45"/>
    </row>
    <row r="110" spans="1:10" x14ac:dyDescent="0.3">
      <c r="A110" s="2" t="s">
        <v>17</v>
      </c>
      <c r="B110" s="2" t="s">
        <v>292</v>
      </c>
      <c r="C110" s="5"/>
      <c r="D110" s="5"/>
      <c r="E110" s="5"/>
      <c r="F110" s="5"/>
      <c r="G110" s="5"/>
      <c r="I110" s="13">
        <f t="shared" si="0"/>
        <v>0</v>
      </c>
      <c r="J110" s="45"/>
    </row>
    <row r="111" spans="1:10" x14ac:dyDescent="0.3">
      <c r="A111" t="s">
        <v>18</v>
      </c>
      <c r="B111" s="2" t="s">
        <v>292</v>
      </c>
      <c r="C111" s="5"/>
      <c r="D111" s="5"/>
      <c r="E111" s="5"/>
      <c r="F111" s="5"/>
      <c r="G111" s="5"/>
      <c r="I111" s="13">
        <f t="shared" si="0"/>
        <v>0</v>
      </c>
      <c r="J111" s="45"/>
    </row>
    <row r="112" spans="1:10" x14ac:dyDescent="0.3">
      <c r="A112" s="2" t="s">
        <v>244</v>
      </c>
      <c r="B112" s="2" t="s">
        <v>292</v>
      </c>
      <c r="C112" s="5"/>
      <c r="D112" s="5"/>
      <c r="E112" s="5"/>
      <c r="F112" s="5"/>
      <c r="G112" s="5"/>
      <c r="I112" s="13">
        <f t="shared" si="0"/>
        <v>0</v>
      </c>
      <c r="J112" s="45"/>
    </row>
    <row r="113" spans="1:10" x14ac:dyDescent="0.3">
      <c r="A113" t="s">
        <v>175</v>
      </c>
      <c r="B113" s="64" t="s">
        <v>360</v>
      </c>
      <c r="C113" s="5"/>
      <c r="D113" s="5"/>
      <c r="E113" s="5"/>
      <c r="F113" s="5"/>
      <c r="G113" s="5"/>
      <c r="I113" s="13">
        <f t="shared" si="0"/>
        <v>0</v>
      </c>
      <c r="J113" s="45"/>
    </row>
    <row r="114" spans="1:10" x14ac:dyDescent="0.3">
      <c r="A114" t="s">
        <v>361</v>
      </c>
      <c r="B114" s="64" t="s">
        <v>360</v>
      </c>
      <c r="C114" s="5"/>
      <c r="D114" s="5"/>
      <c r="E114" s="5"/>
      <c r="F114" s="5"/>
      <c r="G114" s="5"/>
      <c r="I114" s="13">
        <f t="shared" si="0"/>
        <v>0</v>
      </c>
      <c r="J114" s="45"/>
    </row>
    <row r="115" spans="1:10" x14ac:dyDescent="0.3">
      <c r="A115" t="s">
        <v>176</v>
      </c>
      <c r="B115" s="64" t="s">
        <v>360</v>
      </c>
      <c r="C115" s="5"/>
      <c r="D115" s="5"/>
      <c r="E115" s="5"/>
      <c r="F115" s="5"/>
      <c r="G115" s="5"/>
      <c r="I115" s="13">
        <f t="shared" si="0"/>
        <v>0</v>
      </c>
      <c r="J115" s="45"/>
    </row>
    <row r="116" spans="1:10" x14ac:dyDescent="0.3">
      <c r="A116" t="s">
        <v>362</v>
      </c>
      <c r="B116" s="64" t="s">
        <v>360</v>
      </c>
      <c r="C116" s="5"/>
      <c r="D116" s="5"/>
      <c r="E116" s="5"/>
      <c r="F116" s="5"/>
      <c r="G116" s="5"/>
      <c r="I116" s="13">
        <f t="shared" si="0"/>
        <v>0</v>
      </c>
      <c r="J116" s="45"/>
    </row>
    <row r="117" spans="1:10" x14ac:dyDescent="0.3">
      <c r="A117" t="s">
        <v>177</v>
      </c>
      <c r="B117" s="64" t="s">
        <v>360</v>
      </c>
      <c r="C117" s="5"/>
      <c r="D117" s="5"/>
      <c r="E117" s="5"/>
      <c r="F117" s="5"/>
      <c r="G117" s="5">
        <v>1160</v>
      </c>
      <c r="I117" s="13">
        <f t="shared" si="0"/>
        <v>1160</v>
      </c>
      <c r="J117" s="45"/>
    </row>
    <row r="118" spans="1:10" x14ac:dyDescent="0.3">
      <c r="A118" s="2" t="s">
        <v>363</v>
      </c>
      <c r="B118" s="64" t="s">
        <v>360</v>
      </c>
      <c r="C118" s="5"/>
      <c r="D118" s="5"/>
      <c r="E118" s="5"/>
      <c r="F118" s="5"/>
      <c r="G118" s="5"/>
      <c r="I118" s="13">
        <f t="shared" si="0"/>
        <v>0</v>
      </c>
      <c r="J118" s="45"/>
    </row>
    <row r="119" spans="1:10" x14ac:dyDescent="0.3">
      <c r="A119" s="2" t="s">
        <v>364</v>
      </c>
      <c r="B119" s="64" t="s">
        <v>360</v>
      </c>
      <c r="C119" s="5"/>
      <c r="D119" s="5"/>
      <c r="E119" s="5"/>
      <c r="F119" s="5">
        <v>1521</v>
      </c>
      <c r="G119" s="5"/>
      <c r="I119" s="13">
        <f t="shared" si="0"/>
        <v>1521</v>
      </c>
      <c r="J119" s="45"/>
    </row>
    <row r="120" spans="1:10" x14ac:dyDescent="0.3">
      <c r="A120" t="s">
        <v>29</v>
      </c>
      <c r="B120" s="68" t="s">
        <v>375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t="s">
        <v>330</v>
      </c>
      <c r="B121" s="68" t="s">
        <v>375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t="s">
        <v>17</v>
      </c>
      <c r="B122" s="68" t="s">
        <v>375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t="s">
        <v>331</v>
      </c>
      <c r="B123" s="68" t="s">
        <v>375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t="s">
        <v>18</v>
      </c>
      <c r="B124" s="68" t="s">
        <v>375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t="s">
        <v>244</v>
      </c>
      <c r="B125" s="68" t="s">
        <v>375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t="s">
        <v>162</v>
      </c>
      <c r="B126" s="68" t="s">
        <v>375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71" t="s">
        <v>29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71" t="s">
        <v>330</v>
      </c>
      <c r="B128" s="68" t="s">
        <v>382</v>
      </c>
      <c r="C128" s="5"/>
      <c r="D128" s="5"/>
      <c r="E128" s="5"/>
      <c r="F128" s="5"/>
      <c r="G128" s="5">
        <v>959</v>
      </c>
      <c r="I128" s="13">
        <f t="shared" si="0"/>
        <v>959</v>
      </c>
      <c r="J128" s="46"/>
    </row>
    <row r="129" spans="1:10" x14ac:dyDescent="0.3">
      <c r="A129" s="71" t="s">
        <v>17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71" t="s">
        <v>331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1" t="s">
        <v>18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71" t="s">
        <v>244</v>
      </c>
      <c r="B132" s="68" t="s">
        <v>382</v>
      </c>
      <c r="C132" s="5"/>
      <c r="D132" s="5"/>
      <c r="E132" s="5"/>
      <c r="F132" s="5"/>
      <c r="G132" s="5">
        <v>2505</v>
      </c>
      <c r="I132" s="13">
        <f t="shared" si="0"/>
        <v>2505</v>
      </c>
      <c r="J132" s="46"/>
    </row>
    <row r="133" spans="1:10" x14ac:dyDescent="0.3">
      <c r="A133" s="71" t="s">
        <v>162</v>
      </c>
      <c r="B133" s="68" t="s">
        <v>382</v>
      </c>
      <c r="C133" s="5"/>
      <c r="D133" s="5"/>
      <c r="E133" s="5"/>
      <c r="F133" s="5"/>
      <c r="G133" s="5"/>
      <c r="I133" s="13">
        <f t="shared" si="0"/>
        <v>0</v>
      </c>
      <c r="J133" s="46"/>
    </row>
    <row r="134" spans="1:10" x14ac:dyDescent="0.3">
      <c r="A134" s="55" t="s">
        <v>37</v>
      </c>
      <c r="B134" s="68" t="s">
        <v>382</v>
      </c>
      <c r="C134" s="5"/>
      <c r="D134" s="5">
        <v>1887</v>
      </c>
      <c r="E134" s="5">
        <v>3326</v>
      </c>
      <c r="F134" s="5"/>
      <c r="G134" s="5">
        <v>1581</v>
      </c>
      <c r="I134" s="13">
        <f t="shared" si="0"/>
        <v>6794</v>
      </c>
      <c r="J134" s="46"/>
    </row>
    <row r="135" spans="1:10" x14ac:dyDescent="0.3">
      <c r="A135" s="55" t="s">
        <v>332</v>
      </c>
      <c r="B135" s="68" t="s">
        <v>382</v>
      </c>
      <c r="C135" s="5"/>
      <c r="D135" s="5"/>
      <c r="E135" s="5"/>
      <c r="F135" s="5"/>
      <c r="G135" s="5"/>
      <c r="I135" s="13">
        <f t="shared" si="0"/>
        <v>0</v>
      </c>
      <c r="J135" s="46"/>
    </row>
    <row r="136" spans="1:10" x14ac:dyDescent="0.3">
      <c r="A136" s="72" t="s">
        <v>33</v>
      </c>
      <c r="B136" s="68" t="s">
        <v>382</v>
      </c>
      <c r="C136" s="5"/>
      <c r="D136" s="5"/>
      <c r="E136" s="5"/>
      <c r="F136" s="5"/>
      <c r="G136" s="5"/>
      <c r="I136" s="13">
        <f t="shared" si="0"/>
        <v>0</v>
      </c>
      <c r="J136" s="46"/>
    </row>
    <row r="137" spans="1:10" x14ac:dyDescent="0.3">
      <c r="A137" s="72" t="s">
        <v>326</v>
      </c>
      <c r="B137" s="68" t="s">
        <v>382</v>
      </c>
      <c r="C137" s="5"/>
      <c r="D137" s="5"/>
      <c r="E137" s="5"/>
      <c r="F137" s="5"/>
      <c r="G137" s="5"/>
      <c r="I137" s="13">
        <f t="shared" si="0"/>
        <v>0</v>
      </c>
      <c r="J137" s="46"/>
    </row>
    <row r="138" spans="1:10" x14ac:dyDescent="0.3">
      <c r="A138" s="72" t="s">
        <v>31</v>
      </c>
      <c r="B138" s="68" t="s">
        <v>382</v>
      </c>
      <c r="C138" s="5"/>
      <c r="D138" s="5"/>
      <c r="E138" s="5"/>
      <c r="F138" s="5"/>
      <c r="G138" s="5"/>
      <c r="I138" s="13">
        <f t="shared" si="0"/>
        <v>0</v>
      </c>
      <c r="J138" s="46"/>
    </row>
    <row r="139" spans="1:10" x14ac:dyDescent="0.3">
      <c r="A139" s="55" t="s">
        <v>245</v>
      </c>
      <c r="B139" s="68" t="s">
        <v>382</v>
      </c>
      <c r="C139" s="5"/>
      <c r="D139" s="5"/>
      <c r="E139" s="5"/>
      <c r="F139" s="5"/>
      <c r="G139" s="5"/>
      <c r="I139" s="13">
        <f t="shared" si="0"/>
        <v>0</v>
      </c>
      <c r="J139" s="46"/>
    </row>
    <row r="140" spans="1:10" x14ac:dyDescent="0.3">
      <c r="A140" s="55" t="s">
        <v>161</v>
      </c>
      <c r="B140" s="68" t="s">
        <v>382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2" t="s">
        <v>37</v>
      </c>
      <c r="B141" s="73" t="s">
        <v>297</v>
      </c>
      <c r="C141" s="5"/>
      <c r="D141" s="5"/>
      <c r="E141" s="5"/>
      <c r="F141" s="5">
        <v>1155</v>
      </c>
      <c r="G141" s="5">
        <v>3311</v>
      </c>
      <c r="I141" s="13">
        <f t="shared" si="0"/>
        <v>4466</v>
      </c>
      <c r="J141" s="46"/>
    </row>
    <row r="142" spans="1:10" x14ac:dyDescent="0.3">
      <c r="A142" s="2" t="s">
        <v>332</v>
      </c>
      <c r="B142" s="73" t="s">
        <v>297</v>
      </c>
      <c r="C142" s="5">
        <v>1282</v>
      </c>
      <c r="D142" s="5"/>
      <c r="E142" s="5"/>
      <c r="F142" s="5"/>
      <c r="G142" s="5">
        <v>12284</v>
      </c>
      <c r="I142" s="13">
        <f t="shared" si="0"/>
        <v>13566</v>
      </c>
      <c r="J142" s="46"/>
    </row>
    <row r="143" spans="1:10" x14ac:dyDescent="0.3">
      <c r="A143" s="2" t="s">
        <v>33</v>
      </c>
      <c r="B143" s="73" t="s">
        <v>297</v>
      </c>
      <c r="C143" s="5"/>
      <c r="D143" s="5"/>
      <c r="E143" s="5"/>
      <c r="F143" s="5"/>
      <c r="G143" s="5"/>
      <c r="I143" s="13">
        <f t="shared" si="0"/>
        <v>0</v>
      </c>
      <c r="J143" s="46"/>
    </row>
    <row r="144" spans="1:10" x14ac:dyDescent="0.3">
      <c r="A144" s="2" t="s">
        <v>326</v>
      </c>
      <c r="B144" s="73" t="s">
        <v>297</v>
      </c>
      <c r="C144" s="5">
        <v>1600</v>
      </c>
      <c r="D144" s="5">
        <v>4337</v>
      </c>
      <c r="E144" s="5"/>
      <c r="F144" s="5">
        <v>1591</v>
      </c>
      <c r="G144" s="5"/>
      <c r="I144" s="13">
        <f t="shared" si="0"/>
        <v>7528</v>
      </c>
      <c r="J144" s="46"/>
    </row>
    <row r="145" spans="1:10" x14ac:dyDescent="0.3">
      <c r="A145" s="2" t="s">
        <v>31</v>
      </c>
      <c r="B145" s="73" t="s">
        <v>297</v>
      </c>
      <c r="C145" s="5"/>
      <c r="D145" s="5"/>
      <c r="E145" s="5">
        <v>297</v>
      </c>
      <c r="F145" s="5"/>
      <c r="G145" s="5"/>
      <c r="I145" s="13">
        <f t="shared" si="0"/>
        <v>297</v>
      </c>
      <c r="J145" s="46"/>
    </row>
    <row r="146" spans="1:10" x14ac:dyDescent="0.3">
      <c r="A146" s="2" t="s">
        <v>245</v>
      </c>
      <c r="B146" s="73" t="s">
        <v>297</v>
      </c>
      <c r="C146" s="5"/>
      <c r="D146" s="5"/>
      <c r="E146" s="5"/>
      <c r="F146" s="5"/>
      <c r="G146" s="5"/>
      <c r="I146" s="13">
        <f t="shared" si="0"/>
        <v>0</v>
      </c>
      <c r="J146" s="46"/>
    </row>
    <row r="147" spans="1:10" x14ac:dyDescent="0.3">
      <c r="A147" s="2" t="s">
        <v>161</v>
      </c>
      <c r="B147" s="73" t="s">
        <v>297</v>
      </c>
      <c r="C147" s="5"/>
      <c r="D147" s="5"/>
      <c r="E147" s="5"/>
      <c r="F147" s="5"/>
      <c r="G147" s="5"/>
      <c r="I147" s="13">
        <f t="shared" si="0"/>
        <v>0</v>
      </c>
      <c r="J147" s="46"/>
    </row>
    <row r="148" spans="1:10" x14ac:dyDescent="0.3">
      <c r="A148" s="77" t="s">
        <v>175</v>
      </c>
      <c r="B148" s="68" t="s">
        <v>382</v>
      </c>
      <c r="C148" s="5"/>
      <c r="D148" s="5"/>
      <c r="E148" s="5"/>
      <c r="F148" s="5"/>
      <c r="G148" s="5">
        <v>1291</v>
      </c>
      <c r="I148" s="13">
        <f t="shared" si="0"/>
        <v>1291</v>
      </c>
      <c r="J148" s="46"/>
    </row>
    <row r="149" spans="1:10" x14ac:dyDescent="0.3">
      <c r="A149" s="77" t="s">
        <v>361</v>
      </c>
      <c r="B149" s="68" t="s">
        <v>382</v>
      </c>
      <c r="C149" s="5"/>
      <c r="D149" s="5"/>
      <c r="E149" s="5"/>
      <c r="F149" s="5"/>
      <c r="G149" s="5">
        <v>1691</v>
      </c>
      <c r="I149" s="13">
        <f t="shared" si="0"/>
        <v>1691</v>
      </c>
      <c r="J149" s="46"/>
    </row>
    <row r="150" spans="1:10" x14ac:dyDescent="0.3">
      <c r="A150" s="78" t="s">
        <v>176</v>
      </c>
      <c r="B150" s="68" t="s">
        <v>382</v>
      </c>
      <c r="C150" s="5"/>
      <c r="D150" s="5"/>
      <c r="E150" s="5"/>
      <c r="F150" s="5"/>
      <c r="G150" s="5"/>
      <c r="I150" s="13">
        <f t="shared" si="0"/>
        <v>0</v>
      </c>
      <c r="J150" s="46"/>
    </row>
    <row r="151" spans="1:10" x14ac:dyDescent="0.3">
      <c r="A151" s="78" t="s">
        <v>362</v>
      </c>
      <c r="B151" s="68" t="s">
        <v>382</v>
      </c>
      <c r="C151" s="5"/>
      <c r="D151" s="5"/>
      <c r="E151" s="5"/>
      <c r="F151" s="5"/>
      <c r="G151" s="5"/>
      <c r="I151" s="13">
        <f t="shared" si="0"/>
        <v>0</v>
      </c>
      <c r="J151" s="46"/>
    </row>
    <row r="152" spans="1:10" x14ac:dyDescent="0.3">
      <c r="A152" s="78" t="s">
        <v>177</v>
      </c>
      <c r="B152" s="68" t="s">
        <v>382</v>
      </c>
      <c r="C152" s="5"/>
      <c r="D152" s="5"/>
      <c r="E152" s="5"/>
      <c r="F152" s="5"/>
      <c r="G152" s="5"/>
      <c r="I152" s="13">
        <f t="shared" si="0"/>
        <v>0</v>
      </c>
      <c r="J152" s="46"/>
    </row>
    <row r="153" spans="1:10" x14ac:dyDescent="0.3">
      <c r="A153" s="77" t="s">
        <v>363</v>
      </c>
      <c r="B153" s="68" t="s">
        <v>382</v>
      </c>
      <c r="C153" s="5"/>
      <c r="D153" s="5"/>
      <c r="E153" s="5"/>
      <c r="F153" s="5"/>
      <c r="G153" s="5"/>
      <c r="I153" s="13">
        <f t="shared" si="0"/>
        <v>0</v>
      </c>
      <c r="J153" s="46"/>
    </row>
    <row r="154" spans="1:10" x14ac:dyDescent="0.3">
      <c r="A154" s="77" t="s">
        <v>364</v>
      </c>
      <c r="B154" s="68" t="s">
        <v>382</v>
      </c>
      <c r="C154" s="5"/>
      <c r="D154" s="5"/>
      <c r="E154" s="5"/>
      <c r="F154" s="5"/>
      <c r="G154" s="5">
        <v>384</v>
      </c>
      <c r="I154" s="13">
        <f t="shared" si="0"/>
        <v>384</v>
      </c>
      <c r="J154" s="46"/>
    </row>
    <row r="155" spans="1:10" x14ac:dyDescent="0.3">
      <c r="A155" t="s">
        <v>37</v>
      </c>
      <c r="B155" s="55" t="s">
        <v>336</v>
      </c>
      <c r="C155" s="5"/>
      <c r="D155" s="5">
        <v>7185</v>
      </c>
      <c r="E155" s="5">
        <v>11327</v>
      </c>
      <c r="F155" s="10">
        <v>8085</v>
      </c>
      <c r="G155" s="5"/>
      <c r="I155" s="47">
        <f t="shared" si="0"/>
        <v>26597</v>
      </c>
      <c r="J155" s="45"/>
    </row>
    <row r="156" spans="1:10" x14ac:dyDescent="0.3">
      <c r="A156" s="2" t="s">
        <v>332</v>
      </c>
      <c r="B156" s="55" t="s">
        <v>336</v>
      </c>
      <c r="C156" s="5"/>
      <c r="D156" s="5">
        <v>11467</v>
      </c>
      <c r="E156" s="5">
        <v>11084</v>
      </c>
      <c r="F156" s="10">
        <v>13995</v>
      </c>
      <c r="G156" s="5">
        <v>8385</v>
      </c>
      <c r="I156" s="47">
        <f t="shared" si="0"/>
        <v>44931</v>
      </c>
      <c r="J156" s="45"/>
    </row>
    <row r="157" spans="1:10" x14ac:dyDescent="0.3">
      <c r="A157" t="s">
        <v>33</v>
      </c>
      <c r="B157" s="55" t="s">
        <v>336</v>
      </c>
      <c r="C157" s="5">
        <v>2008</v>
      </c>
      <c r="D157" s="5">
        <v>9653</v>
      </c>
      <c r="E157" s="5">
        <v>1874</v>
      </c>
      <c r="F157" s="10"/>
      <c r="G157" s="5"/>
      <c r="I157" s="47">
        <f t="shared" si="0"/>
        <v>13535</v>
      </c>
      <c r="J157" s="45"/>
    </row>
    <row r="158" spans="1:10" x14ac:dyDescent="0.3">
      <c r="A158" s="2" t="s">
        <v>326</v>
      </c>
      <c r="B158" s="55" t="s">
        <v>336</v>
      </c>
      <c r="C158" s="5">
        <v>1561</v>
      </c>
      <c r="D158" s="5">
        <v>9469</v>
      </c>
      <c r="E158" s="5">
        <v>2692</v>
      </c>
      <c r="F158" s="10">
        <v>1447</v>
      </c>
      <c r="G158" s="5">
        <v>1384</v>
      </c>
      <c r="I158" s="47">
        <f t="shared" si="0"/>
        <v>16553</v>
      </c>
      <c r="J158" s="45"/>
    </row>
    <row r="159" spans="1:10" x14ac:dyDescent="0.3">
      <c r="A159" s="2" t="s">
        <v>339</v>
      </c>
      <c r="B159" s="55" t="s">
        <v>336</v>
      </c>
      <c r="C159" s="5"/>
      <c r="D159" s="5"/>
      <c r="E159" s="5"/>
      <c r="F159" s="10"/>
      <c r="G159" s="5"/>
      <c r="I159" s="47">
        <f t="shared" si="0"/>
        <v>0</v>
      </c>
      <c r="J159" s="46">
        <f>I159</f>
        <v>0</v>
      </c>
    </row>
    <row r="160" spans="1:10" x14ac:dyDescent="0.3">
      <c r="A160" t="s">
        <v>31</v>
      </c>
      <c r="B160" s="55" t="s">
        <v>336</v>
      </c>
      <c r="C160" s="5"/>
      <c r="D160" s="5">
        <v>2263</v>
      </c>
      <c r="E160" s="5">
        <v>7040</v>
      </c>
      <c r="F160" s="5">
        <v>378</v>
      </c>
      <c r="G160" s="5">
        <v>9891</v>
      </c>
      <c r="I160" s="47">
        <f t="shared" si="0"/>
        <v>19572</v>
      </c>
      <c r="J160" s="45"/>
    </row>
    <row r="161" spans="1:10" x14ac:dyDescent="0.3">
      <c r="A161" s="2" t="s">
        <v>245</v>
      </c>
      <c r="B161" s="55" t="s">
        <v>336</v>
      </c>
      <c r="C161" s="5"/>
      <c r="D161" s="5"/>
      <c r="E161" s="5"/>
      <c r="F161" s="5"/>
      <c r="G161" s="5"/>
      <c r="I161" s="47">
        <f t="shared" si="0"/>
        <v>0</v>
      </c>
      <c r="J161" s="45"/>
    </row>
    <row r="162" spans="1:10" x14ac:dyDescent="0.3">
      <c r="A162" s="2" t="s">
        <v>161</v>
      </c>
      <c r="B162" s="55" t="s">
        <v>336</v>
      </c>
      <c r="C162" s="5"/>
      <c r="D162" s="5"/>
      <c r="E162" s="5"/>
      <c r="F162" s="5"/>
      <c r="G162" s="5">
        <v>3126</v>
      </c>
      <c r="I162" s="47">
        <f t="shared" si="0"/>
        <v>3126</v>
      </c>
      <c r="J162" s="45"/>
    </row>
    <row r="163" spans="1:10" x14ac:dyDescent="0.3">
      <c r="A163" t="s">
        <v>35</v>
      </c>
      <c r="B163" t="s">
        <v>32</v>
      </c>
      <c r="C163" s="5"/>
      <c r="D163" s="5"/>
      <c r="E163" s="5"/>
      <c r="F163" s="5"/>
      <c r="G163" s="5"/>
      <c r="I163" s="13">
        <f t="shared" si="0"/>
        <v>0</v>
      </c>
      <c r="J163" s="46">
        <f>I163</f>
        <v>0</v>
      </c>
    </row>
    <row r="164" spans="1:10" x14ac:dyDescent="0.3">
      <c r="A164" t="s">
        <v>36</v>
      </c>
      <c r="B164" t="s">
        <v>32</v>
      </c>
      <c r="C164" s="5"/>
      <c r="D164" s="5"/>
      <c r="E164" s="5"/>
      <c r="F164" s="5"/>
      <c r="G164" s="5"/>
      <c r="I164" s="13">
        <f t="shared" si="0"/>
        <v>0</v>
      </c>
      <c r="J164" s="46">
        <f t="shared" ref="J164:J173" si="1">I164</f>
        <v>0</v>
      </c>
    </row>
    <row r="165" spans="1:10" x14ac:dyDescent="0.3">
      <c r="A165" t="s">
        <v>340</v>
      </c>
      <c r="B165" s="56" t="s">
        <v>32</v>
      </c>
      <c r="C165" s="5"/>
      <c r="D165" s="5"/>
      <c r="E165" s="5"/>
      <c r="F165" s="5"/>
      <c r="G165" s="5"/>
      <c r="I165" s="13">
        <f t="shared" si="0"/>
        <v>0</v>
      </c>
      <c r="J165" s="46">
        <f t="shared" si="1"/>
        <v>0</v>
      </c>
    </row>
    <row r="166" spans="1:10" x14ac:dyDescent="0.3">
      <c r="A166" t="s">
        <v>405</v>
      </c>
      <c r="B166" s="56" t="s">
        <v>32</v>
      </c>
      <c r="C166" s="5"/>
      <c r="D166" s="5"/>
      <c r="E166" s="5"/>
      <c r="F166" s="5"/>
      <c r="G166" s="5"/>
      <c r="I166" s="13">
        <f t="shared" si="0"/>
        <v>0</v>
      </c>
      <c r="J166" s="46">
        <f t="shared" si="1"/>
        <v>0</v>
      </c>
    </row>
    <row r="167" spans="1:10" x14ac:dyDescent="0.3">
      <c r="A167" t="s">
        <v>341</v>
      </c>
      <c r="B167" s="56" t="s">
        <v>32</v>
      </c>
      <c r="C167" s="5"/>
      <c r="D167" s="5"/>
      <c r="E167" s="5"/>
      <c r="F167" s="5"/>
      <c r="G167" s="5"/>
      <c r="I167" s="13">
        <f t="shared" si="0"/>
        <v>0</v>
      </c>
      <c r="J167" s="46">
        <f t="shared" si="1"/>
        <v>0</v>
      </c>
    </row>
    <row r="168" spans="1:10" x14ac:dyDescent="0.3">
      <c r="A168" t="s">
        <v>389</v>
      </c>
      <c r="B168" s="56" t="s">
        <v>390</v>
      </c>
      <c r="C168" s="5">
        <v>2263</v>
      </c>
      <c r="D168" s="5"/>
      <c r="E168" s="5"/>
      <c r="F168" s="5"/>
      <c r="G168" s="5">
        <v>13306</v>
      </c>
      <c r="I168" s="13">
        <f t="shared" si="0"/>
        <v>15569</v>
      </c>
      <c r="J168" s="46">
        <f t="shared" si="1"/>
        <v>15569</v>
      </c>
    </row>
    <row r="169" spans="1:10" x14ac:dyDescent="0.3">
      <c r="A169" t="s">
        <v>396</v>
      </c>
      <c r="B169" s="56" t="s">
        <v>390</v>
      </c>
      <c r="C169" s="5">
        <v>5606</v>
      </c>
      <c r="D169" s="5"/>
      <c r="E169" s="5"/>
      <c r="F169" s="5">
        <v>5884</v>
      </c>
      <c r="G169" s="5"/>
      <c r="I169" s="13">
        <f t="shared" si="0"/>
        <v>11490</v>
      </c>
      <c r="J169" s="46">
        <f t="shared" si="1"/>
        <v>11490</v>
      </c>
    </row>
    <row r="170" spans="1:10" x14ac:dyDescent="0.3">
      <c r="A170" t="s">
        <v>391</v>
      </c>
      <c r="B170" s="56" t="s">
        <v>390</v>
      </c>
      <c r="C170" s="5">
        <v>7968</v>
      </c>
      <c r="D170" s="5"/>
      <c r="E170" s="5"/>
      <c r="F170" s="5">
        <v>17552</v>
      </c>
      <c r="G170" s="5"/>
      <c r="I170" s="13">
        <f t="shared" si="0"/>
        <v>25520</v>
      </c>
      <c r="J170" s="46">
        <f t="shared" si="1"/>
        <v>25520</v>
      </c>
    </row>
    <row r="171" spans="1:10" x14ac:dyDescent="0.3">
      <c r="A171" t="s">
        <v>408</v>
      </c>
      <c r="B171" s="56" t="s">
        <v>390</v>
      </c>
      <c r="C171" s="5"/>
      <c r="D171" s="5"/>
      <c r="E171" s="5"/>
      <c r="F171" s="5"/>
      <c r="G171" s="5"/>
      <c r="I171" s="13">
        <f t="shared" si="0"/>
        <v>0</v>
      </c>
      <c r="J171" s="46">
        <f t="shared" si="1"/>
        <v>0</v>
      </c>
    </row>
    <row r="172" spans="1:10" x14ac:dyDescent="0.3">
      <c r="A172" s="53" t="s">
        <v>332</v>
      </c>
      <c r="B172" s="54" t="s">
        <v>316</v>
      </c>
      <c r="C172" s="5">
        <v>3260</v>
      </c>
      <c r="D172" s="5"/>
      <c r="E172" s="5"/>
      <c r="F172" s="5"/>
      <c r="G172" s="5">
        <v>12481</v>
      </c>
      <c r="I172" s="13">
        <f t="shared" si="0"/>
        <v>15741</v>
      </c>
      <c r="J172" s="46">
        <f t="shared" si="1"/>
        <v>15741</v>
      </c>
    </row>
    <row r="173" spans="1:10" x14ac:dyDescent="0.3">
      <c r="A173" s="53" t="s">
        <v>326</v>
      </c>
      <c r="B173" s="54" t="s">
        <v>316</v>
      </c>
      <c r="C173" s="5">
        <v>2990</v>
      </c>
      <c r="D173" s="5"/>
      <c r="E173" s="5"/>
      <c r="F173" s="5">
        <v>2625</v>
      </c>
      <c r="G173" s="5"/>
      <c r="I173" s="13">
        <f t="shared" si="0"/>
        <v>5615</v>
      </c>
      <c r="J173" s="46">
        <f t="shared" si="1"/>
        <v>5615</v>
      </c>
    </row>
    <row r="174" spans="1:10" x14ac:dyDescent="0.3">
      <c r="A174" s="53" t="s">
        <v>339</v>
      </c>
      <c r="B174" s="54" t="s">
        <v>316</v>
      </c>
      <c r="C174" s="5">
        <v>6224</v>
      </c>
      <c r="D174" s="5"/>
      <c r="E174" s="5"/>
      <c r="F174" s="10">
        <v>14629</v>
      </c>
      <c r="G174" s="5"/>
      <c r="I174" s="13">
        <f t="shared" si="0"/>
        <v>20853</v>
      </c>
      <c r="J174" s="46">
        <f>I174</f>
        <v>20853</v>
      </c>
    </row>
    <row r="175" spans="1:10" x14ac:dyDescent="0.3">
      <c r="A175" s="53" t="s">
        <v>349</v>
      </c>
      <c r="B175" s="54" t="s">
        <v>397</v>
      </c>
      <c r="C175" s="5"/>
      <c r="D175" s="5"/>
      <c r="E175" s="5"/>
      <c r="F175" s="10"/>
      <c r="G175" s="5">
        <v>520</v>
      </c>
      <c r="I175" s="13">
        <f t="shared" si="0"/>
        <v>520</v>
      </c>
      <c r="J175" s="46">
        <f t="shared" ref="J175:J180" si="2">I175</f>
        <v>520</v>
      </c>
    </row>
    <row r="176" spans="1:10" x14ac:dyDescent="0.3">
      <c r="A176" s="53" t="s">
        <v>325</v>
      </c>
      <c r="B176" s="54" t="s">
        <v>397</v>
      </c>
      <c r="C176" s="5">
        <v>1575</v>
      </c>
      <c r="D176" s="5"/>
      <c r="E176" s="5"/>
      <c r="F176" s="10">
        <v>1553</v>
      </c>
      <c r="G176" s="5"/>
      <c r="I176" s="13">
        <f t="shared" si="0"/>
        <v>3128</v>
      </c>
      <c r="J176" s="46">
        <f t="shared" si="2"/>
        <v>3128</v>
      </c>
    </row>
    <row r="177" spans="1:10" x14ac:dyDescent="0.3">
      <c r="A177" s="53" t="s">
        <v>398</v>
      </c>
      <c r="B177" s="54" t="s">
        <v>397</v>
      </c>
      <c r="C177" s="5">
        <v>4811</v>
      </c>
      <c r="D177" s="5"/>
      <c r="E177" s="5"/>
      <c r="F177" s="10">
        <v>3774</v>
      </c>
      <c r="G177" s="5"/>
      <c r="I177" s="13">
        <f t="shared" si="0"/>
        <v>8585</v>
      </c>
      <c r="J177" s="46">
        <f t="shared" si="2"/>
        <v>8585</v>
      </c>
    </row>
    <row r="178" spans="1:10" x14ac:dyDescent="0.3">
      <c r="A178" s="53" t="s">
        <v>332</v>
      </c>
      <c r="B178" s="54" t="s">
        <v>401</v>
      </c>
      <c r="C178" s="5"/>
      <c r="D178" s="5"/>
      <c r="E178" s="5"/>
      <c r="F178" s="10"/>
      <c r="G178" s="5"/>
      <c r="I178" s="13">
        <f t="shared" si="0"/>
        <v>0</v>
      </c>
      <c r="J178" s="46">
        <f t="shared" si="2"/>
        <v>0</v>
      </c>
    </row>
    <row r="179" spans="1:10" x14ac:dyDescent="0.3">
      <c r="A179" s="53" t="s">
        <v>339</v>
      </c>
      <c r="B179" s="54" t="s">
        <v>401</v>
      </c>
      <c r="C179" s="5">
        <v>5719</v>
      </c>
      <c r="D179" s="5"/>
      <c r="E179" s="5"/>
      <c r="F179" s="10">
        <v>1517</v>
      </c>
      <c r="G179" s="5"/>
      <c r="I179" s="13">
        <f t="shared" si="0"/>
        <v>7236</v>
      </c>
      <c r="J179" s="46">
        <f t="shared" si="2"/>
        <v>7236</v>
      </c>
    </row>
    <row r="180" spans="1:10" x14ac:dyDescent="0.3">
      <c r="A180" s="53" t="s">
        <v>161</v>
      </c>
      <c r="B180" s="54" t="s">
        <v>401</v>
      </c>
      <c r="C180" s="5"/>
      <c r="D180" s="5"/>
      <c r="E180" s="5"/>
      <c r="F180" s="10"/>
      <c r="G180" s="5"/>
      <c r="I180" s="13">
        <f t="shared" si="0"/>
        <v>0</v>
      </c>
      <c r="J180" s="46">
        <f t="shared" si="2"/>
        <v>0</v>
      </c>
    </row>
    <row r="181" spans="1:10" x14ac:dyDescent="0.3">
      <c r="A181" t="s">
        <v>37</v>
      </c>
      <c r="B181" t="s">
        <v>293</v>
      </c>
      <c r="C181" s="5"/>
      <c r="D181" s="5"/>
      <c r="E181" s="5"/>
      <c r="F181" s="5"/>
      <c r="G181" s="5"/>
      <c r="I181" s="13">
        <f t="shared" si="0"/>
        <v>0</v>
      </c>
      <c r="J181" s="44">
        <f>I181+I188+I192+I197</f>
        <v>11768.400000000001</v>
      </c>
    </row>
    <row r="182" spans="1:10" x14ac:dyDescent="0.3">
      <c r="A182" s="2" t="s">
        <v>332</v>
      </c>
      <c r="B182" s="2" t="s">
        <v>327</v>
      </c>
      <c r="C182" s="5"/>
      <c r="D182" s="5"/>
      <c r="E182" s="5"/>
      <c r="F182" s="5"/>
      <c r="G182" s="5"/>
      <c r="I182" s="13">
        <f t="shared" si="0"/>
        <v>0</v>
      </c>
      <c r="J182" s="46">
        <f>I182+I198+I204</f>
        <v>0</v>
      </c>
    </row>
    <row r="183" spans="1:10" x14ac:dyDescent="0.3">
      <c r="A183" t="s">
        <v>33</v>
      </c>
      <c r="B183" t="s">
        <v>293</v>
      </c>
      <c r="C183" s="5"/>
      <c r="D183" s="5"/>
      <c r="E183" s="5">
        <v>3300</v>
      </c>
      <c r="F183" s="5"/>
      <c r="G183" s="5"/>
      <c r="I183" s="13">
        <f t="shared" si="0"/>
        <v>3300</v>
      </c>
      <c r="J183" s="46">
        <f>I183+I189+I193+I199</f>
        <v>19439.8</v>
      </c>
    </row>
    <row r="184" spans="1:10" x14ac:dyDescent="0.3">
      <c r="A184" s="2" t="s">
        <v>326</v>
      </c>
      <c r="B184" s="2" t="s">
        <v>327</v>
      </c>
      <c r="C184" s="5"/>
      <c r="D184" s="5"/>
      <c r="E184" s="5">
        <v>965</v>
      </c>
      <c r="F184" s="5"/>
      <c r="G184" s="5"/>
      <c r="I184" s="13">
        <f t="shared" si="0"/>
        <v>965</v>
      </c>
      <c r="J184" s="46">
        <f>I184+I200+I205+I194</f>
        <v>965</v>
      </c>
    </row>
    <row r="185" spans="1:10" x14ac:dyDescent="0.3">
      <c r="A185" t="s">
        <v>31</v>
      </c>
      <c r="B185" t="s">
        <v>293</v>
      </c>
      <c r="C185" s="5"/>
      <c r="D185" s="5"/>
      <c r="E185" s="5"/>
      <c r="F185" s="10"/>
      <c r="G185" s="5">
        <v>1452</v>
      </c>
      <c r="I185" s="13">
        <f t="shared" si="0"/>
        <v>1452</v>
      </c>
      <c r="J185" s="44">
        <f>I185+I190+I195+I201</f>
        <v>6792</v>
      </c>
    </row>
    <row r="186" spans="1:10" x14ac:dyDescent="0.3">
      <c r="A186" t="s">
        <v>245</v>
      </c>
      <c r="B186" t="s">
        <v>293</v>
      </c>
      <c r="C186" s="5"/>
      <c r="D186" s="5"/>
      <c r="E186" s="5"/>
      <c r="F186" s="10"/>
      <c r="G186" s="5"/>
      <c r="I186" s="13">
        <f t="shared" si="0"/>
        <v>0</v>
      </c>
      <c r="J186" s="75">
        <f>I186+I191+I196+I202+I206</f>
        <v>12210</v>
      </c>
    </row>
    <row r="187" spans="1:10" x14ac:dyDescent="0.3">
      <c r="A187" t="s">
        <v>161</v>
      </c>
      <c r="B187" t="s">
        <v>293</v>
      </c>
      <c r="C187" s="5"/>
      <c r="D187" s="5"/>
      <c r="E187" s="5"/>
      <c r="F187" s="10"/>
      <c r="G187" s="5"/>
      <c r="I187" s="13">
        <f t="shared" si="0"/>
        <v>0</v>
      </c>
      <c r="J187" s="46">
        <f>I187+I203+I207</f>
        <v>2370</v>
      </c>
    </row>
    <row r="188" spans="1:10" x14ac:dyDescent="0.3">
      <c r="A188" t="s">
        <v>37</v>
      </c>
      <c r="B188" t="s">
        <v>277</v>
      </c>
      <c r="C188" s="5"/>
      <c r="D188" s="5"/>
      <c r="E188" s="17">
        <v>4096.6000000000004</v>
      </c>
      <c r="F188" s="10">
        <v>3248.8</v>
      </c>
      <c r="G188" s="5"/>
      <c r="I188" s="47">
        <f t="shared" si="0"/>
        <v>7345.4000000000005</v>
      </c>
      <c r="J188" s="46"/>
    </row>
    <row r="189" spans="1:10" x14ac:dyDescent="0.3">
      <c r="A189" t="s">
        <v>33</v>
      </c>
      <c r="B189" t="s">
        <v>277</v>
      </c>
      <c r="C189" s="5">
        <v>8469.2000000000007</v>
      </c>
      <c r="D189" s="5">
        <v>3562.8</v>
      </c>
      <c r="E189" s="5"/>
      <c r="F189" s="10"/>
      <c r="G189" s="5">
        <v>4107.8</v>
      </c>
      <c r="I189" s="47">
        <f t="shared" si="0"/>
        <v>16139.8</v>
      </c>
      <c r="J189" s="46"/>
    </row>
    <row r="190" spans="1:10" x14ac:dyDescent="0.3">
      <c r="A190" t="s">
        <v>31</v>
      </c>
      <c r="B190" t="s">
        <v>277</v>
      </c>
      <c r="C190" s="5"/>
      <c r="D190" s="5"/>
      <c r="E190" s="5"/>
      <c r="F190" s="10"/>
      <c r="G190" s="5">
        <v>5340</v>
      </c>
      <c r="I190" s="47">
        <f t="shared" si="0"/>
        <v>5340</v>
      </c>
      <c r="J190" s="46"/>
    </row>
    <row r="191" spans="1:10" x14ac:dyDescent="0.3">
      <c r="A191" t="s">
        <v>245</v>
      </c>
      <c r="B191" t="s">
        <v>277</v>
      </c>
      <c r="C191" s="5"/>
      <c r="D191" s="5"/>
      <c r="E191" s="5"/>
      <c r="F191" s="10">
        <v>463</v>
      </c>
      <c r="G191" s="5">
        <v>523</v>
      </c>
      <c r="I191" s="74">
        <f t="shared" si="0"/>
        <v>986</v>
      </c>
      <c r="J191" s="46"/>
    </row>
    <row r="192" spans="1:10" x14ac:dyDescent="0.3">
      <c r="A192" s="2" t="s">
        <v>37</v>
      </c>
      <c r="B192" s="2" t="s">
        <v>153</v>
      </c>
      <c r="C192" s="5"/>
      <c r="D192" s="5"/>
      <c r="E192" s="5"/>
      <c r="F192" s="10"/>
      <c r="G192" s="5"/>
      <c r="I192" s="47">
        <f t="shared" si="0"/>
        <v>0</v>
      </c>
      <c r="J192" s="46"/>
    </row>
    <row r="193" spans="1:10" x14ac:dyDescent="0.3">
      <c r="A193" s="2" t="s">
        <v>33</v>
      </c>
      <c r="B193" s="2" t="s">
        <v>153</v>
      </c>
      <c r="C193" s="5"/>
      <c r="D193" s="5"/>
      <c r="E193" s="5"/>
      <c r="F193" s="10"/>
      <c r="G193" s="5"/>
      <c r="I193" s="47">
        <f t="shared" si="0"/>
        <v>0</v>
      </c>
      <c r="J193" s="46"/>
    </row>
    <row r="194" spans="1:10" x14ac:dyDescent="0.3">
      <c r="A194" s="2" t="s">
        <v>326</v>
      </c>
      <c r="B194" s="2" t="s">
        <v>153</v>
      </c>
      <c r="C194" s="5"/>
      <c r="D194" s="5"/>
      <c r="E194" s="5"/>
      <c r="F194" s="10"/>
      <c r="G194" s="5"/>
      <c r="I194" s="47">
        <f t="shared" si="0"/>
        <v>0</v>
      </c>
      <c r="J194" s="46"/>
    </row>
    <row r="195" spans="1:10" x14ac:dyDescent="0.3">
      <c r="A195" s="2" t="s">
        <v>31</v>
      </c>
      <c r="B195" s="2" t="s">
        <v>153</v>
      </c>
      <c r="C195" s="5"/>
      <c r="D195" s="5"/>
      <c r="E195" s="5"/>
      <c r="F195" s="10"/>
      <c r="G195" s="5"/>
      <c r="I195" s="47">
        <f t="shared" si="0"/>
        <v>0</v>
      </c>
      <c r="J195" s="46"/>
    </row>
    <row r="196" spans="1:10" x14ac:dyDescent="0.3">
      <c r="A196" s="2" t="s">
        <v>245</v>
      </c>
      <c r="B196" s="2" t="s">
        <v>153</v>
      </c>
      <c r="C196" s="5"/>
      <c r="D196" s="5"/>
      <c r="E196" s="5"/>
      <c r="F196" s="10"/>
      <c r="G196" s="5">
        <v>825</v>
      </c>
      <c r="I196" s="47">
        <f t="shared" si="0"/>
        <v>825</v>
      </c>
      <c r="J196" s="46"/>
    </row>
    <row r="197" spans="1:10" x14ac:dyDescent="0.3">
      <c r="A197" s="2" t="s">
        <v>42</v>
      </c>
      <c r="B197" s="2" t="s">
        <v>355</v>
      </c>
      <c r="C197" s="5"/>
      <c r="D197" s="5"/>
      <c r="E197" s="5"/>
      <c r="F197" s="5">
        <v>4423</v>
      </c>
      <c r="G197" s="5"/>
      <c r="I197" s="47">
        <f t="shared" si="0"/>
        <v>4423</v>
      </c>
      <c r="J197" s="46"/>
    </row>
    <row r="198" spans="1:10" x14ac:dyDescent="0.3">
      <c r="A198" s="2" t="s">
        <v>356</v>
      </c>
      <c r="B198" s="2" t="s">
        <v>355</v>
      </c>
      <c r="C198" s="5"/>
      <c r="D198" s="5"/>
      <c r="E198" s="5"/>
      <c r="F198" s="5"/>
      <c r="G198" s="5"/>
      <c r="I198" s="47">
        <f t="shared" si="0"/>
        <v>0</v>
      </c>
      <c r="J198" s="46"/>
    </row>
    <row r="199" spans="1:10" x14ac:dyDescent="0.3">
      <c r="A199" s="2" t="s">
        <v>44</v>
      </c>
      <c r="B199" s="2" t="s">
        <v>355</v>
      </c>
      <c r="C199" s="5"/>
      <c r="D199" s="5"/>
      <c r="E199" s="5"/>
      <c r="F199" s="5"/>
      <c r="G199" s="5"/>
      <c r="I199" s="47">
        <f t="shared" si="0"/>
        <v>0</v>
      </c>
      <c r="J199" s="46"/>
    </row>
    <row r="200" spans="1:10" x14ac:dyDescent="0.3">
      <c r="A200" s="2" t="s">
        <v>357</v>
      </c>
      <c r="B200" s="2" t="s">
        <v>355</v>
      </c>
      <c r="C200" s="5"/>
      <c r="D200" s="5"/>
      <c r="E200" s="5"/>
      <c r="F200" s="5"/>
      <c r="G200" s="5"/>
      <c r="I200" s="47">
        <f t="shared" si="0"/>
        <v>0</v>
      </c>
      <c r="J200" s="46"/>
    </row>
    <row r="201" spans="1:10" x14ac:dyDescent="0.3">
      <c r="A201" s="2" t="s">
        <v>71</v>
      </c>
      <c r="B201" s="2" t="s">
        <v>355</v>
      </c>
      <c r="C201" s="5"/>
      <c r="D201" s="5"/>
      <c r="E201" s="5"/>
      <c r="F201" s="5"/>
      <c r="G201" s="5"/>
      <c r="I201" s="47">
        <f t="shared" si="0"/>
        <v>0</v>
      </c>
      <c r="J201" s="46"/>
    </row>
    <row r="202" spans="1:10" x14ac:dyDescent="0.3">
      <c r="A202" s="2" t="s">
        <v>358</v>
      </c>
      <c r="B202" s="2" t="s">
        <v>355</v>
      </c>
      <c r="C202" s="5"/>
      <c r="D202" s="5"/>
      <c r="E202" s="5"/>
      <c r="F202" s="5"/>
      <c r="G202" s="5"/>
      <c r="I202" s="47">
        <f t="shared" si="0"/>
        <v>0</v>
      </c>
      <c r="J202" s="46"/>
    </row>
    <row r="203" spans="1:10" x14ac:dyDescent="0.3">
      <c r="A203" s="2" t="s">
        <v>359</v>
      </c>
      <c r="B203" s="2" t="s">
        <v>355</v>
      </c>
      <c r="C203" s="5"/>
      <c r="D203" s="5"/>
      <c r="E203" s="5"/>
      <c r="F203" s="10"/>
      <c r="G203" s="5"/>
      <c r="I203" s="47">
        <f t="shared" si="0"/>
        <v>0</v>
      </c>
      <c r="J203" s="46"/>
    </row>
    <row r="204" spans="1:10" x14ac:dyDescent="0.3">
      <c r="A204" s="2" t="s">
        <v>332</v>
      </c>
      <c r="B204" s="2" t="s">
        <v>381</v>
      </c>
      <c r="C204" s="5"/>
      <c r="D204" s="5"/>
      <c r="E204" s="5"/>
      <c r="F204" s="10"/>
      <c r="G204" s="5"/>
      <c r="I204" s="47">
        <f t="shared" si="0"/>
        <v>0</v>
      </c>
      <c r="J204" s="46"/>
    </row>
    <row r="205" spans="1:10" x14ac:dyDescent="0.3">
      <c r="A205" s="2" t="s">
        <v>326</v>
      </c>
      <c r="B205" s="2" t="s">
        <v>381</v>
      </c>
      <c r="C205" s="5"/>
      <c r="D205" s="5"/>
      <c r="E205" s="5"/>
      <c r="F205" s="10"/>
      <c r="G205" s="5"/>
      <c r="I205" s="47">
        <f t="shared" si="0"/>
        <v>0</v>
      </c>
      <c r="J205" s="46"/>
    </row>
    <row r="206" spans="1:10" x14ac:dyDescent="0.3">
      <c r="A206" s="2" t="s">
        <v>245</v>
      </c>
      <c r="B206" s="2" t="s">
        <v>381</v>
      </c>
      <c r="C206" s="5"/>
      <c r="D206" s="5">
        <v>6308</v>
      </c>
      <c r="E206" s="5"/>
      <c r="F206" s="10"/>
      <c r="G206" s="5">
        <v>4091</v>
      </c>
      <c r="I206" s="47">
        <f t="shared" si="0"/>
        <v>10399</v>
      </c>
      <c r="J206" s="46"/>
    </row>
    <row r="207" spans="1:10" x14ac:dyDescent="0.3">
      <c r="A207" s="2" t="s">
        <v>161</v>
      </c>
      <c r="B207" s="2" t="s">
        <v>381</v>
      </c>
      <c r="C207" s="5"/>
      <c r="D207" s="5"/>
      <c r="E207" s="5"/>
      <c r="F207" s="10">
        <v>959</v>
      </c>
      <c r="G207" s="5">
        <v>1411</v>
      </c>
      <c r="I207" s="47">
        <f t="shared" si="0"/>
        <v>2370</v>
      </c>
      <c r="J207" s="46"/>
    </row>
    <row r="208" spans="1:10" x14ac:dyDescent="0.3">
      <c r="A208" s="2" t="s">
        <v>29</v>
      </c>
      <c r="B208" s="2" t="s">
        <v>318</v>
      </c>
      <c r="C208" s="5"/>
      <c r="D208" s="5"/>
      <c r="E208" s="5"/>
      <c r="F208" s="10"/>
      <c r="G208" s="5"/>
      <c r="I208" s="47">
        <f t="shared" si="0"/>
        <v>0</v>
      </c>
      <c r="J208" s="46">
        <f>I208</f>
        <v>0</v>
      </c>
    </row>
    <row r="209" spans="1:10" x14ac:dyDescent="0.3">
      <c r="A209" s="2" t="s">
        <v>17</v>
      </c>
      <c r="B209" s="2" t="s">
        <v>318</v>
      </c>
      <c r="C209" s="5"/>
      <c r="D209" s="5"/>
      <c r="E209" s="5"/>
      <c r="F209" s="10"/>
      <c r="G209" s="5"/>
      <c r="I209" s="47">
        <f t="shared" si="0"/>
        <v>0</v>
      </c>
      <c r="J209" s="46">
        <f>I209</f>
        <v>0</v>
      </c>
    </row>
    <row r="210" spans="1:10" x14ac:dyDescent="0.3">
      <c r="A210" s="2" t="s">
        <v>37</v>
      </c>
      <c r="B210" s="2" t="s">
        <v>290</v>
      </c>
      <c r="C210" s="5"/>
      <c r="D210" s="5"/>
      <c r="E210" s="5"/>
      <c r="F210" s="10"/>
      <c r="G210" s="5"/>
      <c r="I210" s="47">
        <f t="shared" si="0"/>
        <v>0</v>
      </c>
      <c r="J210" s="45"/>
    </row>
    <row r="211" spans="1:10" x14ac:dyDescent="0.3">
      <c r="A211" s="2" t="s">
        <v>33</v>
      </c>
      <c r="B211" s="2" t="s">
        <v>290</v>
      </c>
      <c r="C211" s="5"/>
      <c r="D211" s="5"/>
      <c r="E211" s="5"/>
      <c r="F211" s="10"/>
      <c r="G211" s="5"/>
      <c r="I211" s="47">
        <f t="shared" si="0"/>
        <v>0</v>
      </c>
      <c r="J211" s="45"/>
    </row>
    <row r="212" spans="1:10" x14ac:dyDescent="0.3">
      <c r="A212" s="2" t="s">
        <v>31</v>
      </c>
      <c r="B212" s="2" t="s">
        <v>290</v>
      </c>
      <c r="C212" s="5"/>
      <c r="D212" s="5"/>
      <c r="E212" s="5"/>
      <c r="F212" s="10"/>
      <c r="G212" s="5"/>
      <c r="I212" s="47">
        <f t="shared" si="0"/>
        <v>0</v>
      </c>
      <c r="J212" s="45"/>
    </row>
    <row r="213" spans="1:10" x14ac:dyDescent="0.3">
      <c r="A213" s="2" t="s">
        <v>245</v>
      </c>
      <c r="B213" s="2" t="s">
        <v>290</v>
      </c>
      <c r="C213" s="5"/>
      <c r="D213" s="5"/>
      <c r="E213" s="5"/>
      <c r="F213" s="10"/>
      <c r="G213" s="5"/>
      <c r="I213" s="47">
        <f t="shared" si="0"/>
        <v>0</v>
      </c>
      <c r="J213" s="45"/>
    </row>
    <row r="214" spans="1:10" x14ac:dyDescent="0.3">
      <c r="A214" s="62" t="s">
        <v>29</v>
      </c>
      <c r="B214" s="62" t="s">
        <v>32</v>
      </c>
      <c r="C214" s="5"/>
      <c r="D214" s="5"/>
      <c r="E214" s="5"/>
      <c r="F214" s="10"/>
      <c r="G214" s="5"/>
      <c r="I214" s="47">
        <f t="shared" si="0"/>
        <v>0</v>
      </c>
      <c r="J214" s="46">
        <f>I214</f>
        <v>0</v>
      </c>
    </row>
    <row r="215" spans="1:10" x14ac:dyDescent="0.3">
      <c r="A215" s="62" t="s">
        <v>17</v>
      </c>
      <c r="B215" s="62" t="s">
        <v>32</v>
      </c>
      <c r="C215" s="5"/>
      <c r="D215" s="5"/>
      <c r="E215" s="5"/>
      <c r="F215" s="10"/>
      <c r="G215" s="5"/>
      <c r="I215" s="47">
        <f t="shared" si="0"/>
        <v>0</v>
      </c>
      <c r="J215" s="46">
        <f t="shared" ref="J215:J216" si="3">I215</f>
        <v>0</v>
      </c>
    </row>
    <row r="216" spans="1:10" x14ac:dyDescent="0.3">
      <c r="A216" s="40" t="s">
        <v>18</v>
      </c>
      <c r="B216" s="62" t="s">
        <v>32</v>
      </c>
      <c r="C216" s="5"/>
      <c r="D216" s="5"/>
      <c r="E216" s="5"/>
      <c r="F216" s="10"/>
      <c r="G216" s="5"/>
      <c r="I216" s="47">
        <f t="shared" si="0"/>
        <v>0</v>
      </c>
      <c r="J216" s="46">
        <f t="shared" si="3"/>
        <v>0</v>
      </c>
    </row>
    <row r="217" spans="1:10" x14ac:dyDescent="0.3">
      <c r="A217" s="2" t="s">
        <v>42</v>
      </c>
      <c r="B217" s="54" t="s">
        <v>385</v>
      </c>
      <c r="C217" s="5"/>
      <c r="D217" s="5"/>
      <c r="E217" s="5"/>
      <c r="F217" s="10"/>
      <c r="G217" s="5">
        <v>2034</v>
      </c>
      <c r="I217" s="47">
        <f t="shared" si="0"/>
        <v>2034</v>
      </c>
      <c r="J217" s="46"/>
    </row>
    <row r="218" spans="1:10" x14ac:dyDescent="0.3">
      <c r="A218" s="2" t="s">
        <v>356</v>
      </c>
      <c r="B218" s="54" t="s">
        <v>385</v>
      </c>
      <c r="C218" s="5"/>
      <c r="D218" s="5"/>
      <c r="E218" s="5"/>
      <c r="F218" s="10"/>
      <c r="G218" s="5">
        <v>15442</v>
      </c>
      <c r="I218" s="47">
        <f t="shared" si="0"/>
        <v>15442</v>
      </c>
      <c r="J218" s="46"/>
    </row>
    <row r="219" spans="1:10" x14ac:dyDescent="0.3">
      <c r="A219" s="2" t="s">
        <v>44</v>
      </c>
      <c r="B219" s="54" t="s">
        <v>385</v>
      </c>
      <c r="C219" s="5"/>
      <c r="D219" s="5"/>
      <c r="E219" s="5"/>
      <c r="F219" s="10"/>
      <c r="G219" s="5"/>
      <c r="I219" s="47">
        <f t="shared" si="0"/>
        <v>0</v>
      </c>
      <c r="J219" s="46"/>
    </row>
    <row r="220" spans="1:10" x14ac:dyDescent="0.3">
      <c r="A220" s="2" t="s">
        <v>357</v>
      </c>
      <c r="B220" s="54" t="s">
        <v>385</v>
      </c>
      <c r="C220" s="5">
        <v>1558</v>
      </c>
      <c r="D220" s="5">
        <v>2389</v>
      </c>
      <c r="E220" s="5"/>
      <c r="F220" s="10">
        <v>1465</v>
      </c>
      <c r="G220" s="5">
        <v>1486</v>
      </c>
      <c r="I220" s="47">
        <f t="shared" si="0"/>
        <v>6898</v>
      </c>
      <c r="J220" s="46"/>
    </row>
    <row r="221" spans="1:10" x14ac:dyDescent="0.3">
      <c r="A221" s="2" t="s">
        <v>71</v>
      </c>
      <c r="B221" s="54" t="s">
        <v>385</v>
      </c>
      <c r="C221" s="5"/>
      <c r="D221" s="5">
        <v>1696</v>
      </c>
      <c r="E221" s="5">
        <v>1860</v>
      </c>
      <c r="F221" s="10"/>
      <c r="G221" s="5"/>
      <c r="I221" s="47">
        <f t="shared" si="0"/>
        <v>3556</v>
      </c>
      <c r="J221" s="46"/>
    </row>
    <row r="222" spans="1:10" x14ac:dyDescent="0.3">
      <c r="A222" s="2" t="s">
        <v>358</v>
      </c>
      <c r="B222" s="54" t="s">
        <v>385</v>
      </c>
      <c r="C222" s="5"/>
      <c r="D222" s="5"/>
      <c r="E222" s="5"/>
      <c r="F222" s="10"/>
      <c r="G222" s="5"/>
      <c r="I222" s="47">
        <f t="shared" si="0"/>
        <v>0</v>
      </c>
      <c r="J222" s="46"/>
    </row>
    <row r="223" spans="1:10" x14ac:dyDescent="0.3">
      <c r="A223" s="2" t="s">
        <v>359</v>
      </c>
      <c r="B223" s="54" t="s">
        <v>385</v>
      </c>
      <c r="C223" s="5"/>
      <c r="D223" s="5"/>
      <c r="E223" s="5"/>
      <c r="F223" s="10"/>
      <c r="G223" s="5"/>
      <c r="I223" s="47">
        <f t="shared" si="0"/>
        <v>0</v>
      </c>
      <c r="J223" s="46"/>
    </row>
    <row r="224" spans="1:10" x14ac:dyDescent="0.3">
      <c r="A224" s="2" t="s">
        <v>392</v>
      </c>
      <c r="B224" s="54" t="s">
        <v>390</v>
      </c>
      <c r="C224" s="5">
        <v>1561</v>
      </c>
      <c r="D224" s="5"/>
      <c r="E224" s="5"/>
      <c r="F224" s="10"/>
      <c r="G224" s="5">
        <v>9531</v>
      </c>
      <c r="I224" s="47">
        <f t="shared" si="0"/>
        <v>11092</v>
      </c>
      <c r="J224" s="46">
        <f>I224</f>
        <v>11092</v>
      </c>
    </row>
    <row r="225" spans="1:10" x14ac:dyDescent="0.3">
      <c r="A225" s="2" t="s">
        <v>411</v>
      </c>
      <c r="B225" s="54" t="s">
        <v>390</v>
      </c>
      <c r="C225" s="5"/>
      <c r="D225" s="5"/>
      <c r="E225" s="5"/>
      <c r="F225" s="10">
        <v>727</v>
      </c>
      <c r="G225" s="5"/>
      <c r="I225" s="47">
        <f t="shared" si="0"/>
        <v>727</v>
      </c>
      <c r="J225" s="46">
        <f>I225</f>
        <v>727</v>
      </c>
    </row>
    <row r="226" spans="1:10" x14ac:dyDescent="0.3">
      <c r="A226" s="2" t="s">
        <v>393</v>
      </c>
      <c r="B226" s="54" t="s">
        <v>390</v>
      </c>
      <c r="C226" s="5">
        <v>5687</v>
      </c>
      <c r="D226" s="5"/>
      <c r="E226" s="5"/>
      <c r="F226" s="10"/>
      <c r="G226" s="5"/>
      <c r="I226" s="47">
        <f t="shared" si="0"/>
        <v>5687</v>
      </c>
      <c r="J226" s="46">
        <f>I226</f>
        <v>5687</v>
      </c>
    </row>
    <row r="227" spans="1:10" x14ac:dyDescent="0.3">
      <c r="A227" s="2" t="s">
        <v>53</v>
      </c>
      <c r="B227" s="58" t="s">
        <v>310</v>
      </c>
      <c r="C227" s="5"/>
      <c r="D227" s="5"/>
      <c r="E227" s="5"/>
      <c r="F227" s="10"/>
      <c r="G227" s="5"/>
      <c r="I227" s="47">
        <f t="shared" si="0"/>
        <v>0</v>
      </c>
      <c r="J227" s="44">
        <f>I155+I210+I227+I234+I217</f>
        <v>34092</v>
      </c>
    </row>
    <row r="228" spans="1:10" x14ac:dyDescent="0.3">
      <c r="A228" s="2" t="s">
        <v>333</v>
      </c>
      <c r="B228" s="58" t="s">
        <v>310</v>
      </c>
      <c r="C228" s="5"/>
      <c r="D228" s="5"/>
      <c r="E228" s="5"/>
      <c r="F228" s="10"/>
      <c r="G228" s="5"/>
      <c r="I228" s="47">
        <f t="shared" si="0"/>
        <v>0</v>
      </c>
      <c r="J228" s="46">
        <f>I228+I156+I235+I218</f>
        <v>66021</v>
      </c>
    </row>
    <row r="229" spans="1:10" x14ac:dyDescent="0.3">
      <c r="A229" s="2" t="s">
        <v>54</v>
      </c>
      <c r="B229" s="58" t="s">
        <v>310</v>
      </c>
      <c r="C229" s="5"/>
      <c r="D229" s="5"/>
      <c r="E229" s="5"/>
      <c r="F229" s="10"/>
      <c r="G229" s="5"/>
      <c r="I229" s="47">
        <f t="shared" si="0"/>
        <v>0</v>
      </c>
      <c r="J229" s="44">
        <f>I157+I211+I229+I241+I236+I219</f>
        <v>16471</v>
      </c>
    </row>
    <row r="230" spans="1:10" x14ac:dyDescent="0.3">
      <c r="A230" s="2" t="s">
        <v>334</v>
      </c>
      <c r="B230" s="58" t="s">
        <v>310</v>
      </c>
      <c r="C230" s="5"/>
      <c r="D230" s="5"/>
      <c r="E230" s="5"/>
      <c r="F230" s="10"/>
      <c r="G230" s="5"/>
      <c r="I230" s="47">
        <f t="shared" si="0"/>
        <v>0</v>
      </c>
      <c r="J230" s="46">
        <f>I230+I158+I237+I220</f>
        <v>23451</v>
      </c>
    </row>
    <row r="231" spans="1:10" x14ac:dyDescent="0.3">
      <c r="A231" s="2" t="s">
        <v>311</v>
      </c>
      <c r="B231" s="58" t="s">
        <v>310</v>
      </c>
      <c r="C231" s="5"/>
      <c r="D231" s="5"/>
      <c r="E231" s="5"/>
      <c r="F231" s="10"/>
      <c r="G231" s="5"/>
      <c r="I231" s="47">
        <f t="shared" si="0"/>
        <v>0</v>
      </c>
      <c r="J231" s="44">
        <f>I160+I212+I231+I238+I221</f>
        <v>23128</v>
      </c>
    </row>
    <row r="232" spans="1:10" x14ac:dyDescent="0.3">
      <c r="A232" s="2" t="s">
        <v>320</v>
      </c>
      <c r="B232" s="58" t="s">
        <v>310</v>
      </c>
      <c r="C232" s="5"/>
      <c r="D232" s="5"/>
      <c r="E232" s="5"/>
      <c r="F232" s="5"/>
      <c r="G232" s="5"/>
      <c r="I232" s="47">
        <f t="shared" si="0"/>
        <v>0</v>
      </c>
      <c r="J232" s="44">
        <f>I213+I232+I161+I239+I222</f>
        <v>0</v>
      </c>
    </row>
    <row r="233" spans="1:10" x14ac:dyDescent="0.3">
      <c r="A233" s="2" t="s">
        <v>337</v>
      </c>
      <c r="B233" s="58" t="s">
        <v>310</v>
      </c>
      <c r="C233" s="5"/>
      <c r="D233" s="5"/>
      <c r="E233" s="5"/>
      <c r="F233" s="5"/>
      <c r="G233" s="5"/>
      <c r="I233" s="47">
        <f>C233+D233+E233+F233+G233</f>
        <v>0</v>
      </c>
      <c r="J233" s="46">
        <f>I233+I162+I240+I223</f>
        <v>9420</v>
      </c>
    </row>
    <row r="234" spans="1:10" x14ac:dyDescent="0.3">
      <c r="A234" s="65" t="s">
        <v>29</v>
      </c>
      <c r="B234" s="58" t="s">
        <v>310</v>
      </c>
      <c r="C234" s="5"/>
      <c r="D234" s="5">
        <v>4202</v>
      </c>
      <c r="E234" s="5"/>
      <c r="F234" s="5"/>
      <c r="G234" s="5">
        <v>1259</v>
      </c>
      <c r="I234" s="47">
        <f t="shared" ref="I234:I240" si="4">C234+D234+E234+F234+G234</f>
        <v>5461</v>
      </c>
      <c r="J234" s="46"/>
    </row>
    <row r="235" spans="1:10" x14ac:dyDescent="0.3">
      <c r="A235" s="65" t="s">
        <v>330</v>
      </c>
      <c r="B235" s="58" t="s">
        <v>310</v>
      </c>
      <c r="C235" s="5"/>
      <c r="D235" s="5"/>
      <c r="E235" s="5">
        <v>3976</v>
      </c>
      <c r="F235" s="5">
        <v>1672</v>
      </c>
      <c r="G235" s="5"/>
      <c r="I235" s="47">
        <f t="shared" si="4"/>
        <v>5648</v>
      </c>
      <c r="J235" s="46"/>
    </row>
    <row r="236" spans="1:10" x14ac:dyDescent="0.3">
      <c r="A236" s="65" t="s">
        <v>17</v>
      </c>
      <c r="B236" s="58" t="s">
        <v>310</v>
      </c>
      <c r="C236" s="5"/>
      <c r="D236" s="5"/>
      <c r="E236" s="5">
        <v>2936</v>
      </c>
      <c r="F236" s="5"/>
      <c r="G236" s="5"/>
      <c r="I236" s="47">
        <f t="shared" si="4"/>
        <v>2936</v>
      </c>
      <c r="J236" s="46"/>
    </row>
    <row r="237" spans="1:10" x14ac:dyDescent="0.3">
      <c r="A237" s="65" t="s">
        <v>331</v>
      </c>
      <c r="B237" s="58" t="s">
        <v>310</v>
      </c>
      <c r="C237" s="5"/>
      <c r="D237" s="5"/>
      <c r="E237" s="5"/>
      <c r="F237" s="5"/>
      <c r="G237" s="5"/>
      <c r="I237" s="47">
        <f t="shared" si="4"/>
        <v>0</v>
      </c>
      <c r="J237" s="46"/>
    </row>
    <row r="238" spans="1:10" x14ac:dyDescent="0.3">
      <c r="A238" s="65" t="s">
        <v>18</v>
      </c>
      <c r="B238" s="58" t="s">
        <v>310</v>
      </c>
      <c r="C238" s="5"/>
      <c r="D238" s="5"/>
      <c r="E238" s="5"/>
      <c r="F238" s="10"/>
      <c r="G238" s="5"/>
      <c r="I238" s="47">
        <f t="shared" si="4"/>
        <v>0</v>
      </c>
      <c r="J238" s="46"/>
    </row>
    <row r="239" spans="1:10" x14ac:dyDescent="0.3">
      <c r="A239" s="65" t="s">
        <v>244</v>
      </c>
      <c r="B239" s="58" t="s">
        <v>310</v>
      </c>
      <c r="C239" s="5"/>
      <c r="D239" s="5"/>
      <c r="E239" s="5"/>
      <c r="F239" s="10"/>
      <c r="G239" s="5"/>
      <c r="I239" s="47">
        <f t="shared" si="4"/>
        <v>0</v>
      </c>
      <c r="J239" s="46"/>
    </row>
    <row r="240" spans="1:10" x14ac:dyDescent="0.3">
      <c r="A240" s="65" t="s">
        <v>162</v>
      </c>
      <c r="B240" s="58" t="s">
        <v>310</v>
      </c>
      <c r="C240" s="5"/>
      <c r="D240" s="5"/>
      <c r="E240" s="5"/>
      <c r="F240" s="10">
        <v>6294</v>
      </c>
      <c r="G240" s="5"/>
      <c r="I240" s="47">
        <f t="shared" si="4"/>
        <v>6294</v>
      </c>
      <c r="J240" s="46"/>
    </row>
    <row r="241" spans="1:10" x14ac:dyDescent="0.3">
      <c r="A241" t="s">
        <v>27</v>
      </c>
      <c r="B241" t="s">
        <v>45</v>
      </c>
      <c r="C241" s="5"/>
      <c r="D241" s="5"/>
      <c r="E241" s="5"/>
      <c r="F241" s="5"/>
      <c r="G241" s="5"/>
      <c r="I241" s="47">
        <f t="shared" si="0"/>
        <v>0</v>
      </c>
      <c r="J241" s="44"/>
    </row>
    <row r="242" spans="1:10" x14ac:dyDescent="0.3">
      <c r="C242" s="1" t="s">
        <v>0</v>
      </c>
      <c r="D242" s="1" t="s">
        <v>0</v>
      </c>
      <c r="E242" s="1" t="s">
        <v>0</v>
      </c>
      <c r="F242" s="1" t="s">
        <v>0</v>
      </c>
      <c r="G242" s="1" t="s">
        <v>0</v>
      </c>
      <c r="H242" s="1"/>
      <c r="I242" s="1" t="s">
        <v>0</v>
      </c>
    </row>
    <row r="243" spans="1:10" x14ac:dyDescent="0.3">
      <c r="C243" s="70">
        <f>SUM(C4:C241)</f>
        <v>85796.2</v>
      </c>
      <c r="D243" s="70">
        <f>SUM(D4:D241)</f>
        <v>187801.8</v>
      </c>
      <c r="E243" s="70">
        <f>SUM(E4:E241)</f>
        <v>184764.6</v>
      </c>
      <c r="F243" s="70">
        <f>SUM(F4:F241)</f>
        <v>185327.8</v>
      </c>
      <c r="G243" s="70">
        <f>SUM(G4:G241)</f>
        <v>232436.8</v>
      </c>
      <c r="H243" s="9"/>
      <c r="I243" s="76">
        <f>SUM(I4:I241)</f>
        <v>876127.20000000007</v>
      </c>
      <c r="J243" s="76">
        <f>SUM(J4:J241)</f>
        <v>876127.20000000007</v>
      </c>
    </row>
    <row r="244" spans="1:10" x14ac:dyDescent="0.3">
      <c r="C244" s="1" t="s">
        <v>1</v>
      </c>
      <c r="D244" s="1" t="s">
        <v>1</v>
      </c>
      <c r="E244" s="1" t="s">
        <v>1</v>
      </c>
      <c r="F244" s="1" t="s">
        <v>1</v>
      </c>
      <c r="G244" s="1" t="s">
        <v>1</v>
      </c>
      <c r="H244" s="1"/>
      <c r="I244" s="1" t="s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J247"/>
  <sheetViews>
    <sheetView topLeftCell="A227" workbookViewId="0">
      <selection activeCell="J246" sqref="J246"/>
    </sheetView>
  </sheetViews>
  <sheetFormatPr defaultRowHeight="14.4" x14ac:dyDescent="0.3"/>
  <cols>
    <col min="2" max="2" width="21" customWidth="1"/>
    <col min="3" max="3" width="11.6640625" customWidth="1"/>
    <col min="4" max="4" width="11.88671875" customWidth="1"/>
    <col min="5" max="5" width="11.33203125" customWidth="1"/>
    <col min="6" max="6" width="10.6640625" customWidth="1"/>
    <col min="7" max="7" width="12.109375" customWidth="1"/>
    <col min="9" max="9" width="12.5546875" customWidth="1"/>
    <col min="10" max="10" width="12.109375" customWidth="1"/>
  </cols>
  <sheetData>
    <row r="1" spans="1:10" x14ac:dyDescent="0.3">
      <c r="A1" t="s">
        <v>414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268</v>
      </c>
      <c r="D3" s="3" t="s">
        <v>269</v>
      </c>
      <c r="E3" s="4" t="s">
        <v>270</v>
      </c>
      <c r="F3" s="4" t="s">
        <v>271</v>
      </c>
      <c r="G3" s="3" t="s">
        <v>92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44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3847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3318</v>
      </c>
    </row>
    <row r="12" spans="1:10" x14ac:dyDescent="0.3">
      <c r="A12" s="67" t="s">
        <v>331</v>
      </c>
      <c r="B12" s="67" t="s">
        <v>315</v>
      </c>
      <c r="C12" s="17">
        <v>1748</v>
      </c>
      <c r="D12" s="17"/>
      <c r="E12" s="17">
        <v>1185</v>
      </c>
      <c r="F12" s="17">
        <v>914</v>
      </c>
      <c r="G12" s="17"/>
      <c r="I12" s="47">
        <f t="shared" si="0"/>
        <v>3847</v>
      </c>
      <c r="J12" s="46"/>
    </row>
    <row r="13" spans="1:10" x14ac:dyDescent="0.3">
      <c r="A13" s="67" t="s">
        <v>18</v>
      </c>
      <c r="B13" s="67" t="s">
        <v>315</v>
      </c>
      <c r="C13" s="17">
        <v>1657</v>
      </c>
      <c r="D13" s="17">
        <v>1661</v>
      </c>
      <c r="E13" s="17"/>
      <c r="F13" s="17"/>
      <c r="G13" s="17"/>
      <c r="I13" s="47">
        <f t="shared" si="0"/>
        <v>3318</v>
      </c>
      <c r="J13" s="46"/>
    </row>
    <row r="14" spans="1:10" x14ac:dyDescent="0.3">
      <c r="A14" s="2" t="s">
        <v>331</v>
      </c>
      <c r="B14" s="2" t="s">
        <v>287</v>
      </c>
      <c r="C14" s="17"/>
      <c r="D14" s="17"/>
      <c r="E14" s="17"/>
      <c r="F14" s="17"/>
      <c r="G14" s="17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17"/>
      <c r="D15" s="17"/>
      <c r="E15" s="17"/>
      <c r="F15" s="17"/>
      <c r="G15" s="17"/>
      <c r="I15" s="47">
        <f t="shared" si="0"/>
        <v>0</v>
      </c>
      <c r="J15" s="46">
        <f>I15</f>
        <v>0</v>
      </c>
    </row>
    <row r="16" spans="1:10" x14ac:dyDescent="0.3">
      <c r="A16" s="73" t="s">
        <v>11</v>
      </c>
      <c r="B16" s="73" t="s">
        <v>410</v>
      </c>
      <c r="C16" s="17">
        <v>1864</v>
      </c>
      <c r="D16" s="17">
        <v>3118</v>
      </c>
      <c r="E16" s="17">
        <v>10210</v>
      </c>
      <c r="F16" s="17">
        <v>12828</v>
      </c>
      <c r="G16" s="17">
        <v>6710</v>
      </c>
      <c r="I16" s="47">
        <f t="shared" si="0"/>
        <v>34730</v>
      </c>
      <c r="J16" s="44">
        <f>I4+I16+I30+I37+I51+I55+I57+I68+I23+I64+I75+I44</f>
        <v>96006</v>
      </c>
    </row>
    <row r="17" spans="1:10" x14ac:dyDescent="0.3">
      <c r="A17" s="73" t="s">
        <v>346</v>
      </c>
      <c r="B17" s="73" t="s">
        <v>410</v>
      </c>
      <c r="C17" s="17"/>
      <c r="D17" s="17"/>
      <c r="E17" s="17"/>
      <c r="F17" s="17">
        <v>8348</v>
      </c>
      <c r="G17" s="17">
        <v>4547</v>
      </c>
      <c r="I17" s="47">
        <f t="shared" si="0"/>
        <v>12895</v>
      </c>
      <c r="J17" s="46">
        <f>I17+I31+I38+I69+I24+I58+I65+I76+I45</f>
        <v>24773</v>
      </c>
    </row>
    <row r="18" spans="1:10" x14ac:dyDescent="0.3">
      <c r="A18" s="73" t="s">
        <v>10</v>
      </c>
      <c r="B18" s="73" t="s">
        <v>410</v>
      </c>
      <c r="C18" s="17">
        <v>2780</v>
      </c>
      <c r="D18" s="17">
        <v>24469</v>
      </c>
      <c r="E18" s="17">
        <v>5066</v>
      </c>
      <c r="F18" s="17">
        <v>5195</v>
      </c>
      <c r="G18" s="17">
        <v>548</v>
      </c>
      <c r="I18" s="47">
        <f t="shared" si="0"/>
        <v>38058</v>
      </c>
      <c r="J18" s="44">
        <f>I5+I18+I32+I39+I52+I56+I70+I25+I59+I77+I46</f>
        <v>86631</v>
      </c>
    </row>
    <row r="19" spans="1:10" x14ac:dyDescent="0.3">
      <c r="A19" s="73" t="s">
        <v>347</v>
      </c>
      <c r="B19" s="73" t="s">
        <v>410</v>
      </c>
      <c r="C19" s="17">
        <v>861</v>
      </c>
      <c r="D19" s="17">
        <v>2399</v>
      </c>
      <c r="E19" s="17">
        <v>6495</v>
      </c>
      <c r="F19" s="17">
        <v>4682</v>
      </c>
      <c r="G19" s="17">
        <v>7013</v>
      </c>
      <c r="I19" s="47">
        <f t="shared" si="0"/>
        <v>21450</v>
      </c>
      <c r="J19" s="46">
        <f>I19+I33+I40+I71+I26+I60+I78+I47</f>
        <v>49543</v>
      </c>
    </row>
    <row r="20" spans="1:10" x14ac:dyDescent="0.3">
      <c r="A20" s="73" t="s">
        <v>8</v>
      </c>
      <c r="B20" s="73" t="s">
        <v>410</v>
      </c>
      <c r="C20" s="17">
        <v>1333</v>
      </c>
      <c r="D20" s="17">
        <v>9385</v>
      </c>
      <c r="E20" s="17">
        <v>11055</v>
      </c>
      <c r="F20" s="17"/>
      <c r="G20" s="17">
        <v>2910</v>
      </c>
      <c r="I20" s="47">
        <f t="shared" si="0"/>
        <v>24683</v>
      </c>
      <c r="J20" s="44">
        <f>I6+I20+I34+I41+I53+I72+I27+I61+I79+I48</f>
        <v>39830</v>
      </c>
    </row>
    <row r="21" spans="1:10" x14ac:dyDescent="0.3">
      <c r="A21" s="73" t="s">
        <v>348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4">
        <f>I7+I21+I35+I42+I54+I73+I28+I62+I66+I80+I49</f>
        <v>10972</v>
      </c>
    </row>
    <row r="22" spans="1:10" x14ac:dyDescent="0.3">
      <c r="A22" s="73" t="s">
        <v>158</v>
      </c>
      <c r="B22" s="73" t="s">
        <v>410</v>
      </c>
      <c r="C22" s="17"/>
      <c r="D22" s="17"/>
      <c r="E22" s="80">
        <v>5377</v>
      </c>
      <c r="F22" s="17"/>
      <c r="G22" s="17"/>
      <c r="I22" s="47">
        <f t="shared" si="0"/>
        <v>5377</v>
      </c>
      <c r="J22" s="44">
        <f>I8+I22+I36+I43+I74+I29+I63+I67+I81+I50</f>
        <v>17764</v>
      </c>
    </row>
    <row r="23" spans="1:10" x14ac:dyDescent="0.3">
      <c r="A23" s="2" t="s">
        <v>172</v>
      </c>
      <c r="B23" s="2" t="s">
        <v>407</v>
      </c>
      <c r="C23" s="5">
        <v>1084</v>
      </c>
      <c r="D23" s="5"/>
      <c r="E23" s="80">
        <v>8074</v>
      </c>
      <c r="F23" s="5">
        <v>4985</v>
      </c>
      <c r="G23" s="5">
        <v>6892</v>
      </c>
      <c r="I23" s="83">
        <f t="shared" si="0"/>
        <v>21035</v>
      </c>
      <c r="J23" s="44"/>
    </row>
    <row r="24" spans="1:10" x14ac:dyDescent="0.3">
      <c r="A24" s="2" t="s">
        <v>352</v>
      </c>
      <c r="B24" s="2" t="s">
        <v>407</v>
      </c>
      <c r="C24" s="5"/>
      <c r="D24" s="5"/>
      <c r="E24" s="5"/>
      <c r="F24" s="5">
        <v>9016</v>
      </c>
      <c r="G24" s="5"/>
      <c r="I24" s="47">
        <f t="shared" si="0"/>
        <v>9016</v>
      </c>
      <c r="J24" s="44"/>
    </row>
    <row r="25" spans="1:10" x14ac:dyDescent="0.3">
      <c r="A25" s="2" t="s">
        <v>22</v>
      </c>
      <c r="B25" s="2" t="s">
        <v>407</v>
      </c>
      <c r="C25" s="5">
        <v>1953</v>
      </c>
      <c r="D25" s="5">
        <v>11940</v>
      </c>
      <c r="E25" s="5"/>
      <c r="F25" s="5">
        <v>2923</v>
      </c>
      <c r="G25" s="5">
        <v>3974</v>
      </c>
      <c r="I25" s="47">
        <f t="shared" si="0"/>
        <v>20790</v>
      </c>
      <c r="J25" s="44"/>
    </row>
    <row r="26" spans="1:10" x14ac:dyDescent="0.3">
      <c r="A26" s="2" t="s">
        <v>323</v>
      </c>
      <c r="B26" s="2" t="s">
        <v>407</v>
      </c>
      <c r="C26" s="5">
        <v>2881</v>
      </c>
      <c r="D26" s="5"/>
      <c r="E26" s="5"/>
      <c r="F26" s="5"/>
      <c r="G26" s="5"/>
      <c r="I26" s="47">
        <f t="shared" si="0"/>
        <v>2881</v>
      </c>
      <c r="J26" s="44"/>
    </row>
    <row r="27" spans="1:10" x14ac:dyDescent="0.3">
      <c r="A27" s="2" t="s">
        <v>24</v>
      </c>
      <c r="B27" s="2" t="s">
        <v>407</v>
      </c>
      <c r="C27" s="5"/>
      <c r="D27" s="5">
        <v>1019</v>
      </c>
      <c r="E27" s="5"/>
      <c r="F27" s="5"/>
      <c r="G27" s="5"/>
      <c r="I27" s="47">
        <f t="shared" si="0"/>
        <v>1019</v>
      </c>
      <c r="J27" s="44"/>
    </row>
    <row r="28" spans="1:10" x14ac:dyDescent="0.3">
      <c r="A28" s="2" t="s">
        <v>353</v>
      </c>
      <c r="B28" s="2" t="s">
        <v>407</v>
      </c>
      <c r="C28" s="5"/>
      <c r="D28" s="5"/>
      <c r="E28" s="5"/>
      <c r="F28" s="17"/>
      <c r="G28" s="5"/>
      <c r="I28" s="47">
        <f t="shared" si="0"/>
        <v>0</v>
      </c>
      <c r="J28" s="44"/>
    </row>
    <row r="29" spans="1:10" x14ac:dyDescent="0.3">
      <c r="A29" s="2" t="s">
        <v>354</v>
      </c>
      <c r="B29" s="2" t="s">
        <v>407</v>
      </c>
      <c r="C29" s="5"/>
      <c r="D29" s="5"/>
      <c r="E29" s="5">
        <v>80</v>
      </c>
      <c r="F29" s="17"/>
      <c r="G29" s="5"/>
      <c r="I29" s="47">
        <f t="shared" si="0"/>
        <v>80</v>
      </c>
      <c r="J29" s="44"/>
    </row>
    <row r="30" spans="1:10" x14ac:dyDescent="0.3">
      <c r="A30" s="2" t="s">
        <v>11</v>
      </c>
      <c r="B30" s="61" t="s">
        <v>345</v>
      </c>
      <c r="C30" s="5"/>
      <c r="D30" s="5"/>
      <c r="E30" s="5"/>
      <c r="F30" s="17"/>
      <c r="G30" s="5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5"/>
      <c r="D31" s="5"/>
      <c r="E31" s="5"/>
      <c r="F31" s="17"/>
      <c r="G31" s="5"/>
      <c r="I31" s="47">
        <f t="shared" si="0"/>
        <v>0</v>
      </c>
      <c r="J31" s="45"/>
    </row>
    <row r="32" spans="1:10" x14ac:dyDescent="0.3">
      <c r="A32" s="2" t="s">
        <v>10</v>
      </c>
      <c r="B32" s="61" t="s">
        <v>345</v>
      </c>
      <c r="C32" s="5">
        <v>984</v>
      </c>
      <c r="D32" s="5"/>
      <c r="E32" s="5"/>
      <c r="F32" s="17"/>
      <c r="G32" s="5"/>
      <c r="I32" s="47">
        <f t="shared" si="0"/>
        <v>984</v>
      </c>
      <c r="J32" s="45"/>
    </row>
    <row r="33" spans="1:10" x14ac:dyDescent="0.3">
      <c r="A33" s="2" t="s">
        <v>347</v>
      </c>
      <c r="B33" s="61" t="s">
        <v>345</v>
      </c>
      <c r="C33" s="17"/>
      <c r="D33" s="17"/>
      <c r="E33" s="17"/>
      <c r="F33" s="17"/>
      <c r="G33" s="17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17"/>
      <c r="D34" s="17">
        <v>787</v>
      </c>
      <c r="E34" s="17"/>
      <c r="F34" s="17"/>
      <c r="G34" s="17"/>
      <c r="I34" s="47">
        <f t="shared" si="0"/>
        <v>787</v>
      </c>
      <c r="J34" s="45"/>
    </row>
    <row r="35" spans="1:10" x14ac:dyDescent="0.3">
      <c r="A35" s="2" t="s">
        <v>348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17">
        <v>378</v>
      </c>
      <c r="D37" s="17">
        <v>8324</v>
      </c>
      <c r="E37" s="80">
        <f>268+1390</f>
        <v>1658</v>
      </c>
      <c r="F37" s="17"/>
      <c r="G37" s="17"/>
      <c r="I37" s="83">
        <f t="shared" si="0"/>
        <v>10360</v>
      </c>
      <c r="J37" s="45"/>
    </row>
    <row r="38" spans="1:10" x14ac:dyDescent="0.3">
      <c r="A38" s="2" t="s">
        <v>328</v>
      </c>
      <c r="B38" s="63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139</v>
      </c>
      <c r="B39" s="63" t="s">
        <v>345</v>
      </c>
      <c r="C39" s="17">
        <v>2559</v>
      </c>
      <c r="D39" s="17">
        <v>4937</v>
      </c>
      <c r="E39" s="17"/>
      <c r="F39" s="17"/>
      <c r="G39" s="17"/>
      <c r="I39" s="47">
        <f t="shared" si="0"/>
        <v>7496</v>
      </c>
      <c r="J39" s="45"/>
    </row>
    <row r="40" spans="1:10" x14ac:dyDescent="0.3">
      <c r="A40" s="2" t="s">
        <v>329</v>
      </c>
      <c r="B40" s="63" t="s">
        <v>345</v>
      </c>
      <c r="C40" s="17">
        <v>1039</v>
      </c>
      <c r="D40" s="17"/>
      <c r="E40" s="17"/>
      <c r="F40" s="17"/>
      <c r="G40" s="17"/>
      <c r="I40" s="47">
        <f t="shared" si="0"/>
        <v>1039</v>
      </c>
      <c r="J40" s="45"/>
    </row>
    <row r="41" spans="1:10" x14ac:dyDescent="0.3">
      <c r="A41" s="2" t="s">
        <v>174</v>
      </c>
      <c r="B41" s="63" t="s">
        <v>345</v>
      </c>
      <c r="C41" s="17"/>
      <c r="D41" s="17">
        <v>1533</v>
      </c>
      <c r="E41" s="17"/>
      <c r="F41" s="17"/>
      <c r="G41" s="17"/>
      <c r="I41" s="83">
        <f t="shared" si="0"/>
        <v>1533</v>
      </c>
      <c r="J41" s="45"/>
    </row>
    <row r="42" spans="1:10" x14ac:dyDescent="0.3">
      <c r="A42" s="2" t="s">
        <v>307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57" t="s">
        <v>172</v>
      </c>
      <c r="B44" s="57" t="s">
        <v>413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57" t="s">
        <v>352</v>
      </c>
      <c r="B45" s="57" t="s">
        <v>413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57" t="s">
        <v>22</v>
      </c>
      <c r="B46" s="57" t="s">
        <v>413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57" t="s">
        <v>323</v>
      </c>
      <c r="B47" s="57" t="s">
        <v>413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24</v>
      </c>
      <c r="B48" s="57" t="s">
        <v>413</v>
      </c>
      <c r="C48" s="17"/>
      <c r="D48" s="17"/>
      <c r="E48" s="17"/>
      <c r="F48" s="17">
        <v>3206</v>
      </c>
      <c r="G48" s="17"/>
      <c r="I48" s="47">
        <f t="shared" si="0"/>
        <v>3206</v>
      </c>
      <c r="J48" s="45"/>
    </row>
    <row r="49" spans="1:10" x14ac:dyDescent="0.3">
      <c r="A49" s="57" t="s">
        <v>353</v>
      </c>
      <c r="B49" s="57" t="s">
        <v>413</v>
      </c>
      <c r="C49" s="17"/>
      <c r="D49" s="17"/>
      <c r="E49" s="17"/>
      <c r="F49" s="17">
        <v>3500</v>
      </c>
      <c r="G49" s="17"/>
      <c r="I49" s="47">
        <f t="shared" si="0"/>
        <v>3500</v>
      </c>
      <c r="J49" s="45"/>
    </row>
    <row r="50" spans="1:10" x14ac:dyDescent="0.3">
      <c r="A50" s="57" t="s">
        <v>354</v>
      </c>
      <c r="B50" s="57" t="s">
        <v>413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19</v>
      </c>
      <c r="B51" s="2" t="s">
        <v>288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20</v>
      </c>
      <c r="B52" s="2" t="s">
        <v>288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2" t="s">
        <v>21</v>
      </c>
      <c r="B53" s="2" t="s">
        <v>288</v>
      </c>
      <c r="C53" s="17"/>
      <c r="D53" s="17"/>
      <c r="E53" s="17"/>
      <c r="F53" s="17"/>
      <c r="G53" s="17"/>
      <c r="I53" s="47">
        <f t="shared" si="0"/>
        <v>0</v>
      </c>
      <c r="J53" s="45"/>
    </row>
    <row r="54" spans="1:10" x14ac:dyDescent="0.3">
      <c r="A54" s="2" t="s">
        <v>243</v>
      </c>
      <c r="B54" s="2" t="s">
        <v>288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157</v>
      </c>
      <c r="B55" s="2" t="s">
        <v>315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139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60" t="s">
        <v>11</v>
      </c>
      <c r="B57" s="60" t="s">
        <v>315</v>
      </c>
      <c r="C57" s="17">
        <v>13356</v>
      </c>
      <c r="D57" s="17">
        <v>7243</v>
      </c>
      <c r="E57" s="17">
        <v>3655</v>
      </c>
      <c r="F57" s="17"/>
      <c r="G57" s="17"/>
      <c r="I57" s="47">
        <f t="shared" si="0"/>
        <v>24254</v>
      </c>
      <c r="J57" s="45"/>
    </row>
    <row r="58" spans="1:10" x14ac:dyDescent="0.3">
      <c r="A58" s="60" t="s">
        <v>346</v>
      </c>
      <c r="B58" s="60" t="s">
        <v>315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60" t="s">
        <v>10</v>
      </c>
      <c r="B59" s="60" t="s">
        <v>315</v>
      </c>
      <c r="C59" s="17">
        <v>5103</v>
      </c>
      <c r="D59" s="17">
        <v>486</v>
      </c>
      <c r="E59" s="17"/>
      <c r="F59" s="17"/>
      <c r="G59" s="17"/>
      <c r="I59" s="47">
        <f t="shared" si="0"/>
        <v>5589</v>
      </c>
      <c r="J59" s="45"/>
    </row>
    <row r="60" spans="1:10" x14ac:dyDescent="0.3">
      <c r="A60" s="60" t="s">
        <v>347</v>
      </c>
      <c r="B60" s="60" t="s">
        <v>315</v>
      </c>
      <c r="C60" s="17">
        <v>10798</v>
      </c>
      <c r="D60" s="17">
        <v>519</v>
      </c>
      <c r="E60" s="17"/>
      <c r="F60" s="17"/>
      <c r="G60" s="17"/>
      <c r="I60" s="47">
        <f t="shared" si="0"/>
        <v>11317</v>
      </c>
      <c r="J60" s="45"/>
    </row>
    <row r="61" spans="1:10" x14ac:dyDescent="0.3">
      <c r="A61" s="60" t="s">
        <v>8</v>
      </c>
      <c r="B61" s="60" t="s">
        <v>315</v>
      </c>
      <c r="C61" s="17"/>
      <c r="D61" s="17"/>
      <c r="E61" s="17"/>
      <c r="F61" s="17">
        <v>1890</v>
      </c>
      <c r="G61" s="17">
        <v>1238</v>
      </c>
      <c r="I61" s="47">
        <f t="shared" si="0"/>
        <v>3128</v>
      </c>
      <c r="J61" s="45"/>
    </row>
    <row r="62" spans="1:10" x14ac:dyDescent="0.3">
      <c r="A62" s="60" t="s">
        <v>348</v>
      </c>
      <c r="B62" s="60" t="s">
        <v>315</v>
      </c>
      <c r="C62" s="17"/>
      <c r="D62" s="17"/>
      <c r="E62" s="17">
        <v>7472</v>
      </c>
      <c r="F62" s="17"/>
      <c r="G62" s="17"/>
      <c r="I62" s="47">
        <f t="shared" si="0"/>
        <v>7472</v>
      </c>
      <c r="J62" s="45"/>
    </row>
    <row r="63" spans="1:10" x14ac:dyDescent="0.3">
      <c r="A63" s="60" t="s">
        <v>158</v>
      </c>
      <c r="B63" s="60" t="s">
        <v>315</v>
      </c>
      <c r="C63" s="17">
        <v>4126</v>
      </c>
      <c r="D63" s="17">
        <v>2615</v>
      </c>
      <c r="E63" s="80">
        <v>808</v>
      </c>
      <c r="F63" s="17">
        <v>4590</v>
      </c>
      <c r="G63" s="17"/>
      <c r="I63" s="47">
        <f t="shared" si="0"/>
        <v>12139</v>
      </c>
      <c r="J63" s="45"/>
    </row>
    <row r="64" spans="1:10" x14ac:dyDescent="0.3">
      <c r="A64" s="60" t="s">
        <v>11</v>
      </c>
      <c r="B64" s="60" t="s">
        <v>379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60" t="s">
        <v>346</v>
      </c>
      <c r="B65" s="60" t="s">
        <v>379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60" t="s">
        <v>348</v>
      </c>
      <c r="B66" s="60" t="s">
        <v>379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60" t="s">
        <v>158</v>
      </c>
      <c r="B67" s="60" t="s">
        <v>379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2" t="s">
        <v>172</v>
      </c>
      <c r="B68" s="62" t="s">
        <v>351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352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22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323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2" t="s">
        <v>24</v>
      </c>
      <c r="B72" s="62" t="s">
        <v>351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2" t="s">
        <v>353</v>
      </c>
      <c r="B73" s="62" t="s">
        <v>351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2" t="s">
        <v>354</v>
      </c>
      <c r="B74" s="62" t="s">
        <v>351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77" t="s">
        <v>157</v>
      </c>
      <c r="B75" s="77" t="s">
        <v>386</v>
      </c>
      <c r="C75" s="17">
        <v>1881</v>
      </c>
      <c r="D75" s="17">
        <v>464</v>
      </c>
      <c r="E75" s="17"/>
      <c r="F75" s="17"/>
      <c r="G75" s="17">
        <v>3282</v>
      </c>
      <c r="I75" s="47">
        <f t="shared" si="0"/>
        <v>5627</v>
      </c>
      <c r="J75" s="45"/>
    </row>
    <row r="76" spans="1:10" x14ac:dyDescent="0.3">
      <c r="A76" s="77" t="s">
        <v>328</v>
      </c>
      <c r="B76" s="77" t="s">
        <v>386</v>
      </c>
      <c r="C76" s="17"/>
      <c r="D76" s="17"/>
      <c r="E76" s="17"/>
      <c r="F76" s="17">
        <v>2862</v>
      </c>
      <c r="G76" s="17"/>
      <c r="I76" s="47">
        <f t="shared" si="0"/>
        <v>2862</v>
      </c>
      <c r="J76" s="45"/>
    </row>
    <row r="77" spans="1:10" x14ac:dyDescent="0.3">
      <c r="A77" s="77" t="s">
        <v>139</v>
      </c>
      <c r="B77" s="77" t="s">
        <v>386</v>
      </c>
      <c r="C77" s="17">
        <v>1269</v>
      </c>
      <c r="D77" s="17">
        <v>3249</v>
      </c>
      <c r="E77" s="17"/>
      <c r="F77" s="17"/>
      <c r="G77" s="17">
        <v>9196</v>
      </c>
      <c r="I77" s="47">
        <f t="shared" si="0"/>
        <v>13714</v>
      </c>
      <c r="J77" s="45"/>
    </row>
    <row r="78" spans="1:10" x14ac:dyDescent="0.3">
      <c r="A78" s="77" t="s">
        <v>329</v>
      </c>
      <c r="B78" s="77" t="s">
        <v>386</v>
      </c>
      <c r="C78" s="17">
        <v>2537</v>
      </c>
      <c r="D78" s="17">
        <v>9621</v>
      </c>
      <c r="E78" s="17">
        <v>698</v>
      </c>
      <c r="F78" s="17"/>
      <c r="G78" s="17"/>
      <c r="I78" s="47">
        <f t="shared" si="0"/>
        <v>12856</v>
      </c>
      <c r="J78" s="45"/>
    </row>
    <row r="79" spans="1:10" x14ac:dyDescent="0.3">
      <c r="A79" s="77" t="s">
        <v>174</v>
      </c>
      <c r="B79" s="77" t="s">
        <v>386</v>
      </c>
      <c r="C79" s="17"/>
      <c r="D79" s="17">
        <v>1426</v>
      </c>
      <c r="E79" s="17"/>
      <c r="F79" s="17">
        <f>1154+389</f>
        <v>1543</v>
      </c>
      <c r="G79" s="17">
        <v>2505</v>
      </c>
      <c r="I79" s="83">
        <f t="shared" si="0"/>
        <v>5474</v>
      </c>
      <c r="J79" s="45"/>
    </row>
    <row r="80" spans="1:10" x14ac:dyDescent="0.3">
      <c r="A80" s="77" t="s">
        <v>307</v>
      </c>
      <c r="B80" s="77" t="s">
        <v>386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77" t="s">
        <v>324</v>
      </c>
      <c r="B81" s="77" t="s">
        <v>386</v>
      </c>
      <c r="C81" s="17"/>
      <c r="D81" s="17"/>
      <c r="E81" s="17">
        <v>168</v>
      </c>
      <c r="F81" s="17"/>
      <c r="G81" s="17"/>
      <c r="I81" s="47">
        <f t="shared" si="0"/>
        <v>168</v>
      </c>
      <c r="J81" s="45"/>
    </row>
    <row r="82" spans="1:10" x14ac:dyDescent="0.3">
      <c r="A82" t="s">
        <v>29</v>
      </c>
      <c r="B82" t="s">
        <v>30</v>
      </c>
      <c r="C82" s="17"/>
      <c r="D82" s="17"/>
      <c r="E82" s="17"/>
      <c r="F82" s="17"/>
      <c r="G82" s="17"/>
      <c r="I82" s="47">
        <f t="shared" si="0"/>
        <v>0</v>
      </c>
      <c r="J82" s="44"/>
    </row>
    <row r="83" spans="1:10" x14ac:dyDescent="0.3">
      <c r="A83" t="s">
        <v>17</v>
      </c>
      <c r="B83" t="s">
        <v>30</v>
      </c>
      <c r="C83" s="17"/>
      <c r="D83" s="17"/>
      <c r="E83" s="17"/>
      <c r="F83" s="17"/>
      <c r="G83" s="17"/>
      <c r="I83" s="47">
        <f t="shared" si="0"/>
        <v>0</v>
      </c>
      <c r="J83" s="44"/>
    </row>
    <row r="84" spans="1:10" x14ac:dyDescent="0.3">
      <c r="A84" t="s">
        <v>18</v>
      </c>
      <c r="B84" t="s">
        <v>30</v>
      </c>
      <c r="C84" s="17"/>
      <c r="D84" s="17"/>
      <c r="E84" s="17"/>
      <c r="F84" s="17"/>
      <c r="G84" s="17"/>
      <c r="I84" s="47">
        <f t="shared" si="0"/>
        <v>0</v>
      </c>
      <c r="J84" s="44"/>
    </row>
    <row r="85" spans="1:10" x14ac:dyDescent="0.3">
      <c r="A85" t="s">
        <v>244</v>
      </c>
      <c r="B85" t="s">
        <v>30</v>
      </c>
      <c r="C85" s="17"/>
      <c r="D85" s="17"/>
      <c r="E85" s="17"/>
      <c r="F85" s="17"/>
      <c r="G85" s="17"/>
      <c r="I85" s="47">
        <f t="shared" si="0"/>
        <v>0</v>
      </c>
      <c r="J85" s="44"/>
    </row>
    <row r="86" spans="1:10" x14ac:dyDescent="0.3">
      <c r="A86" t="s">
        <v>162</v>
      </c>
      <c r="B86" t="s">
        <v>30</v>
      </c>
      <c r="C86" s="17"/>
      <c r="D86" s="17"/>
      <c r="E86" s="17"/>
      <c r="F86" s="17"/>
      <c r="G86" s="17"/>
      <c r="I86" s="47">
        <f t="shared" si="0"/>
        <v>0</v>
      </c>
      <c r="J86" s="46"/>
    </row>
    <row r="87" spans="1:10" x14ac:dyDescent="0.3">
      <c r="A87" s="42" t="s">
        <v>25</v>
      </c>
      <c r="B87" s="42" t="s">
        <v>30</v>
      </c>
      <c r="C87" s="17"/>
      <c r="D87" s="17"/>
      <c r="E87" s="17"/>
      <c r="F87" s="17"/>
      <c r="G87" s="17"/>
      <c r="I87" s="47">
        <f t="shared" si="0"/>
        <v>0</v>
      </c>
      <c r="J87" s="46">
        <f>I87+I105</f>
        <v>0</v>
      </c>
    </row>
    <row r="88" spans="1:10" x14ac:dyDescent="0.3">
      <c r="A88" s="42" t="s">
        <v>349</v>
      </c>
      <c r="B88" s="42" t="s">
        <v>30</v>
      </c>
      <c r="C88" s="17"/>
      <c r="D88" s="17"/>
      <c r="E88" s="17"/>
      <c r="F88" s="17"/>
      <c r="G88" s="17"/>
      <c r="I88" s="47">
        <f t="shared" si="0"/>
        <v>0</v>
      </c>
      <c r="J88" s="46">
        <f>I88</f>
        <v>0</v>
      </c>
    </row>
    <row r="89" spans="1:10" x14ac:dyDescent="0.3">
      <c r="A89" s="42" t="s">
        <v>27</v>
      </c>
      <c r="B89" s="42" t="s">
        <v>30</v>
      </c>
      <c r="C89" s="17"/>
      <c r="D89" s="17"/>
      <c r="E89" s="17">
        <v>688</v>
      </c>
      <c r="F89" s="17"/>
      <c r="G89" s="17"/>
      <c r="I89" s="47">
        <f t="shared" si="0"/>
        <v>688</v>
      </c>
      <c r="J89" s="44">
        <f>I89+I103+I106</f>
        <v>688</v>
      </c>
    </row>
    <row r="90" spans="1:10" x14ac:dyDescent="0.3">
      <c r="A90" s="60" t="s">
        <v>325</v>
      </c>
      <c r="B90" s="60" t="s">
        <v>30</v>
      </c>
      <c r="C90" s="17"/>
      <c r="D90" s="17"/>
      <c r="E90" s="17"/>
      <c r="F90" s="17"/>
      <c r="G90" s="17"/>
      <c r="I90" s="47">
        <f t="shared" si="0"/>
        <v>0</v>
      </c>
      <c r="J90" s="44">
        <f>I90+I107</f>
        <v>0</v>
      </c>
    </row>
    <row r="91" spans="1:10" x14ac:dyDescent="0.3">
      <c r="A91" s="42" t="s">
        <v>28</v>
      </c>
      <c r="B91" s="42" t="s">
        <v>30</v>
      </c>
      <c r="C91" s="17"/>
      <c r="D91" s="17">
        <v>1464</v>
      </c>
      <c r="E91" s="17"/>
      <c r="F91" s="17"/>
      <c r="G91" s="17"/>
      <c r="I91" s="47">
        <f t="shared" si="0"/>
        <v>1464</v>
      </c>
      <c r="J91" s="44">
        <f>I91+I104+I108</f>
        <v>1464</v>
      </c>
    </row>
    <row r="92" spans="1:10" x14ac:dyDescent="0.3">
      <c r="A92" t="s">
        <v>29</v>
      </c>
      <c r="B92" s="59" t="s">
        <v>254</v>
      </c>
      <c r="C92" s="17">
        <v>9445</v>
      </c>
      <c r="D92" s="17">
        <v>6784</v>
      </c>
      <c r="E92" s="17">
        <v>5012</v>
      </c>
      <c r="F92" s="17"/>
      <c r="G92" s="17">
        <v>5201</v>
      </c>
      <c r="I92" s="47">
        <f t="shared" si="0"/>
        <v>26442</v>
      </c>
      <c r="J92" s="44">
        <f>I82+I92+I99+I109+I141+I113+I120+I127+I134+I148</f>
        <v>35085</v>
      </c>
    </row>
    <row r="93" spans="1:10" x14ac:dyDescent="0.3">
      <c r="A93" t="s">
        <v>330</v>
      </c>
      <c r="B93" s="59" t="s">
        <v>254</v>
      </c>
      <c r="C93" s="17"/>
      <c r="D93" s="17"/>
      <c r="E93" s="17"/>
      <c r="F93" s="17"/>
      <c r="G93" s="17">
        <v>3661</v>
      </c>
      <c r="I93" s="47">
        <f t="shared" si="0"/>
        <v>3661</v>
      </c>
      <c r="J93" s="46">
        <f>I93+I142+I114+I121+I128+I135+I149</f>
        <v>5646</v>
      </c>
    </row>
    <row r="94" spans="1:10" x14ac:dyDescent="0.3">
      <c r="A94" t="s">
        <v>17</v>
      </c>
      <c r="B94" s="59" t="s">
        <v>254</v>
      </c>
      <c r="C94" s="17">
        <v>7230</v>
      </c>
      <c r="D94" s="17">
        <v>18319</v>
      </c>
      <c r="E94" s="17">
        <v>1193</v>
      </c>
      <c r="F94" s="17"/>
      <c r="G94" s="17">
        <v>6191</v>
      </c>
      <c r="I94" s="47">
        <f t="shared" si="0"/>
        <v>32933</v>
      </c>
      <c r="J94" s="44">
        <f>I83+I94+I100+I110+I143+I115+I122+I129+I136+I150</f>
        <v>34533</v>
      </c>
    </row>
    <row r="95" spans="1:10" x14ac:dyDescent="0.3">
      <c r="A95" t="s">
        <v>331</v>
      </c>
      <c r="B95" s="59" t="s">
        <v>254</v>
      </c>
      <c r="C95" s="17">
        <v>9635</v>
      </c>
      <c r="D95" s="17">
        <v>6620</v>
      </c>
      <c r="E95" s="17">
        <v>410</v>
      </c>
      <c r="F95" s="17"/>
      <c r="G95" s="17">
        <v>5692</v>
      </c>
      <c r="I95" s="47">
        <f t="shared" si="0"/>
        <v>22357</v>
      </c>
      <c r="J95" s="46">
        <f>I95+I144+I116+I123+I130+I137+I151</f>
        <v>36393</v>
      </c>
    </row>
    <row r="96" spans="1:10" x14ac:dyDescent="0.3">
      <c r="A96" t="s">
        <v>18</v>
      </c>
      <c r="B96" s="59" t="s">
        <v>254</v>
      </c>
      <c r="C96" s="17"/>
      <c r="D96" s="17">
        <v>8146</v>
      </c>
      <c r="E96" s="17">
        <v>6566</v>
      </c>
      <c r="F96" s="17"/>
      <c r="G96" s="17">
        <v>3849</v>
      </c>
      <c r="I96" s="47">
        <f t="shared" si="0"/>
        <v>18561</v>
      </c>
      <c r="J96" s="44">
        <f>I84+I101+I111+I145+I96+I117+I124+I131+I138+I152</f>
        <v>21943</v>
      </c>
    </row>
    <row r="97" spans="1:10" x14ac:dyDescent="0.3">
      <c r="A97" t="s">
        <v>244</v>
      </c>
      <c r="B97" s="59" t="s">
        <v>254</v>
      </c>
      <c r="C97" s="17"/>
      <c r="D97" s="17"/>
      <c r="E97" s="17">
        <v>2903</v>
      </c>
      <c r="F97" s="17"/>
      <c r="G97" s="17"/>
      <c r="I97" s="47">
        <f t="shared" si="0"/>
        <v>2903</v>
      </c>
      <c r="J97" s="44">
        <f>I85+I102+I112+I97+I146+I118+I125+I132+I139+I153</f>
        <v>6855</v>
      </c>
    </row>
    <row r="98" spans="1:10" x14ac:dyDescent="0.3">
      <c r="A98" t="s">
        <v>162</v>
      </c>
      <c r="B98" s="59" t="s">
        <v>254</v>
      </c>
      <c r="C98" s="5">
        <v>1653</v>
      </c>
      <c r="D98" s="5">
        <v>2135</v>
      </c>
      <c r="E98" s="5">
        <v>4594</v>
      </c>
      <c r="F98" s="5"/>
      <c r="G98" s="5"/>
      <c r="I98" s="47">
        <f t="shared" si="0"/>
        <v>8382</v>
      </c>
      <c r="J98" s="44">
        <f>I86+I98+I147+I119+I126+I133+I140+I154</f>
        <v>12005</v>
      </c>
    </row>
    <row r="99" spans="1:10" x14ac:dyDescent="0.3">
      <c r="A99" s="2" t="s">
        <v>29</v>
      </c>
      <c r="B99" s="2" t="s">
        <v>289</v>
      </c>
      <c r="C99" s="5"/>
      <c r="D99" s="5"/>
      <c r="E99" s="5"/>
      <c r="F99" s="5"/>
      <c r="G99" s="5"/>
      <c r="I99" s="47">
        <f t="shared" si="0"/>
        <v>0</v>
      </c>
      <c r="J99" s="45"/>
    </row>
    <row r="100" spans="1:10" x14ac:dyDescent="0.3">
      <c r="A100" s="2" t="s">
        <v>17</v>
      </c>
      <c r="B100" s="2" t="s">
        <v>289</v>
      </c>
      <c r="C100" s="5"/>
      <c r="D100" s="5"/>
      <c r="E100" s="5"/>
      <c r="F100" s="5"/>
      <c r="G100" s="5"/>
      <c r="I100" s="47">
        <f t="shared" si="0"/>
        <v>0</v>
      </c>
      <c r="J100" s="45"/>
    </row>
    <row r="101" spans="1:10" x14ac:dyDescent="0.3">
      <c r="A101" t="s">
        <v>18</v>
      </c>
      <c r="B101" s="2" t="s">
        <v>289</v>
      </c>
      <c r="C101" s="5"/>
      <c r="D101" s="5"/>
      <c r="E101" s="5"/>
      <c r="F101" s="5"/>
      <c r="G101" s="5"/>
      <c r="I101" s="47">
        <f t="shared" si="0"/>
        <v>0</v>
      </c>
      <c r="J101" s="45"/>
    </row>
    <row r="102" spans="1:10" x14ac:dyDescent="0.3">
      <c r="A102" s="2" t="s">
        <v>244</v>
      </c>
      <c r="B102" s="2" t="s">
        <v>289</v>
      </c>
      <c r="C102" s="5"/>
      <c r="D102" s="5"/>
      <c r="E102" s="5"/>
      <c r="F102" s="5"/>
      <c r="G102" s="5"/>
      <c r="I102" s="13">
        <f t="shared" si="0"/>
        <v>0</v>
      </c>
      <c r="J102" s="45"/>
    </row>
    <row r="103" spans="1:10" x14ac:dyDescent="0.3">
      <c r="A103" t="s">
        <v>27</v>
      </c>
      <c r="B103" s="2" t="s">
        <v>289</v>
      </c>
      <c r="C103" s="5"/>
      <c r="D103" s="5"/>
      <c r="E103" s="5"/>
      <c r="F103" s="5"/>
      <c r="G103" s="5"/>
      <c r="I103" s="13">
        <f t="shared" si="0"/>
        <v>0</v>
      </c>
      <c r="J103" s="45"/>
    </row>
    <row r="104" spans="1:10" x14ac:dyDescent="0.3">
      <c r="A104" t="s">
        <v>28</v>
      </c>
      <c r="B104" s="2" t="s">
        <v>289</v>
      </c>
      <c r="C104" s="5"/>
      <c r="D104" s="5"/>
      <c r="E104" s="5"/>
      <c r="F104" s="5"/>
      <c r="G104" s="5"/>
      <c r="I104" s="13">
        <f t="shared" si="0"/>
        <v>0</v>
      </c>
      <c r="J104" s="45"/>
    </row>
    <row r="105" spans="1:10" x14ac:dyDescent="0.3">
      <c r="A105" t="s">
        <v>25</v>
      </c>
      <c r="B105" s="2" t="s">
        <v>292</v>
      </c>
      <c r="C105" s="5"/>
      <c r="D105" s="5"/>
      <c r="E105" s="5"/>
      <c r="F105" s="5"/>
      <c r="G105" s="5"/>
      <c r="I105" s="13">
        <f t="shared" si="0"/>
        <v>0</v>
      </c>
      <c r="J105" s="45"/>
    </row>
    <row r="106" spans="1:10" x14ac:dyDescent="0.3">
      <c r="A106" t="s">
        <v>27</v>
      </c>
      <c r="B106" s="2" t="s">
        <v>292</v>
      </c>
      <c r="C106" s="5"/>
      <c r="D106" s="5"/>
      <c r="E106" s="5"/>
      <c r="F106" s="5"/>
      <c r="G106" s="5"/>
      <c r="I106" s="13">
        <f t="shared" si="0"/>
        <v>0</v>
      </c>
      <c r="J106" s="45"/>
    </row>
    <row r="107" spans="1:10" x14ac:dyDescent="0.3">
      <c r="A107" t="s">
        <v>325</v>
      </c>
      <c r="B107" s="2" t="s">
        <v>292</v>
      </c>
      <c r="C107" s="5"/>
      <c r="D107" s="5"/>
      <c r="E107" s="5"/>
      <c r="F107" s="5"/>
      <c r="G107" s="5"/>
      <c r="I107" s="13">
        <f t="shared" si="0"/>
        <v>0</v>
      </c>
      <c r="J107" s="45"/>
    </row>
    <row r="108" spans="1:10" x14ac:dyDescent="0.3">
      <c r="A108" t="s">
        <v>28</v>
      </c>
      <c r="B108" s="2" t="s">
        <v>292</v>
      </c>
      <c r="C108" s="5"/>
      <c r="D108" s="5"/>
      <c r="E108" s="5"/>
      <c r="F108" s="5"/>
      <c r="G108" s="5"/>
      <c r="I108" s="13">
        <f t="shared" si="0"/>
        <v>0</v>
      </c>
      <c r="J108" s="45"/>
    </row>
    <row r="109" spans="1:10" x14ac:dyDescent="0.3">
      <c r="A109" s="2" t="s">
        <v>29</v>
      </c>
      <c r="B109" s="2" t="s">
        <v>292</v>
      </c>
      <c r="C109" s="5"/>
      <c r="D109" s="5"/>
      <c r="E109" s="5"/>
      <c r="F109" s="5"/>
      <c r="G109" s="5"/>
      <c r="I109" s="13">
        <f t="shared" si="0"/>
        <v>0</v>
      </c>
      <c r="J109" s="45"/>
    </row>
    <row r="110" spans="1:10" x14ac:dyDescent="0.3">
      <c r="A110" s="2" t="s">
        <v>17</v>
      </c>
      <c r="B110" s="2" t="s">
        <v>292</v>
      </c>
      <c r="C110" s="5"/>
      <c r="D110" s="5"/>
      <c r="E110" s="5"/>
      <c r="F110" s="5"/>
      <c r="G110" s="5"/>
      <c r="I110" s="13">
        <f t="shared" si="0"/>
        <v>0</v>
      </c>
      <c r="J110" s="45"/>
    </row>
    <row r="111" spans="1:10" x14ac:dyDescent="0.3">
      <c r="A111" t="s">
        <v>18</v>
      </c>
      <c r="B111" s="2" t="s">
        <v>292</v>
      </c>
      <c r="C111" s="5"/>
      <c r="D111" s="5"/>
      <c r="E111" s="5"/>
      <c r="F111" s="5"/>
      <c r="G111" s="5"/>
      <c r="I111" s="13">
        <f t="shared" si="0"/>
        <v>0</v>
      </c>
      <c r="J111" s="45"/>
    </row>
    <row r="112" spans="1:10" x14ac:dyDescent="0.3">
      <c r="A112" s="2" t="s">
        <v>244</v>
      </c>
      <c r="B112" s="2" t="s">
        <v>292</v>
      </c>
      <c r="C112" s="5"/>
      <c r="D112" s="5"/>
      <c r="E112" s="5"/>
      <c r="F112" s="5"/>
      <c r="G112" s="5"/>
      <c r="I112" s="13">
        <f t="shared" si="0"/>
        <v>0</v>
      </c>
      <c r="J112" s="45"/>
    </row>
    <row r="113" spans="1:10" x14ac:dyDescent="0.3">
      <c r="A113" t="s">
        <v>175</v>
      </c>
      <c r="B113" s="64" t="s">
        <v>360</v>
      </c>
      <c r="C113" s="5"/>
      <c r="D113" s="5"/>
      <c r="E113" s="5"/>
      <c r="F113" s="5"/>
      <c r="G113" s="5"/>
      <c r="I113" s="13">
        <f t="shared" si="0"/>
        <v>0</v>
      </c>
      <c r="J113" s="45"/>
    </row>
    <row r="114" spans="1:10" x14ac:dyDescent="0.3">
      <c r="A114" t="s">
        <v>361</v>
      </c>
      <c r="B114" s="64" t="s">
        <v>360</v>
      </c>
      <c r="C114" s="5"/>
      <c r="D114" s="5"/>
      <c r="E114" s="5"/>
      <c r="F114" s="5">
        <v>341</v>
      </c>
      <c r="G114" s="5"/>
      <c r="I114" s="13">
        <f t="shared" si="0"/>
        <v>341</v>
      </c>
      <c r="J114" s="45"/>
    </row>
    <row r="115" spans="1:10" x14ac:dyDescent="0.3">
      <c r="A115" t="s">
        <v>176</v>
      </c>
      <c r="B115" s="64" t="s">
        <v>360</v>
      </c>
      <c r="C115" s="5"/>
      <c r="D115" s="5"/>
      <c r="E115" s="5"/>
      <c r="F115" s="5"/>
      <c r="G115" s="5"/>
      <c r="I115" s="13">
        <f t="shared" si="0"/>
        <v>0</v>
      </c>
      <c r="J115" s="45"/>
    </row>
    <row r="116" spans="1:10" x14ac:dyDescent="0.3">
      <c r="A116" t="s">
        <v>362</v>
      </c>
      <c r="B116" s="64" t="s">
        <v>360</v>
      </c>
      <c r="C116" s="5"/>
      <c r="D116" s="5"/>
      <c r="E116" s="5"/>
      <c r="F116" s="5"/>
      <c r="G116" s="5"/>
      <c r="I116" s="13">
        <f t="shared" si="0"/>
        <v>0</v>
      </c>
      <c r="J116" s="45"/>
    </row>
    <row r="117" spans="1:10" x14ac:dyDescent="0.3">
      <c r="A117" t="s">
        <v>177</v>
      </c>
      <c r="B117" s="64" t="s">
        <v>360</v>
      </c>
      <c r="C117" s="5"/>
      <c r="D117" s="5"/>
      <c r="E117" s="5"/>
      <c r="F117" s="5"/>
      <c r="G117" s="5"/>
      <c r="I117" s="13">
        <f t="shared" si="0"/>
        <v>0</v>
      </c>
      <c r="J117" s="45"/>
    </row>
    <row r="118" spans="1:10" x14ac:dyDescent="0.3">
      <c r="A118" s="2" t="s">
        <v>363</v>
      </c>
      <c r="B118" s="64" t="s">
        <v>360</v>
      </c>
      <c r="C118" s="5"/>
      <c r="D118" s="5"/>
      <c r="E118" s="5"/>
      <c r="F118" s="5"/>
      <c r="G118" s="5"/>
      <c r="I118" s="13">
        <f t="shared" si="0"/>
        <v>0</v>
      </c>
      <c r="J118" s="45"/>
    </row>
    <row r="119" spans="1:10" x14ac:dyDescent="0.3">
      <c r="A119" s="2" t="s">
        <v>364</v>
      </c>
      <c r="B119" s="64" t="s">
        <v>360</v>
      </c>
      <c r="C119" s="5">
        <v>268</v>
      </c>
      <c r="D119" s="5"/>
      <c r="E119" s="5"/>
      <c r="F119" s="5"/>
      <c r="G119" s="5"/>
      <c r="I119" s="13">
        <f t="shared" si="0"/>
        <v>268</v>
      </c>
      <c r="J119" s="45"/>
    </row>
    <row r="120" spans="1:10" x14ac:dyDescent="0.3">
      <c r="A120" t="s">
        <v>29</v>
      </c>
      <c r="B120" s="68" t="s">
        <v>375</v>
      </c>
      <c r="C120" s="5"/>
      <c r="D120" s="5"/>
      <c r="E120" s="5"/>
      <c r="F120" s="5"/>
      <c r="G120" s="5"/>
      <c r="I120" s="13">
        <f t="shared" si="0"/>
        <v>0</v>
      </c>
      <c r="J120" s="46"/>
    </row>
    <row r="121" spans="1:10" x14ac:dyDescent="0.3">
      <c r="A121" t="s">
        <v>330</v>
      </c>
      <c r="B121" s="68" t="s">
        <v>375</v>
      </c>
      <c r="C121" s="5"/>
      <c r="D121" s="5"/>
      <c r="E121" s="5"/>
      <c r="F121" s="5"/>
      <c r="G121" s="5"/>
      <c r="I121" s="13">
        <f t="shared" si="0"/>
        <v>0</v>
      </c>
      <c r="J121" s="46"/>
    </row>
    <row r="122" spans="1:10" x14ac:dyDescent="0.3">
      <c r="A122" t="s">
        <v>17</v>
      </c>
      <c r="B122" s="68" t="s">
        <v>375</v>
      </c>
      <c r="C122" s="5"/>
      <c r="D122" s="5"/>
      <c r="E122" s="5"/>
      <c r="F122" s="5"/>
      <c r="G122" s="5"/>
      <c r="I122" s="13">
        <f t="shared" si="0"/>
        <v>0</v>
      </c>
      <c r="J122" s="46"/>
    </row>
    <row r="123" spans="1:10" x14ac:dyDescent="0.3">
      <c r="A123" t="s">
        <v>331</v>
      </c>
      <c r="B123" s="68" t="s">
        <v>375</v>
      </c>
      <c r="C123" s="5"/>
      <c r="D123" s="5"/>
      <c r="E123" s="5"/>
      <c r="F123" s="5"/>
      <c r="G123" s="5"/>
      <c r="I123" s="13">
        <f t="shared" si="0"/>
        <v>0</v>
      </c>
      <c r="J123" s="46"/>
    </row>
    <row r="124" spans="1:10" x14ac:dyDescent="0.3">
      <c r="A124" t="s">
        <v>18</v>
      </c>
      <c r="B124" s="68" t="s">
        <v>375</v>
      </c>
      <c r="C124" s="5"/>
      <c r="D124" s="5"/>
      <c r="E124" s="5"/>
      <c r="F124" s="5"/>
      <c r="G124" s="5"/>
      <c r="I124" s="13">
        <f t="shared" si="0"/>
        <v>0</v>
      </c>
      <c r="J124" s="46"/>
    </row>
    <row r="125" spans="1:10" x14ac:dyDescent="0.3">
      <c r="A125" t="s">
        <v>244</v>
      </c>
      <c r="B125" s="68" t="s">
        <v>375</v>
      </c>
      <c r="C125" s="5"/>
      <c r="D125" s="5"/>
      <c r="E125" s="5"/>
      <c r="F125" s="5"/>
      <c r="G125" s="5"/>
      <c r="I125" s="13">
        <f t="shared" si="0"/>
        <v>0</v>
      </c>
      <c r="J125" s="46"/>
    </row>
    <row r="126" spans="1:10" x14ac:dyDescent="0.3">
      <c r="A126" t="s">
        <v>162</v>
      </c>
      <c r="B126" s="68" t="s">
        <v>375</v>
      </c>
      <c r="C126" s="5"/>
      <c r="D126" s="5"/>
      <c r="E126" s="5"/>
      <c r="F126" s="5"/>
      <c r="G126" s="5"/>
      <c r="I126" s="13">
        <f t="shared" si="0"/>
        <v>0</v>
      </c>
      <c r="J126" s="46"/>
    </row>
    <row r="127" spans="1:10" x14ac:dyDescent="0.3">
      <c r="A127" s="71" t="s">
        <v>29</v>
      </c>
      <c r="B127" s="68" t="s">
        <v>382</v>
      </c>
      <c r="C127" s="5"/>
      <c r="D127" s="5"/>
      <c r="E127" s="5"/>
      <c r="F127" s="5"/>
      <c r="G127" s="5"/>
      <c r="I127" s="13">
        <f t="shared" si="0"/>
        <v>0</v>
      </c>
      <c r="J127" s="46"/>
    </row>
    <row r="128" spans="1:10" x14ac:dyDescent="0.3">
      <c r="A128" s="71" t="s">
        <v>330</v>
      </c>
      <c r="B128" s="68" t="s">
        <v>382</v>
      </c>
      <c r="C128" s="5"/>
      <c r="D128" s="5"/>
      <c r="E128" s="5"/>
      <c r="F128" s="5"/>
      <c r="G128" s="5"/>
      <c r="I128" s="13">
        <f t="shared" si="0"/>
        <v>0</v>
      </c>
      <c r="J128" s="46"/>
    </row>
    <row r="129" spans="1:10" x14ac:dyDescent="0.3">
      <c r="A129" s="71" t="s">
        <v>17</v>
      </c>
      <c r="B129" s="68" t="s">
        <v>382</v>
      </c>
      <c r="C129" s="5"/>
      <c r="D129" s="5"/>
      <c r="E129" s="5"/>
      <c r="F129" s="5"/>
      <c r="G129" s="5"/>
      <c r="I129" s="13">
        <f t="shared" si="0"/>
        <v>0</v>
      </c>
      <c r="J129" s="46"/>
    </row>
    <row r="130" spans="1:10" x14ac:dyDescent="0.3">
      <c r="A130" s="71" t="s">
        <v>331</v>
      </c>
      <c r="B130" s="68" t="s">
        <v>382</v>
      </c>
      <c r="C130" s="5"/>
      <c r="D130" s="5"/>
      <c r="E130" s="5"/>
      <c r="F130" s="5"/>
      <c r="G130" s="5"/>
      <c r="I130" s="13">
        <f t="shared" si="0"/>
        <v>0</v>
      </c>
      <c r="J130" s="46"/>
    </row>
    <row r="131" spans="1:10" x14ac:dyDescent="0.3">
      <c r="A131" s="71" t="s">
        <v>18</v>
      </c>
      <c r="B131" s="68" t="s">
        <v>382</v>
      </c>
      <c r="C131" s="5"/>
      <c r="D131" s="5"/>
      <c r="E131" s="5"/>
      <c r="F131" s="5"/>
      <c r="G131" s="5"/>
      <c r="I131" s="13">
        <f t="shared" si="0"/>
        <v>0</v>
      </c>
      <c r="J131" s="46"/>
    </row>
    <row r="132" spans="1:10" x14ac:dyDescent="0.3">
      <c r="A132" s="71" t="s">
        <v>244</v>
      </c>
      <c r="B132" s="68" t="s">
        <v>382</v>
      </c>
      <c r="C132" s="5"/>
      <c r="D132" s="5"/>
      <c r="E132" s="5">
        <v>1304</v>
      </c>
      <c r="F132" s="5"/>
      <c r="G132" s="5"/>
      <c r="I132" s="13">
        <f t="shared" si="0"/>
        <v>1304</v>
      </c>
      <c r="J132" s="46"/>
    </row>
    <row r="133" spans="1:10" x14ac:dyDescent="0.3">
      <c r="A133" s="71" t="s">
        <v>162</v>
      </c>
      <c r="B133" s="68" t="s">
        <v>382</v>
      </c>
      <c r="C133" s="5">
        <v>785</v>
      </c>
      <c r="D133" s="5"/>
      <c r="E133" s="5"/>
      <c r="F133" s="5"/>
      <c r="G133" s="5"/>
      <c r="I133" s="13">
        <f t="shared" si="0"/>
        <v>785</v>
      </c>
      <c r="J133" s="46"/>
    </row>
    <row r="134" spans="1:10" x14ac:dyDescent="0.3">
      <c r="A134" s="55" t="s">
        <v>37</v>
      </c>
      <c r="B134" s="68" t="s">
        <v>382</v>
      </c>
      <c r="C134" s="5"/>
      <c r="D134" s="5"/>
      <c r="E134" s="5">
        <v>3396</v>
      </c>
      <c r="F134" s="5"/>
      <c r="G134" s="5"/>
      <c r="I134" s="13">
        <f t="shared" si="0"/>
        <v>3396</v>
      </c>
      <c r="J134" s="46"/>
    </row>
    <row r="135" spans="1:10" x14ac:dyDescent="0.3">
      <c r="A135" s="55" t="s">
        <v>332</v>
      </c>
      <c r="B135" s="68" t="s">
        <v>382</v>
      </c>
      <c r="C135" s="5">
        <v>1644</v>
      </c>
      <c r="D135" s="5"/>
      <c r="E135" s="5"/>
      <c r="F135" s="5"/>
      <c r="G135" s="5"/>
      <c r="I135" s="13">
        <f t="shared" si="0"/>
        <v>1644</v>
      </c>
      <c r="J135" s="46"/>
    </row>
    <row r="136" spans="1:10" x14ac:dyDescent="0.3">
      <c r="A136" s="72" t="s">
        <v>33</v>
      </c>
      <c r="B136" s="68" t="s">
        <v>382</v>
      </c>
      <c r="C136" s="5"/>
      <c r="D136" s="5"/>
      <c r="E136" s="5"/>
      <c r="F136" s="5"/>
      <c r="G136" s="5"/>
      <c r="I136" s="13">
        <f t="shared" si="0"/>
        <v>0</v>
      </c>
      <c r="J136" s="46"/>
    </row>
    <row r="137" spans="1:10" x14ac:dyDescent="0.3">
      <c r="A137" s="72" t="s">
        <v>326</v>
      </c>
      <c r="B137" s="68" t="s">
        <v>382</v>
      </c>
      <c r="C137" s="5"/>
      <c r="D137" s="5"/>
      <c r="E137" s="5"/>
      <c r="F137" s="5"/>
      <c r="G137" s="5"/>
      <c r="I137" s="13">
        <f t="shared" si="0"/>
        <v>0</v>
      </c>
      <c r="J137" s="46"/>
    </row>
    <row r="138" spans="1:10" x14ac:dyDescent="0.3">
      <c r="A138" s="72" t="s">
        <v>31</v>
      </c>
      <c r="B138" s="68" t="s">
        <v>382</v>
      </c>
      <c r="C138" s="5"/>
      <c r="D138" s="5"/>
      <c r="E138" s="5">
        <v>1521</v>
      </c>
      <c r="F138" s="5"/>
      <c r="G138" s="5"/>
      <c r="I138" s="13">
        <f t="shared" si="0"/>
        <v>1521</v>
      </c>
      <c r="J138" s="46"/>
    </row>
    <row r="139" spans="1:10" x14ac:dyDescent="0.3">
      <c r="A139" s="55" t="s">
        <v>245</v>
      </c>
      <c r="B139" s="68" t="s">
        <v>382</v>
      </c>
      <c r="C139" s="5"/>
      <c r="D139" s="5"/>
      <c r="E139" s="5">
        <v>2648</v>
      </c>
      <c r="F139" s="5"/>
      <c r="G139" s="5"/>
      <c r="I139" s="13">
        <f t="shared" si="0"/>
        <v>2648</v>
      </c>
      <c r="J139" s="46"/>
    </row>
    <row r="140" spans="1:10" x14ac:dyDescent="0.3">
      <c r="A140" s="55" t="s">
        <v>161</v>
      </c>
      <c r="B140" s="68" t="s">
        <v>382</v>
      </c>
      <c r="C140" s="5"/>
      <c r="D140" s="5"/>
      <c r="E140" s="5"/>
      <c r="F140" s="5"/>
      <c r="G140" s="5"/>
      <c r="I140" s="13">
        <f t="shared" si="0"/>
        <v>0</v>
      </c>
      <c r="J140" s="46"/>
    </row>
    <row r="141" spans="1:10" x14ac:dyDescent="0.3">
      <c r="A141" s="2" t="s">
        <v>37</v>
      </c>
      <c r="B141" s="73" t="s">
        <v>297</v>
      </c>
      <c r="C141" s="5"/>
      <c r="D141" s="5">
        <v>1247</v>
      </c>
      <c r="E141" s="5">
        <v>208</v>
      </c>
      <c r="F141" s="5"/>
      <c r="G141" s="5"/>
      <c r="I141" s="13">
        <f t="shared" si="0"/>
        <v>1455</v>
      </c>
      <c r="J141" s="46"/>
    </row>
    <row r="142" spans="1:10" x14ac:dyDescent="0.3">
      <c r="A142" s="2" t="s">
        <v>332</v>
      </c>
      <c r="B142" s="73" t="s">
        <v>297</v>
      </c>
      <c r="C142" s="5"/>
      <c r="D142" s="5"/>
      <c r="E142" s="5"/>
      <c r="F142" s="5"/>
      <c r="G142" s="5"/>
      <c r="I142" s="13">
        <f t="shared" si="0"/>
        <v>0</v>
      </c>
      <c r="J142" s="46"/>
    </row>
    <row r="143" spans="1:10" x14ac:dyDescent="0.3">
      <c r="A143" s="2" t="s">
        <v>33</v>
      </c>
      <c r="B143" s="73" t="s">
        <v>297</v>
      </c>
      <c r="C143" s="5"/>
      <c r="D143" s="5"/>
      <c r="E143" s="5"/>
      <c r="F143" s="5"/>
      <c r="G143" s="5"/>
      <c r="I143" s="13">
        <f t="shared" si="0"/>
        <v>0</v>
      </c>
      <c r="J143" s="46"/>
    </row>
    <row r="144" spans="1:10" x14ac:dyDescent="0.3">
      <c r="A144" s="2" t="s">
        <v>326</v>
      </c>
      <c r="B144" s="73" t="s">
        <v>297</v>
      </c>
      <c r="C144" s="5">
        <v>2661</v>
      </c>
      <c r="D144" s="5">
        <v>5720</v>
      </c>
      <c r="E144" s="80">
        <v>2497</v>
      </c>
      <c r="F144" s="5">
        <v>3158</v>
      </c>
      <c r="G144" s="5"/>
      <c r="I144" s="11">
        <f t="shared" si="0"/>
        <v>14036</v>
      </c>
      <c r="J144" s="46"/>
    </row>
    <row r="145" spans="1:10" x14ac:dyDescent="0.3">
      <c r="A145" s="2" t="s">
        <v>31</v>
      </c>
      <c r="B145" s="73" t="s">
        <v>297</v>
      </c>
      <c r="C145" s="5"/>
      <c r="D145" s="5"/>
      <c r="E145" s="5">
        <v>1861</v>
      </c>
      <c r="F145" s="5"/>
      <c r="G145" s="5"/>
      <c r="I145" s="13">
        <f t="shared" si="0"/>
        <v>1861</v>
      </c>
      <c r="J145" s="46"/>
    </row>
    <row r="146" spans="1:10" x14ac:dyDescent="0.3">
      <c r="A146" s="2" t="s">
        <v>245</v>
      </c>
      <c r="B146" s="73" t="s">
        <v>297</v>
      </c>
      <c r="C146" s="5"/>
      <c r="D146" s="5"/>
      <c r="E146" s="5"/>
      <c r="F146" s="5"/>
      <c r="G146" s="5"/>
      <c r="I146" s="13">
        <f t="shared" si="0"/>
        <v>0</v>
      </c>
      <c r="J146" s="46"/>
    </row>
    <row r="147" spans="1:10" x14ac:dyDescent="0.3">
      <c r="A147" s="2" t="s">
        <v>161</v>
      </c>
      <c r="B147" s="73" t="s">
        <v>297</v>
      </c>
      <c r="C147" s="5"/>
      <c r="D147" s="5"/>
      <c r="E147" s="5"/>
      <c r="F147" s="5">
        <v>1892</v>
      </c>
      <c r="G147" s="5"/>
      <c r="I147" s="13">
        <f t="shared" si="0"/>
        <v>1892</v>
      </c>
      <c r="J147" s="46"/>
    </row>
    <row r="148" spans="1:10" x14ac:dyDescent="0.3">
      <c r="A148" s="77" t="s">
        <v>175</v>
      </c>
      <c r="B148" s="68" t="s">
        <v>382</v>
      </c>
      <c r="C148" s="5">
        <v>3145</v>
      </c>
      <c r="D148" s="5">
        <v>647</v>
      </c>
      <c r="E148" s="5"/>
      <c r="F148" s="5"/>
      <c r="G148" s="5"/>
      <c r="I148" s="13">
        <f t="shared" si="0"/>
        <v>3792</v>
      </c>
      <c r="J148" s="46"/>
    </row>
    <row r="149" spans="1:10" x14ac:dyDescent="0.3">
      <c r="A149" s="77" t="s">
        <v>361</v>
      </c>
      <c r="B149" s="68" t="s">
        <v>382</v>
      </c>
      <c r="C149" s="5"/>
      <c r="D149" s="5"/>
      <c r="E149" s="5"/>
      <c r="F149" s="5"/>
      <c r="G149" s="5"/>
      <c r="I149" s="13">
        <f t="shared" si="0"/>
        <v>0</v>
      </c>
      <c r="J149" s="46"/>
    </row>
    <row r="150" spans="1:10" x14ac:dyDescent="0.3">
      <c r="A150" s="78" t="s">
        <v>176</v>
      </c>
      <c r="B150" s="68" t="s">
        <v>382</v>
      </c>
      <c r="C150" s="5"/>
      <c r="D150" s="5">
        <v>1600</v>
      </c>
      <c r="E150" s="5"/>
      <c r="F150" s="5"/>
      <c r="G150" s="5"/>
      <c r="I150" s="13">
        <f t="shared" si="0"/>
        <v>1600</v>
      </c>
      <c r="J150" s="46"/>
    </row>
    <row r="151" spans="1:10" x14ac:dyDescent="0.3">
      <c r="A151" s="78" t="s">
        <v>362</v>
      </c>
      <c r="B151" s="68" t="s">
        <v>382</v>
      </c>
      <c r="C151" s="5"/>
      <c r="D151" s="5"/>
      <c r="E151" s="5"/>
      <c r="F151" s="5"/>
      <c r="G151" s="5"/>
      <c r="I151" s="13">
        <f t="shared" si="0"/>
        <v>0</v>
      </c>
      <c r="J151" s="46"/>
    </row>
    <row r="152" spans="1:10" x14ac:dyDescent="0.3">
      <c r="A152" s="78" t="s">
        <v>177</v>
      </c>
      <c r="B152" s="68" t="s">
        <v>382</v>
      </c>
      <c r="C152" s="5"/>
      <c r="D152" s="5"/>
      <c r="E152" s="5"/>
      <c r="F152" s="5"/>
      <c r="G152" s="5"/>
      <c r="I152" s="13">
        <f t="shared" si="0"/>
        <v>0</v>
      </c>
      <c r="J152" s="46"/>
    </row>
    <row r="153" spans="1:10" x14ac:dyDescent="0.3">
      <c r="A153" s="77" t="s">
        <v>363</v>
      </c>
      <c r="B153" s="68" t="s">
        <v>382</v>
      </c>
      <c r="C153" s="5"/>
      <c r="D153" s="5"/>
      <c r="E153" s="5"/>
      <c r="F153" s="5"/>
      <c r="G153" s="5"/>
      <c r="I153" s="13">
        <f t="shared" si="0"/>
        <v>0</v>
      </c>
      <c r="J153" s="46"/>
    </row>
    <row r="154" spans="1:10" x14ac:dyDescent="0.3">
      <c r="A154" s="77" t="s">
        <v>364</v>
      </c>
      <c r="B154" s="68" t="s">
        <v>382</v>
      </c>
      <c r="C154" s="5">
        <v>678</v>
      </c>
      <c r="D154" s="5"/>
      <c r="E154" s="5"/>
      <c r="F154" s="5"/>
      <c r="G154" s="5"/>
      <c r="I154" s="13">
        <f t="shared" si="0"/>
        <v>678</v>
      </c>
      <c r="J154" s="46"/>
    </row>
    <row r="155" spans="1:10" x14ac:dyDescent="0.3">
      <c r="A155" t="s">
        <v>37</v>
      </c>
      <c r="B155" s="55" t="s">
        <v>336</v>
      </c>
      <c r="C155" s="5"/>
      <c r="D155" s="5"/>
      <c r="E155" s="5"/>
      <c r="F155" s="10"/>
      <c r="G155" s="5"/>
      <c r="I155" s="47">
        <f t="shared" si="0"/>
        <v>0</v>
      </c>
      <c r="J155" s="45"/>
    </row>
    <row r="156" spans="1:10" x14ac:dyDescent="0.3">
      <c r="A156" s="2" t="s">
        <v>332</v>
      </c>
      <c r="B156" s="55" t="s">
        <v>336</v>
      </c>
      <c r="C156" s="5"/>
      <c r="D156" s="5"/>
      <c r="E156" s="5"/>
      <c r="F156" s="10"/>
      <c r="G156" s="5"/>
      <c r="I156" s="47">
        <f t="shared" si="0"/>
        <v>0</v>
      </c>
      <c r="J156" s="45"/>
    </row>
    <row r="157" spans="1:10" x14ac:dyDescent="0.3">
      <c r="A157" t="s">
        <v>33</v>
      </c>
      <c r="B157" s="55" t="s">
        <v>336</v>
      </c>
      <c r="C157" s="5"/>
      <c r="D157" s="5"/>
      <c r="E157" s="5"/>
      <c r="F157" s="10"/>
      <c r="G157" s="5"/>
      <c r="I157" s="47">
        <f t="shared" si="0"/>
        <v>0</v>
      </c>
      <c r="J157" s="45"/>
    </row>
    <row r="158" spans="1:10" x14ac:dyDescent="0.3">
      <c r="A158" s="2" t="s">
        <v>326</v>
      </c>
      <c r="B158" s="55" t="s">
        <v>336</v>
      </c>
      <c r="C158" s="5"/>
      <c r="D158" s="5"/>
      <c r="E158" s="5"/>
      <c r="F158" s="10"/>
      <c r="G158" s="5"/>
      <c r="I158" s="47">
        <f t="shared" si="0"/>
        <v>0</v>
      </c>
      <c r="J158" s="45"/>
    </row>
    <row r="159" spans="1:10" x14ac:dyDescent="0.3">
      <c r="A159" s="2" t="s">
        <v>339</v>
      </c>
      <c r="B159" s="55" t="s">
        <v>336</v>
      </c>
      <c r="C159" s="5">
        <v>191</v>
      </c>
      <c r="D159" s="5"/>
      <c r="E159" s="5"/>
      <c r="F159" s="10"/>
      <c r="G159" s="5"/>
      <c r="I159" s="47">
        <f t="shared" si="0"/>
        <v>191</v>
      </c>
      <c r="J159" s="46">
        <f>I159</f>
        <v>191</v>
      </c>
    </row>
    <row r="160" spans="1:10" x14ac:dyDescent="0.3">
      <c r="A160" t="s">
        <v>31</v>
      </c>
      <c r="B160" s="55" t="s">
        <v>336</v>
      </c>
      <c r="C160" s="5">
        <v>1810</v>
      </c>
      <c r="D160" s="5"/>
      <c r="E160" s="5"/>
      <c r="F160" s="5"/>
      <c r="G160" s="5"/>
      <c r="I160" s="47">
        <f t="shared" si="0"/>
        <v>1810</v>
      </c>
      <c r="J160" s="45"/>
    </row>
    <row r="161" spans="1:10" x14ac:dyDescent="0.3">
      <c r="A161" s="2" t="s">
        <v>245</v>
      </c>
      <c r="B161" s="55" t="s">
        <v>336</v>
      </c>
      <c r="C161" s="5"/>
      <c r="D161" s="5"/>
      <c r="E161" s="5"/>
      <c r="F161" s="5"/>
      <c r="G161" s="5"/>
      <c r="I161" s="47">
        <f t="shared" si="0"/>
        <v>0</v>
      </c>
      <c r="J161" s="45"/>
    </row>
    <row r="162" spans="1:10" x14ac:dyDescent="0.3">
      <c r="A162" s="2" t="s">
        <v>161</v>
      </c>
      <c r="B162" s="55" t="s">
        <v>336</v>
      </c>
      <c r="C162" s="5"/>
      <c r="D162" s="5"/>
      <c r="E162" s="5"/>
      <c r="F162" s="5"/>
      <c r="G162" s="5"/>
      <c r="I162" s="47">
        <f t="shared" si="0"/>
        <v>0</v>
      </c>
      <c r="J162" s="45"/>
    </row>
    <row r="163" spans="1:10" x14ac:dyDescent="0.3">
      <c r="A163" t="s">
        <v>35</v>
      </c>
      <c r="B163" t="s">
        <v>32</v>
      </c>
      <c r="C163" s="5"/>
      <c r="D163" s="5"/>
      <c r="E163" s="5"/>
      <c r="F163" s="5"/>
      <c r="G163" s="5"/>
      <c r="I163" s="13">
        <f t="shared" si="0"/>
        <v>0</v>
      </c>
      <c r="J163" s="46">
        <f>I163</f>
        <v>0</v>
      </c>
    </row>
    <row r="164" spans="1:10" x14ac:dyDescent="0.3">
      <c r="A164" t="s">
        <v>36</v>
      </c>
      <c r="B164" t="s">
        <v>32</v>
      </c>
      <c r="C164" s="5"/>
      <c r="D164" s="5"/>
      <c r="E164" s="5"/>
      <c r="F164" s="5"/>
      <c r="G164" s="5"/>
      <c r="I164" s="13">
        <f t="shared" si="0"/>
        <v>0</v>
      </c>
      <c r="J164" s="46">
        <f t="shared" ref="J164:J173" si="1">I164</f>
        <v>0</v>
      </c>
    </row>
    <row r="165" spans="1:10" x14ac:dyDescent="0.3">
      <c r="A165" t="s">
        <v>340</v>
      </c>
      <c r="B165" s="56" t="s">
        <v>32</v>
      </c>
      <c r="C165" s="5"/>
      <c r="D165" s="5"/>
      <c r="E165" s="5"/>
      <c r="F165" s="5"/>
      <c r="G165" s="5"/>
      <c r="I165" s="13">
        <f t="shared" si="0"/>
        <v>0</v>
      </c>
      <c r="J165" s="46">
        <f t="shared" si="1"/>
        <v>0</v>
      </c>
    </row>
    <row r="166" spans="1:10" x14ac:dyDescent="0.3">
      <c r="A166" t="s">
        <v>405</v>
      </c>
      <c r="B166" s="56" t="s">
        <v>32</v>
      </c>
      <c r="C166" s="5"/>
      <c r="D166" s="5"/>
      <c r="E166" s="5"/>
      <c r="F166" s="5"/>
      <c r="G166" s="5"/>
      <c r="I166" s="13">
        <f t="shared" si="0"/>
        <v>0</v>
      </c>
      <c r="J166" s="46">
        <f t="shared" si="1"/>
        <v>0</v>
      </c>
    </row>
    <row r="167" spans="1:10" x14ac:dyDescent="0.3">
      <c r="A167" t="s">
        <v>341</v>
      </c>
      <c r="B167" s="56" t="s">
        <v>32</v>
      </c>
      <c r="C167" s="5"/>
      <c r="D167" s="5"/>
      <c r="E167" s="5"/>
      <c r="F167" s="5"/>
      <c r="G167" s="5"/>
      <c r="I167" s="13">
        <f t="shared" si="0"/>
        <v>0</v>
      </c>
      <c r="J167" s="46">
        <f t="shared" si="1"/>
        <v>0</v>
      </c>
    </row>
    <row r="168" spans="1:10" x14ac:dyDescent="0.3">
      <c r="A168" t="s">
        <v>389</v>
      </c>
      <c r="B168" s="56" t="s">
        <v>390</v>
      </c>
      <c r="C168" s="5">
        <v>5407</v>
      </c>
      <c r="D168" s="5"/>
      <c r="E168" s="5"/>
      <c r="F168" s="5"/>
      <c r="G168" s="5"/>
      <c r="I168" s="13">
        <f t="shared" si="0"/>
        <v>5407</v>
      </c>
      <c r="J168" s="46">
        <f t="shared" si="1"/>
        <v>5407</v>
      </c>
    </row>
    <row r="169" spans="1:10" x14ac:dyDescent="0.3">
      <c r="A169" t="s">
        <v>396</v>
      </c>
      <c r="B169" s="56" t="s">
        <v>390</v>
      </c>
      <c r="C169" s="5">
        <v>8622</v>
      </c>
      <c r="D169" s="5"/>
      <c r="E169" s="5">
        <v>1235</v>
      </c>
      <c r="F169" s="5">
        <v>20626</v>
      </c>
      <c r="G169" s="5"/>
      <c r="I169" s="13">
        <f t="shared" si="0"/>
        <v>30483</v>
      </c>
      <c r="J169" s="46">
        <f t="shared" si="1"/>
        <v>30483</v>
      </c>
    </row>
    <row r="170" spans="1:10" x14ac:dyDescent="0.3">
      <c r="A170" t="s">
        <v>391</v>
      </c>
      <c r="B170" s="56" t="s">
        <v>390</v>
      </c>
      <c r="C170" s="5">
        <v>1951</v>
      </c>
      <c r="D170" s="5"/>
      <c r="E170" s="5"/>
      <c r="F170" s="5"/>
      <c r="G170" s="5"/>
      <c r="I170" s="13">
        <f t="shared" si="0"/>
        <v>1951</v>
      </c>
      <c r="J170" s="46">
        <f t="shared" si="1"/>
        <v>1951</v>
      </c>
    </row>
    <row r="171" spans="1:10" x14ac:dyDescent="0.3">
      <c r="A171" t="s">
        <v>408</v>
      </c>
      <c r="B171" s="56" t="s">
        <v>390</v>
      </c>
      <c r="C171" s="5"/>
      <c r="D171" s="5"/>
      <c r="E171" s="5"/>
      <c r="F171" s="5"/>
      <c r="G171" s="5"/>
      <c r="I171" s="13">
        <f t="shared" si="0"/>
        <v>0</v>
      </c>
      <c r="J171" s="46">
        <f t="shared" si="1"/>
        <v>0</v>
      </c>
    </row>
    <row r="172" spans="1:10" x14ac:dyDescent="0.3">
      <c r="A172" s="53" t="s">
        <v>332</v>
      </c>
      <c r="B172" s="54" t="s">
        <v>316</v>
      </c>
      <c r="C172" s="5">
        <v>5705</v>
      </c>
      <c r="D172" s="5"/>
      <c r="E172" s="5"/>
      <c r="F172" s="5"/>
      <c r="G172" s="5"/>
      <c r="I172" s="13">
        <f t="shared" si="0"/>
        <v>5705</v>
      </c>
      <c r="J172" s="46">
        <f t="shared" si="1"/>
        <v>5705</v>
      </c>
    </row>
    <row r="173" spans="1:10" x14ac:dyDescent="0.3">
      <c r="A173" s="53" t="s">
        <v>326</v>
      </c>
      <c r="B173" s="54" t="s">
        <v>316</v>
      </c>
      <c r="C173" s="5">
        <v>3749</v>
      </c>
      <c r="D173" s="5"/>
      <c r="E173" s="80">
        <v>1326</v>
      </c>
      <c r="F173" s="5">
        <v>15373</v>
      </c>
      <c r="G173" s="5"/>
      <c r="I173" s="11">
        <f t="shared" si="0"/>
        <v>20448</v>
      </c>
      <c r="J173" s="46">
        <f t="shared" si="1"/>
        <v>20448</v>
      </c>
    </row>
    <row r="174" spans="1:10" x14ac:dyDescent="0.3">
      <c r="A174" s="53" t="s">
        <v>339</v>
      </c>
      <c r="B174" s="54" t="s">
        <v>316</v>
      </c>
      <c r="C174" s="5">
        <v>1022</v>
      </c>
      <c r="D174" s="5"/>
      <c r="E174" s="5"/>
      <c r="F174" s="10"/>
      <c r="G174" s="5"/>
      <c r="I174" s="13">
        <f t="shared" si="0"/>
        <v>1022</v>
      </c>
      <c r="J174" s="46">
        <f>I174</f>
        <v>1022</v>
      </c>
    </row>
    <row r="175" spans="1:10" x14ac:dyDescent="0.3">
      <c r="A175" s="53" t="s">
        <v>349</v>
      </c>
      <c r="B175" s="54" t="s">
        <v>397</v>
      </c>
      <c r="C175" s="5"/>
      <c r="D175" s="5"/>
      <c r="E175" s="5"/>
      <c r="F175" s="10"/>
      <c r="G175" s="5"/>
      <c r="I175" s="13">
        <f t="shared" si="0"/>
        <v>0</v>
      </c>
      <c r="J175" s="46">
        <f t="shared" ref="J175:J180" si="2">I175</f>
        <v>0</v>
      </c>
    </row>
    <row r="176" spans="1:10" x14ac:dyDescent="0.3">
      <c r="A176" s="53" t="s">
        <v>325</v>
      </c>
      <c r="B176" s="54" t="s">
        <v>397</v>
      </c>
      <c r="C176" s="5">
        <v>1466</v>
      </c>
      <c r="D176" s="5"/>
      <c r="E176" s="5"/>
      <c r="F176" s="10"/>
      <c r="G176" s="5"/>
      <c r="I176" s="13">
        <f t="shared" si="0"/>
        <v>1466</v>
      </c>
      <c r="J176" s="46">
        <f t="shared" si="2"/>
        <v>1466</v>
      </c>
    </row>
    <row r="177" spans="1:10" x14ac:dyDescent="0.3">
      <c r="A177" s="53" t="s">
        <v>398</v>
      </c>
      <c r="B177" s="54" t="s">
        <v>397</v>
      </c>
      <c r="C177" s="5">
        <v>537</v>
      </c>
      <c r="D177" s="5"/>
      <c r="E177" s="5"/>
      <c r="F177" s="10"/>
      <c r="G177" s="5"/>
      <c r="I177" s="13">
        <f t="shared" si="0"/>
        <v>537</v>
      </c>
      <c r="J177" s="46">
        <f t="shared" si="2"/>
        <v>537</v>
      </c>
    </row>
    <row r="178" spans="1:10" x14ac:dyDescent="0.3">
      <c r="A178" s="53" t="s">
        <v>332</v>
      </c>
      <c r="B178" s="54" t="s">
        <v>401</v>
      </c>
      <c r="C178" s="5"/>
      <c r="D178" s="5"/>
      <c r="E178" s="5"/>
      <c r="F178" s="10"/>
      <c r="G178" s="5"/>
      <c r="I178" s="13">
        <f t="shared" si="0"/>
        <v>0</v>
      </c>
      <c r="J178" s="46">
        <f t="shared" si="2"/>
        <v>0</v>
      </c>
    </row>
    <row r="179" spans="1:10" x14ac:dyDescent="0.3">
      <c r="A179" s="53" t="s">
        <v>339</v>
      </c>
      <c r="B179" s="54" t="s">
        <v>401</v>
      </c>
      <c r="C179" s="5"/>
      <c r="D179" s="5"/>
      <c r="E179" s="5"/>
      <c r="F179" s="10"/>
      <c r="G179" s="5"/>
      <c r="I179" s="13">
        <f t="shared" si="0"/>
        <v>0</v>
      </c>
      <c r="J179" s="46">
        <f t="shared" si="2"/>
        <v>0</v>
      </c>
    </row>
    <row r="180" spans="1:10" x14ac:dyDescent="0.3">
      <c r="A180" s="53" t="s">
        <v>161</v>
      </c>
      <c r="B180" s="54" t="s">
        <v>401</v>
      </c>
      <c r="C180" s="5"/>
      <c r="D180" s="5"/>
      <c r="E180" s="5"/>
      <c r="F180" s="10"/>
      <c r="G180" s="5"/>
      <c r="I180" s="13">
        <f t="shared" si="0"/>
        <v>0</v>
      </c>
      <c r="J180" s="46">
        <f t="shared" si="2"/>
        <v>0</v>
      </c>
    </row>
    <row r="181" spans="1:10" x14ac:dyDescent="0.3">
      <c r="A181" t="s">
        <v>37</v>
      </c>
      <c r="B181" t="s">
        <v>293</v>
      </c>
      <c r="C181" s="5"/>
      <c r="D181" s="5"/>
      <c r="E181" s="5"/>
      <c r="F181" s="5"/>
      <c r="G181" s="5"/>
      <c r="I181" s="13">
        <f t="shared" si="0"/>
        <v>0</v>
      </c>
      <c r="J181" s="44">
        <f>I181+I188+I192+I198</f>
        <v>9233</v>
      </c>
    </row>
    <row r="182" spans="1:10" x14ac:dyDescent="0.3">
      <c r="A182" s="2" t="s">
        <v>332</v>
      </c>
      <c r="B182" s="2" t="s">
        <v>327</v>
      </c>
      <c r="C182" s="5"/>
      <c r="D182" s="5"/>
      <c r="E182" s="5"/>
      <c r="F182" s="5"/>
      <c r="G182" s="5"/>
      <c r="I182" s="13">
        <f t="shared" si="0"/>
        <v>0</v>
      </c>
      <c r="J182" s="46">
        <f>I182+I199+I205+I193</f>
        <v>955</v>
      </c>
    </row>
    <row r="183" spans="1:10" x14ac:dyDescent="0.3">
      <c r="A183" t="s">
        <v>33</v>
      </c>
      <c r="B183" t="s">
        <v>293</v>
      </c>
      <c r="C183" s="5">
        <v>461</v>
      </c>
      <c r="D183" s="5">
        <v>1542</v>
      </c>
      <c r="E183" s="5">
        <v>670</v>
      </c>
      <c r="F183" s="5"/>
      <c r="G183" s="5"/>
      <c r="I183" s="13">
        <f t="shared" si="0"/>
        <v>2673</v>
      </c>
      <c r="J183" s="46">
        <f>I183+I189+I194+I200</f>
        <v>4986</v>
      </c>
    </row>
    <row r="184" spans="1:10" x14ac:dyDescent="0.3">
      <c r="A184" s="2" t="s">
        <v>326</v>
      </c>
      <c r="B184" s="2" t="s">
        <v>327</v>
      </c>
      <c r="C184" s="5"/>
      <c r="D184" s="5"/>
      <c r="E184" s="5"/>
      <c r="F184" s="5"/>
      <c r="G184" s="5"/>
      <c r="I184" s="13">
        <f t="shared" si="0"/>
        <v>0</v>
      </c>
      <c r="J184" s="46">
        <f>I184+I201+I206+I195</f>
        <v>6359</v>
      </c>
    </row>
    <row r="185" spans="1:10" x14ac:dyDescent="0.3">
      <c r="A185" t="s">
        <v>31</v>
      </c>
      <c r="B185" t="s">
        <v>293</v>
      </c>
      <c r="C185" s="5"/>
      <c r="D185" s="5"/>
      <c r="E185" s="5"/>
      <c r="F185" s="10"/>
      <c r="G185" s="5"/>
      <c r="I185" s="13">
        <f t="shared" si="0"/>
        <v>0</v>
      </c>
      <c r="J185" s="44">
        <f>I185+I190+I196+I202</f>
        <v>16588</v>
      </c>
    </row>
    <row r="186" spans="1:10" x14ac:dyDescent="0.3">
      <c r="A186" t="s">
        <v>245</v>
      </c>
      <c r="B186" t="s">
        <v>293</v>
      </c>
      <c r="C186" s="5"/>
      <c r="D186" s="5"/>
      <c r="E186" s="5"/>
      <c r="F186" s="10"/>
      <c r="G186" s="5"/>
      <c r="I186" s="13">
        <f t="shared" si="0"/>
        <v>0</v>
      </c>
      <c r="J186" s="75">
        <f>I186+I191+I197+I203+I207</f>
        <v>7641</v>
      </c>
    </row>
    <row r="187" spans="1:10" x14ac:dyDescent="0.3">
      <c r="A187" t="s">
        <v>161</v>
      </c>
      <c r="B187" t="s">
        <v>293</v>
      </c>
      <c r="C187" s="5">
        <v>2000</v>
      </c>
      <c r="D187" s="5"/>
      <c r="E187" s="5"/>
      <c r="F187" s="10"/>
      <c r="G187" s="5"/>
      <c r="I187" s="13">
        <f t="shared" si="0"/>
        <v>2000</v>
      </c>
      <c r="J187" s="46">
        <f>I187+I204+I208</f>
        <v>5091</v>
      </c>
    </row>
    <row r="188" spans="1:10" x14ac:dyDescent="0.3">
      <c r="A188" t="s">
        <v>37</v>
      </c>
      <c r="B188" t="s">
        <v>277</v>
      </c>
      <c r="C188" s="5"/>
      <c r="D188" s="5">
        <v>3713.6</v>
      </c>
      <c r="E188" s="17">
        <v>1819.8</v>
      </c>
      <c r="F188" s="10">
        <v>2719.6</v>
      </c>
      <c r="G188" s="5">
        <v>980</v>
      </c>
      <c r="I188" s="47">
        <f t="shared" si="0"/>
        <v>9233</v>
      </c>
      <c r="J188" s="46"/>
    </row>
    <row r="189" spans="1:10" x14ac:dyDescent="0.3">
      <c r="A189" t="s">
        <v>33</v>
      </c>
      <c r="B189" t="s">
        <v>277</v>
      </c>
      <c r="C189" s="5">
        <v>277</v>
      </c>
      <c r="D189" s="5"/>
      <c r="E189" s="5">
        <v>1100</v>
      </c>
      <c r="F189" s="10"/>
      <c r="G189" s="5">
        <v>936</v>
      </c>
      <c r="I189" s="47">
        <f t="shared" si="0"/>
        <v>2313</v>
      </c>
      <c r="J189" s="46"/>
    </row>
    <row r="190" spans="1:10" x14ac:dyDescent="0.3">
      <c r="A190" t="s">
        <v>31</v>
      </c>
      <c r="B190" t="s">
        <v>277</v>
      </c>
      <c r="C190" s="5">
        <v>2436</v>
      </c>
      <c r="D190" s="5">
        <v>1065</v>
      </c>
      <c r="E190" s="5">
        <v>336</v>
      </c>
      <c r="F190" s="10"/>
      <c r="G190" s="5">
        <v>1332</v>
      </c>
      <c r="I190" s="47">
        <f t="shared" si="0"/>
        <v>5169</v>
      </c>
      <c r="J190" s="46"/>
    </row>
    <row r="191" spans="1:10" x14ac:dyDescent="0.3">
      <c r="A191" t="s">
        <v>245</v>
      </c>
      <c r="B191" t="s">
        <v>277</v>
      </c>
      <c r="C191" s="5"/>
      <c r="D191" s="5"/>
      <c r="E191" s="5">
        <v>1739.5</v>
      </c>
      <c r="F191" s="10">
        <v>260.5</v>
      </c>
      <c r="G191" s="5"/>
      <c r="I191" s="74">
        <f t="shared" si="0"/>
        <v>2000</v>
      </c>
      <c r="J191" s="46"/>
    </row>
    <row r="192" spans="1:10" x14ac:dyDescent="0.3">
      <c r="A192" s="2" t="s">
        <v>37</v>
      </c>
      <c r="B192" s="2" t="s">
        <v>153</v>
      </c>
      <c r="C192" s="5"/>
      <c r="D192" s="5"/>
      <c r="E192" s="5"/>
      <c r="F192" s="10"/>
      <c r="G192" s="5"/>
      <c r="I192" s="47">
        <f t="shared" si="0"/>
        <v>0</v>
      </c>
      <c r="J192" s="46"/>
    </row>
    <row r="193" spans="1:10" x14ac:dyDescent="0.3">
      <c r="A193" s="2" t="s">
        <v>332</v>
      </c>
      <c r="B193" s="2" t="s">
        <v>153</v>
      </c>
      <c r="C193" s="5"/>
      <c r="D193" s="5"/>
      <c r="E193" s="5"/>
      <c r="F193" s="10"/>
      <c r="G193" s="5">
        <v>955</v>
      </c>
      <c r="I193" s="47">
        <f t="shared" si="0"/>
        <v>955</v>
      </c>
      <c r="J193" s="46"/>
    </row>
    <row r="194" spans="1:10" x14ac:dyDescent="0.3">
      <c r="A194" s="2" t="s">
        <v>33</v>
      </c>
      <c r="B194" s="2" t="s">
        <v>153</v>
      </c>
      <c r="C194" s="5"/>
      <c r="D194" s="5"/>
      <c r="E194" s="5"/>
      <c r="F194" s="10"/>
      <c r="G194" s="5"/>
      <c r="I194" s="47">
        <f t="shared" si="0"/>
        <v>0</v>
      </c>
      <c r="J194" s="46"/>
    </row>
    <row r="195" spans="1:10" x14ac:dyDescent="0.3">
      <c r="A195" s="2" t="s">
        <v>326</v>
      </c>
      <c r="B195" s="2" t="s">
        <v>153</v>
      </c>
      <c r="C195" s="5"/>
      <c r="D195" s="5">
        <v>2514</v>
      </c>
      <c r="E195" s="5">
        <v>1352</v>
      </c>
      <c r="F195" s="10"/>
      <c r="G195" s="5">
        <v>2493</v>
      </c>
      <c r="I195" s="47">
        <f t="shared" si="0"/>
        <v>6359</v>
      </c>
      <c r="J195" s="46"/>
    </row>
    <row r="196" spans="1:10" x14ac:dyDescent="0.3">
      <c r="A196" s="2" t="s">
        <v>31</v>
      </c>
      <c r="B196" s="2" t="s">
        <v>153</v>
      </c>
      <c r="C196" s="5"/>
      <c r="D196" s="5"/>
      <c r="E196" s="5">
        <v>8674</v>
      </c>
      <c r="F196" s="10">
        <v>1341</v>
      </c>
      <c r="G196" s="5">
        <v>1404</v>
      </c>
      <c r="I196" s="47">
        <f t="shared" si="0"/>
        <v>11419</v>
      </c>
      <c r="J196" s="46"/>
    </row>
    <row r="197" spans="1:10" x14ac:dyDescent="0.3">
      <c r="A197" s="2" t="s">
        <v>245</v>
      </c>
      <c r="B197" s="2" t="s">
        <v>153</v>
      </c>
      <c r="C197" s="5"/>
      <c r="D197" s="5"/>
      <c r="E197" s="5"/>
      <c r="F197" s="10"/>
      <c r="G197" s="5"/>
      <c r="I197" s="47">
        <f t="shared" si="0"/>
        <v>0</v>
      </c>
      <c r="J197" s="46"/>
    </row>
    <row r="198" spans="1:10" x14ac:dyDescent="0.3">
      <c r="A198" s="2" t="s">
        <v>42</v>
      </c>
      <c r="B198" s="2" t="s">
        <v>355</v>
      </c>
      <c r="C198" s="5"/>
      <c r="D198" s="5"/>
      <c r="E198" s="5"/>
      <c r="F198" s="5"/>
      <c r="G198" s="5"/>
      <c r="I198" s="47">
        <f t="shared" si="0"/>
        <v>0</v>
      </c>
      <c r="J198" s="46"/>
    </row>
    <row r="199" spans="1:10" x14ac:dyDescent="0.3">
      <c r="A199" s="2" t="s">
        <v>356</v>
      </c>
      <c r="B199" s="2" t="s">
        <v>355</v>
      </c>
      <c r="C199" s="5"/>
      <c r="D199" s="5"/>
      <c r="E199" s="5"/>
      <c r="F199" s="5"/>
      <c r="G199" s="5"/>
      <c r="I199" s="47">
        <f t="shared" si="0"/>
        <v>0</v>
      </c>
      <c r="J199" s="46"/>
    </row>
    <row r="200" spans="1:10" x14ac:dyDescent="0.3">
      <c r="A200" s="2" t="s">
        <v>44</v>
      </c>
      <c r="B200" s="2" t="s">
        <v>355</v>
      </c>
      <c r="C200" s="5"/>
      <c r="D200" s="5"/>
      <c r="E200" s="5"/>
      <c r="F200" s="5"/>
      <c r="G200" s="5"/>
      <c r="I200" s="47">
        <f t="shared" si="0"/>
        <v>0</v>
      </c>
      <c r="J200" s="46"/>
    </row>
    <row r="201" spans="1:10" x14ac:dyDescent="0.3">
      <c r="A201" s="2" t="s">
        <v>357</v>
      </c>
      <c r="B201" s="2" t="s">
        <v>355</v>
      </c>
      <c r="C201" s="5"/>
      <c r="D201" s="5"/>
      <c r="E201" s="5"/>
      <c r="F201" s="5"/>
      <c r="G201" s="5"/>
      <c r="I201" s="47">
        <f t="shared" si="0"/>
        <v>0</v>
      </c>
      <c r="J201" s="46"/>
    </row>
    <row r="202" spans="1:10" x14ac:dyDescent="0.3">
      <c r="A202" s="2" t="s">
        <v>71</v>
      </c>
      <c r="B202" s="2" t="s">
        <v>355</v>
      </c>
      <c r="C202" s="5"/>
      <c r="D202" s="5"/>
      <c r="E202" s="5"/>
      <c r="F202" s="5"/>
      <c r="G202" s="5"/>
      <c r="I202" s="47">
        <f t="shared" si="0"/>
        <v>0</v>
      </c>
      <c r="J202" s="46"/>
    </row>
    <row r="203" spans="1:10" x14ac:dyDescent="0.3">
      <c r="A203" s="2" t="s">
        <v>358</v>
      </c>
      <c r="B203" s="2" t="s">
        <v>355</v>
      </c>
      <c r="C203" s="5"/>
      <c r="D203" s="5"/>
      <c r="E203" s="5"/>
      <c r="F203" s="5"/>
      <c r="G203" s="5"/>
      <c r="I203" s="47">
        <f t="shared" si="0"/>
        <v>0</v>
      </c>
      <c r="J203" s="46"/>
    </row>
    <row r="204" spans="1:10" x14ac:dyDescent="0.3">
      <c r="A204" s="2" t="s">
        <v>359</v>
      </c>
      <c r="B204" s="2" t="s">
        <v>355</v>
      </c>
      <c r="C204" s="5"/>
      <c r="D204" s="5"/>
      <c r="E204" s="5"/>
      <c r="F204" s="10"/>
      <c r="G204" s="5"/>
      <c r="I204" s="47">
        <f t="shared" si="0"/>
        <v>0</v>
      </c>
      <c r="J204" s="46"/>
    </row>
    <row r="205" spans="1:10" x14ac:dyDescent="0.3">
      <c r="A205" s="2" t="s">
        <v>332</v>
      </c>
      <c r="B205" s="2" t="s">
        <v>381</v>
      </c>
      <c r="C205" s="5"/>
      <c r="D205" s="5"/>
      <c r="E205" s="5"/>
      <c r="F205" s="10"/>
      <c r="G205" s="5"/>
      <c r="I205" s="47">
        <f t="shared" si="0"/>
        <v>0</v>
      </c>
      <c r="J205" s="46"/>
    </row>
    <row r="206" spans="1:10" x14ac:dyDescent="0.3">
      <c r="A206" s="2" t="s">
        <v>326</v>
      </c>
      <c r="B206" s="2" t="s">
        <v>381</v>
      </c>
      <c r="C206" s="5"/>
      <c r="D206" s="5"/>
      <c r="E206" s="5"/>
      <c r="F206" s="10"/>
      <c r="G206" s="5"/>
      <c r="I206" s="47">
        <f t="shared" si="0"/>
        <v>0</v>
      </c>
      <c r="J206" s="46"/>
    </row>
    <row r="207" spans="1:10" x14ac:dyDescent="0.3">
      <c r="A207" s="2" t="s">
        <v>245</v>
      </c>
      <c r="B207" s="2" t="s">
        <v>381</v>
      </c>
      <c r="C207" s="5"/>
      <c r="D207" s="5"/>
      <c r="E207" s="5">
        <v>5641</v>
      </c>
      <c r="F207" s="10"/>
      <c r="G207" s="5"/>
      <c r="I207" s="47">
        <f t="shared" si="0"/>
        <v>5641</v>
      </c>
      <c r="J207" s="46"/>
    </row>
    <row r="208" spans="1:10" x14ac:dyDescent="0.3">
      <c r="A208" s="2" t="s">
        <v>161</v>
      </c>
      <c r="B208" s="2" t="s">
        <v>381</v>
      </c>
      <c r="C208" s="5">
        <v>378</v>
      </c>
      <c r="D208" s="5"/>
      <c r="E208" s="5">
        <v>191</v>
      </c>
      <c r="F208" s="10">
        <v>2522</v>
      </c>
      <c r="G208" s="5"/>
      <c r="I208" s="47">
        <f t="shared" si="0"/>
        <v>3091</v>
      </c>
      <c r="J208" s="46"/>
    </row>
    <row r="209" spans="1:10" x14ac:dyDescent="0.3">
      <c r="A209" s="2" t="s">
        <v>29</v>
      </c>
      <c r="B209" s="2" t="s">
        <v>318</v>
      </c>
      <c r="C209" s="5"/>
      <c r="D209" s="5"/>
      <c r="E209" s="5"/>
      <c r="F209" s="10"/>
      <c r="G209" s="5"/>
      <c r="I209" s="47">
        <f t="shared" si="0"/>
        <v>0</v>
      </c>
      <c r="J209" s="46">
        <f>I209</f>
        <v>0</v>
      </c>
    </row>
    <row r="210" spans="1:10" x14ac:dyDescent="0.3">
      <c r="A210" s="2" t="s">
        <v>17</v>
      </c>
      <c r="B210" s="2" t="s">
        <v>318</v>
      </c>
      <c r="C210" s="5"/>
      <c r="D210" s="5"/>
      <c r="E210" s="5"/>
      <c r="F210" s="10"/>
      <c r="G210" s="5"/>
      <c r="I210" s="47">
        <f t="shared" si="0"/>
        <v>0</v>
      </c>
      <c r="J210" s="46">
        <f>I210</f>
        <v>0</v>
      </c>
    </row>
    <row r="211" spans="1:10" x14ac:dyDescent="0.3">
      <c r="A211" s="2" t="s">
        <v>37</v>
      </c>
      <c r="B211" s="2" t="s">
        <v>290</v>
      </c>
      <c r="C211" s="5"/>
      <c r="D211" s="5"/>
      <c r="E211" s="5"/>
      <c r="F211" s="10"/>
      <c r="G211" s="5"/>
      <c r="I211" s="47">
        <f t="shared" si="0"/>
        <v>0</v>
      </c>
      <c r="J211" s="45"/>
    </row>
    <row r="212" spans="1:10" x14ac:dyDescent="0.3">
      <c r="A212" s="2" t="s">
        <v>33</v>
      </c>
      <c r="B212" s="2" t="s">
        <v>290</v>
      </c>
      <c r="C212" s="5"/>
      <c r="D212" s="5"/>
      <c r="E212" s="5"/>
      <c r="F212" s="10"/>
      <c r="G212" s="5"/>
      <c r="I212" s="47">
        <f t="shared" si="0"/>
        <v>0</v>
      </c>
      <c r="J212" s="45"/>
    </row>
    <row r="213" spans="1:10" x14ac:dyDescent="0.3">
      <c r="A213" s="2" t="s">
        <v>31</v>
      </c>
      <c r="B213" s="2" t="s">
        <v>290</v>
      </c>
      <c r="C213" s="5"/>
      <c r="D213" s="5"/>
      <c r="E213" s="5"/>
      <c r="F213" s="10"/>
      <c r="G213" s="5"/>
      <c r="I213" s="47">
        <f t="shared" si="0"/>
        <v>0</v>
      </c>
      <c r="J213" s="45"/>
    </row>
    <row r="214" spans="1:10" x14ac:dyDescent="0.3">
      <c r="A214" s="2" t="s">
        <v>245</v>
      </c>
      <c r="B214" s="2" t="s">
        <v>290</v>
      </c>
      <c r="C214" s="5"/>
      <c r="D214" s="5"/>
      <c r="E214" s="5"/>
      <c r="F214" s="10"/>
      <c r="G214" s="5"/>
      <c r="I214" s="47">
        <f t="shared" si="0"/>
        <v>0</v>
      </c>
      <c r="J214" s="45"/>
    </row>
    <row r="215" spans="1:10" x14ac:dyDescent="0.3">
      <c r="A215" s="62" t="s">
        <v>29</v>
      </c>
      <c r="B215" s="62" t="s">
        <v>32</v>
      </c>
      <c r="C215" s="5"/>
      <c r="D215" s="5"/>
      <c r="E215" s="5"/>
      <c r="F215" s="10"/>
      <c r="G215" s="5"/>
      <c r="I215" s="47">
        <f t="shared" si="0"/>
        <v>0</v>
      </c>
      <c r="J215" s="46">
        <f>I215</f>
        <v>0</v>
      </c>
    </row>
    <row r="216" spans="1:10" x14ac:dyDescent="0.3">
      <c r="A216" s="62" t="s">
        <v>17</v>
      </c>
      <c r="B216" s="62" t="s">
        <v>32</v>
      </c>
      <c r="C216" s="5"/>
      <c r="D216" s="5"/>
      <c r="E216" s="5"/>
      <c r="F216" s="10"/>
      <c r="G216" s="5"/>
      <c r="I216" s="47">
        <f t="shared" si="0"/>
        <v>0</v>
      </c>
      <c r="J216" s="46">
        <f t="shared" ref="J216:J217" si="3">I216</f>
        <v>0</v>
      </c>
    </row>
    <row r="217" spans="1:10" x14ac:dyDescent="0.3">
      <c r="A217" s="40" t="s">
        <v>18</v>
      </c>
      <c r="B217" s="62" t="s">
        <v>32</v>
      </c>
      <c r="C217" s="5"/>
      <c r="D217" s="5"/>
      <c r="E217" s="5"/>
      <c r="F217" s="10"/>
      <c r="G217" s="5"/>
      <c r="I217" s="47">
        <f t="shared" si="0"/>
        <v>0</v>
      </c>
      <c r="J217" s="46">
        <f t="shared" si="3"/>
        <v>0</v>
      </c>
    </row>
    <row r="218" spans="1:10" x14ac:dyDescent="0.3">
      <c r="A218" s="2" t="s">
        <v>42</v>
      </c>
      <c r="B218" s="54" t="s">
        <v>385</v>
      </c>
      <c r="C218" s="5">
        <v>4625</v>
      </c>
      <c r="D218" s="5"/>
      <c r="E218" s="5">
        <v>7065</v>
      </c>
      <c r="F218" s="10">
        <v>11418</v>
      </c>
      <c r="G218" s="5">
        <v>334</v>
      </c>
      <c r="I218" s="47">
        <f t="shared" si="0"/>
        <v>23442</v>
      </c>
      <c r="J218" s="46"/>
    </row>
    <row r="219" spans="1:10" x14ac:dyDescent="0.3">
      <c r="A219" s="2" t="s">
        <v>356</v>
      </c>
      <c r="B219" s="54" t="s">
        <v>385</v>
      </c>
      <c r="C219" s="5">
        <v>2698</v>
      </c>
      <c r="D219" s="5"/>
      <c r="E219" s="5"/>
      <c r="F219" s="10">
        <v>7331</v>
      </c>
      <c r="G219" s="5"/>
      <c r="I219" s="47">
        <f t="shared" si="0"/>
        <v>10029</v>
      </c>
      <c r="J219" s="46"/>
    </row>
    <row r="220" spans="1:10" x14ac:dyDescent="0.3">
      <c r="A220" s="2" t="s">
        <v>44</v>
      </c>
      <c r="B220" s="54" t="s">
        <v>385</v>
      </c>
      <c r="C220" s="5">
        <v>6687</v>
      </c>
      <c r="D220" s="5"/>
      <c r="E220" s="5">
        <v>2813</v>
      </c>
      <c r="F220" s="10">
        <v>4590</v>
      </c>
      <c r="G220" s="5"/>
      <c r="I220" s="47">
        <f t="shared" si="0"/>
        <v>14090</v>
      </c>
      <c r="J220" s="46"/>
    </row>
    <row r="221" spans="1:10" x14ac:dyDescent="0.3">
      <c r="A221" s="2" t="s">
        <v>357</v>
      </c>
      <c r="B221" s="54" t="s">
        <v>385</v>
      </c>
      <c r="C221" s="5">
        <v>5917</v>
      </c>
      <c r="D221" s="5"/>
      <c r="E221" s="80">
        <v>4772</v>
      </c>
      <c r="F221" s="10">
        <v>96</v>
      </c>
      <c r="G221" s="5"/>
      <c r="I221" s="83">
        <f t="shared" si="0"/>
        <v>10785</v>
      </c>
      <c r="J221" s="46"/>
    </row>
    <row r="222" spans="1:10" x14ac:dyDescent="0.3">
      <c r="A222" s="2" t="s">
        <v>71</v>
      </c>
      <c r="B222" s="54" t="s">
        <v>385</v>
      </c>
      <c r="C222" s="5">
        <v>922</v>
      </c>
      <c r="D222" s="5"/>
      <c r="E222" s="5">
        <v>1560</v>
      </c>
      <c r="F222" s="10">
        <v>8986</v>
      </c>
      <c r="G222" s="5">
        <v>3233</v>
      </c>
      <c r="I222" s="47">
        <f t="shared" si="0"/>
        <v>14701</v>
      </c>
      <c r="J222" s="46"/>
    </row>
    <row r="223" spans="1:10" x14ac:dyDescent="0.3">
      <c r="A223" s="2" t="s">
        <v>416</v>
      </c>
      <c r="B223" s="54" t="s">
        <v>385</v>
      </c>
      <c r="C223" s="5"/>
      <c r="D223" s="5"/>
      <c r="E223" s="5"/>
      <c r="F223" s="10"/>
      <c r="G223" s="5"/>
      <c r="I223" s="47">
        <f t="shared" si="0"/>
        <v>0</v>
      </c>
      <c r="J223" s="46">
        <f>I223</f>
        <v>0</v>
      </c>
    </row>
    <row r="224" spans="1:10" x14ac:dyDescent="0.3">
      <c r="A224" s="2" t="s">
        <v>358</v>
      </c>
      <c r="B224" s="54" t="s">
        <v>385</v>
      </c>
      <c r="C224" s="5"/>
      <c r="D224" s="5"/>
      <c r="E224" s="5">
        <v>175</v>
      </c>
      <c r="F224" s="10">
        <v>6655</v>
      </c>
      <c r="G224" s="5"/>
      <c r="I224" s="47">
        <f t="shared" si="0"/>
        <v>6830</v>
      </c>
      <c r="J224" s="46"/>
    </row>
    <row r="225" spans="1:10" x14ac:dyDescent="0.3">
      <c r="A225" s="2" t="s">
        <v>359</v>
      </c>
      <c r="B225" s="54" t="s">
        <v>385</v>
      </c>
      <c r="C225" s="5"/>
      <c r="D225" s="5"/>
      <c r="E225" s="5"/>
      <c r="F225" s="10"/>
      <c r="G225" s="5"/>
      <c r="I225" s="47">
        <f t="shared" si="0"/>
        <v>0</v>
      </c>
      <c r="J225" s="46"/>
    </row>
    <row r="226" spans="1:10" x14ac:dyDescent="0.3">
      <c r="A226" s="2" t="s">
        <v>392</v>
      </c>
      <c r="B226" s="54" t="s">
        <v>390</v>
      </c>
      <c r="C226" s="5">
        <v>3346</v>
      </c>
      <c r="D226" s="5"/>
      <c r="E226" s="5"/>
      <c r="F226" s="10"/>
      <c r="G226" s="5"/>
      <c r="I226" s="47">
        <f t="shared" si="0"/>
        <v>3346</v>
      </c>
      <c r="J226" s="46">
        <f>I226</f>
        <v>3346</v>
      </c>
    </row>
    <row r="227" spans="1:10" x14ac:dyDescent="0.3">
      <c r="A227" s="2" t="s">
        <v>411</v>
      </c>
      <c r="B227" s="54" t="s">
        <v>390</v>
      </c>
      <c r="C227" s="5"/>
      <c r="D227" s="5"/>
      <c r="E227" s="5"/>
      <c r="F227" s="10"/>
      <c r="G227" s="5"/>
      <c r="I227" s="47">
        <f t="shared" si="0"/>
        <v>0</v>
      </c>
      <c r="J227" s="46">
        <f>I227</f>
        <v>0</v>
      </c>
    </row>
    <row r="228" spans="1:10" x14ac:dyDescent="0.3">
      <c r="A228" s="2" t="s">
        <v>393</v>
      </c>
      <c r="B228" s="54" t="s">
        <v>390</v>
      </c>
      <c r="C228" s="5"/>
      <c r="D228" s="5"/>
      <c r="E228" s="5"/>
      <c r="F228" s="10"/>
      <c r="G228" s="5"/>
      <c r="I228" s="47">
        <f t="shared" si="0"/>
        <v>0</v>
      </c>
      <c r="J228" s="46">
        <f>I228</f>
        <v>0</v>
      </c>
    </row>
    <row r="229" spans="1:10" x14ac:dyDescent="0.3">
      <c r="A229" s="2" t="s">
        <v>53</v>
      </c>
      <c r="B229" s="58" t="s">
        <v>310</v>
      </c>
      <c r="C229" s="5"/>
      <c r="D229" s="5"/>
      <c r="E229" s="5"/>
      <c r="F229" s="10"/>
      <c r="G229" s="5"/>
      <c r="I229" s="47">
        <f t="shared" si="0"/>
        <v>0</v>
      </c>
      <c r="J229" s="44">
        <f>I155+I211+I229+I236+I218</f>
        <v>56132</v>
      </c>
    </row>
    <row r="230" spans="1:10" x14ac:dyDescent="0.3">
      <c r="A230" s="2" t="s">
        <v>333</v>
      </c>
      <c r="B230" s="58" t="s">
        <v>310</v>
      </c>
      <c r="C230" s="5"/>
      <c r="D230" s="5"/>
      <c r="E230" s="5"/>
      <c r="F230" s="10"/>
      <c r="G230" s="5"/>
      <c r="I230" s="47">
        <f t="shared" si="0"/>
        <v>0</v>
      </c>
      <c r="J230" s="46">
        <f>I230+I156+I237+I219</f>
        <v>19601</v>
      </c>
    </row>
    <row r="231" spans="1:10" x14ac:dyDescent="0.3">
      <c r="A231" s="2" t="s">
        <v>54</v>
      </c>
      <c r="B231" s="58" t="s">
        <v>310</v>
      </c>
      <c r="C231" s="5"/>
      <c r="D231" s="5"/>
      <c r="E231" s="5"/>
      <c r="F231" s="10"/>
      <c r="G231" s="5"/>
      <c r="I231" s="47">
        <f t="shared" si="0"/>
        <v>0</v>
      </c>
      <c r="J231" s="44">
        <f>I157+I212+I231+I244+I238+I220</f>
        <v>46632</v>
      </c>
    </row>
    <row r="232" spans="1:10" x14ac:dyDescent="0.3">
      <c r="A232" s="2" t="s">
        <v>334</v>
      </c>
      <c r="B232" s="58" t="s">
        <v>310</v>
      </c>
      <c r="C232" s="5"/>
      <c r="D232" s="5"/>
      <c r="E232" s="5"/>
      <c r="F232" s="10"/>
      <c r="G232" s="5"/>
      <c r="I232" s="47">
        <f t="shared" si="0"/>
        <v>0</v>
      </c>
      <c r="J232" s="46">
        <f>I232+I158+I239+I221</f>
        <v>45448</v>
      </c>
    </row>
    <row r="233" spans="1:10" x14ac:dyDescent="0.3">
      <c r="A233" s="2" t="s">
        <v>311</v>
      </c>
      <c r="B233" s="58" t="s">
        <v>310</v>
      </c>
      <c r="C233" s="5"/>
      <c r="D233" s="5"/>
      <c r="E233" s="5"/>
      <c r="F233" s="10"/>
      <c r="G233" s="5"/>
      <c r="I233" s="47">
        <f t="shared" si="0"/>
        <v>0</v>
      </c>
      <c r="J233" s="44">
        <f>I160+I213+I233+I240+I222</f>
        <v>25548</v>
      </c>
    </row>
    <row r="234" spans="1:10" x14ac:dyDescent="0.3">
      <c r="A234" s="2" t="s">
        <v>320</v>
      </c>
      <c r="B234" s="58" t="s">
        <v>310</v>
      </c>
      <c r="C234" s="5"/>
      <c r="D234" s="5"/>
      <c r="E234" s="5"/>
      <c r="F234" s="5"/>
      <c r="G234" s="5"/>
      <c r="I234" s="47">
        <f t="shared" si="0"/>
        <v>0</v>
      </c>
      <c r="J234" s="44">
        <f>I214+I234+I161+I242+I224</f>
        <v>6830</v>
      </c>
    </row>
    <row r="235" spans="1:10" x14ac:dyDescent="0.3">
      <c r="A235" s="2" t="s">
        <v>337</v>
      </c>
      <c r="B235" s="58" t="s">
        <v>310</v>
      </c>
      <c r="C235" s="5"/>
      <c r="D235" s="5"/>
      <c r="E235" s="5"/>
      <c r="F235" s="5"/>
      <c r="G235" s="5"/>
      <c r="I235" s="47">
        <f>C235+D235+E235+F235+G235</f>
        <v>0</v>
      </c>
      <c r="J235" s="46">
        <f>I235+I162+I243+I225</f>
        <v>12262</v>
      </c>
    </row>
    <row r="236" spans="1:10" x14ac:dyDescent="0.3">
      <c r="A236" s="65" t="s">
        <v>29</v>
      </c>
      <c r="B236" s="58" t="s">
        <v>310</v>
      </c>
      <c r="C236" s="5">
        <v>8401</v>
      </c>
      <c r="D236" s="5">
        <v>5346</v>
      </c>
      <c r="E236" s="5">
        <v>6339</v>
      </c>
      <c r="F236" s="5">
        <v>8369</v>
      </c>
      <c r="G236" s="5">
        <v>4235</v>
      </c>
      <c r="I236" s="47">
        <f t="shared" ref="I236:I243" si="4">C236+D236+E236+F236+G236</f>
        <v>32690</v>
      </c>
      <c r="J236" s="46"/>
    </row>
    <row r="237" spans="1:10" x14ac:dyDescent="0.3">
      <c r="A237" s="65" t="s">
        <v>330</v>
      </c>
      <c r="B237" s="58" t="s">
        <v>310</v>
      </c>
      <c r="C237" s="5"/>
      <c r="D237" s="5"/>
      <c r="E237" s="5"/>
      <c r="F237" s="5">
        <v>6839</v>
      </c>
      <c r="G237" s="5">
        <v>2733</v>
      </c>
      <c r="I237" s="47">
        <f t="shared" si="4"/>
        <v>9572</v>
      </c>
      <c r="J237" s="46"/>
    </row>
    <row r="238" spans="1:10" x14ac:dyDescent="0.3">
      <c r="A238" s="65" t="s">
        <v>17</v>
      </c>
      <c r="B238" s="58" t="s">
        <v>310</v>
      </c>
      <c r="C238" s="5">
        <v>897</v>
      </c>
      <c r="D238" s="5">
        <v>18859</v>
      </c>
      <c r="E238" s="5">
        <v>2510</v>
      </c>
      <c r="F238" s="5">
        <v>4353</v>
      </c>
      <c r="G238" s="5">
        <v>5923</v>
      </c>
      <c r="I238" s="47">
        <f t="shared" si="4"/>
        <v>32542</v>
      </c>
      <c r="J238" s="46"/>
    </row>
    <row r="239" spans="1:10" x14ac:dyDescent="0.3">
      <c r="A239" s="65" t="s">
        <v>331</v>
      </c>
      <c r="B239" s="58" t="s">
        <v>310</v>
      </c>
      <c r="C239" s="5">
        <v>6406</v>
      </c>
      <c r="D239" s="5">
        <v>7830</v>
      </c>
      <c r="E239" s="5">
        <v>5691</v>
      </c>
      <c r="F239" s="5">
        <v>9074</v>
      </c>
      <c r="G239" s="5">
        <v>5662</v>
      </c>
      <c r="I239" s="47">
        <f t="shared" si="4"/>
        <v>34663</v>
      </c>
      <c r="J239" s="46"/>
    </row>
    <row r="240" spans="1:10" x14ac:dyDescent="0.3">
      <c r="A240" s="65" t="s">
        <v>18</v>
      </c>
      <c r="B240" s="58" t="s">
        <v>310</v>
      </c>
      <c r="C240" s="5"/>
      <c r="D240" s="5">
        <v>8328</v>
      </c>
      <c r="E240" s="5"/>
      <c r="F240" s="10">
        <v>709</v>
      </c>
      <c r="G240" s="5"/>
      <c r="I240" s="47">
        <f t="shared" si="4"/>
        <v>9037</v>
      </c>
      <c r="J240" s="46"/>
    </row>
    <row r="241" spans="1:10" x14ac:dyDescent="0.3">
      <c r="A241" s="65" t="s">
        <v>415</v>
      </c>
      <c r="B241" s="58" t="s">
        <v>310</v>
      </c>
      <c r="C241" s="5"/>
      <c r="D241" s="5"/>
      <c r="E241" s="5"/>
      <c r="F241" s="10"/>
      <c r="G241" s="5"/>
      <c r="I241" s="47">
        <f t="shared" si="4"/>
        <v>0</v>
      </c>
      <c r="J241" s="46">
        <f>I241</f>
        <v>0</v>
      </c>
    </row>
    <row r="242" spans="1:10" x14ac:dyDescent="0.3">
      <c r="A242" s="65" t="s">
        <v>244</v>
      </c>
      <c r="B242" s="58" t="s">
        <v>310</v>
      </c>
      <c r="C242" s="5"/>
      <c r="D242" s="5"/>
      <c r="E242" s="5"/>
      <c r="F242" s="10"/>
      <c r="G242" s="5"/>
      <c r="I242" s="47">
        <f t="shared" si="4"/>
        <v>0</v>
      </c>
      <c r="J242" s="46"/>
    </row>
    <row r="243" spans="1:10" x14ac:dyDescent="0.3">
      <c r="A243" s="65" t="s">
        <v>162</v>
      </c>
      <c r="B243" s="58" t="s">
        <v>310</v>
      </c>
      <c r="C243" s="5">
        <v>1171</v>
      </c>
      <c r="D243" s="5">
        <v>2160</v>
      </c>
      <c r="E243" s="5">
        <v>4768</v>
      </c>
      <c r="F243" s="10">
        <v>4163</v>
      </c>
      <c r="G243" s="5"/>
      <c r="I243" s="47">
        <f t="shared" si="4"/>
        <v>12262</v>
      </c>
      <c r="J243" s="46"/>
    </row>
    <row r="244" spans="1:10" x14ac:dyDescent="0.3">
      <c r="A244" t="s">
        <v>27</v>
      </c>
      <c r="B244" t="s">
        <v>45</v>
      </c>
      <c r="C244" s="5"/>
      <c r="D244" s="5"/>
      <c r="E244" s="5"/>
      <c r="F244" s="5"/>
      <c r="G244" s="5"/>
      <c r="I244" s="47">
        <f t="shared" si="0"/>
        <v>0</v>
      </c>
      <c r="J244" s="44"/>
    </row>
    <row r="245" spans="1:10" x14ac:dyDescent="0.3">
      <c r="C245" s="1" t="s">
        <v>0</v>
      </c>
      <c r="D245" s="1" t="s">
        <v>0</v>
      </c>
      <c r="E245" s="1" t="s">
        <v>0</v>
      </c>
      <c r="F245" s="1" t="s">
        <v>0</v>
      </c>
      <c r="G245" s="1" t="s">
        <v>0</v>
      </c>
      <c r="H245" s="1"/>
      <c r="I245" s="1" t="s">
        <v>0</v>
      </c>
    </row>
    <row r="246" spans="1:10" x14ac:dyDescent="0.3">
      <c r="C246" s="70">
        <f>SUM(C4:C244)</f>
        <v>174417</v>
      </c>
      <c r="D246" s="70">
        <f>SUM(D4:D244)</f>
        <v>199234.6</v>
      </c>
      <c r="E246" s="70">
        <f>SUM(E4:E244)</f>
        <v>156579.29999999999</v>
      </c>
      <c r="F246" s="70">
        <f>SUM(F4:F244)</f>
        <v>187298.1</v>
      </c>
      <c r="G246" s="70">
        <f>SUM(G4:G244)</f>
        <v>103629</v>
      </c>
      <c r="H246" s="9"/>
      <c r="I246" s="76">
        <f>SUM(I4:I244)</f>
        <v>821158</v>
      </c>
      <c r="J246" s="76">
        <f>SUM(J4:J244)</f>
        <v>821158</v>
      </c>
    </row>
    <row r="247" spans="1:10" x14ac:dyDescent="0.3">
      <c r="C247" s="1" t="s">
        <v>1</v>
      </c>
      <c r="D247" s="1" t="s">
        <v>1</v>
      </c>
      <c r="E247" s="1" t="s">
        <v>1</v>
      </c>
      <c r="F247" s="1" t="s">
        <v>1</v>
      </c>
      <c r="G247" s="1" t="s">
        <v>1</v>
      </c>
      <c r="H247" s="1"/>
      <c r="I247" s="1" t="s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257"/>
  <sheetViews>
    <sheetView workbookViewId="0">
      <pane xSplit="2" ySplit="3" topLeftCell="C250" activePane="bottomRight" state="frozen"/>
      <selection pane="topRight" activeCell="C1" sqref="C1"/>
      <selection pane="bottomLeft" activeCell="A4" sqref="A4"/>
      <selection pane="bottomRight" activeCell="J257" sqref="J257"/>
    </sheetView>
  </sheetViews>
  <sheetFormatPr defaultRowHeight="14.4" x14ac:dyDescent="0.3"/>
  <cols>
    <col min="1" max="1" width="10.109375" customWidth="1"/>
    <col min="2" max="2" width="21.33203125" customWidth="1"/>
    <col min="3" max="3" width="12.44140625" customWidth="1"/>
    <col min="4" max="4" width="11.5546875" customWidth="1"/>
    <col min="5" max="6" width="12.109375" customWidth="1"/>
    <col min="7" max="7" width="11.88671875" customWidth="1"/>
    <col min="9" max="9" width="13.44140625" customWidth="1"/>
    <col min="10" max="10" width="12" customWidth="1"/>
  </cols>
  <sheetData>
    <row r="1" spans="1:10" x14ac:dyDescent="0.3">
      <c r="A1" t="s">
        <v>417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155</v>
      </c>
      <c r="D3" s="3" t="s">
        <v>226</v>
      </c>
      <c r="E3" s="4" t="s">
        <v>227</v>
      </c>
      <c r="F3" s="4" t="s">
        <v>228</v>
      </c>
      <c r="G3" s="3" t="s">
        <v>118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54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1475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7786</v>
      </c>
    </row>
    <row r="12" spans="1:10" x14ac:dyDescent="0.3">
      <c r="A12" s="67" t="s">
        <v>331</v>
      </c>
      <c r="B12" s="67" t="s">
        <v>315</v>
      </c>
      <c r="C12" s="17"/>
      <c r="D12" s="17"/>
      <c r="E12" s="17"/>
      <c r="F12" s="17"/>
      <c r="G12" s="17">
        <v>1475</v>
      </c>
      <c r="I12" s="47">
        <f t="shared" si="0"/>
        <v>1475</v>
      </c>
      <c r="J12" s="46"/>
    </row>
    <row r="13" spans="1:10" x14ac:dyDescent="0.3">
      <c r="A13" s="67" t="s">
        <v>18</v>
      </c>
      <c r="B13" s="67" t="s">
        <v>315</v>
      </c>
      <c r="C13" s="17">
        <v>1428</v>
      </c>
      <c r="D13" s="17">
        <v>1575</v>
      </c>
      <c r="E13" s="17">
        <v>2024</v>
      </c>
      <c r="F13" s="17">
        <v>1393</v>
      </c>
      <c r="G13" s="17">
        <v>1366</v>
      </c>
      <c r="I13" s="47">
        <f t="shared" si="0"/>
        <v>7786</v>
      </c>
      <c r="J13" s="46"/>
    </row>
    <row r="14" spans="1:10" x14ac:dyDescent="0.3">
      <c r="A14" s="2" t="s">
        <v>331</v>
      </c>
      <c r="B14" s="2" t="s">
        <v>287</v>
      </c>
      <c r="C14" s="17"/>
      <c r="D14" s="17"/>
      <c r="E14" s="17"/>
      <c r="F14" s="17"/>
      <c r="G14" s="17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17"/>
      <c r="D15" s="17"/>
      <c r="E15" s="17"/>
      <c r="F15" s="17"/>
      <c r="G15" s="17"/>
      <c r="I15" s="47">
        <f t="shared" si="0"/>
        <v>0</v>
      </c>
      <c r="J15" s="46">
        <f>I15</f>
        <v>0</v>
      </c>
    </row>
    <row r="16" spans="1:10" x14ac:dyDescent="0.3">
      <c r="A16" s="73" t="s">
        <v>11</v>
      </c>
      <c r="B16" s="73" t="s">
        <v>410</v>
      </c>
      <c r="C16" s="17"/>
      <c r="D16" s="17">
        <v>17744</v>
      </c>
      <c r="E16" s="17"/>
      <c r="F16" s="17"/>
      <c r="G16" s="17"/>
      <c r="I16" s="47">
        <f t="shared" si="0"/>
        <v>17744</v>
      </c>
      <c r="J16" s="44">
        <f>I4+I16+I30+I37+I59+I63+I65+I76+I23+I72+I83+I52+I44</f>
        <v>58361</v>
      </c>
    </row>
    <row r="17" spans="1:10" x14ac:dyDescent="0.3">
      <c r="A17" s="73" t="s">
        <v>346</v>
      </c>
      <c r="B17" s="73" t="s">
        <v>410</v>
      </c>
      <c r="C17" s="17"/>
      <c r="D17" s="17">
        <v>6421</v>
      </c>
      <c r="E17" s="17">
        <v>1594</v>
      </c>
      <c r="F17" s="17">
        <v>8865</v>
      </c>
      <c r="G17" s="17">
        <v>5213</v>
      </c>
      <c r="I17" s="47">
        <f t="shared" si="0"/>
        <v>22093</v>
      </c>
      <c r="J17" s="46">
        <f>I17+I31+I38+I77+I24+I66+I73+I84+I53+I45</f>
        <v>62790</v>
      </c>
    </row>
    <row r="18" spans="1:10" x14ac:dyDescent="0.3">
      <c r="A18" s="73" t="s">
        <v>10</v>
      </c>
      <c r="B18" s="73" t="s">
        <v>410</v>
      </c>
      <c r="C18" s="17">
        <v>13656</v>
      </c>
      <c r="D18" s="80">
        <v>8505</v>
      </c>
      <c r="E18" s="17">
        <v>5156</v>
      </c>
      <c r="F18" s="17">
        <v>6769</v>
      </c>
      <c r="G18" s="17">
        <v>12476</v>
      </c>
      <c r="I18" s="47">
        <f t="shared" si="0"/>
        <v>46562</v>
      </c>
      <c r="J18" s="44">
        <f>I5+I18+I32+I39+I60+I64+I78+I25+I67+I85+I54+I46</f>
        <v>110780</v>
      </c>
    </row>
    <row r="19" spans="1:10" x14ac:dyDescent="0.3">
      <c r="A19" s="73" t="s">
        <v>347</v>
      </c>
      <c r="B19" s="73" t="s">
        <v>410</v>
      </c>
      <c r="C19" s="17"/>
      <c r="D19" s="17">
        <v>8022</v>
      </c>
      <c r="E19" s="17">
        <v>2290</v>
      </c>
      <c r="F19" s="17">
        <v>10095</v>
      </c>
      <c r="G19" s="17">
        <v>2057</v>
      </c>
      <c r="I19" s="47">
        <f t="shared" si="0"/>
        <v>22464</v>
      </c>
      <c r="J19" s="46">
        <f>I19+I33+I40+I79+I26+I68+I86+I55+I47</f>
        <v>64710</v>
      </c>
    </row>
    <row r="20" spans="1:10" x14ac:dyDescent="0.3">
      <c r="A20" s="73" t="s">
        <v>8</v>
      </c>
      <c r="B20" s="73" t="s">
        <v>410</v>
      </c>
      <c r="C20" s="17"/>
      <c r="D20" s="17">
        <v>7972</v>
      </c>
      <c r="E20" s="17">
        <v>3118</v>
      </c>
      <c r="F20" s="17">
        <v>6156</v>
      </c>
      <c r="G20" s="17">
        <v>8250</v>
      </c>
      <c r="I20" s="47">
        <f t="shared" si="0"/>
        <v>25496</v>
      </c>
      <c r="J20" s="44">
        <f>I6+I20+I34+I41+I61+I80+I27+I69+I87+I56+I48</f>
        <v>57982</v>
      </c>
    </row>
    <row r="21" spans="1:10" x14ac:dyDescent="0.3">
      <c r="A21" s="73" t="s">
        <v>348</v>
      </c>
      <c r="B21" s="73" t="s">
        <v>410</v>
      </c>
      <c r="C21" s="17"/>
      <c r="D21" s="17"/>
      <c r="E21" s="17"/>
      <c r="F21" s="17"/>
      <c r="G21" s="17">
        <v>461</v>
      </c>
      <c r="I21" s="47">
        <f t="shared" si="0"/>
        <v>461</v>
      </c>
      <c r="J21" s="44">
        <f>I7+I21+I35+I42+I62+I81+I28+I70+I74+I88+I57+I50</f>
        <v>8087</v>
      </c>
    </row>
    <row r="22" spans="1:10" x14ac:dyDescent="0.3">
      <c r="A22" s="73" t="s">
        <v>158</v>
      </c>
      <c r="B22" s="73" t="s">
        <v>410</v>
      </c>
      <c r="C22" s="17">
        <v>2524</v>
      </c>
      <c r="D22" s="17">
        <v>1280</v>
      </c>
      <c r="E22" s="17">
        <v>449</v>
      </c>
      <c r="F22" s="17">
        <v>5706</v>
      </c>
      <c r="G22" s="17"/>
      <c r="I22" s="47">
        <f t="shared" si="0"/>
        <v>9959</v>
      </c>
      <c r="J22" s="44">
        <f>I8+I22+I36+I43+I82+I29+I71+I75+I89+I58+I51</f>
        <v>45005</v>
      </c>
    </row>
    <row r="23" spans="1:10" x14ac:dyDescent="0.3">
      <c r="A23" s="2" t="s">
        <v>172</v>
      </c>
      <c r="B23" s="2" t="s">
        <v>407</v>
      </c>
      <c r="C23" s="17"/>
      <c r="D23" s="17"/>
      <c r="E23" s="17"/>
      <c r="F23" s="17">
        <v>6805</v>
      </c>
      <c r="G23" s="80">
        <v>2290</v>
      </c>
      <c r="I23" s="83">
        <f t="shared" si="0"/>
        <v>9095</v>
      </c>
      <c r="J23" s="44"/>
    </row>
    <row r="24" spans="1:10" x14ac:dyDescent="0.3">
      <c r="A24" s="2" t="s">
        <v>352</v>
      </c>
      <c r="B24" s="2" t="s">
        <v>407</v>
      </c>
      <c r="C24" s="17"/>
      <c r="D24" s="17">
        <v>7649</v>
      </c>
      <c r="E24" s="17">
        <v>380</v>
      </c>
      <c r="F24" s="17"/>
      <c r="G24" s="17"/>
      <c r="I24" s="47">
        <f t="shared" si="0"/>
        <v>8029</v>
      </c>
      <c r="J24" s="44"/>
    </row>
    <row r="25" spans="1:10" x14ac:dyDescent="0.3">
      <c r="A25" s="2" t="s">
        <v>22</v>
      </c>
      <c r="B25" s="2" t="s">
        <v>407</v>
      </c>
      <c r="C25" s="17">
        <v>3423</v>
      </c>
      <c r="D25" s="17">
        <v>5635</v>
      </c>
      <c r="E25" s="17">
        <v>2073</v>
      </c>
      <c r="F25" s="17">
        <v>1267</v>
      </c>
      <c r="G25" s="17"/>
      <c r="I25" s="83">
        <f t="shared" si="0"/>
        <v>12398</v>
      </c>
      <c r="J25" s="44"/>
    </row>
    <row r="26" spans="1:10" x14ac:dyDescent="0.3">
      <c r="A26" s="2" t="s">
        <v>323</v>
      </c>
      <c r="B26" s="2" t="s">
        <v>407</v>
      </c>
      <c r="C26" s="17"/>
      <c r="D26" s="17">
        <v>3445</v>
      </c>
      <c r="E26" s="17"/>
      <c r="F26" s="17">
        <v>1635</v>
      </c>
      <c r="G26" s="17">
        <v>3498</v>
      </c>
      <c r="I26" s="47">
        <f t="shared" si="0"/>
        <v>8578</v>
      </c>
      <c r="J26" s="44"/>
    </row>
    <row r="27" spans="1:10" x14ac:dyDescent="0.3">
      <c r="A27" s="2" t="s">
        <v>24</v>
      </c>
      <c r="B27" s="2" t="s">
        <v>407</v>
      </c>
      <c r="C27" s="17"/>
      <c r="D27" s="17">
        <v>801</v>
      </c>
      <c r="E27" s="17"/>
      <c r="F27" s="17">
        <v>7428</v>
      </c>
      <c r="G27" s="17">
        <v>4358</v>
      </c>
      <c r="I27" s="47">
        <f t="shared" si="0"/>
        <v>12587</v>
      </c>
      <c r="J27" s="44"/>
    </row>
    <row r="28" spans="1:10" x14ac:dyDescent="0.3">
      <c r="A28" s="2" t="s">
        <v>353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354</v>
      </c>
      <c r="B29" s="2" t="s">
        <v>407</v>
      </c>
      <c r="C29" s="17"/>
      <c r="D29" s="17"/>
      <c r="E29" s="17">
        <v>4060</v>
      </c>
      <c r="F29" s="17">
        <v>9420</v>
      </c>
      <c r="G29" s="80">
        <v>2177</v>
      </c>
      <c r="I29" s="83">
        <f t="shared" si="0"/>
        <v>15657</v>
      </c>
      <c r="J29" s="44"/>
    </row>
    <row r="30" spans="1:10" x14ac:dyDescent="0.3">
      <c r="A30" s="2" t="s">
        <v>11</v>
      </c>
      <c r="B30" s="61" t="s">
        <v>345</v>
      </c>
      <c r="C30" s="17"/>
      <c r="D30" s="17"/>
      <c r="E30" s="17"/>
      <c r="F30" s="17"/>
      <c r="G30" s="17"/>
      <c r="I30" s="47">
        <f t="shared" si="0"/>
        <v>0</v>
      </c>
      <c r="J30" s="45"/>
    </row>
    <row r="31" spans="1:10" x14ac:dyDescent="0.3">
      <c r="A31" s="2" t="s">
        <v>346</v>
      </c>
      <c r="B31" s="61" t="s">
        <v>345</v>
      </c>
      <c r="C31" s="17"/>
      <c r="D31" s="17"/>
      <c r="E31" s="17">
        <v>2776</v>
      </c>
      <c r="F31" s="17">
        <v>523</v>
      </c>
      <c r="G31" s="17"/>
      <c r="I31" s="47">
        <f t="shared" si="0"/>
        <v>3299</v>
      </c>
      <c r="J31" s="45"/>
    </row>
    <row r="32" spans="1:10" x14ac:dyDescent="0.3">
      <c r="A32" s="2" t="s">
        <v>10</v>
      </c>
      <c r="B32" s="61" t="s">
        <v>345</v>
      </c>
      <c r="C32" s="17"/>
      <c r="D32" s="17"/>
      <c r="E32" s="17"/>
      <c r="F32" s="17"/>
      <c r="G32" s="17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17"/>
      <c r="D33" s="17"/>
      <c r="E33" s="17"/>
      <c r="F33" s="17"/>
      <c r="G33" s="17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158</v>
      </c>
      <c r="B36" s="61" t="s">
        <v>345</v>
      </c>
      <c r="C36" s="17"/>
      <c r="D36" s="17">
        <v>2143</v>
      </c>
      <c r="E36" s="17">
        <v>2461</v>
      </c>
      <c r="F36" s="17">
        <v>132</v>
      </c>
      <c r="G36" s="17"/>
      <c r="I36" s="47">
        <f t="shared" si="0"/>
        <v>4736</v>
      </c>
      <c r="J36" s="45"/>
    </row>
    <row r="37" spans="1:10" x14ac:dyDescent="0.3">
      <c r="A37" s="2" t="s">
        <v>157</v>
      </c>
      <c r="B37" s="63" t="s">
        <v>345</v>
      </c>
      <c r="C37" s="17"/>
      <c r="D37" s="17"/>
      <c r="E37" s="17"/>
      <c r="F37" s="17"/>
      <c r="G37" s="17"/>
      <c r="I37" s="83">
        <f t="shared" si="0"/>
        <v>0</v>
      </c>
      <c r="J37" s="45"/>
    </row>
    <row r="38" spans="1:10" x14ac:dyDescent="0.3">
      <c r="A38" s="2" t="s">
        <v>328</v>
      </c>
      <c r="B38" s="63" t="s">
        <v>345</v>
      </c>
      <c r="C38" s="17"/>
      <c r="D38" s="17"/>
      <c r="E38" s="17">
        <v>1391</v>
      </c>
      <c r="F38" s="17"/>
      <c r="G38" s="17"/>
      <c r="I38" s="47">
        <f t="shared" si="0"/>
        <v>1391</v>
      </c>
      <c r="J38" s="45"/>
    </row>
    <row r="39" spans="1:10" x14ac:dyDescent="0.3">
      <c r="A39" s="2" t="s">
        <v>139</v>
      </c>
      <c r="B39" s="63" t="s">
        <v>345</v>
      </c>
      <c r="C39" s="17"/>
      <c r="D39" s="17">
        <v>181</v>
      </c>
      <c r="E39" s="17">
        <v>3165</v>
      </c>
      <c r="F39" s="17"/>
      <c r="G39" s="17"/>
      <c r="I39" s="47">
        <f t="shared" si="0"/>
        <v>3346</v>
      </c>
      <c r="J39" s="45"/>
    </row>
    <row r="40" spans="1:10" x14ac:dyDescent="0.3">
      <c r="A40" s="2" t="s">
        <v>329</v>
      </c>
      <c r="B40" s="63" t="s">
        <v>345</v>
      </c>
      <c r="C40" s="17"/>
      <c r="D40" s="17">
        <v>10328</v>
      </c>
      <c r="E40" s="17"/>
      <c r="F40" s="17">
        <v>7381</v>
      </c>
      <c r="G40" s="17">
        <v>1881</v>
      </c>
      <c r="I40" s="47">
        <f t="shared" si="0"/>
        <v>19590</v>
      </c>
      <c r="J40" s="45"/>
    </row>
    <row r="41" spans="1:10" x14ac:dyDescent="0.3">
      <c r="A41" s="2" t="s">
        <v>174</v>
      </c>
      <c r="B41" s="63" t="s">
        <v>345</v>
      </c>
      <c r="C41" s="17"/>
      <c r="D41" s="17"/>
      <c r="E41" s="17"/>
      <c r="F41" s="17"/>
      <c r="G41" s="17"/>
      <c r="I41" s="83">
        <f t="shared" si="0"/>
        <v>0</v>
      </c>
      <c r="J41" s="45"/>
    </row>
    <row r="42" spans="1:10" x14ac:dyDescent="0.3">
      <c r="A42" s="2" t="s">
        <v>307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17"/>
      <c r="D43" s="17"/>
      <c r="E43" s="17">
        <v>610</v>
      </c>
      <c r="F43" s="17"/>
      <c r="G43" s="17"/>
      <c r="I43" s="47">
        <f t="shared" si="0"/>
        <v>610</v>
      </c>
      <c r="J43" s="45"/>
    </row>
    <row r="44" spans="1:10" x14ac:dyDescent="0.3">
      <c r="A44" s="2" t="s">
        <v>29</v>
      </c>
      <c r="B44" s="84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330</v>
      </c>
      <c r="B45" s="84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17</v>
      </c>
      <c r="B46" s="84" t="s">
        <v>345</v>
      </c>
      <c r="C46" s="17"/>
      <c r="D46" s="17"/>
      <c r="E46" s="17"/>
      <c r="F46" s="17"/>
      <c r="G46" s="17">
        <v>10630</v>
      </c>
      <c r="I46" s="47">
        <f t="shared" si="0"/>
        <v>10630</v>
      </c>
      <c r="J46" s="45"/>
    </row>
    <row r="47" spans="1:10" x14ac:dyDescent="0.3">
      <c r="A47" s="2" t="s">
        <v>331</v>
      </c>
      <c r="B47" s="84" t="s">
        <v>345</v>
      </c>
      <c r="C47" s="17"/>
      <c r="D47" s="17"/>
      <c r="E47" s="17"/>
      <c r="F47" s="17"/>
      <c r="G47" s="17">
        <v>2223</v>
      </c>
      <c r="I47" s="47">
        <f t="shared" si="0"/>
        <v>2223</v>
      </c>
      <c r="J47" s="45"/>
    </row>
    <row r="48" spans="1:10" x14ac:dyDescent="0.3">
      <c r="A48" s="2" t="s">
        <v>18</v>
      </c>
      <c r="B48" s="84" t="s">
        <v>345</v>
      </c>
      <c r="C48" s="17"/>
      <c r="D48" s="17"/>
      <c r="E48" s="17"/>
      <c r="F48" s="17"/>
      <c r="G48" s="17">
        <v>5365</v>
      </c>
      <c r="I48" s="47">
        <f t="shared" si="0"/>
        <v>5365</v>
      </c>
      <c r="J48" s="45"/>
    </row>
    <row r="49" spans="1:10" x14ac:dyDescent="0.3">
      <c r="A49" s="2" t="s">
        <v>415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6">
        <f>I49</f>
        <v>0</v>
      </c>
    </row>
    <row r="50" spans="1:10" x14ac:dyDescent="0.3">
      <c r="A50" s="2" t="s">
        <v>244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162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172</v>
      </c>
      <c r="B52" s="57" t="s">
        <v>413</v>
      </c>
      <c r="C52" s="17"/>
      <c r="D52" s="17">
        <v>7418</v>
      </c>
      <c r="E52" s="17">
        <v>7456</v>
      </c>
      <c r="F52" s="17">
        <v>14463</v>
      </c>
      <c r="G52" s="80">
        <v>2185</v>
      </c>
      <c r="I52" s="83">
        <f t="shared" si="0"/>
        <v>31522</v>
      </c>
      <c r="J52" s="45"/>
    </row>
    <row r="53" spans="1:10" x14ac:dyDescent="0.3">
      <c r="A53" s="57" t="s">
        <v>352</v>
      </c>
      <c r="B53" s="57" t="s">
        <v>413</v>
      </c>
      <c r="C53" s="17"/>
      <c r="D53" s="17">
        <v>491</v>
      </c>
      <c r="E53" s="17">
        <v>3346</v>
      </c>
      <c r="F53" s="17"/>
      <c r="G53" s="17">
        <v>7595</v>
      </c>
      <c r="I53" s="47">
        <f t="shared" si="0"/>
        <v>11432</v>
      </c>
      <c r="J53" s="45"/>
    </row>
    <row r="54" spans="1:10" x14ac:dyDescent="0.3">
      <c r="A54" s="57" t="s">
        <v>22</v>
      </c>
      <c r="B54" s="57" t="s">
        <v>413</v>
      </c>
      <c r="C54" s="17"/>
      <c r="D54" s="17"/>
      <c r="E54" s="17"/>
      <c r="F54" s="17">
        <v>3600</v>
      </c>
      <c r="G54" s="17">
        <v>8937</v>
      </c>
      <c r="I54" s="47">
        <f t="shared" si="0"/>
        <v>12537</v>
      </c>
      <c r="J54" s="45"/>
    </row>
    <row r="55" spans="1:10" x14ac:dyDescent="0.3">
      <c r="A55" s="57" t="s">
        <v>323</v>
      </c>
      <c r="B55" s="57" t="s">
        <v>413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24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353</v>
      </c>
      <c r="B57" s="57" t="s">
        <v>413</v>
      </c>
      <c r="C57" s="17"/>
      <c r="D57" s="17"/>
      <c r="E57" s="17">
        <v>4679</v>
      </c>
      <c r="F57" s="17"/>
      <c r="G57" s="17"/>
      <c r="I57" s="47">
        <f t="shared" si="0"/>
        <v>4679</v>
      </c>
      <c r="J57" s="45"/>
    </row>
    <row r="58" spans="1:10" x14ac:dyDescent="0.3">
      <c r="A58" s="57" t="s">
        <v>354</v>
      </c>
      <c r="B58" s="57" t="s">
        <v>413</v>
      </c>
      <c r="C58" s="17"/>
      <c r="D58" s="17"/>
      <c r="E58" s="17"/>
      <c r="F58" s="17">
        <v>2211</v>
      </c>
      <c r="G58" s="17">
        <v>7169</v>
      </c>
      <c r="I58" s="83">
        <f t="shared" si="0"/>
        <v>9380</v>
      </c>
      <c r="J58" s="45"/>
    </row>
    <row r="59" spans="1:10" x14ac:dyDescent="0.3">
      <c r="A59" s="2" t="s">
        <v>19</v>
      </c>
      <c r="B59" s="2" t="s">
        <v>288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2" t="s">
        <v>20</v>
      </c>
      <c r="B60" s="2" t="s">
        <v>288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2" t="s">
        <v>21</v>
      </c>
      <c r="B61" s="2" t="s">
        <v>288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2" t="s">
        <v>243</v>
      </c>
      <c r="B62" s="2" t="s">
        <v>288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157</v>
      </c>
      <c r="B63" s="2" t="s">
        <v>315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139</v>
      </c>
      <c r="B64" s="2" t="s">
        <v>315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60" t="s">
        <v>11</v>
      </c>
      <c r="B65" s="60" t="s">
        <v>315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60" t="s">
        <v>346</v>
      </c>
      <c r="B66" s="60" t="s">
        <v>315</v>
      </c>
      <c r="C66" s="17"/>
      <c r="D66" s="17"/>
      <c r="E66" s="17">
        <v>12267</v>
      </c>
      <c r="F66" s="17"/>
      <c r="G66" s="17">
        <v>1950</v>
      </c>
      <c r="I66" s="47">
        <f t="shared" si="0"/>
        <v>14217</v>
      </c>
      <c r="J66" s="45"/>
    </row>
    <row r="67" spans="1:10" x14ac:dyDescent="0.3">
      <c r="A67" s="60" t="s">
        <v>10</v>
      </c>
      <c r="B67" s="60" t="s">
        <v>315</v>
      </c>
      <c r="C67" s="17"/>
      <c r="D67" s="80">
        <v>3803</v>
      </c>
      <c r="E67" s="17">
        <v>5700</v>
      </c>
      <c r="F67" s="17"/>
      <c r="G67" s="17">
        <v>3969</v>
      </c>
      <c r="I67" s="83">
        <f t="shared" si="0"/>
        <v>13472</v>
      </c>
      <c r="J67" s="45"/>
    </row>
    <row r="68" spans="1:10" x14ac:dyDescent="0.3">
      <c r="A68" s="60" t="s">
        <v>347</v>
      </c>
      <c r="B68" s="60" t="s">
        <v>315</v>
      </c>
      <c r="C68" s="17"/>
      <c r="D68" s="17">
        <v>5538</v>
      </c>
      <c r="E68" s="17">
        <v>940</v>
      </c>
      <c r="F68" s="17">
        <v>878</v>
      </c>
      <c r="G68" s="17">
        <v>1846</v>
      </c>
      <c r="I68" s="83">
        <f t="shared" si="0"/>
        <v>9202</v>
      </c>
      <c r="J68" s="45"/>
    </row>
    <row r="69" spans="1:10" x14ac:dyDescent="0.3">
      <c r="A69" s="60" t="s">
        <v>8</v>
      </c>
      <c r="B69" s="60" t="s">
        <v>315</v>
      </c>
      <c r="C69" s="17"/>
      <c r="D69" s="17">
        <v>620</v>
      </c>
      <c r="E69" s="17"/>
      <c r="F69" s="17">
        <v>3701</v>
      </c>
      <c r="G69" s="17">
        <v>1841</v>
      </c>
      <c r="I69" s="47">
        <f t="shared" si="0"/>
        <v>6162</v>
      </c>
      <c r="J69" s="45"/>
    </row>
    <row r="70" spans="1:10" x14ac:dyDescent="0.3">
      <c r="A70" s="60" t="s">
        <v>348</v>
      </c>
      <c r="B70" s="60" t="s">
        <v>315</v>
      </c>
      <c r="C70" s="17"/>
      <c r="D70" s="17"/>
      <c r="E70" s="17">
        <v>308</v>
      </c>
      <c r="F70" s="17"/>
      <c r="G70" s="17"/>
      <c r="I70" s="47">
        <f t="shared" si="0"/>
        <v>308</v>
      </c>
      <c r="J70" s="45"/>
    </row>
    <row r="71" spans="1:10" x14ac:dyDescent="0.3">
      <c r="A71" s="60" t="s">
        <v>158</v>
      </c>
      <c r="B71" s="60" t="s">
        <v>315</v>
      </c>
      <c r="C71" s="17"/>
      <c r="D71" s="17">
        <v>4663</v>
      </c>
      <c r="E71" s="17"/>
      <c r="F71" s="17"/>
      <c r="G71" s="17"/>
      <c r="I71" s="47">
        <f t="shared" si="0"/>
        <v>4663</v>
      </c>
      <c r="J71" s="45"/>
    </row>
    <row r="72" spans="1:10" x14ac:dyDescent="0.3">
      <c r="A72" s="60" t="s">
        <v>11</v>
      </c>
      <c r="B72" s="60" t="s">
        <v>379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346</v>
      </c>
      <c r="B73" s="60" t="s">
        <v>379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348</v>
      </c>
      <c r="B74" s="60" t="s">
        <v>379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379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2" t="s">
        <v>172</v>
      </c>
      <c r="B76" s="62" t="s">
        <v>351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2" t="s">
        <v>352</v>
      </c>
      <c r="B77" s="62" t="s">
        <v>351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2" t="s">
        <v>22</v>
      </c>
      <c r="B78" s="62" t="s">
        <v>351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2" t="s">
        <v>323</v>
      </c>
      <c r="B79" s="62" t="s">
        <v>351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24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353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354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77" t="s">
        <v>157</v>
      </c>
      <c r="B83" s="77" t="s">
        <v>386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77" t="s">
        <v>328</v>
      </c>
      <c r="B84" s="77" t="s">
        <v>386</v>
      </c>
      <c r="C84" s="17"/>
      <c r="D84" s="17">
        <v>2133</v>
      </c>
      <c r="E84" s="17">
        <v>196</v>
      </c>
      <c r="F84" s="17"/>
      <c r="G84" s="17"/>
      <c r="I84" s="47">
        <f t="shared" si="0"/>
        <v>2329</v>
      </c>
      <c r="J84" s="45"/>
    </row>
    <row r="85" spans="1:10" x14ac:dyDescent="0.3">
      <c r="A85" s="77" t="s">
        <v>139</v>
      </c>
      <c r="B85" s="77" t="s">
        <v>386</v>
      </c>
      <c r="C85" s="17">
        <v>1330</v>
      </c>
      <c r="D85" s="17">
        <v>6150</v>
      </c>
      <c r="E85" s="17">
        <v>3024</v>
      </c>
      <c r="F85" s="17"/>
      <c r="G85" s="17">
        <v>1331</v>
      </c>
      <c r="I85" s="83">
        <f t="shared" si="0"/>
        <v>11835</v>
      </c>
      <c r="J85" s="45"/>
    </row>
    <row r="86" spans="1:10" x14ac:dyDescent="0.3">
      <c r="A86" s="77" t="s">
        <v>329</v>
      </c>
      <c r="B86" s="77" t="s">
        <v>386</v>
      </c>
      <c r="C86" s="17"/>
      <c r="D86" s="17">
        <v>211</v>
      </c>
      <c r="E86" s="17"/>
      <c r="F86" s="17">
        <v>1518</v>
      </c>
      <c r="G86" s="17">
        <v>924</v>
      </c>
      <c r="I86" s="47">
        <f t="shared" si="0"/>
        <v>2653</v>
      </c>
      <c r="J86" s="45"/>
    </row>
    <row r="87" spans="1:10" x14ac:dyDescent="0.3">
      <c r="A87" s="77" t="s">
        <v>174</v>
      </c>
      <c r="B87" s="77" t="s">
        <v>386</v>
      </c>
      <c r="C87" s="17"/>
      <c r="D87" s="17">
        <v>1063</v>
      </c>
      <c r="E87" s="17"/>
      <c r="F87" s="17">
        <v>3366</v>
      </c>
      <c r="G87" s="17">
        <v>3943</v>
      </c>
      <c r="I87" s="47">
        <f t="shared" si="0"/>
        <v>8372</v>
      </c>
      <c r="J87" s="45"/>
    </row>
    <row r="88" spans="1:10" x14ac:dyDescent="0.3">
      <c r="A88" s="77" t="s">
        <v>307</v>
      </c>
      <c r="B88" s="77" t="s">
        <v>386</v>
      </c>
      <c r="C88" s="17"/>
      <c r="D88" s="17"/>
      <c r="E88" s="17"/>
      <c r="F88" s="17"/>
      <c r="G88" s="17">
        <v>2639</v>
      </c>
      <c r="I88" s="47">
        <f t="shared" si="0"/>
        <v>2639</v>
      </c>
      <c r="J88" s="45"/>
    </row>
    <row r="89" spans="1:10" x14ac:dyDescent="0.3">
      <c r="A89" s="77" t="s">
        <v>324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t="s">
        <v>29</v>
      </c>
      <c r="B90" t="s">
        <v>30</v>
      </c>
      <c r="C90" s="17"/>
      <c r="D90" s="17"/>
      <c r="E90" s="17"/>
      <c r="F90" s="17"/>
      <c r="G90" s="17"/>
      <c r="I90" s="47">
        <f t="shared" si="0"/>
        <v>0</v>
      </c>
      <c r="J90" s="44"/>
    </row>
    <row r="91" spans="1:10" x14ac:dyDescent="0.3">
      <c r="A91" t="s">
        <v>17</v>
      </c>
      <c r="B91" t="s">
        <v>30</v>
      </c>
      <c r="C91" s="17"/>
      <c r="D91" s="17"/>
      <c r="E91" s="17"/>
      <c r="F91" s="17"/>
      <c r="G91" s="17"/>
      <c r="I91" s="47">
        <f t="shared" si="0"/>
        <v>0</v>
      </c>
      <c r="J91" s="44"/>
    </row>
    <row r="92" spans="1:10" x14ac:dyDescent="0.3">
      <c r="A92" t="s">
        <v>18</v>
      </c>
      <c r="B92" t="s">
        <v>30</v>
      </c>
      <c r="C92" s="17"/>
      <c r="D92" s="17"/>
      <c r="E92" s="17"/>
      <c r="F92" s="17"/>
      <c r="G92" s="17"/>
      <c r="I92" s="47">
        <f t="shared" si="0"/>
        <v>0</v>
      </c>
      <c r="J92" s="44"/>
    </row>
    <row r="93" spans="1:10" x14ac:dyDescent="0.3">
      <c r="A93" t="s">
        <v>244</v>
      </c>
      <c r="B93" t="s">
        <v>30</v>
      </c>
      <c r="C93" s="17"/>
      <c r="D93" s="17"/>
      <c r="E93" s="17"/>
      <c r="F93" s="17"/>
      <c r="G93" s="17"/>
      <c r="I93" s="47">
        <f t="shared" si="0"/>
        <v>0</v>
      </c>
      <c r="J93" s="44"/>
    </row>
    <row r="94" spans="1:10" x14ac:dyDescent="0.3">
      <c r="A94" t="s">
        <v>162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6"/>
    </row>
    <row r="95" spans="1:10" x14ac:dyDescent="0.3">
      <c r="A95" s="42" t="s">
        <v>25</v>
      </c>
      <c r="B95" s="42" t="s">
        <v>30</v>
      </c>
      <c r="C95" s="17"/>
      <c r="D95" s="17"/>
      <c r="E95" s="17"/>
      <c r="F95" s="17"/>
      <c r="G95" s="17"/>
      <c r="I95" s="47">
        <f t="shared" si="0"/>
        <v>0</v>
      </c>
      <c r="J95" s="46">
        <f>I95+I114</f>
        <v>0</v>
      </c>
    </row>
    <row r="96" spans="1:10" x14ac:dyDescent="0.3">
      <c r="A96" s="42" t="s">
        <v>349</v>
      </c>
      <c r="B96" s="42" t="s">
        <v>30</v>
      </c>
      <c r="C96" s="17"/>
      <c r="D96" s="17"/>
      <c r="E96" s="17"/>
      <c r="F96" s="17"/>
      <c r="G96" s="17"/>
      <c r="I96" s="47">
        <f t="shared" si="0"/>
        <v>0</v>
      </c>
      <c r="J96" s="46">
        <f>I96</f>
        <v>0</v>
      </c>
    </row>
    <row r="97" spans="1:10" x14ac:dyDescent="0.3">
      <c r="A97" s="42" t="s">
        <v>27</v>
      </c>
      <c r="B97" s="42" t="s">
        <v>30</v>
      </c>
      <c r="C97" s="17"/>
      <c r="D97" s="17">
        <v>7545</v>
      </c>
      <c r="E97" s="17"/>
      <c r="F97" s="17"/>
      <c r="G97" s="17"/>
      <c r="I97" s="47">
        <f t="shared" si="0"/>
        <v>7545</v>
      </c>
      <c r="J97" s="44">
        <f>I97+I112+I115</f>
        <v>7545</v>
      </c>
    </row>
    <row r="98" spans="1:10" x14ac:dyDescent="0.3">
      <c r="A98" s="60" t="s">
        <v>325</v>
      </c>
      <c r="B98" s="60" t="s">
        <v>30</v>
      </c>
      <c r="C98" s="17"/>
      <c r="D98" s="17"/>
      <c r="E98" s="17"/>
      <c r="F98" s="17"/>
      <c r="G98" s="17"/>
      <c r="I98" s="47">
        <f t="shared" si="0"/>
        <v>0</v>
      </c>
      <c r="J98" s="44">
        <f>I98+I116</f>
        <v>0</v>
      </c>
    </row>
    <row r="99" spans="1:10" x14ac:dyDescent="0.3">
      <c r="A99" s="42" t="s">
        <v>28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4">
        <f>I99+I113+I117</f>
        <v>0</v>
      </c>
    </row>
    <row r="100" spans="1:10" x14ac:dyDescent="0.3">
      <c r="A100" t="s">
        <v>29</v>
      </c>
      <c r="B100" s="59" t="s">
        <v>254</v>
      </c>
      <c r="C100" s="17"/>
      <c r="D100" s="17">
        <v>19500</v>
      </c>
      <c r="E100" s="17">
        <v>6263</v>
      </c>
      <c r="F100" s="17">
        <v>8819</v>
      </c>
      <c r="G100" s="17">
        <v>733</v>
      </c>
      <c r="I100" s="47">
        <f t="shared" si="0"/>
        <v>35315</v>
      </c>
      <c r="J100" s="44">
        <f>I90+I100+I108+I118+I150+I122+I129+I136+I143+I157</f>
        <v>36986</v>
      </c>
    </row>
    <row r="101" spans="1:10" x14ac:dyDescent="0.3">
      <c r="A101" t="s">
        <v>330</v>
      </c>
      <c r="B101" s="59" t="s">
        <v>254</v>
      </c>
      <c r="C101" s="17"/>
      <c r="D101" s="17">
        <v>4837</v>
      </c>
      <c r="E101" s="17">
        <v>12792</v>
      </c>
      <c r="F101" s="17">
        <v>7591</v>
      </c>
      <c r="G101" s="17">
        <v>8406</v>
      </c>
      <c r="I101" s="47">
        <f t="shared" si="0"/>
        <v>33626</v>
      </c>
      <c r="J101" s="46">
        <f>I101+I151+I123+I130+I137+I144+I158</f>
        <v>34159</v>
      </c>
    </row>
    <row r="102" spans="1:10" x14ac:dyDescent="0.3">
      <c r="A102" t="s">
        <v>17</v>
      </c>
      <c r="B102" s="59" t="s">
        <v>254</v>
      </c>
      <c r="C102" s="17">
        <v>11173</v>
      </c>
      <c r="D102" s="17">
        <v>3732</v>
      </c>
      <c r="E102" s="17">
        <v>9339</v>
      </c>
      <c r="F102" s="17">
        <v>8553</v>
      </c>
      <c r="G102" s="17"/>
      <c r="I102" s="47">
        <f t="shared" si="0"/>
        <v>32797</v>
      </c>
      <c r="J102" s="44">
        <f>I91+I102+I109+I119+I152+I124+I131+I138+I145+I159</f>
        <v>32797</v>
      </c>
    </row>
    <row r="103" spans="1:10" x14ac:dyDescent="0.3">
      <c r="A103" t="s">
        <v>331</v>
      </c>
      <c r="B103" s="59" t="s">
        <v>254</v>
      </c>
      <c r="C103" s="17"/>
      <c r="D103" s="17">
        <v>11490</v>
      </c>
      <c r="E103" s="17">
        <v>2646</v>
      </c>
      <c r="F103" s="17">
        <v>8988</v>
      </c>
      <c r="G103" s="17">
        <v>932</v>
      </c>
      <c r="I103" s="47">
        <f t="shared" si="0"/>
        <v>24056</v>
      </c>
      <c r="J103" s="46">
        <f>I103+I153+I125+I132+I139+I146+I160</f>
        <v>24056</v>
      </c>
    </row>
    <row r="104" spans="1:10" x14ac:dyDescent="0.3">
      <c r="A104" t="s">
        <v>18</v>
      </c>
      <c r="B104" s="59" t="s">
        <v>254</v>
      </c>
      <c r="C104" s="17"/>
      <c r="D104" s="17">
        <v>6163</v>
      </c>
      <c r="E104" s="17">
        <v>2779</v>
      </c>
      <c r="F104" s="17">
        <v>8322</v>
      </c>
      <c r="G104" s="17">
        <v>4793</v>
      </c>
      <c r="I104" s="47">
        <f t="shared" si="0"/>
        <v>22057</v>
      </c>
      <c r="J104" s="44">
        <f>I92+I110+I120+I154+I104+I126+I133+I140+I147+I161</f>
        <v>23001</v>
      </c>
    </row>
    <row r="105" spans="1:10" x14ac:dyDescent="0.3">
      <c r="A105" t="s">
        <v>415</v>
      </c>
      <c r="B105" s="59" t="s">
        <v>254</v>
      </c>
      <c r="C105" s="17"/>
      <c r="D105" s="17"/>
      <c r="E105" s="17"/>
      <c r="F105" s="17"/>
      <c r="G105" s="17"/>
      <c r="I105" s="47">
        <f t="shared" ref="I105" si="1">C105+D105+E105+F105+G105</f>
        <v>0</v>
      </c>
      <c r="J105" s="44">
        <f>I105</f>
        <v>0</v>
      </c>
    </row>
    <row r="106" spans="1:10" x14ac:dyDescent="0.3">
      <c r="A106" t="s">
        <v>244</v>
      </c>
      <c r="B106" s="59" t="s">
        <v>254</v>
      </c>
      <c r="C106" s="17"/>
      <c r="D106" s="17"/>
      <c r="E106" s="17">
        <v>4180</v>
      </c>
      <c r="F106" s="17"/>
      <c r="G106" s="17">
        <v>2624</v>
      </c>
      <c r="I106" s="47">
        <f t="shared" si="0"/>
        <v>6804</v>
      </c>
      <c r="J106" s="44">
        <f>I93+I111+I121+I106+I155+I127+I134+I141+I148+I162</f>
        <v>6804</v>
      </c>
    </row>
    <row r="107" spans="1:10" x14ac:dyDescent="0.3">
      <c r="A107" t="s">
        <v>162</v>
      </c>
      <c r="B107" s="59" t="s">
        <v>254</v>
      </c>
      <c r="C107" s="17">
        <v>2088</v>
      </c>
      <c r="D107" s="17">
        <v>1553</v>
      </c>
      <c r="E107" s="17"/>
      <c r="F107" s="17">
        <v>1301</v>
      </c>
      <c r="G107" s="17">
        <v>2703</v>
      </c>
      <c r="I107" s="47">
        <f t="shared" si="0"/>
        <v>7645</v>
      </c>
      <c r="J107" s="44">
        <f>I94+I107+I156+I128+I135+I142+I149+I163</f>
        <v>21357</v>
      </c>
    </row>
    <row r="108" spans="1:10" x14ac:dyDescent="0.3">
      <c r="A108" s="2" t="s">
        <v>29</v>
      </c>
      <c r="B108" s="2" t="s">
        <v>289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s="2" t="s">
        <v>17</v>
      </c>
      <c r="B109" s="2" t="s">
        <v>289</v>
      </c>
      <c r="C109" s="17"/>
      <c r="D109" s="17"/>
      <c r="E109" s="17"/>
      <c r="F109" s="17"/>
      <c r="G109" s="17"/>
      <c r="I109" s="47">
        <f t="shared" si="0"/>
        <v>0</v>
      </c>
      <c r="J109" s="45"/>
    </row>
    <row r="110" spans="1:10" x14ac:dyDescent="0.3">
      <c r="A110" t="s">
        <v>18</v>
      </c>
      <c r="B110" s="2" t="s">
        <v>289</v>
      </c>
      <c r="C110" s="17"/>
      <c r="D110" s="17"/>
      <c r="E110" s="17"/>
      <c r="F110" s="17"/>
      <c r="G110" s="17"/>
      <c r="I110" s="47">
        <f t="shared" si="0"/>
        <v>0</v>
      </c>
      <c r="J110" s="45"/>
    </row>
    <row r="111" spans="1:10" x14ac:dyDescent="0.3">
      <c r="A111" s="2" t="s">
        <v>244</v>
      </c>
      <c r="B111" s="2" t="s">
        <v>289</v>
      </c>
      <c r="C111" s="17"/>
      <c r="D111" s="17"/>
      <c r="E111" s="17"/>
      <c r="F111" s="17"/>
      <c r="G111" s="17"/>
      <c r="I111" s="13">
        <f t="shared" si="0"/>
        <v>0</v>
      </c>
      <c r="J111" s="45"/>
    </row>
    <row r="112" spans="1:10" x14ac:dyDescent="0.3">
      <c r="A112" t="s">
        <v>27</v>
      </c>
      <c r="B112" s="2" t="s">
        <v>289</v>
      </c>
      <c r="C112" s="17"/>
      <c r="D112" s="17"/>
      <c r="E112" s="17"/>
      <c r="F112" s="17"/>
      <c r="G112" s="17"/>
      <c r="I112" s="13">
        <f t="shared" si="0"/>
        <v>0</v>
      </c>
      <c r="J112" s="45"/>
    </row>
    <row r="113" spans="1:10" x14ac:dyDescent="0.3">
      <c r="A113" t="s">
        <v>28</v>
      </c>
      <c r="B113" s="2" t="s">
        <v>289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25</v>
      </c>
      <c r="B114" s="2" t="s">
        <v>292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27</v>
      </c>
      <c r="B115" s="2" t="s">
        <v>292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325</v>
      </c>
      <c r="B116" s="2" t="s">
        <v>292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t="s">
        <v>28</v>
      </c>
      <c r="B117" s="2" t="s">
        <v>292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s="2" t="s">
        <v>29</v>
      </c>
      <c r="B118" s="2" t="s">
        <v>292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s="2" t="s">
        <v>17</v>
      </c>
      <c r="B119" s="2" t="s">
        <v>292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18</v>
      </c>
      <c r="B120" s="2" t="s">
        <v>292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s="2" t="s">
        <v>244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175</v>
      </c>
      <c r="B122" s="64" t="s">
        <v>360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361</v>
      </c>
      <c r="B123" s="64" t="s">
        <v>360</v>
      </c>
      <c r="C123" s="17"/>
      <c r="D123" s="17">
        <v>346</v>
      </c>
      <c r="E123" s="17">
        <v>187</v>
      </c>
      <c r="F123" s="17"/>
      <c r="G123" s="17"/>
      <c r="I123" s="13">
        <f t="shared" si="0"/>
        <v>533</v>
      </c>
      <c r="J123" s="45"/>
    </row>
    <row r="124" spans="1:10" x14ac:dyDescent="0.3">
      <c r="A124" t="s">
        <v>176</v>
      </c>
      <c r="B124" s="64" t="s">
        <v>360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362</v>
      </c>
      <c r="B125" s="64" t="s">
        <v>360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177</v>
      </c>
      <c r="B126" s="64" t="s">
        <v>360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s="2" t="s">
        <v>363</v>
      </c>
      <c r="B127" s="64" t="s">
        <v>360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364</v>
      </c>
      <c r="B128" s="64" t="s">
        <v>360</v>
      </c>
      <c r="C128" s="17"/>
      <c r="D128" s="17">
        <v>2904</v>
      </c>
      <c r="E128" s="17"/>
      <c r="F128" s="17"/>
      <c r="G128" s="17"/>
      <c r="I128" s="13">
        <f t="shared" si="0"/>
        <v>2904</v>
      </c>
      <c r="J128" s="45"/>
    </row>
    <row r="129" spans="1:10" x14ac:dyDescent="0.3">
      <c r="A129" t="s">
        <v>29</v>
      </c>
      <c r="B129" s="68" t="s">
        <v>375</v>
      </c>
      <c r="C129" s="17"/>
      <c r="D129" s="17"/>
      <c r="E129" s="17"/>
      <c r="F129" s="17">
        <v>1671</v>
      </c>
      <c r="G129" s="17"/>
      <c r="I129" s="13">
        <f t="shared" si="0"/>
        <v>1671</v>
      </c>
      <c r="J129" s="46"/>
    </row>
    <row r="130" spans="1:10" x14ac:dyDescent="0.3">
      <c r="A130" t="s">
        <v>330</v>
      </c>
      <c r="B130" s="68" t="s">
        <v>375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t="s">
        <v>17</v>
      </c>
      <c r="B131" s="68" t="s">
        <v>375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t="s">
        <v>331</v>
      </c>
      <c r="B132" s="68" t="s">
        <v>375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t="s">
        <v>18</v>
      </c>
      <c r="B133" s="68" t="s">
        <v>375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t="s">
        <v>244</v>
      </c>
      <c r="B134" s="68" t="s">
        <v>375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t="s">
        <v>162</v>
      </c>
      <c r="B135" s="68" t="s">
        <v>375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71" t="s">
        <v>29</v>
      </c>
      <c r="B136" s="68" t="s">
        <v>382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71" t="s">
        <v>330</v>
      </c>
      <c r="B137" s="68" t="s">
        <v>382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71" t="s">
        <v>17</v>
      </c>
      <c r="B138" s="68" t="s">
        <v>382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1" t="s">
        <v>331</v>
      </c>
      <c r="B139" s="68" t="s">
        <v>382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71" t="s">
        <v>18</v>
      </c>
      <c r="B140" s="68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1" t="s">
        <v>244</v>
      </c>
      <c r="B141" s="68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1" t="s">
        <v>162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5" t="s">
        <v>37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5" t="s">
        <v>332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2" t="s">
        <v>33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2" t="s">
        <v>326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2" t="s">
        <v>31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55" t="s">
        <v>245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55" t="s">
        <v>161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2" t="s">
        <v>37</v>
      </c>
      <c r="B150" s="73" t="s">
        <v>297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2" t="s">
        <v>332</v>
      </c>
      <c r="B151" s="73" t="s">
        <v>297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2" t="s">
        <v>33</v>
      </c>
      <c r="B152" s="73" t="s">
        <v>297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2" t="s">
        <v>326</v>
      </c>
      <c r="B153" s="73" t="s">
        <v>297</v>
      </c>
      <c r="C153" s="17"/>
      <c r="D153" s="17"/>
      <c r="E153" s="17"/>
      <c r="F153" s="17"/>
      <c r="G153" s="17"/>
      <c r="I153" s="11">
        <f t="shared" si="0"/>
        <v>0</v>
      </c>
      <c r="J153" s="46"/>
    </row>
    <row r="154" spans="1:10" x14ac:dyDescent="0.3">
      <c r="A154" s="2" t="s">
        <v>31</v>
      </c>
      <c r="B154" s="73" t="s">
        <v>297</v>
      </c>
      <c r="C154" s="17"/>
      <c r="D154" s="17">
        <v>944</v>
      </c>
      <c r="E154" s="17"/>
      <c r="F154" s="17"/>
      <c r="G154" s="17"/>
      <c r="I154" s="13">
        <f t="shared" si="0"/>
        <v>944</v>
      </c>
      <c r="J154" s="46"/>
    </row>
    <row r="155" spans="1:10" x14ac:dyDescent="0.3">
      <c r="A155" s="2" t="s">
        <v>245</v>
      </c>
      <c r="B155" s="73" t="s">
        <v>297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2" t="s">
        <v>161</v>
      </c>
      <c r="B156" s="73" t="s">
        <v>297</v>
      </c>
      <c r="C156" s="17"/>
      <c r="D156" s="17">
        <v>2364</v>
      </c>
      <c r="E156" s="17">
        <v>3222</v>
      </c>
      <c r="F156" s="17"/>
      <c r="G156" s="17"/>
      <c r="I156" s="13">
        <f t="shared" si="0"/>
        <v>5586</v>
      </c>
      <c r="J156" s="46"/>
    </row>
    <row r="157" spans="1:10" x14ac:dyDescent="0.3">
      <c r="A157" s="77" t="s">
        <v>175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7" t="s">
        <v>361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78" t="s">
        <v>176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78" t="s">
        <v>362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78" t="s">
        <v>177</v>
      </c>
      <c r="B161" s="68" t="s">
        <v>382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77" t="s">
        <v>363</v>
      </c>
      <c r="B162" s="68" t="s">
        <v>382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77" t="s">
        <v>364</v>
      </c>
      <c r="B163" s="68" t="s">
        <v>382</v>
      </c>
      <c r="C163" s="17"/>
      <c r="D163" s="17"/>
      <c r="E163" s="17"/>
      <c r="F163" s="17">
        <v>5222</v>
      </c>
      <c r="G163" s="17"/>
      <c r="I163" s="13">
        <f t="shared" si="0"/>
        <v>5222</v>
      </c>
      <c r="J163" s="46"/>
    </row>
    <row r="164" spans="1:10" x14ac:dyDescent="0.3">
      <c r="A164" t="s">
        <v>37</v>
      </c>
      <c r="B164" s="55" t="s">
        <v>336</v>
      </c>
      <c r="C164" s="17"/>
      <c r="D164" s="17"/>
      <c r="E164" s="17"/>
      <c r="F164" s="10"/>
      <c r="G164" s="17"/>
      <c r="I164" s="47">
        <f t="shared" si="0"/>
        <v>0</v>
      </c>
      <c r="J164" s="45"/>
    </row>
    <row r="165" spans="1:10" x14ac:dyDescent="0.3">
      <c r="A165" s="2" t="s">
        <v>332</v>
      </c>
      <c r="B165" s="55" t="s">
        <v>336</v>
      </c>
      <c r="C165" s="17"/>
      <c r="D165" s="17"/>
      <c r="E165" s="17">
        <v>1860</v>
      </c>
      <c r="F165" s="10"/>
      <c r="G165" s="17"/>
      <c r="I165" s="47">
        <f t="shared" si="0"/>
        <v>1860</v>
      </c>
      <c r="J165" s="45"/>
    </row>
    <row r="166" spans="1:10" x14ac:dyDescent="0.3">
      <c r="A166" t="s">
        <v>33</v>
      </c>
      <c r="B166" s="55" t="s">
        <v>336</v>
      </c>
      <c r="C166" s="17"/>
      <c r="D166" s="17"/>
      <c r="E166" s="17"/>
      <c r="F166" s="10"/>
      <c r="G166" s="17"/>
      <c r="I166" s="47">
        <f t="shared" si="0"/>
        <v>0</v>
      </c>
      <c r="J166" s="45"/>
    </row>
    <row r="167" spans="1:10" x14ac:dyDescent="0.3">
      <c r="A167" s="2" t="s">
        <v>326</v>
      </c>
      <c r="B167" s="55" t="s">
        <v>336</v>
      </c>
      <c r="C167" s="17"/>
      <c r="D167" s="17"/>
      <c r="E167" s="17"/>
      <c r="F167" s="10"/>
      <c r="G167" s="17"/>
      <c r="I167" s="47">
        <f t="shared" si="0"/>
        <v>0</v>
      </c>
      <c r="J167" s="45"/>
    </row>
    <row r="168" spans="1:10" x14ac:dyDescent="0.3">
      <c r="A168" s="2" t="s">
        <v>339</v>
      </c>
      <c r="B168" s="55" t="s">
        <v>336</v>
      </c>
      <c r="C168" s="17"/>
      <c r="D168" s="17"/>
      <c r="E168" s="17">
        <v>251</v>
      </c>
      <c r="F168" s="10"/>
      <c r="G168" s="17"/>
      <c r="I168" s="47">
        <f t="shared" si="0"/>
        <v>251</v>
      </c>
      <c r="J168" s="46">
        <f>I168</f>
        <v>251</v>
      </c>
    </row>
    <row r="169" spans="1:10" x14ac:dyDescent="0.3">
      <c r="A169" t="s">
        <v>31</v>
      </c>
      <c r="B169" s="55" t="s">
        <v>336</v>
      </c>
      <c r="C169" s="17"/>
      <c r="D169" s="17"/>
      <c r="E169" s="17"/>
      <c r="F169" s="17"/>
      <c r="G169" s="17"/>
      <c r="I169" s="47">
        <f t="shared" si="0"/>
        <v>0</v>
      </c>
      <c r="J169" s="45"/>
    </row>
    <row r="170" spans="1:10" x14ac:dyDescent="0.3">
      <c r="A170" s="2" t="s">
        <v>245</v>
      </c>
      <c r="B170" s="55" t="s">
        <v>336</v>
      </c>
      <c r="C170" s="17"/>
      <c r="D170" s="17"/>
      <c r="E170" s="17"/>
      <c r="F170" s="17"/>
      <c r="G170" s="17"/>
      <c r="I170" s="47">
        <f t="shared" si="0"/>
        <v>0</v>
      </c>
      <c r="J170" s="45"/>
    </row>
    <row r="171" spans="1:10" x14ac:dyDescent="0.3">
      <c r="A171" s="2" t="s">
        <v>161</v>
      </c>
      <c r="B171" s="55" t="s">
        <v>336</v>
      </c>
      <c r="C171" s="17"/>
      <c r="D171" s="17"/>
      <c r="E171" s="17">
        <v>3430</v>
      </c>
      <c r="F171" s="17"/>
      <c r="G171" s="17"/>
      <c r="I171" s="47">
        <f t="shared" si="0"/>
        <v>3430</v>
      </c>
      <c r="J171" s="45"/>
    </row>
    <row r="172" spans="1:10" x14ac:dyDescent="0.3">
      <c r="A172" t="s">
        <v>35</v>
      </c>
      <c r="B172" t="s">
        <v>32</v>
      </c>
      <c r="C172" s="17"/>
      <c r="D172" s="17"/>
      <c r="E172" s="17"/>
      <c r="F172" s="17"/>
      <c r="G172" s="17"/>
      <c r="I172" s="13">
        <f t="shared" si="0"/>
        <v>0</v>
      </c>
      <c r="J172" s="46">
        <f>I172</f>
        <v>0</v>
      </c>
    </row>
    <row r="173" spans="1:10" x14ac:dyDescent="0.3">
      <c r="A173" t="s">
        <v>36</v>
      </c>
      <c r="B173" t="s">
        <v>32</v>
      </c>
      <c r="C173" s="17"/>
      <c r="D173" s="17"/>
      <c r="E173" s="17"/>
      <c r="F173" s="17"/>
      <c r="G173" s="17"/>
      <c r="I173" s="13">
        <f t="shared" si="0"/>
        <v>0</v>
      </c>
      <c r="J173" s="46">
        <f t="shared" ref="J173:J182" si="2">I173</f>
        <v>0</v>
      </c>
    </row>
    <row r="174" spans="1:10" x14ac:dyDescent="0.3">
      <c r="A174" t="s">
        <v>340</v>
      </c>
      <c r="B174" s="56" t="s">
        <v>32</v>
      </c>
      <c r="C174" s="17"/>
      <c r="D174" s="17"/>
      <c r="E174" s="17">
        <v>1326</v>
      </c>
      <c r="F174" s="17"/>
      <c r="G174" s="17"/>
      <c r="I174" s="13">
        <f t="shared" si="0"/>
        <v>1326</v>
      </c>
      <c r="J174" s="46">
        <f t="shared" si="2"/>
        <v>1326</v>
      </c>
    </row>
    <row r="175" spans="1:10" x14ac:dyDescent="0.3">
      <c r="A175" t="s">
        <v>405</v>
      </c>
      <c r="B175" s="56" t="s">
        <v>32</v>
      </c>
      <c r="C175" s="17"/>
      <c r="D175" s="17"/>
      <c r="E175" s="17"/>
      <c r="F175" s="17"/>
      <c r="G175" s="17"/>
      <c r="I175" s="13">
        <f t="shared" si="0"/>
        <v>0</v>
      </c>
      <c r="J175" s="46">
        <f t="shared" si="2"/>
        <v>0</v>
      </c>
    </row>
    <row r="176" spans="1:10" x14ac:dyDescent="0.3">
      <c r="A176" t="s">
        <v>341</v>
      </c>
      <c r="B176" s="56" t="s">
        <v>32</v>
      </c>
      <c r="C176" s="17"/>
      <c r="D176" s="17"/>
      <c r="E176" s="17">
        <v>1522</v>
      </c>
      <c r="F176" s="17"/>
      <c r="G176" s="17">
        <v>6049</v>
      </c>
      <c r="I176" s="13">
        <f t="shared" si="0"/>
        <v>7571</v>
      </c>
      <c r="J176" s="46">
        <f t="shared" si="2"/>
        <v>7571</v>
      </c>
    </row>
    <row r="177" spans="1:10" x14ac:dyDescent="0.3">
      <c r="A177" t="s">
        <v>389</v>
      </c>
      <c r="B177" s="56" t="s">
        <v>390</v>
      </c>
      <c r="C177" s="17"/>
      <c r="D177" s="17"/>
      <c r="E177" s="17">
        <v>18165</v>
      </c>
      <c r="F177" s="17"/>
      <c r="G177" s="17"/>
      <c r="I177" s="13">
        <f t="shared" si="0"/>
        <v>18165</v>
      </c>
      <c r="J177" s="46">
        <f t="shared" si="2"/>
        <v>18165</v>
      </c>
    </row>
    <row r="178" spans="1:10" x14ac:dyDescent="0.3">
      <c r="A178" t="s">
        <v>396</v>
      </c>
      <c r="B178" s="56" t="s">
        <v>390</v>
      </c>
      <c r="C178" s="17"/>
      <c r="D178" s="17"/>
      <c r="E178" s="17"/>
      <c r="F178" s="17"/>
      <c r="G178" s="17"/>
      <c r="I178" s="13">
        <f t="shared" si="0"/>
        <v>0</v>
      </c>
      <c r="J178" s="46">
        <f t="shared" si="2"/>
        <v>0</v>
      </c>
    </row>
    <row r="179" spans="1:10" x14ac:dyDescent="0.3">
      <c r="A179" t="s">
        <v>391</v>
      </c>
      <c r="B179" s="56" t="s">
        <v>390</v>
      </c>
      <c r="C179" s="17"/>
      <c r="D179" s="17"/>
      <c r="E179" s="17">
        <v>10402</v>
      </c>
      <c r="F179" s="17"/>
      <c r="G179" s="17">
        <v>6928</v>
      </c>
      <c r="I179" s="13">
        <f t="shared" si="0"/>
        <v>17330</v>
      </c>
      <c r="J179" s="46">
        <f t="shared" si="2"/>
        <v>17330</v>
      </c>
    </row>
    <row r="180" spans="1:10" x14ac:dyDescent="0.3">
      <c r="A180" t="s">
        <v>408</v>
      </c>
      <c r="B180" s="56" t="s">
        <v>390</v>
      </c>
      <c r="C180" s="17"/>
      <c r="D180" s="17"/>
      <c r="E180" s="17">
        <v>14256</v>
      </c>
      <c r="F180" s="17"/>
      <c r="G180" s="17">
        <v>10714</v>
      </c>
      <c r="I180" s="13">
        <f t="shared" si="0"/>
        <v>24970</v>
      </c>
      <c r="J180" s="46">
        <f t="shared" si="2"/>
        <v>24970</v>
      </c>
    </row>
    <row r="181" spans="1:10" x14ac:dyDescent="0.3">
      <c r="A181" s="53" t="s">
        <v>332</v>
      </c>
      <c r="B181" s="54" t="s">
        <v>316</v>
      </c>
      <c r="C181" s="17"/>
      <c r="D181" s="17"/>
      <c r="E181" s="17">
        <v>2093</v>
      </c>
      <c r="F181" s="17"/>
      <c r="G181" s="17"/>
      <c r="I181" s="13">
        <f t="shared" si="0"/>
        <v>2093</v>
      </c>
      <c r="J181" s="46">
        <f t="shared" si="2"/>
        <v>2093</v>
      </c>
    </row>
    <row r="182" spans="1:10" x14ac:dyDescent="0.3">
      <c r="A182" s="53" t="s">
        <v>326</v>
      </c>
      <c r="B182" s="54" t="s">
        <v>316</v>
      </c>
      <c r="C182" s="17"/>
      <c r="D182" s="17"/>
      <c r="E182" s="17"/>
      <c r="F182" s="17"/>
      <c r="G182" s="17"/>
      <c r="I182" s="11">
        <f t="shared" si="0"/>
        <v>0</v>
      </c>
      <c r="J182" s="46">
        <f t="shared" si="2"/>
        <v>0</v>
      </c>
    </row>
    <row r="183" spans="1:10" x14ac:dyDescent="0.3">
      <c r="A183" s="53" t="s">
        <v>339</v>
      </c>
      <c r="B183" s="54" t="s">
        <v>316</v>
      </c>
      <c r="C183" s="17"/>
      <c r="D183" s="17"/>
      <c r="E183" s="17">
        <v>365</v>
      </c>
      <c r="F183" s="10"/>
      <c r="G183" s="17"/>
      <c r="I183" s="13">
        <f t="shared" si="0"/>
        <v>365</v>
      </c>
      <c r="J183" s="46">
        <f>I183</f>
        <v>365</v>
      </c>
    </row>
    <row r="184" spans="1:10" x14ac:dyDescent="0.3">
      <c r="A184" s="53" t="s">
        <v>349</v>
      </c>
      <c r="B184" s="54" t="s">
        <v>397</v>
      </c>
      <c r="C184" s="17"/>
      <c r="D184" s="17"/>
      <c r="E184" s="17">
        <v>13411</v>
      </c>
      <c r="F184" s="10"/>
      <c r="G184" s="17"/>
      <c r="I184" s="13">
        <f t="shared" si="0"/>
        <v>13411</v>
      </c>
      <c r="J184" s="46">
        <f t="shared" ref="J184:J190" si="3">I184</f>
        <v>13411</v>
      </c>
    </row>
    <row r="185" spans="1:10" x14ac:dyDescent="0.3">
      <c r="A185" s="53" t="s">
        <v>325</v>
      </c>
      <c r="B185" s="54" t="s">
        <v>397</v>
      </c>
      <c r="C185" s="17"/>
      <c r="D185" s="17"/>
      <c r="E185" s="17"/>
      <c r="F185" s="10"/>
      <c r="G185" s="17"/>
      <c r="I185" s="13">
        <f t="shared" si="0"/>
        <v>0</v>
      </c>
      <c r="J185" s="46">
        <f t="shared" si="3"/>
        <v>0</v>
      </c>
    </row>
    <row r="186" spans="1:10" x14ac:dyDescent="0.3">
      <c r="A186" s="53" t="s">
        <v>398</v>
      </c>
      <c r="B186" s="54" t="s">
        <v>397</v>
      </c>
      <c r="C186" s="17"/>
      <c r="D186" s="17"/>
      <c r="E186" s="17">
        <v>9361</v>
      </c>
      <c r="F186" s="10"/>
      <c r="G186" s="17">
        <v>10977</v>
      </c>
      <c r="I186" s="13">
        <f t="shared" si="0"/>
        <v>20338</v>
      </c>
      <c r="J186" s="46">
        <f t="shared" si="3"/>
        <v>20338</v>
      </c>
    </row>
    <row r="187" spans="1:10" x14ac:dyDescent="0.3">
      <c r="A187" s="53" t="s">
        <v>160</v>
      </c>
      <c r="B187" s="54" t="s">
        <v>397</v>
      </c>
      <c r="C187" s="17"/>
      <c r="D187" s="17"/>
      <c r="E187" s="17">
        <v>10066</v>
      </c>
      <c r="F187" s="10"/>
      <c r="G187" s="17">
        <v>8573</v>
      </c>
      <c r="I187" s="11">
        <f t="shared" ref="I187" si="4">C187+D187+E187+F187+G187</f>
        <v>18639</v>
      </c>
      <c r="J187" s="46">
        <f t="shared" ref="J187" si="5">I187</f>
        <v>18639</v>
      </c>
    </row>
    <row r="188" spans="1:10" x14ac:dyDescent="0.3">
      <c r="A188" s="53" t="s">
        <v>332</v>
      </c>
      <c r="B188" s="54" t="s">
        <v>401</v>
      </c>
      <c r="C188" s="17"/>
      <c r="D188" s="17"/>
      <c r="E188" s="17"/>
      <c r="F188" s="10"/>
      <c r="G188" s="17"/>
      <c r="I188" s="13">
        <f t="shared" si="0"/>
        <v>0</v>
      </c>
      <c r="J188" s="46">
        <f t="shared" si="3"/>
        <v>0</v>
      </c>
    </row>
    <row r="189" spans="1:10" x14ac:dyDescent="0.3">
      <c r="A189" s="53" t="s">
        <v>339</v>
      </c>
      <c r="B189" s="54" t="s">
        <v>401</v>
      </c>
      <c r="C189" s="17"/>
      <c r="D189" s="17"/>
      <c r="E189" s="17"/>
      <c r="F189" s="10"/>
      <c r="G189" s="17"/>
      <c r="I189" s="13">
        <f t="shared" si="0"/>
        <v>0</v>
      </c>
      <c r="J189" s="46">
        <f t="shared" si="3"/>
        <v>0</v>
      </c>
    </row>
    <row r="190" spans="1:10" x14ac:dyDescent="0.3">
      <c r="A190" s="53" t="s">
        <v>161</v>
      </c>
      <c r="B190" s="54" t="s">
        <v>401</v>
      </c>
      <c r="C190" s="17"/>
      <c r="D190" s="17"/>
      <c r="E190" s="17">
        <v>1018</v>
      </c>
      <c r="F190" s="10"/>
      <c r="G190" s="17"/>
      <c r="I190" s="11">
        <f t="shared" si="0"/>
        <v>1018</v>
      </c>
      <c r="J190" s="46">
        <f t="shared" si="3"/>
        <v>1018</v>
      </c>
    </row>
    <row r="191" spans="1:10" x14ac:dyDescent="0.3">
      <c r="A191" t="s">
        <v>37</v>
      </c>
      <c r="B191" t="s">
        <v>293</v>
      </c>
      <c r="C191" s="17"/>
      <c r="D191" s="17"/>
      <c r="E191" s="17"/>
      <c r="F191" s="17"/>
      <c r="G191" s="17"/>
      <c r="I191" s="13">
        <f t="shared" si="0"/>
        <v>0</v>
      </c>
      <c r="J191" s="44">
        <f>I191+I198+I202+I208</f>
        <v>2193.8000000000002</v>
      </c>
    </row>
    <row r="192" spans="1:10" x14ac:dyDescent="0.3">
      <c r="A192" s="2" t="s">
        <v>332</v>
      </c>
      <c r="B192" s="2" t="s">
        <v>327</v>
      </c>
      <c r="C192" s="17"/>
      <c r="D192" s="17">
        <v>970</v>
      </c>
      <c r="E192" s="17"/>
      <c r="F192" s="17"/>
      <c r="G192" s="17"/>
      <c r="I192" s="13">
        <f t="shared" si="0"/>
        <v>970</v>
      </c>
      <c r="J192" s="46">
        <f>I192+I209+I215+I203</f>
        <v>2821</v>
      </c>
    </row>
    <row r="193" spans="1:10" x14ac:dyDescent="0.3">
      <c r="A193" t="s">
        <v>33</v>
      </c>
      <c r="B193" t="s">
        <v>293</v>
      </c>
      <c r="C193" s="17"/>
      <c r="D193" s="17"/>
      <c r="E193" s="17"/>
      <c r="F193" s="17"/>
      <c r="G193" s="17"/>
      <c r="I193" s="13">
        <f t="shared" si="0"/>
        <v>0</v>
      </c>
      <c r="J193" s="46">
        <f>I193+I199+I204+I210</f>
        <v>4896.3999999999996</v>
      </c>
    </row>
    <row r="194" spans="1:10" x14ac:dyDescent="0.3">
      <c r="A194" s="2" t="s">
        <v>326</v>
      </c>
      <c r="B194" s="2" t="s">
        <v>327</v>
      </c>
      <c r="C194" s="17"/>
      <c r="D194" s="17"/>
      <c r="E194" s="17"/>
      <c r="F194" s="17"/>
      <c r="G194" s="17"/>
      <c r="I194" s="13">
        <f t="shared" si="0"/>
        <v>0</v>
      </c>
      <c r="J194" s="46">
        <f>I194+I211+I216+I205</f>
        <v>7537</v>
      </c>
    </row>
    <row r="195" spans="1:10" x14ac:dyDescent="0.3">
      <c r="A195" t="s">
        <v>31</v>
      </c>
      <c r="B195" t="s">
        <v>293</v>
      </c>
      <c r="C195" s="17"/>
      <c r="D195" s="17"/>
      <c r="E195" s="17"/>
      <c r="F195" s="10"/>
      <c r="G195" s="17"/>
      <c r="I195" s="13">
        <f t="shared" si="0"/>
        <v>0</v>
      </c>
      <c r="J195" s="44">
        <f>I195+I200+I206+I212</f>
        <v>1799</v>
      </c>
    </row>
    <row r="196" spans="1:10" x14ac:dyDescent="0.3">
      <c r="A196" t="s">
        <v>245</v>
      </c>
      <c r="B196" t="s">
        <v>293</v>
      </c>
      <c r="C196" s="17"/>
      <c r="D196" s="17"/>
      <c r="E196" s="17"/>
      <c r="F196" s="10"/>
      <c r="G196" s="17"/>
      <c r="I196" s="13">
        <f t="shared" si="0"/>
        <v>0</v>
      </c>
      <c r="J196" s="75">
        <f>I196+I201+I207+I213+I217</f>
        <v>5983.5</v>
      </c>
    </row>
    <row r="197" spans="1:10" x14ac:dyDescent="0.3">
      <c r="A197" t="s">
        <v>161</v>
      </c>
      <c r="B197" t="s">
        <v>293</v>
      </c>
      <c r="C197" s="17"/>
      <c r="D197" s="17"/>
      <c r="E197" s="17"/>
      <c r="F197" s="10"/>
      <c r="G197" s="17"/>
      <c r="I197" s="13">
        <f t="shared" si="0"/>
        <v>0</v>
      </c>
      <c r="J197" s="46">
        <f>I197+I214+I218</f>
        <v>3285</v>
      </c>
    </row>
    <row r="198" spans="1:10" x14ac:dyDescent="0.3">
      <c r="A198" t="s">
        <v>37</v>
      </c>
      <c r="B198" t="s">
        <v>277</v>
      </c>
      <c r="C198" s="17"/>
      <c r="D198" s="17"/>
      <c r="E198" s="17"/>
      <c r="F198" s="10">
        <v>1377.8</v>
      </c>
      <c r="G198" s="17">
        <v>816</v>
      </c>
      <c r="I198" s="47">
        <f t="shared" si="0"/>
        <v>2193.8000000000002</v>
      </c>
      <c r="J198" s="46"/>
    </row>
    <row r="199" spans="1:10" x14ac:dyDescent="0.3">
      <c r="A199" t="s">
        <v>33</v>
      </c>
      <c r="B199" t="s">
        <v>277</v>
      </c>
      <c r="C199" s="17"/>
      <c r="D199" s="17">
        <v>350</v>
      </c>
      <c r="E199" s="17">
        <v>964</v>
      </c>
      <c r="F199" s="10">
        <v>715</v>
      </c>
      <c r="G199" s="17">
        <v>2867.4</v>
      </c>
      <c r="I199" s="47">
        <f t="shared" si="0"/>
        <v>4896.3999999999996</v>
      </c>
      <c r="J199" s="46"/>
    </row>
    <row r="200" spans="1:10" x14ac:dyDescent="0.3">
      <c r="A200" t="s">
        <v>31</v>
      </c>
      <c r="B200" t="s">
        <v>277</v>
      </c>
      <c r="C200" s="17"/>
      <c r="D200" s="17">
        <v>1447</v>
      </c>
      <c r="E200" s="17"/>
      <c r="F200" s="10"/>
      <c r="G200" s="17"/>
      <c r="I200" s="47">
        <f t="shared" si="0"/>
        <v>1447</v>
      </c>
      <c r="J200" s="46"/>
    </row>
    <row r="201" spans="1:10" x14ac:dyDescent="0.3">
      <c r="A201" t="s">
        <v>245</v>
      </c>
      <c r="B201" t="s">
        <v>277</v>
      </c>
      <c r="C201" s="17"/>
      <c r="D201" s="17"/>
      <c r="E201" s="17">
        <v>3030.5</v>
      </c>
      <c r="F201" s="10"/>
      <c r="G201" s="17">
        <v>2953</v>
      </c>
      <c r="I201" s="74">
        <f t="shared" si="0"/>
        <v>5983.5</v>
      </c>
      <c r="J201" s="46"/>
    </row>
    <row r="202" spans="1:10" x14ac:dyDescent="0.3">
      <c r="A202" s="2" t="s">
        <v>37</v>
      </c>
      <c r="B202" s="2" t="s">
        <v>153</v>
      </c>
      <c r="C202" s="17"/>
      <c r="D202" s="17"/>
      <c r="E202" s="17"/>
      <c r="F202" s="10"/>
      <c r="G202" s="17"/>
      <c r="I202" s="47">
        <f t="shared" si="0"/>
        <v>0</v>
      </c>
      <c r="J202" s="46"/>
    </row>
    <row r="203" spans="1:10" x14ac:dyDescent="0.3">
      <c r="A203" s="2" t="s">
        <v>332</v>
      </c>
      <c r="B203" s="2" t="s">
        <v>153</v>
      </c>
      <c r="C203" s="17"/>
      <c r="D203" s="17">
        <v>927</v>
      </c>
      <c r="E203" s="17"/>
      <c r="F203" s="10"/>
      <c r="G203" s="17">
        <v>924</v>
      </c>
      <c r="I203" s="47">
        <f t="shared" si="0"/>
        <v>1851</v>
      </c>
      <c r="J203" s="46"/>
    </row>
    <row r="204" spans="1:10" x14ac:dyDescent="0.3">
      <c r="A204" s="2" t="s">
        <v>33</v>
      </c>
      <c r="B204" s="2" t="s">
        <v>153</v>
      </c>
      <c r="C204" s="17"/>
      <c r="D204" s="17"/>
      <c r="E204" s="17"/>
      <c r="F204" s="10"/>
      <c r="G204" s="17"/>
      <c r="I204" s="47">
        <f t="shared" si="0"/>
        <v>0</v>
      </c>
      <c r="J204" s="46"/>
    </row>
    <row r="205" spans="1:10" x14ac:dyDescent="0.3">
      <c r="A205" s="2" t="s">
        <v>326</v>
      </c>
      <c r="B205" s="2" t="s">
        <v>153</v>
      </c>
      <c r="C205" s="17"/>
      <c r="D205" s="17">
        <v>3732</v>
      </c>
      <c r="E205" s="17">
        <v>3113</v>
      </c>
      <c r="F205" s="10">
        <v>692</v>
      </c>
      <c r="G205" s="17"/>
      <c r="I205" s="47">
        <f t="shared" si="0"/>
        <v>7537</v>
      </c>
      <c r="J205" s="46"/>
    </row>
    <row r="206" spans="1:10" x14ac:dyDescent="0.3">
      <c r="A206" s="2" t="s">
        <v>31</v>
      </c>
      <c r="B206" s="2" t="s">
        <v>153</v>
      </c>
      <c r="C206" s="17"/>
      <c r="D206" s="17">
        <v>352</v>
      </c>
      <c r="E206" s="17"/>
      <c r="F206" s="10"/>
      <c r="G206" s="17"/>
      <c r="I206" s="47">
        <f t="shared" si="0"/>
        <v>352</v>
      </c>
      <c r="J206" s="46"/>
    </row>
    <row r="207" spans="1:10" x14ac:dyDescent="0.3">
      <c r="A207" s="2" t="s">
        <v>245</v>
      </c>
      <c r="B207" s="2" t="s">
        <v>153</v>
      </c>
      <c r="C207" s="17"/>
      <c r="D207" s="17"/>
      <c r="E207" s="17"/>
      <c r="F207" s="10"/>
      <c r="G207" s="17"/>
      <c r="I207" s="47">
        <f t="shared" si="0"/>
        <v>0</v>
      </c>
      <c r="J207" s="46"/>
    </row>
    <row r="208" spans="1:10" x14ac:dyDescent="0.3">
      <c r="A208" s="2" t="s">
        <v>42</v>
      </c>
      <c r="B208" s="2" t="s">
        <v>355</v>
      </c>
      <c r="C208" s="17"/>
      <c r="D208" s="17"/>
      <c r="E208" s="17"/>
      <c r="F208" s="17"/>
      <c r="G208" s="17"/>
      <c r="I208" s="47">
        <f t="shared" si="0"/>
        <v>0</v>
      </c>
      <c r="J208" s="46"/>
    </row>
    <row r="209" spans="1:10" x14ac:dyDescent="0.3">
      <c r="A209" s="2" t="s">
        <v>356</v>
      </c>
      <c r="B209" s="2" t="s">
        <v>355</v>
      </c>
      <c r="C209" s="17"/>
      <c r="D209" s="17"/>
      <c r="E209" s="17"/>
      <c r="F209" s="17"/>
      <c r="G209" s="17"/>
      <c r="I209" s="47">
        <f t="shared" si="0"/>
        <v>0</v>
      </c>
      <c r="J209" s="46"/>
    </row>
    <row r="210" spans="1:10" x14ac:dyDescent="0.3">
      <c r="A210" s="2" t="s">
        <v>44</v>
      </c>
      <c r="B210" s="2" t="s">
        <v>355</v>
      </c>
      <c r="C210" s="17"/>
      <c r="D210" s="17"/>
      <c r="E210" s="17"/>
      <c r="F210" s="17"/>
      <c r="G210" s="17"/>
      <c r="I210" s="47">
        <f t="shared" si="0"/>
        <v>0</v>
      </c>
      <c r="J210" s="46"/>
    </row>
    <row r="211" spans="1:10" x14ac:dyDescent="0.3">
      <c r="A211" s="2" t="s">
        <v>357</v>
      </c>
      <c r="B211" s="2" t="s">
        <v>355</v>
      </c>
      <c r="C211" s="17"/>
      <c r="D211" s="17"/>
      <c r="E211" s="17"/>
      <c r="F211" s="17"/>
      <c r="G211" s="17"/>
      <c r="I211" s="47">
        <f t="shared" si="0"/>
        <v>0</v>
      </c>
      <c r="J211" s="46"/>
    </row>
    <row r="212" spans="1:10" x14ac:dyDescent="0.3">
      <c r="A212" s="2" t="s">
        <v>71</v>
      </c>
      <c r="B212" s="2" t="s">
        <v>355</v>
      </c>
      <c r="C212" s="17"/>
      <c r="D212" s="17"/>
      <c r="E212" s="17"/>
      <c r="F212" s="17"/>
      <c r="G212" s="17"/>
      <c r="I212" s="47">
        <f t="shared" si="0"/>
        <v>0</v>
      </c>
      <c r="J212" s="46"/>
    </row>
    <row r="213" spans="1:10" x14ac:dyDescent="0.3">
      <c r="A213" s="2" t="s">
        <v>358</v>
      </c>
      <c r="B213" s="2" t="s">
        <v>355</v>
      </c>
      <c r="C213" s="17"/>
      <c r="D213" s="17"/>
      <c r="E213" s="17"/>
      <c r="F213" s="17"/>
      <c r="G213" s="17"/>
      <c r="I213" s="47">
        <f t="shared" si="0"/>
        <v>0</v>
      </c>
      <c r="J213" s="46"/>
    </row>
    <row r="214" spans="1:10" x14ac:dyDescent="0.3">
      <c r="A214" s="2" t="s">
        <v>359</v>
      </c>
      <c r="B214" s="2" t="s">
        <v>355</v>
      </c>
      <c r="C214" s="17"/>
      <c r="D214" s="17"/>
      <c r="E214" s="17"/>
      <c r="F214" s="10"/>
      <c r="G214" s="17"/>
      <c r="I214" s="47">
        <f t="shared" si="0"/>
        <v>0</v>
      </c>
      <c r="J214" s="46"/>
    </row>
    <row r="215" spans="1:10" x14ac:dyDescent="0.3">
      <c r="A215" s="2" t="s">
        <v>332</v>
      </c>
      <c r="B215" s="2" t="s">
        <v>381</v>
      </c>
      <c r="C215" s="17"/>
      <c r="D215" s="17"/>
      <c r="E215" s="17"/>
      <c r="F215" s="10"/>
      <c r="G215" s="17"/>
      <c r="I215" s="47">
        <f t="shared" si="0"/>
        <v>0</v>
      </c>
      <c r="J215" s="46"/>
    </row>
    <row r="216" spans="1:10" x14ac:dyDescent="0.3">
      <c r="A216" s="2" t="s">
        <v>326</v>
      </c>
      <c r="B216" s="2" t="s">
        <v>381</v>
      </c>
      <c r="C216" s="17"/>
      <c r="D216" s="17"/>
      <c r="E216" s="17"/>
      <c r="F216" s="10"/>
      <c r="G216" s="17"/>
      <c r="I216" s="47">
        <f t="shared" si="0"/>
        <v>0</v>
      </c>
      <c r="J216" s="46"/>
    </row>
    <row r="217" spans="1:10" x14ac:dyDescent="0.3">
      <c r="A217" s="2" t="s">
        <v>245</v>
      </c>
      <c r="B217" s="2" t="s">
        <v>381</v>
      </c>
      <c r="C217" s="17"/>
      <c r="D217" s="17"/>
      <c r="E217" s="17"/>
      <c r="F217" s="10"/>
      <c r="G217" s="17"/>
      <c r="I217" s="47">
        <f t="shared" si="0"/>
        <v>0</v>
      </c>
      <c r="J217" s="46"/>
    </row>
    <row r="218" spans="1:10" x14ac:dyDescent="0.3">
      <c r="A218" s="2" t="s">
        <v>161</v>
      </c>
      <c r="B218" s="2" t="s">
        <v>381</v>
      </c>
      <c r="C218" s="17"/>
      <c r="D218" s="17">
        <v>1264</v>
      </c>
      <c r="E218" s="17"/>
      <c r="F218" s="10"/>
      <c r="G218" s="17">
        <v>2021</v>
      </c>
      <c r="I218" s="47">
        <f t="shared" si="0"/>
        <v>3285</v>
      </c>
      <c r="J218" s="46"/>
    </row>
    <row r="219" spans="1:10" x14ac:dyDescent="0.3">
      <c r="A219" s="2" t="s">
        <v>29</v>
      </c>
      <c r="B219" s="2" t="s">
        <v>318</v>
      </c>
      <c r="C219" s="17"/>
      <c r="D219" s="17"/>
      <c r="E219" s="17"/>
      <c r="F219" s="10"/>
      <c r="G219" s="17"/>
      <c r="I219" s="47">
        <f t="shared" si="0"/>
        <v>0</v>
      </c>
      <c r="J219" s="46">
        <f>I219</f>
        <v>0</v>
      </c>
    </row>
    <row r="220" spans="1:10" x14ac:dyDescent="0.3">
      <c r="A220" s="2" t="s">
        <v>17</v>
      </c>
      <c r="B220" s="2" t="s">
        <v>318</v>
      </c>
      <c r="C220" s="17"/>
      <c r="D220" s="17"/>
      <c r="E220" s="17"/>
      <c r="F220" s="10"/>
      <c r="G220" s="17"/>
      <c r="I220" s="47">
        <f t="shared" si="0"/>
        <v>0</v>
      </c>
      <c r="J220" s="46">
        <f>I220</f>
        <v>0</v>
      </c>
    </row>
    <row r="221" spans="1:10" x14ac:dyDescent="0.3">
      <c r="A221" s="2" t="s">
        <v>37</v>
      </c>
      <c r="B221" s="2" t="s">
        <v>290</v>
      </c>
      <c r="C221" s="17"/>
      <c r="D221" s="17"/>
      <c r="E221" s="17"/>
      <c r="F221" s="10"/>
      <c r="G221" s="17"/>
      <c r="I221" s="47">
        <f t="shared" si="0"/>
        <v>0</v>
      </c>
      <c r="J221" s="45"/>
    </row>
    <row r="222" spans="1:10" x14ac:dyDescent="0.3">
      <c r="A222" s="2" t="s">
        <v>33</v>
      </c>
      <c r="B222" s="2" t="s">
        <v>290</v>
      </c>
      <c r="C222" s="17"/>
      <c r="D222" s="17"/>
      <c r="E222" s="17"/>
      <c r="F222" s="10"/>
      <c r="G222" s="17"/>
      <c r="I222" s="47">
        <f t="shared" si="0"/>
        <v>0</v>
      </c>
      <c r="J222" s="45"/>
    </row>
    <row r="223" spans="1:10" x14ac:dyDescent="0.3">
      <c r="A223" s="2" t="s">
        <v>31</v>
      </c>
      <c r="B223" s="2" t="s">
        <v>290</v>
      </c>
      <c r="C223" s="17"/>
      <c r="D223" s="17"/>
      <c r="E223" s="17"/>
      <c r="F223" s="10"/>
      <c r="G223" s="17"/>
      <c r="I223" s="47">
        <f t="shared" si="0"/>
        <v>0</v>
      </c>
      <c r="J223" s="45"/>
    </row>
    <row r="224" spans="1:10" x14ac:dyDescent="0.3">
      <c r="A224" s="2" t="s">
        <v>245</v>
      </c>
      <c r="B224" s="2" t="s">
        <v>290</v>
      </c>
      <c r="C224" s="17"/>
      <c r="D224" s="17"/>
      <c r="E224" s="17"/>
      <c r="F224" s="10"/>
      <c r="G224" s="17"/>
      <c r="I224" s="47">
        <f t="shared" si="0"/>
        <v>0</v>
      </c>
      <c r="J224" s="45"/>
    </row>
    <row r="225" spans="1:10" x14ac:dyDescent="0.3">
      <c r="A225" s="62" t="s">
        <v>29</v>
      </c>
      <c r="B225" s="62" t="s">
        <v>32</v>
      </c>
      <c r="C225" s="17"/>
      <c r="D225" s="17"/>
      <c r="E225" s="17"/>
      <c r="F225" s="10"/>
      <c r="G225" s="17"/>
      <c r="I225" s="47">
        <f t="shared" si="0"/>
        <v>0</v>
      </c>
      <c r="J225" s="46">
        <f>I225</f>
        <v>0</v>
      </c>
    </row>
    <row r="226" spans="1:10" x14ac:dyDescent="0.3">
      <c r="A226" s="62" t="s">
        <v>17</v>
      </c>
      <c r="B226" s="62" t="s">
        <v>32</v>
      </c>
      <c r="C226" s="17"/>
      <c r="D226" s="17"/>
      <c r="E226" s="17">
        <v>1988</v>
      </c>
      <c r="F226" s="10"/>
      <c r="G226" s="17"/>
      <c r="I226" s="47">
        <f t="shared" si="0"/>
        <v>1988</v>
      </c>
      <c r="J226" s="46">
        <f t="shared" ref="J226:J227" si="6">I226</f>
        <v>1988</v>
      </c>
    </row>
    <row r="227" spans="1:10" x14ac:dyDescent="0.3">
      <c r="A227" s="40" t="s">
        <v>18</v>
      </c>
      <c r="B227" s="62" t="s">
        <v>32</v>
      </c>
      <c r="C227" s="17"/>
      <c r="D227" s="17"/>
      <c r="E227" s="17"/>
      <c r="F227" s="10">
        <v>2476</v>
      </c>
      <c r="G227" s="17"/>
      <c r="I227" s="47">
        <f t="shared" si="0"/>
        <v>2476</v>
      </c>
      <c r="J227" s="46">
        <f t="shared" si="6"/>
        <v>2476</v>
      </c>
    </row>
    <row r="228" spans="1:10" x14ac:dyDescent="0.3">
      <c r="A228" s="2" t="s">
        <v>42</v>
      </c>
      <c r="B228" s="54" t="s">
        <v>385</v>
      </c>
      <c r="C228" s="17"/>
      <c r="D228" s="17"/>
      <c r="E228" s="17">
        <v>2749</v>
      </c>
      <c r="F228" s="10">
        <v>12605</v>
      </c>
      <c r="G228" s="17">
        <v>3821</v>
      </c>
      <c r="I228" s="47">
        <f t="shared" si="0"/>
        <v>19175</v>
      </c>
      <c r="J228" s="46"/>
    </row>
    <row r="229" spans="1:10" x14ac:dyDescent="0.3">
      <c r="A229" s="2" t="s">
        <v>356</v>
      </c>
      <c r="B229" s="54" t="s">
        <v>385</v>
      </c>
      <c r="C229" s="17"/>
      <c r="D229" s="17">
        <v>110</v>
      </c>
      <c r="E229" s="17">
        <v>16712</v>
      </c>
      <c r="F229" s="10">
        <v>2623</v>
      </c>
      <c r="G229" s="17">
        <v>8294</v>
      </c>
      <c r="I229" s="47">
        <f t="shared" si="0"/>
        <v>27739</v>
      </c>
      <c r="J229" s="46"/>
    </row>
    <row r="230" spans="1:10" x14ac:dyDescent="0.3">
      <c r="A230" s="2" t="s">
        <v>44</v>
      </c>
      <c r="B230" s="54" t="s">
        <v>385</v>
      </c>
      <c r="C230" s="17"/>
      <c r="D230" s="17">
        <v>6354</v>
      </c>
      <c r="E230" s="17">
        <v>8942</v>
      </c>
      <c r="F230" s="10">
        <v>8733</v>
      </c>
      <c r="G230" s="17">
        <v>12161</v>
      </c>
      <c r="I230" s="47">
        <f t="shared" si="0"/>
        <v>36190</v>
      </c>
      <c r="J230" s="46"/>
    </row>
    <row r="231" spans="1:10" x14ac:dyDescent="0.3">
      <c r="A231" s="2" t="s">
        <v>357</v>
      </c>
      <c r="B231" s="54" t="s">
        <v>385</v>
      </c>
      <c r="C231" s="17"/>
      <c r="D231" s="17">
        <v>7616</v>
      </c>
      <c r="E231" s="17">
        <v>2055</v>
      </c>
      <c r="F231" s="10">
        <v>7915</v>
      </c>
      <c r="G231" s="17">
        <v>4834</v>
      </c>
      <c r="I231" s="47">
        <f t="shared" si="0"/>
        <v>22420</v>
      </c>
      <c r="J231" s="46"/>
    </row>
    <row r="232" spans="1:10" x14ac:dyDescent="0.3">
      <c r="A232" s="2" t="s">
        <v>71</v>
      </c>
      <c r="B232" s="54" t="s">
        <v>385</v>
      </c>
      <c r="C232" s="17">
        <v>2229</v>
      </c>
      <c r="D232" s="17">
        <v>6053</v>
      </c>
      <c r="E232" s="17">
        <v>3291</v>
      </c>
      <c r="F232" s="10">
        <v>8545</v>
      </c>
      <c r="G232" s="17">
        <v>7290</v>
      </c>
      <c r="I232" s="47">
        <f t="shared" si="0"/>
        <v>27408</v>
      </c>
      <c r="J232" s="46"/>
    </row>
    <row r="233" spans="1:10" x14ac:dyDescent="0.3">
      <c r="A233" s="2" t="s">
        <v>416</v>
      </c>
      <c r="B233" s="54" t="s">
        <v>385</v>
      </c>
      <c r="C233" s="17"/>
      <c r="D233" s="17"/>
      <c r="E233" s="17">
        <v>3103</v>
      </c>
      <c r="F233" s="10"/>
      <c r="G233" s="17">
        <v>3774</v>
      </c>
      <c r="I233" s="47">
        <f t="shared" si="0"/>
        <v>6877</v>
      </c>
      <c r="J233" s="46">
        <f>I233</f>
        <v>6877</v>
      </c>
    </row>
    <row r="234" spans="1:10" x14ac:dyDescent="0.3">
      <c r="A234" s="2" t="s">
        <v>358</v>
      </c>
      <c r="B234" s="54" t="s">
        <v>385</v>
      </c>
      <c r="C234" s="17"/>
      <c r="D234" s="17"/>
      <c r="E234" s="17">
        <v>1746</v>
      </c>
      <c r="F234" s="10"/>
      <c r="G234" s="17"/>
      <c r="I234" s="47">
        <f t="shared" si="0"/>
        <v>1746</v>
      </c>
      <c r="J234" s="46"/>
    </row>
    <row r="235" spans="1:10" x14ac:dyDescent="0.3">
      <c r="A235" s="2" t="s">
        <v>359</v>
      </c>
      <c r="B235" s="54" t="s">
        <v>385</v>
      </c>
      <c r="C235" s="17"/>
      <c r="D235" s="17"/>
      <c r="E235" s="17">
        <v>2626</v>
      </c>
      <c r="F235" s="10">
        <v>7269</v>
      </c>
      <c r="G235" s="17">
        <v>7865</v>
      </c>
      <c r="I235" s="47">
        <f t="shared" si="0"/>
        <v>17760</v>
      </c>
      <c r="J235" s="46"/>
    </row>
    <row r="236" spans="1:10" x14ac:dyDescent="0.3">
      <c r="A236" s="2" t="s">
        <v>392</v>
      </c>
      <c r="B236" s="54" t="s">
        <v>390</v>
      </c>
      <c r="C236" s="17"/>
      <c r="D236" s="17"/>
      <c r="E236" s="17"/>
      <c r="F236" s="10"/>
      <c r="G236" s="17"/>
      <c r="I236" s="47">
        <f t="shared" si="0"/>
        <v>0</v>
      </c>
      <c r="J236" s="46">
        <f>I236</f>
        <v>0</v>
      </c>
    </row>
    <row r="237" spans="1:10" x14ac:dyDescent="0.3">
      <c r="A237" s="2" t="s">
        <v>411</v>
      </c>
      <c r="B237" s="54" t="s">
        <v>390</v>
      </c>
      <c r="C237" s="17"/>
      <c r="D237" s="17"/>
      <c r="E237" s="17"/>
      <c r="F237" s="10"/>
      <c r="G237" s="17"/>
      <c r="I237" s="47">
        <f t="shared" si="0"/>
        <v>0</v>
      </c>
      <c r="J237" s="46">
        <f>I237</f>
        <v>0</v>
      </c>
    </row>
    <row r="238" spans="1:10" x14ac:dyDescent="0.3">
      <c r="A238" s="2" t="s">
        <v>393</v>
      </c>
      <c r="B238" s="54" t="s">
        <v>390</v>
      </c>
      <c r="C238" s="17"/>
      <c r="D238" s="17"/>
      <c r="E238" s="17"/>
      <c r="F238" s="10"/>
      <c r="G238" s="17"/>
      <c r="I238" s="47">
        <f t="shared" si="0"/>
        <v>0</v>
      </c>
      <c r="J238" s="46">
        <f>I238</f>
        <v>0</v>
      </c>
    </row>
    <row r="239" spans="1:10" x14ac:dyDescent="0.3">
      <c r="A239" s="2" t="s">
        <v>53</v>
      </c>
      <c r="B239" s="58" t="s">
        <v>310</v>
      </c>
      <c r="C239" s="17"/>
      <c r="D239" s="17"/>
      <c r="E239" s="17"/>
      <c r="F239" s="10"/>
      <c r="G239" s="17"/>
      <c r="I239" s="47">
        <f t="shared" si="0"/>
        <v>0</v>
      </c>
      <c r="J239" s="44">
        <f>I164+I221+I239+I246+I228</f>
        <v>43496</v>
      </c>
    </row>
    <row r="240" spans="1:10" x14ac:dyDescent="0.3">
      <c r="A240" s="2" t="s">
        <v>333</v>
      </c>
      <c r="B240" s="58" t="s">
        <v>310</v>
      </c>
      <c r="C240" s="17"/>
      <c r="D240" s="17"/>
      <c r="E240" s="17"/>
      <c r="F240" s="10"/>
      <c r="G240" s="17"/>
      <c r="I240" s="47">
        <f t="shared" si="0"/>
        <v>0</v>
      </c>
      <c r="J240" s="46">
        <f>I240+I165+I247+I229</f>
        <v>39220</v>
      </c>
    </row>
    <row r="241" spans="1:10" x14ac:dyDescent="0.3">
      <c r="A241" s="2" t="s">
        <v>54</v>
      </c>
      <c r="B241" s="58" t="s">
        <v>310</v>
      </c>
      <c r="C241" s="17"/>
      <c r="D241" s="17"/>
      <c r="E241" s="17"/>
      <c r="F241" s="10"/>
      <c r="G241" s="17"/>
      <c r="I241" s="47">
        <f t="shared" si="0"/>
        <v>0</v>
      </c>
      <c r="J241" s="44">
        <f>I166+I222+I241+I254+I248+I230</f>
        <v>51304</v>
      </c>
    </row>
    <row r="242" spans="1:10" x14ac:dyDescent="0.3">
      <c r="A242" s="2" t="s">
        <v>334</v>
      </c>
      <c r="B242" s="58" t="s">
        <v>310</v>
      </c>
      <c r="C242" s="17"/>
      <c r="D242" s="17"/>
      <c r="E242" s="17"/>
      <c r="F242" s="10"/>
      <c r="G242" s="17"/>
      <c r="I242" s="47">
        <f t="shared" si="0"/>
        <v>0</v>
      </c>
      <c r="J242" s="46">
        <f>I242+I167+I249+I231</f>
        <v>26764</v>
      </c>
    </row>
    <row r="243" spans="1:10" x14ac:dyDescent="0.3">
      <c r="A243" s="2" t="s">
        <v>311</v>
      </c>
      <c r="B243" s="58" t="s">
        <v>310</v>
      </c>
      <c r="C243" s="17"/>
      <c r="D243" s="17"/>
      <c r="E243" s="17"/>
      <c r="F243" s="10"/>
      <c r="G243" s="17"/>
      <c r="I243" s="47">
        <f t="shared" si="0"/>
        <v>0</v>
      </c>
      <c r="J243" s="44">
        <f>I169+I223+I243+I250+I232</f>
        <v>31285</v>
      </c>
    </row>
    <row r="244" spans="1:10" x14ac:dyDescent="0.3">
      <c r="A244" s="2" t="s">
        <v>320</v>
      </c>
      <c r="B244" s="58" t="s">
        <v>310</v>
      </c>
      <c r="C244" s="17"/>
      <c r="D244" s="17"/>
      <c r="E244" s="17"/>
      <c r="F244" s="17"/>
      <c r="G244" s="17"/>
      <c r="I244" s="47">
        <f t="shared" si="0"/>
        <v>0</v>
      </c>
      <c r="J244" s="44">
        <f>I224+I244+I170+I252+I234</f>
        <v>1746</v>
      </c>
    </row>
    <row r="245" spans="1:10" x14ac:dyDescent="0.3">
      <c r="A245" s="2" t="s">
        <v>337</v>
      </c>
      <c r="B245" s="58" t="s">
        <v>310</v>
      </c>
      <c r="C245" s="17"/>
      <c r="D245" s="17"/>
      <c r="E245" s="17"/>
      <c r="F245" s="17"/>
      <c r="G245" s="17"/>
      <c r="I245" s="47">
        <f>C245+D245+E245+F245+G245</f>
        <v>0</v>
      </c>
      <c r="J245" s="46">
        <f>I245+I171+I253+I235</f>
        <v>28610</v>
      </c>
    </row>
    <row r="246" spans="1:10" x14ac:dyDescent="0.3">
      <c r="A246" s="65" t="s">
        <v>29</v>
      </c>
      <c r="B246" s="58" t="s">
        <v>310</v>
      </c>
      <c r="C246" s="17"/>
      <c r="D246" s="17">
        <v>19598</v>
      </c>
      <c r="E246" s="17">
        <v>3738</v>
      </c>
      <c r="F246" s="17">
        <v>985</v>
      </c>
      <c r="G246" s="17"/>
      <c r="I246" s="47">
        <f t="shared" ref="I246:I253" si="7">C246+D246+E246+F246+G246</f>
        <v>24321</v>
      </c>
      <c r="J246" s="46"/>
    </row>
    <row r="247" spans="1:10" x14ac:dyDescent="0.3">
      <c r="A247" s="65" t="s">
        <v>330</v>
      </c>
      <c r="B247" s="58" t="s">
        <v>310</v>
      </c>
      <c r="C247" s="17"/>
      <c r="D247" s="17">
        <v>3599</v>
      </c>
      <c r="E247" s="17">
        <v>755</v>
      </c>
      <c r="F247" s="17">
        <v>5267</v>
      </c>
      <c r="G247" s="17"/>
      <c r="I247" s="47">
        <f t="shared" si="7"/>
        <v>9621</v>
      </c>
      <c r="J247" s="46"/>
    </row>
    <row r="248" spans="1:10" x14ac:dyDescent="0.3">
      <c r="A248" s="65" t="s">
        <v>17</v>
      </c>
      <c r="B248" s="58" t="s">
        <v>310</v>
      </c>
      <c r="C248" s="17">
        <v>11170</v>
      </c>
      <c r="D248" s="17">
        <v>3944</v>
      </c>
      <c r="E248" s="17"/>
      <c r="F248" s="17"/>
      <c r="G248" s="17"/>
      <c r="I248" s="47">
        <f t="shared" si="7"/>
        <v>15114</v>
      </c>
      <c r="J248" s="46"/>
    </row>
    <row r="249" spans="1:10" x14ac:dyDescent="0.3">
      <c r="A249" s="65" t="s">
        <v>331</v>
      </c>
      <c r="B249" s="58" t="s">
        <v>310</v>
      </c>
      <c r="C249" s="17"/>
      <c r="D249" s="17">
        <v>3368</v>
      </c>
      <c r="E249" s="17"/>
      <c r="F249" s="17">
        <v>976</v>
      </c>
      <c r="G249" s="17"/>
      <c r="I249" s="47">
        <f t="shared" si="7"/>
        <v>4344</v>
      </c>
      <c r="J249" s="46"/>
    </row>
    <row r="250" spans="1:10" x14ac:dyDescent="0.3">
      <c r="A250" s="65" t="s">
        <v>18</v>
      </c>
      <c r="B250" s="58" t="s">
        <v>310</v>
      </c>
      <c r="C250" s="17"/>
      <c r="D250" s="17"/>
      <c r="E250" s="17"/>
      <c r="F250" s="10"/>
      <c r="G250" s="17">
        <v>3877</v>
      </c>
      <c r="I250" s="47">
        <f t="shared" si="7"/>
        <v>3877</v>
      </c>
      <c r="J250" s="46"/>
    </row>
    <row r="251" spans="1:10" x14ac:dyDescent="0.3">
      <c r="A251" s="65" t="s">
        <v>415</v>
      </c>
      <c r="B251" s="58" t="s">
        <v>310</v>
      </c>
      <c r="C251" s="17"/>
      <c r="D251" s="17"/>
      <c r="E251" s="17"/>
      <c r="F251" s="10"/>
      <c r="G251" s="17"/>
      <c r="I251" s="47">
        <f t="shared" si="7"/>
        <v>0</v>
      </c>
      <c r="J251" s="46">
        <f>I251</f>
        <v>0</v>
      </c>
    </row>
    <row r="252" spans="1:10" x14ac:dyDescent="0.3">
      <c r="A252" s="65" t="s">
        <v>244</v>
      </c>
      <c r="B252" s="58" t="s">
        <v>310</v>
      </c>
      <c r="C252" s="17"/>
      <c r="D252" s="17"/>
      <c r="E252" s="17"/>
      <c r="F252" s="10"/>
      <c r="G252" s="17"/>
      <c r="I252" s="47">
        <f t="shared" si="7"/>
        <v>0</v>
      </c>
      <c r="J252" s="46"/>
    </row>
    <row r="253" spans="1:10" x14ac:dyDescent="0.3">
      <c r="A253" s="65" t="s">
        <v>162</v>
      </c>
      <c r="B253" s="58" t="s">
        <v>310</v>
      </c>
      <c r="C253" s="17">
        <v>1948</v>
      </c>
      <c r="D253" s="17">
        <v>5472</v>
      </c>
      <c r="E253" s="17"/>
      <c r="F253" s="10"/>
      <c r="G253" s="17"/>
      <c r="I253" s="47">
        <f t="shared" si="7"/>
        <v>7420</v>
      </c>
      <c r="J253" s="46"/>
    </row>
    <row r="254" spans="1:10" x14ac:dyDescent="0.3">
      <c r="A254" t="s">
        <v>27</v>
      </c>
      <c r="B254" t="s">
        <v>45</v>
      </c>
      <c r="C254" s="17"/>
      <c r="D254" s="17"/>
      <c r="E254" s="17"/>
      <c r="F254" s="17"/>
      <c r="G254" s="17"/>
      <c r="I254" s="47">
        <f t="shared" si="0"/>
        <v>0</v>
      </c>
      <c r="J254" s="44"/>
    </row>
    <row r="255" spans="1:10" x14ac:dyDescent="0.3">
      <c r="C255" s="1" t="s">
        <v>0</v>
      </c>
      <c r="D255" s="1" t="s">
        <v>0</v>
      </c>
      <c r="E255" s="1" t="s">
        <v>0</v>
      </c>
      <c r="F255" s="1" t="s">
        <v>0</v>
      </c>
      <c r="G255" s="1" t="s">
        <v>0</v>
      </c>
      <c r="H255" s="1"/>
      <c r="I255" s="1" t="s">
        <v>0</v>
      </c>
    </row>
    <row r="256" spans="1:10" x14ac:dyDescent="0.3">
      <c r="C256" s="70">
        <f>SUM(C4:C254)</f>
        <v>50969</v>
      </c>
      <c r="D256" s="70">
        <f>SUM(D4:D254)</f>
        <v>240325</v>
      </c>
      <c r="E256" s="70">
        <f>SUM(E4:E254)</f>
        <v>253209.5</v>
      </c>
      <c r="F256" s="70">
        <f>SUM(F4:F254)</f>
        <v>213957.8</v>
      </c>
      <c r="G256" s="70">
        <f>SUM(G4:G254)</f>
        <v>232978.4</v>
      </c>
      <c r="H256" s="9"/>
      <c r="I256" s="76">
        <f>SUM(I4:I254)</f>
        <v>991439.70000000007</v>
      </c>
      <c r="J256" s="76">
        <f>SUM(J4:J254)</f>
        <v>991439.70000000007</v>
      </c>
    </row>
    <row r="257" spans="3:9" x14ac:dyDescent="0.3">
      <c r="C257" s="1" t="s">
        <v>1</v>
      </c>
      <c r="D257" s="1" t="s">
        <v>1</v>
      </c>
      <c r="E257" s="1" t="s">
        <v>1</v>
      </c>
      <c r="F257" s="1" t="s">
        <v>1</v>
      </c>
      <c r="G257" s="1" t="s">
        <v>1</v>
      </c>
      <c r="H257" s="1"/>
      <c r="I257" s="1" t="s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J257"/>
  <sheetViews>
    <sheetView topLeftCell="A247" workbookViewId="0">
      <selection activeCell="K257" sqref="K257"/>
    </sheetView>
  </sheetViews>
  <sheetFormatPr defaultRowHeight="14.4" x14ac:dyDescent="0.3"/>
  <cols>
    <col min="1" max="1" width="10.109375" customWidth="1"/>
    <col min="2" max="2" width="21.33203125" customWidth="1"/>
    <col min="3" max="3" width="12.44140625" customWidth="1"/>
    <col min="4" max="4" width="11.5546875" customWidth="1"/>
    <col min="5" max="6" width="12.109375" customWidth="1"/>
    <col min="7" max="7" width="11.88671875" customWidth="1"/>
    <col min="9" max="9" width="13.44140625" customWidth="1"/>
    <col min="10" max="10" width="12" customWidth="1"/>
  </cols>
  <sheetData>
    <row r="1" spans="1:10" x14ac:dyDescent="0.3">
      <c r="A1" t="s">
        <v>418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250</v>
      </c>
      <c r="D3" s="4" t="s">
        <v>251</v>
      </c>
      <c r="E3" s="4" t="s">
        <v>252</v>
      </c>
      <c r="F3" s="3" t="s">
        <v>253</v>
      </c>
      <c r="G3" s="3" t="s">
        <v>123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54" si="0">C4+D4+E4+F4+G4</f>
        <v>0</v>
      </c>
      <c r="J4" s="44"/>
    </row>
    <row r="5" spans="1:10" x14ac:dyDescent="0.3">
      <c r="A5" t="s">
        <v>20</v>
      </c>
      <c r="B5" t="s">
        <v>13</v>
      </c>
      <c r="C5" s="5"/>
      <c r="D5" s="5"/>
      <c r="E5" s="5"/>
      <c r="F5" s="17"/>
      <c r="G5" s="5"/>
      <c r="I5" s="47">
        <f t="shared" si="0"/>
        <v>0</v>
      </c>
      <c r="J5" s="44"/>
    </row>
    <row r="6" spans="1:10" x14ac:dyDescent="0.3">
      <c r="A6" t="s">
        <v>21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/>
    </row>
    <row r="7" spans="1:10" x14ac:dyDescent="0.3">
      <c r="A7" t="s">
        <v>243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/>
    </row>
    <row r="8" spans="1:10" x14ac:dyDescent="0.3">
      <c r="A8" t="s">
        <v>197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6"/>
    </row>
    <row r="9" spans="1:10" x14ac:dyDescent="0.3">
      <c r="A9" t="s">
        <v>22</v>
      </c>
      <c r="B9" t="s">
        <v>23</v>
      </c>
      <c r="C9" s="5"/>
      <c r="D9" s="5"/>
      <c r="E9" s="5"/>
      <c r="F9" s="17"/>
      <c r="G9" s="5"/>
      <c r="I9" s="47">
        <f t="shared" si="0"/>
        <v>0</v>
      </c>
      <c r="J9" s="46">
        <f>I9</f>
        <v>0</v>
      </c>
    </row>
    <row r="10" spans="1:10" x14ac:dyDescent="0.3">
      <c r="A10" s="2" t="s">
        <v>323</v>
      </c>
      <c r="B10" s="2" t="s">
        <v>23</v>
      </c>
      <c r="C10" s="5"/>
      <c r="D10" s="5"/>
      <c r="E10" s="5"/>
      <c r="F10" s="17"/>
      <c r="G10" s="5"/>
      <c r="I10" s="47">
        <f t="shared" si="0"/>
        <v>0</v>
      </c>
      <c r="J10" s="46">
        <f>I10+I12</f>
        <v>4708</v>
      </c>
    </row>
    <row r="11" spans="1:10" x14ac:dyDescent="0.3">
      <c r="A11" t="s">
        <v>24</v>
      </c>
      <c r="B11" t="s">
        <v>23</v>
      </c>
      <c r="C11" s="5"/>
      <c r="D11" s="5"/>
      <c r="E11" s="5"/>
      <c r="F11" s="17"/>
      <c r="G11" s="5"/>
      <c r="I11" s="47">
        <f t="shared" si="0"/>
        <v>0</v>
      </c>
      <c r="J11" s="46">
        <f>I11+I13</f>
        <v>5087</v>
      </c>
    </row>
    <row r="12" spans="1:10" x14ac:dyDescent="0.3">
      <c r="A12" s="67" t="s">
        <v>331</v>
      </c>
      <c r="B12" s="67" t="s">
        <v>315</v>
      </c>
      <c r="C12" s="17">
        <v>1164</v>
      </c>
      <c r="D12" s="17">
        <v>1168</v>
      </c>
      <c r="E12" s="17">
        <v>2376</v>
      </c>
      <c r="F12" s="17"/>
      <c r="G12" s="17"/>
      <c r="I12" s="47">
        <f t="shared" si="0"/>
        <v>4708</v>
      </c>
      <c r="J12" s="46"/>
    </row>
    <row r="13" spans="1:10" x14ac:dyDescent="0.3">
      <c r="A13" s="67" t="s">
        <v>18</v>
      </c>
      <c r="B13" s="67" t="s">
        <v>315</v>
      </c>
      <c r="C13" s="17"/>
      <c r="D13" s="17">
        <v>3312</v>
      </c>
      <c r="E13" s="17"/>
      <c r="F13" s="17">
        <v>1775</v>
      </c>
      <c r="G13" s="17"/>
      <c r="I13" s="47">
        <f t="shared" si="0"/>
        <v>5087</v>
      </c>
      <c r="J13" s="46"/>
    </row>
    <row r="14" spans="1:10" x14ac:dyDescent="0.3">
      <c r="A14" s="2" t="s">
        <v>331</v>
      </c>
      <c r="B14" s="2" t="s">
        <v>287</v>
      </c>
      <c r="C14" s="17"/>
      <c r="D14" s="17"/>
      <c r="E14" s="17"/>
      <c r="F14" s="17"/>
      <c r="G14" s="17"/>
      <c r="I14" s="47">
        <f t="shared" si="0"/>
        <v>0</v>
      </c>
      <c r="J14" s="46">
        <f>I14</f>
        <v>0</v>
      </c>
    </row>
    <row r="15" spans="1:10" x14ac:dyDescent="0.3">
      <c r="A15" s="2" t="s">
        <v>18</v>
      </c>
      <c r="B15" s="2" t="s">
        <v>287</v>
      </c>
      <c r="C15" s="17"/>
      <c r="D15" s="17"/>
      <c r="E15" s="17"/>
      <c r="F15" s="17"/>
      <c r="G15" s="17"/>
      <c r="I15" s="47">
        <f t="shared" si="0"/>
        <v>0</v>
      </c>
      <c r="J15" s="46">
        <f>I15</f>
        <v>0</v>
      </c>
    </row>
    <row r="16" spans="1:10" x14ac:dyDescent="0.3">
      <c r="A16" s="73" t="s">
        <v>11</v>
      </c>
      <c r="B16" s="73" t="s">
        <v>410</v>
      </c>
      <c r="C16" s="17"/>
      <c r="D16" s="17"/>
      <c r="E16" s="17"/>
      <c r="F16" s="17">
        <v>1422</v>
      </c>
      <c r="G16" s="17"/>
      <c r="I16" s="47">
        <f t="shared" si="0"/>
        <v>1422</v>
      </c>
      <c r="J16" s="44">
        <f>I4+I16+I30+I37+I59+I63+I65+I76+I23+I72+I83+I52+I44</f>
        <v>74353</v>
      </c>
    </row>
    <row r="17" spans="1:10" x14ac:dyDescent="0.3">
      <c r="A17" s="73" t="s">
        <v>346</v>
      </c>
      <c r="B17" s="73" t="s">
        <v>410</v>
      </c>
      <c r="C17" s="17">
        <v>2710</v>
      </c>
      <c r="D17" s="17">
        <v>3801</v>
      </c>
      <c r="E17" s="17">
        <v>3373</v>
      </c>
      <c r="F17" s="17">
        <v>6279</v>
      </c>
      <c r="G17" s="17">
        <v>16447</v>
      </c>
      <c r="I17" s="83">
        <f t="shared" si="0"/>
        <v>32610</v>
      </c>
      <c r="J17" s="46">
        <f>I17+I31+I38+I77+I24+I66+I73+I84+I53+I45</f>
        <v>83306</v>
      </c>
    </row>
    <row r="18" spans="1:10" x14ac:dyDescent="0.3">
      <c r="A18" s="73" t="s">
        <v>10</v>
      </c>
      <c r="B18" s="73" t="s">
        <v>410</v>
      </c>
      <c r="C18" s="17">
        <v>1026</v>
      </c>
      <c r="D18" s="17">
        <v>964</v>
      </c>
      <c r="E18" s="17"/>
      <c r="F18" s="17"/>
      <c r="G18" s="17"/>
      <c r="I18" s="83">
        <f t="shared" si="0"/>
        <v>1990</v>
      </c>
      <c r="J18" s="44">
        <f>I5+I18+I32+I39+I60+I64+I78+I25+I67+I85+I54+I46</f>
        <v>71848</v>
      </c>
    </row>
    <row r="19" spans="1:10" x14ac:dyDescent="0.3">
      <c r="A19" s="73" t="s">
        <v>347</v>
      </c>
      <c r="B19" s="73" t="s">
        <v>410</v>
      </c>
      <c r="C19" s="17">
        <v>2414</v>
      </c>
      <c r="D19" s="17">
        <v>2770</v>
      </c>
      <c r="E19" s="17">
        <v>645</v>
      </c>
      <c r="F19" s="17">
        <v>1703</v>
      </c>
      <c r="G19" s="17"/>
      <c r="I19" s="47">
        <f t="shared" si="0"/>
        <v>7532</v>
      </c>
      <c r="J19" s="46">
        <f>I19+I33+I40+I79+I26+I68+I86+I55+I47</f>
        <v>50064</v>
      </c>
    </row>
    <row r="20" spans="1:10" x14ac:dyDescent="0.3">
      <c r="A20" s="73" t="s">
        <v>8</v>
      </c>
      <c r="B20" s="73" t="s">
        <v>410</v>
      </c>
      <c r="C20" s="17">
        <v>8017</v>
      </c>
      <c r="D20" s="17">
        <v>4187</v>
      </c>
      <c r="E20" s="17"/>
      <c r="F20" s="80">
        <v>312</v>
      </c>
      <c r="G20" s="17"/>
      <c r="I20" s="83">
        <f t="shared" si="0"/>
        <v>12516</v>
      </c>
      <c r="J20" s="44">
        <f>I6+I20+I34+I41+I61+I80+I27+I69+I87+I56+I48</f>
        <v>46561</v>
      </c>
    </row>
    <row r="21" spans="1:10" x14ac:dyDescent="0.3">
      <c r="A21" s="73" t="s">
        <v>348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4">
        <f>I7+I21+I35+I42+I62+I81+I28+I70+I74+I88+I57+I50</f>
        <v>13620</v>
      </c>
    </row>
    <row r="22" spans="1:10" x14ac:dyDescent="0.3">
      <c r="A22" s="73" t="s">
        <v>158</v>
      </c>
      <c r="B22" s="73" t="s">
        <v>410</v>
      </c>
      <c r="C22" s="17"/>
      <c r="D22" s="17"/>
      <c r="E22" s="17"/>
      <c r="F22" s="17">
        <v>452</v>
      </c>
      <c r="G22" s="17"/>
      <c r="I22" s="47">
        <f t="shared" si="0"/>
        <v>452</v>
      </c>
      <c r="J22" s="44">
        <f>I8+I22+I36+I43+I82+I29+I71+I75+I89+I58+I51</f>
        <v>6764</v>
      </c>
    </row>
    <row r="23" spans="1:10" x14ac:dyDescent="0.3">
      <c r="A23" s="2" t="s">
        <v>172</v>
      </c>
      <c r="B23" s="2" t="s">
        <v>407</v>
      </c>
      <c r="C23" s="17">
        <v>5636</v>
      </c>
      <c r="D23" s="17"/>
      <c r="E23" s="17"/>
      <c r="F23" s="17"/>
      <c r="G23" s="80"/>
      <c r="I23" s="47">
        <f t="shared" si="0"/>
        <v>5636</v>
      </c>
      <c r="J23" s="44"/>
    </row>
    <row r="24" spans="1:10" x14ac:dyDescent="0.3">
      <c r="A24" s="2" t="s">
        <v>352</v>
      </c>
      <c r="B24" s="2" t="s">
        <v>407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2" t="s">
        <v>22</v>
      </c>
      <c r="B25" s="2" t="s">
        <v>407</v>
      </c>
      <c r="C25" s="17"/>
      <c r="D25" s="17">
        <v>6756</v>
      </c>
      <c r="E25" s="17"/>
      <c r="F25" s="17"/>
      <c r="G25" s="17"/>
      <c r="I25" s="47">
        <f t="shared" si="0"/>
        <v>6756</v>
      </c>
      <c r="J25" s="44"/>
    </row>
    <row r="26" spans="1:10" x14ac:dyDescent="0.3">
      <c r="A26" s="2" t="s">
        <v>323</v>
      </c>
      <c r="B26" s="2" t="s">
        <v>407</v>
      </c>
      <c r="C26" s="17">
        <v>5457</v>
      </c>
      <c r="D26" s="17">
        <v>2652</v>
      </c>
      <c r="E26" s="17">
        <v>7250</v>
      </c>
      <c r="F26" s="17">
        <v>2997</v>
      </c>
      <c r="G26" s="17"/>
      <c r="I26" s="47">
        <f t="shared" si="0"/>
        <v>18356</v>
      </c>
      <c r="J26" s="44"/>
    </row>
    <row r="27" spans="1:10" x14ac:dyDescent="0.3">
      <c r="A27" s="2" t="s">
        <v>24</v>
      </c>
      <c r="B27" s="2" t="s">
        <v>407</v>
      </c>
      <c r="C27" s="17"/>
      <c r="D27" s="17"/>
      <c r="E27" s="17">
        <v>3748</v>
      </c>
      <c r="F27" s="17">
        <v>2499</v>
      </c>
      <c r="G27" s="17"/>
      <c r="I27" s="47">
        <f t="shared" si="0"/>
        <v>6247</v>
      </c>
      <c r="J27" s="44"/>
    </row>
    <row r="28" spans="1:10" x14ac:dyDescent="0.3">
      <c r="A28" s="2" t="s">
        <v>353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354</v>
      </c>
      <c r="B29" s="2" t="s">
        <v>407</v>
      </c>
      <c r="C29" s="17"/>
      <c r="D29" s="17"/>
      <c r="E29" s="17"/>
      <c r="F29" s="17"/>
      <c r="G29" s="80"/>
      <c r="I29" s="47">
        <f t="shared" si="0"/>
        <v>0</v>
      </c>
      <c r="J29" s="44"/>
    </row>
    <row r="30" spans="1:10" x14ac:dyDescent="0.3">
      <c r="A30" s="2" t="s">
        <v>11</v>
      </c>
      <c r="B30" s="61" t="s">
        <v>345</v>
      </c>
      <c r="C30" s="17"/>
      <c r="D30" s="17"/>
      <c r="E30" s="17">
        <v>3011</v>
      </c>
      <c r="F30" s="80">
        <v>1038</v>
      </c>
      <c r="G30" s="17"/>
      <c r="I30" s="83">
        <f t="shared" si="0"/>
        <v>4049</v>
      </c>
      <c r="J30" s="45"/>
    </row>
    <row r="31" spans="1:10" x14ac:dyDescent="0.3">
      <c r="A31" s="2" t="s">
        <v>346</v>
      </c>
      <c r="B31" s="61" t="s">
        <v>345</v>
      </c>
      <c r="C31" s="17"/>
      <c r="D31" s="17"/>
      <c r="E31" s="17"/>
      <c r="F31" s="17">
        <v>3283</v>
      </c>
      <c r="G31" s="17"/>
      <c r="I31" s="83">
        <f t="shared" si="0"/>
        <v>3283</v>
      </c>
      <c r="J31" s="45"/>
    </row>
    <row r="32" spans="1:10" x14ac:dyDescent="0.3">
      <c r="A32" s="2" t="s">
        <v>10</v>
      </c>
      <c r="B32" s="61" t="s">
        <v>345</v>
      </c>
      <c r="C32" s="17"/>
      <c r="D32" s="17"/>
      <c r="E32" s="17"/>
      <c r="F32" s="17"/>
      <c r="G32" s="17"/>
      <c r="I32" s="47">
        <f t="shared" si="0"/>
        <v>0</v>
      </c>
      <c r="J32" s="45"/>
    </row>
    <row r="33" spans="1:10" x14ac:dyDescent="0.3">
      <c r="A33" s="2" t="s">
        <v>347</v>
      </c>
      <c r="B33" s="61" t="s">
        <v>345</v>
      </c>
      <c r="C33" s="17"/>
      <c r="D33" s="17"/>
      <c r="E33" s="17"/>
      <c r="F33" s="17"/>
      <c r="G33" s="17"/>
      <c r="I33" s="47">
        <f t="shared" si="0"/>
        <v>0</v>
      </c>
      <c r="J33" s="45"/>
    </row>
    <row r="34" spans="1:10" x14ac:dyDescent="0.3">
      <c r="A34" s="2" t="s">
        <v>8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348</v>
      </c>
      <c r="B35" s="61" t="s">
        <v>345</v>
      </c>
      <c r="C35" s="17"/>
      <c r="D35" s="17"/>
      <c r="E35" s="17">
        <v>1402</v>
      </c>
      <c r="F35" s="17">
        <v>2992</v>
      </c>
      <c r="G35" s="17"/>
      <c r="I35" s="47">
        <f t="shared" si="0"/>
        <v>4394</v>
      </c>
      <c r="J35" s="45"/>
    </row>
    <row r="36" spans="1:10" x14ac:dyDescent="0.3">
      <c r="A36" s="2" t="s">
        <v>158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157</v>
      </c>
      <c r="B37" s="63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328</v>
      </c>
      <c r="B38" s="63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139</v>
      </c>
      <c r="B39" s="63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329</v>
      </c>
      <c r="B40" s="63" t="s">
        <v>345</v>
      </c>
      <c r="C40" s="17"/>
      <c r="D40" s="17"/>
      <c r="E40" s="17">
        <v>220</v>
      </c>
      <c r="F40" s="17">
        <v>1526</v>
      </c>
      <c r="G40" s="17"/>
      <c r="I40" s="47">
        <f t="shared" si="0"/>
        <v>1746</v>
      </c>
      <c r="J40" s="45"/>
    </row>
    <row r="41" spans="1:10" x14ac:dyDescent="0.3">
      <c r="A41" s="2" t="s">
        <v>174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307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324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29</v>
      </c>
      <c r="B44" s="84" t="s">
        <v>345</v>
      </c>
      <c r="C44" s="80">
        <v>11910</v>
      </c>
      <c r="D44" s="17">
        <v>1703</v>
      </c>
      <c r="E44" s="17"/>
      <c r="F44" s="17"/>
      <c r="G44" s="17"/>
      <c r="I44" s="83">
        <f t="shared" si="0"/>
        <v>13613</v>
      </c>
      <c r="J44" s="45"/>
    </row>
    <row r="45" spans="1:10" x14ac:dyDescent="0.3">
      <c r="A45" s="2" t="s">
        <v>330</v>
      </c>
      <c r="B45" s="84" t="s">
        <v>345</v>
      </c>
      <c r="C45" s="80">
        <v>2902</v>
      </c>
      <c r="D45" s="17">
        <v>4370</v>
      </c>
      <c r="E45" s="17">
        <v>1121</v>
      </c>
      <c r="F45" s="17">
        <v>1284</v>
      </c>
      <c r="G45" s="17"/>
      <c r="I45" s="83">
        <f t="shared" si="0"/>
        <v>9677</v>
      </c>
      <c r="J45" s="45"/>
    </row>
    <row r="46" spans="1:10" x14ac:dyDescent="0.3">
      <c r="A46" s="2" t="s">
        <v>17</v>
      </c>
      <c r="B46" s="84" t="s">
        <v>345</v>
      </c>
      <c r="C46" s="17">
        <v>3290</v>
      </c>
      <c r="D46" s="17"/>
      <c r="E46" s="17"/>
      <c r="F46" s="17">
        <v>3275</v>
      </c>
      <c r="G46" s="17">
        <v>618</v>
      </c>
      <c r="I46" s="47">
        <f t="shared" si="0"/>
        <v>7183</v>
      </c>
      <c r="J46" s="45"/>
    </row>
    <row r="47" spans="1:10" x14ac:dyDescent="0.3">
      <c r="A47" s="2" t="s">
        <v>331</v>
      </c>
      <c r="B47" s="84" t="s">
        <v>345</v>
      </c>
      <c r="C47" s="17"/>
      <c r="D47" s="17"/>
      <c r="E47" s="17"/>
      <c r="F47" s="17">
        <v>970</v>
      </c>
      <c r="G47" s="17"/>
      <c r="I47" s="47">
        <f t="shared" si="0"/>
        <v>970</v>
      </c>
      <c r="J47" s="45"/>
    </row>
    <row r="48" spans="1:10" x14ac:dyDescent="0.3">
      <c r="A48" s="2" t="s">
        <v>18</v>
      </c>
      <c r="B48" s="84" t="s">
        <v>345</v>
      </c>
      <c r="C48" s="17">
        <v>3985</v>
      </c>
      <c r="D48" s="17"/>
      <c r="E48" s="17"/>
      <c r="F48" s="17"/>
      <c r="G48" s="17"/>
      <c r="I48" s="47">
        <f t="shared" si="0"/>
        <v>3985</v>
      </c>
      <c r="J48" s="45"/>
    </row>
    <row r="49" spans="1:10" x14ac:dyDescent="0.3">
      <c r="A49" s="2" t="s">
        <v>415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6">
        <f>I49</f>
        <v>0</v>
      </c>
    </row>
    <row r="50" spans="1:10" x14ac:dyDescent="0.3">
      <c r="A50" s="2" t="s">
        <v>244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162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172</v>
      </c>
      <c r="B52" s="57" t="s">
        <v>413</v>
      </c>
      <c r="C52" s="17">
        <v>25726</v>
      </c>
      <c r="D52" s="17">
        <v>15181</v>
      </c>
      <c r="E52" s="17"/>
      <c r="F52" s="17"/>
      <c r="G52" s="80"/>
      <c r="I52" s="47">
        <f t="shared" si="0"/>
        <v>40907</v>
      </c>
      <c r="J52" s="45"/>
    </row>
    <row r="53" spans="1:10" x14ac:dyDescent="0.3">
      <c r="A53" s="57" t="s">
        <v>352</v>
      </c>
      <c r="B53" s="57" t="s">
        <v>413</v>
      </c>
      <c r="C53" s="17"/>
      <c r="D53" s="17"/>
      <c r="E53" s="17">
        <v>5645</v>
      </c>
      <c r="F53" s="17">
        <v>3225</v>
      </c>
      <c r="G53" s="17">
        <v>1567</v>
      </c>
      <c r="I53" s="47">
        <f t="shared" si="0"/>
        <v>10437</v>
      </c>
      <c r="J53" s="45"/>
    </row>
    <row r="54" spans="1:10" x14ac:dyDescent="0.3">
      <c r="A54" s="57" t="s">
        <v>22</v>
      </c>
      <c r="B54" s="57" t="s">
        <v>413</v>
      </c>
      <c r="C54" s="17">
        <v>7211</v>
      </c>
      <c r="D54" s="17">
        <v>21729</v>
      </c>
      <c r="E54" s="17">
        <v>1545</v>
      </c>
      <c r="F54" s="17">
        <v>7223</v>
      </c>
      <c r="G54" s="17">
        <v>4054</v>
      </c>
      <c r="I54" s="83">
        <f t="shared" si="0"/>
        <v>41762</v>
      </c>
      <c r="J54" s="45"/>
    </row>
    <row r="55" spans="1:10" x14ac:dyDescent="0.3">
      <c r="A55" s="57" t="s">
        <v>323</v>
      </c>
      <c r="B55" s="57" t="s">
        <v>413</v>
      </c>
      <c r="C55" s="17"/>
      <c r="D55" s="17">
        <v>992</v>
      </c>
      <c r="E55" s="17">
        <v>1211</v>
      </c>
      <c r="F55" s="17">
        <v>1875</v>
      </c>
      <c r="G55" s="17"/>
      <c r="I55" s="47">
        <f t="shared" si="0"/>
        <v>4078</v>
      </c>
      <c r="J55" s="45"/>
    </row>
    <row r="56" spans="1:10" x14ac:dyDescent="0.3">
      <c r="A56" s="57" t="s">
        <v>24</v>
      </c>
      <c r="B56" s="57" t="s">
        <v>413</v>
      </c>
      <c r="C56" s="17"/>
      <c r="D56" s="17">
        <v>194</v>
      </c>
      <c r="E56" s="17">
        <v>3475</v>
      </c>
      <c r="F56" s="17"/>
      <c r="G56" s="17"/>
      <c r="I56" s="47">
        <f t="shared" si="0"/>
        <v>3669</v>
      </c>
      <c r="J56" s="45"/>
    </row>
    <row r="57" spans="1:10" x14ac:dyDescent="0.3">
      <c r="A57" s="57" t="s">
        <v>353</v>
      </c>
      <c r="B57" s="57" t="s">
        <v>413</v>
      </c>
      <c r="C57" s="17"/>
      <c r="D57" s="17"/>
      <c r="E57" s="17">
        <v>2315</v>
      </c>
      <c r="F57" s="17"/>
      <c r="G57" s="17"/>
      <c r="I57" s="47">
        <f t="shared" si="0"/>
        <v>2315</v>
      </c>
      <c r="J57" s="45"/>
    </row>
    <row r="58" spans="1:10" x14ac:dyDescent="0.3">
      <c r="A58" s="57" t="s">
        <v>354</v>
      </c>
      <c r="B58" s="57" t="s">
        <v>413</v>
      </c>
      <c r="C58" s="17"/>
      <c r="D58" s="17"/>
      <c r="E58" s="17">
        <v>1044</v>
      </c>
      <c r="F58" s="17">
        <v>3677</v>
      </c>
      <c r="G58" s="17"/>
      <c r="I58" s="47">
        <f t="shared" si="0"/>
        <v>4721</v>
      </c>
      <c r="J58" s="45"/>
    </row>
    <row r="59" spans="1:10" x14ac:dyDescent="0.3">
      <c r="A59" s="2" t="s">
        <v>19</v>
      </c>
      <c r="B59" s="2" t="s">
        <v>288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2" t="s">
        <v>20</v>
      </c>
      <c r="B60" s="2" t="s">
        <v>288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2" t="s">
        <v>21</v>
      </c>
      <c r="B61" s="2" t="s">
        <v>288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2" t="s">
        <v>243</v>
      </c>
      <c r="B62" s="2" t="s">
        <v>288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157</v>
      </c>
      <c r="B63" s="2" t="s">
        <v>315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139</v>
      </c>
      <c r="B64" s="2" t="s">
        <v>315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60" t="s">
        <v>11</v>
      </c>
      <c r="B65" s="60" t="s">
        <v>315</v>
      </c>
      <c r="C65" s="17"/>
      <c r="D65" s="17">
        <v>333</v>
      </c>
      <c r="E65" s="17">
        <v>7753</v>
      </c>
      <c r="F65" s="17"/>
      <c r="G65" s="17"/>
      <c r="I65" s="83">
        <f t="shared" si="0"/>
        <v>8086</v>
      </c>
      <c r="J65" s="45"/>
    </row>
    <row r="66" spans="1:10" x14ac:dyDescent="0.3">
      <c r="A66" s="60" t="s">
        <v>346</v>
      </c>
      <c r="B66" s="60" t="s">
        <v>315</v>
      </c>
      <c r="C66" s="17">
        <v>6139</v>
      </c>
      <c r="D66" s="17">
        <v>4819</v>
      </c>
      <c r="E66" s="17">
        <v>13522</v>
      </c>
      <c r="F66" s="17">
        <v>2819</v>
      </c>
      <c r="G66" s="17"/>
      <c r="I66" s="83">
        <f t="shared" si="0"/>
        <v>27299</v>
      </c>
      <c r="J66" s="45"/>
    </row>
    <row r="67" spans="1:10" x14ac:dyDescent="0.3">
      <c r="A67" s="60" t="s">
        <v>10</v>
      </c>
      <c r="B67" s="60" t="s">
        <v>315</v>
      </c>
      <c r="C67" s="17"/>
      <c r="D67" s="17">
        <v>4714</v>
      </c>
      <c r="E67" s="17"/>
      <c r="F67" s="17">
        <v>8922</v>
      </c>
      <c r="G67" s="17">
        <v>521</v>
      </c>
      <c r="I67" s="47">
        <f t="shared" si="0"/>
        <v>14157</v>
      </c>
      <c r="J67" s="45"/>
    </row>
    <row r="68" spans="1:10" x14ac:dyDescent="0.3">
      <c r="A68" s="60" t="s">
        <v>347</v>
      </c>
      <c r="B68" s="60" t="s">
        <v>315</v>
      </c>
      <c r="C68" s="17">
        <v>722</v>
      </c>
      <c r="D68" s="17">
        <v>2843</v>
      </c>
      <c r="E68" s="17">
        <v>7674</v>
      </c>
      <c r="F68" s="17">
        <v>1391</v>
      </c>
      <c r="G68" s="17"/>
      <c r="I68" s="47">
        <f t="shared" si="0"/>
        <v>12630</v>
      </c>
      <c r="J68" s="45"/>
    </row>
    <row r="69" spans="1:10" x14ac:dyDescent="0.3">
      <c r="A69" s="60" t="s">
        <v>8</v>
      </c>
      <c r="B69" s="60" t="s">
        <v>315</v>
      </c>
      <c r="C69" s="17"/>
      <c r="D69" s="17">
        <v>1455</v>
      </c>
      <c r="E69" s="17">
        <v>2283</v>
      </c>
      <c r="F69" s="80">
        <v>11495</v>
      </c>
      <c r="G69" s="17"/>
      <c r="I69" s="83">
        <f t="shared" si="0"/>
        <v>15233</v>
      </c>
      <c r="J69" s="45"/>
    </row>
    <row r="70" spans="1:10" x14ac:dyDescent="0.3">
      <c r="A70" s="60" t="s">
        <v>348</v>
      </c>
      <c r="B70" s="60" t="s">
        <v>315</v>
      </c>
      <c r="C70" s="17"/>
      <c r="D70" s="17"/>
      <c r="E70" s="17">
        <v>4145</v>
      </c>
      <c r="F70" s="17"/>
      <c r="G70" s="17"/>
      <c r="I70" s="47">
        <f t="shared" si="0"/>
        <v>4145</v>
      </c>
      <c r="J70" s="45"/>
    </row>
    <row r="71" spans="1:10" x14ac:dyDescent="0.3">
      <c r="A71" s="60" t="s">
        <v>158</v>
      </c>
      <c r="B71" s="60" t="s">
        <v>315</v>
      </c>
      <c r="C71" s="17"/>
      <c r="D71" s="17"/>
      <c r="E71" s="17"/>
      <c r="F71" s="17">
        <v>1591</v>
      </c>
      <c r="G71" s="17"/>
      <c r="I71" s="47">
        <f t="shared" si="0"/>
        <v>1591</v>
      </c>
      <c r="J71" s="45"/>
    </row>
    <row r="72" spans="1:10" x14ac:dyDescent="0.3">
      <c r="A72" s="60" t="s">
        <v>11</v>
      </c>
      <c r="B72" s="60" t="s">
        <v>379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346</v>
      </c>
      <c r="B73" s="60" t="s">
        <v>379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348</v>
      </c>
      <c r="B74" s="60" t="s">
        <v>379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379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2" t="s">
        <v>172</v>
      </c>
      <c r="B76" s="62" t="s">
        <v>351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2" t="s">
        <v>352</v>
      </c>
      <c r="B77" s="62" t="s">
        <v>351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2" t="s">
        <v>22</v>
      </c>
      <c r="B78" s="62" t="s">
        <v>351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2" t="s">
        <v>323</v>
      </c>
      <c r="B79" s="62" t="s">
        <v>351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24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353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354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77" t="s">
        <v>157</v>
      </c>
      <c r="B83" s="77" t="s">
        <v>386</v>
      </c>
      <c r="C83" s="17"/>
      <c r="D83" s="17">
        <v>640</v>
      </c>
      <c r="E83" s="17"/>
      <c r="F83" s="17"/>
      <c r="G83" s="17"/>
      <c r="I83" s="47">
        <f t="shared" si="0"/>
        <v>640</v>
      </c>
      <c r="J83" s="45"/>
    </row>
    <row r="84" spans="1:10" x14ac:dyDescent="0.3">
      <c r="A84" s="77" t="s">
        <v>328</v>
      </c>
      <c r="B84" s="77" t="s">
        <v>386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77" t="s">
        <v>139</v>
      </c>
      <c r="B85" s="77" t="s">
        <v>386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77" t="s">
        <v>329</v>
      </c>
      <c r="B86" s="77" t="s">
        <v>386</v>
      </c>
      <c r="C86" s="17"/>
      <c r="D86" s="17">
        <v>2546</v>
      </c>
      <c r="E86" s="17">
        <v>1070</v>
      </c>
      <c r="F86" s="17">
        <v>1136</v>
      </c>
      <c r="G86" s="17"/>
      <c r="I86" s="47">
        <f t="shared" si="0"/>
        <v>4752</v>
      </c>
      <c r="J86" s="45"/>
    </row>
    <row r="87" spans="1:10" x14ac:dyDescent="0.3">
      <c r="A87" s="77" t="s">
        <v>174</v>
      </c>
      <c r="B87" s="77" t="s">
        <v>386</v>
      </c>
      <c r="C87" s="17">
        <v>1252</v>
      </c>
      <c r="D87" s="17"/>
      <c r="E87" s="17"/>
      <c r="F87" s="17">
        <v>3659</v>
      </c>
      <c r="G87" s="17"/>
      <c r="I87" s="47">
        <f t="shared" si="0"/>
        <v>4911</v>
      </c>
      <c r="J87" s="45"/>
    </row>
    <row r="88" spans="1:10" x14ac:dyDescent="0.3">
      <c r="A88" s="77" t="s">
        <v>307</v>
      </c>
      <c r="B88" s="77" t="s">
        <v>386</v>
      </c>
      <c r="C88" s="17"/>
      <c r="D88" s="17"/>
      <c r="E88" s="17">
        <v>2766</v>
      </c>
      <c r="F88" s="17"/>
      <c r="G88" s="17"/>
      <c r="I88" s="47">
        <f t="shared" si="0"/>
        <v>2766</v>
      </c>
      <c r="J88" s="45"/>
    </row>
    <row r="89" spans="1:10" x14ac:dyDescent="0.3">
      <c r="A89" s="77" t="s">
        <v>324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t="s">
        <v>29</v>
      </c>
      <c r="B90" t="s">
        <v>30</v>
      </c>
      <c r="C90" s="17"/>
      <c r="D90" s="17"/>
      <c r="E90" s="17"/>
      <c r="F90" s="17"/>
      <c r="G90" s="17"/>
      <c r="I90" s="47">
        <f t="shared" si="0"/>
        <v>0</v>
      </c>
      <c r="J90" s="44"/>
    </row>
    <row r="91" spans="1:10" x14ac:dyDescent="0.3">
      <c r="A91" t="s">
        <v>17</v>
      </c>
      <c r="B91" t="s">
        <v>30</v>
      </c>
      <c r="C91" s="17"/>
      <c r="D91" s="17"/>
      <c r="E91" s="17"/>
      <c r="F91" s="17"/>
      <c r="G91" s="17"/>
      <c r="I91" s="47">
        <f t="shared" si="0"/>
        <v>0</v>
      </c>
      <c r="J91" s="44"/>
    </row>
    <row r="92" spans="1:10" x14ac:dyDescent="0.3">
      <c r="A92" t="s">
        <v>18</v>
      </c>
      <c r="B92" t="s">
        <v>30</v>
      </c>
      <c r="C92" s="17"/>
      <c r="D92" s="17"/>
      <c r="E92" s="17"/>
      <c r="F92" s="17"/>
      <c r="G92" s="17"/>
      <c r="I92" s="47">
        <f t="shared" si="0"/>
        <v>0</v>
      </c>
      <c r="J92" s="44"/>
    </row>
    <row r="93" spans="1:10" x14ac:dyDescent="0.3">
      <c r="A93" t="s">
        <v>244</v>
      </c>
      <c r="B93" t="s">
        <v>30</v>
      </c>
      <c r="C93" s="17"/>
      <c r="D93" s="17"/>
      <c r="E93" s="17"/>
      <c r="F93" s="17"/>
      <c r="G93" s="17"/>
      <c r="I93" s="47">
        <f t="shared" si="0"/>
        <v>0</v>
      </c>
      <c r="J93" s="44"/>
    </row>
    <row r="94" spans="1:10" x14ac:dyDescent="0.3">
      <c r="A94" t="s">
        <v>162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6"/>
    </row>
    <row r="95" spans="1:10" x14ac:dyDescent="0.3">
      <c r="A95" s="42" t="s">
        <v>25</v>
      </c>
      <c r="B95" s="42" t="s">
        <v>30</v>
      </c>
      <c r="C95" s="17"/>
      <c r="D95" s="17"/>
      <c r="E95" s="17"/>
      <c r="F95" s="17"/>
      <c r="G95" s="17"/>
      <c r="I95" s="47">
        <f t="shared" si="0"/>
        <v>0</v>
      </c>
      <c r="J95" s="46">
        <f>I95+I114</f>
        <v>0</v>
      </c>
    </row>
    <row r="96" spans="1:10" x14ac:dyDescent="0.3">
      <c r="A96" s="42" t="s">
        <v>349</v>
      </c>
      <c r="B96" s="42" t="s">
        <v>30</v>
      </c>
      <c r="C96" s="17"/>
      <c r="D96" s="17"/>
      <c r="E96" s="17"/>
      <c r="F96" s="17"/>
      <c r="G96" s="17"/>
      <c r="I96" s="47">
        <f t="shared" si="0"/>
        <v>0</v>
      </c>
      <c r="J96" s="46">
        <f>I96</f>
        <v>0</v>
      </c>
    </row>
    <row r="97" spans="1:10" x14ac:dyDescent="0.3">
      <c r="A97" s="42" t="s">
        <v>27</v>
      </c>
      <c r="B97" s="42" t="s">
        <v>30</v>
      </c>
      <c r="C97" s="17"/>
      <c r="D97" s="17"/>
      <c r="E97" s="17"/>
      <c r="F97" s="17"/>
      <c r="G97" s="17"/>
      <c r="I97" s="47">
        <f t="shared" si="0"/>
        <v>0</v>
      </c>
      <c r="J97" s="44">
        <f>I97+I112+I115</f>
        <v>0</v>
      </c>
    </row>
    <row r="98" spans="1:10" x14ac:dyDescent="0.3">
      <c r="A98" s="60" t="s">
        <v>325</v>
      </c>
      <c r="B98" s="60" t="s">
        <v>30</v>
      </c>
      <c r="C98" s="17"/>
      <c r="D98" s="17"/>
      <c r="E98" s="17"/>
      <c r="F98" s="17"/>
      <c r="G98" s="17"/>
      <c r="I98" s="47">
        <f t="shared" si="0"/>
        <v>0</v>
      </c>
      <c r="J98" s="44">
        <f>I98+I116</f>
        <v>0</v>
      </c>
    </row>
    <row r="99" spans="1:10" x14ac:dyDescent="0.3">
      <c r="A99" s="42" t="s">
        <v>28</v>
      </c>
      <c r="B99" s="42" t="s">
        <v>30</v>
      </c>
      <c r="C99" s="17"/>
      <c r="D99" s="17"/>
      <c r="E99" s="17"/>
      <c r="F99" s="17">
        <v>2223</v>
      </c>
      <c r="G99" s="17"/>
      <c r="I99" s="47">
        <f t="shared" si="0"/>
        <v>2223</v>
      </c>
      <c r="J99" s="44">
        <f>I99+I113+I117</f>
        <v>2223</v>
      </c>
    </row>
    <row r="100" spans="1:10" x14ac:dyDescent="0.3">
      <c r="A100" t="s">
        <v>29</v>
      </c>
      <c r="B100" s="59" t="s">
        <v>254</v>
      </c>
      <c r="C100" s="80">
        <v>7174</v>
      </c>
      <c r="D100" s="17">
        <v>6002</v>
      </c>
      <c r="E100" s="17">
        <v>4350</v>
      </c>
      <c r="F100" s="17"/>
      <c r="G100" s="17"/>
      <c r="I100" s="83">
        <f t="shared" si="0"/>
        <v>17526</v>
      </c>
      <c r="J100" s="44">
        <f>I90+I100+I108+I118+I150+I122+I129+I136+I143+I157</f>
        <v>17526</v>
      </c>
    </row>
    <row r="101" spans="1:10" x14ac:dyDescent="0.3">
      <c r="A101" t="s">
        <v>330</v>
      </c>
      <c r="B101" s="59" t="s">
        <v>254</v>
      </c>
      <c r="C101" s="17">
        <v>4524</v>
      </c>
      <c r="D101" s="17">
        <v>2628</v>
      </c>
      <c r="E101" s="17">
        <v>12708</v>
      </c>
      <c r="F101" s="17">
        <v>3517</v>
      </c>
      <c r="G101" s="17">
        <v>7714</v>
      </c>
      <c r="I101" s="83">
        <f t="shared" si="0"/>
        <v>31091</v>
      </c>
      <c r="J101" s="46">
        <f>I101+I151+I123+I130+I137+I144+I158</f>
        <v>31091</v>
      </c>
    </row>
    <row r="102" spans="1:10" x14ac:dyDescent="0.3">
      <c r="A102" t="s">
        <v>17</v>
      </c>
      <c r="B102" s="59" t="s">
        <v>254</v>
      </c>
      <c r="C102" s="17">
        <v>2446</v>
      </c>
      <c r="D102" s="17">
        <v>15027</v>
      </c>
      <c r="E102" s="17">
        <v>1436</v>
      </c>
      <c r="F102" s="17">
        <v>3770</v>
      </c>
      <c r="G102" s="17">
        <v>3319</v>
      </c>
      <c r="I102" s="47">
        <f t="shared" si="0"/>
        <v>25998</v>
      </c>
      <c r="J102" s="44">
        <f>I91+I102+I109+I119+I152+I124+I131+I138+I145+I159</f>
        <v>25998</v>
      </c>
    </row>
    <row r="103" spans="1:10" x14ac:dyDescent="0.3">
      <c r="A103" t="s">
        <v>331</v>
      </c>
      <c r="B103" s="59" t="s">
        <v>254</v>
      </c>
      <c r="C103" s="17">
        <v>2554</v>
      </c>
      <c r="D103" s="17">
        <v>4592</v>
      </c>
      <c r="E103" s="17">
        <v>7564</v>
      </c>
      <c r="F103" s="17">
        <v>2304</v>
      </c>
      <c r="G103" s="17"/>
      <c r="I103" s="47">
        <f t="shared" si="0"/>
        <v>17014</v>
      </c>
      <c r="J103" s="46">
        <f>I103+I153+I125+I132+I139+I146+I160</f>
        <v>17014</v>
      </c>
    </row>
    <row r="104" spans="1:10" x14ac:dyDescent="0.3">
      <c r="A104" t="s">
        <v>18</v>
      </c>
      <c r="B104" s="59" t="s">
        <v>254</v>
      </c>
      <c r="C104" s="17">
        <v>1610</v>
      </c>
      <c r="D104" s="17">
        <v>4801</v>
      </c>
      <c r="E104" s="17">
        <v>4994</v>
      </c>
      <c r="F104" s="17">
        <v>8575</v>
      </c>
      <c r="G104" s="17"/>
      <c r="I104" s="47">
        <f t="shared" si="0"/>
        <v>19980</v>
      </c>
      <c r="J104" s="44">
        <f>I92+I110+I120+I154+I104+I126+I133+I140+I147+I161</f>
        <v>19980</v>
      </c>
    </row>
    <row r="105" spans="1:10" x14ac:dyDescent="0.3">
      <c r="A105" t="s">
        <v>415</v>
      </c>
      <c r="B105" s="59" t="s">
        <v>254</v>
      </c>
      <c r="C105" s="17"/>
      <c r="D105" s="17"/>
      <c r="E105" s="17"/>
      <c r="F105" s="17"/>
      <c r="G105" s="17"/>
      <c r="I105" s="47">
        <f t="shared" si="0"/>
        <v>0</v>
      </c>
      <c r="J105" s="44">
        <f>I105</f>
        <v>0</v>
      </c>
    </row>
    <row r="106" spans="1:10" x14ac:dyDescent="0.3">
      <c r="A106" t="s">
        <v>244</v>
      </c>
      <c r="B106" s="59" t="s">
        <v>254</v>
      </c>
      <c r="C106" s="17"/>
      <c r="D106" s="17"/>
      <c r="E106" s="17">
        <v>7375</v>
      </c>
      <c r="F106" s="17">
        <v>2600</v>
      </c>
      <c r="G106" s="17"/>
      <c r="I106" s="47">
        <f t="shared" si="0"/>
        <v>9975</v>
      </c>
      <c r="J106" s="44">
        <f>I93+I111+I121+I106+I155+I127+I134+I141+I148+I162</f>
        <v>9975</v>
      </c>
    </row>
    <row r="107" spans="1:10" x14ac:dyDescent="0.3">
      <c r="A107" t="s">
        <v>162</v>
      </c>
      <c r="B107" s="59" t="s">
        <v>254</v>
      </c>
      <c r="C107" s="17"/>
      <c r="D107" s="17"/>
      <c r="E107" s="17">
        <v>363</v>
      </c>
      <c r="F107" s="17">
        <v>948</v>
      </c>
      <c r="G107" s="17"/>
      <c r="I107" s="47">
        <f t="shared" si="0"/>
        <v>1311</v>
      </c>
      <c r="J107" s="44">
        <f>I94+I107+I156+I128+I135+I142+I149+I163</f>
        <v>6783</v>
      </c>
    </row>
    <row r="108" spans="1:10" x14ac:dyDescent="0.3">
      <c r="A108" s="2" t="s">
        <v>29</v>
      </c>
      <c r="B108" s="2" t="s">
        <v>289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s="2" t="s">
        <v>17</v>
      </c>
      <c r="B109" s="2" t="s">
        <v>289</v>
      </c>
      <c r="C109" s="17"/>
      <c r="D109" s="17"/>
      <c r="E109" s="17"/>
      <c r="F109" s="17"/>
      <c r="G109" s="17"/>
      <c r="I109" s="47">
        <f t="shared" si="0"/>
        <v>0</v>
      </c>
      <c r="J109" s="45"/>
    </row>
    <row r="110" spans="1:10" x14ac:dyDescent="0.3">
      <c r="A110" t="s">
        <v>18</v>
      </c>
      <c r="B110" s="2" t="s">
        <v>289</v>
      </c>
      <c r="C110" s="17"/>
      <c r="D110" s="17"/>
      <c r="E110" s="17"/>
      <c r="F110" s="17"/>
      <c r="G110" s="17"/>
      <c r="I110" s="47">
        <f t="shared" si="0"/>
        <v>0</v>
      </c>
      <c r="J110" s="45"/>
    </row>
    <row r="111" spans="1:10" x14ac:dyDescent="0.3">
      <c r="A111" s="2" t="s">
        <v>244</v>
      </c>
      <c r="B111" s="2" t="s">
        <v>289</v>
      </c>
      <c r="C111" s="17"/>
      <c r="D111" s="17"/>
      <c r="E111" s="17"/>
      <c r="F111" s="17"/>
      <c r="G111" s="17"/>
      <c r="I111" s="13">
        <f t="shared" si="0"/>
        <v>0</v>
      </c>
      <c r="J111" s="45"/>
    </row>
    <row r="112" spans="1:10" x14ac:dyDescent="0.3">
      <c r="A112" t="s">
        <v>27</v>
      </c>
      <c r="B112" s="2" t="s">
        <v>289</v>
      </c>
      <c r="C112" s="17"/>
      <c r="D112" s="17"/>
      <c r="E112" s="17"/>
      <c r="F112" s="17"/>
      <c r="G112" s="17"/>
      <c r="I112" s="13">
        <f t="shared" si="0"/>
        <v>0</v>
      </c>
      <c r="J112" s="45"/>
    </row>
    <row r="113" spans="1:10" x14ac:dyDescent="0.3">
      <c r="A113" t="s">
        <v>28</v>
      </c>
      <c r="B113" s="2" t="s">
        <v>289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25</v>
      </c>
      <c r="B114" s="2" t="s">
        <v>292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27</v>
      </c>
      <c r="B115" s="2" t="s">
        <v>292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325</v>
      </c>
      <c r="B116" s="2" t="s">
        <v>292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t="s">
        <v>28</v>
      </c>
      <c r="B117" s="2" t="s">
        <v>292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s="2" t="s">
        <v>29</v>
      </c>
      <c r="B118" s="2" t="s">
        <v>292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s="2" t="s">
        <v>17</v>
      </c>
      <c r="B119" s="2" t="s">
        <v>292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18</v>
      </c>
      <c r="B120" s="2" t="s">
        <v>292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s="2" t="s">
        <v>244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175</v>
      </c>
      <c r="B122" s="64" t="s">
        <v>360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361</v>
      </c>
      <c r="B123" s="64" t="s">
        <v>360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176</v>
      </c>
      <c r="B124" s="64" t="s">
        <v>360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362</v>
      </c>
      <c r="B125" s="64" t="s">
        <v>360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177</v>
      </c>
      <c r="B126" s="64" t="s">
        <v>360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s="2" t="s">
        <v>363</v>
      </c>
      <c r="B127" s="64" t="s">
        <v>360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364</v>
      </c>
      <c r="B128" s="64" t="s">
        <v>360</v>
      </c>
      <c r="C128" s="17"/>
      <c r="D128" s="17"/>
      <c r="E128" s="17"/>
      <c r="F128" s="17">
        <v>3922</v>
      </c>
      <c r="G128" s="17"/>
      <c r="I128" s="13">
        <f t="shared" si="0"/>
        <v>3922</v>
      </c>
      <c r="J128" s="45"/>
    </row>
    <row r="129" spans="1:10" x14ac:dyDescent="0.3">
      <c r="A129" t="s">
        <v>29</v>
      </c>
      <c r="B129" s="68" t="s">
        <v>375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t="s">
        <v>330</v>
      </c>
      <c r="B130" s="68" t="s">
        <v>375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t="s">
        <v>17</v>
      </c>
      <c r="B131" s="68" t="s">
        <v>375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t="s">
        <v>331</v>
      </c>
      <c r="B132" s="68" t="s">
        <v>375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t="s">
        <v>18</v>
      </c>
      <c r="B133" s="68" t="s">
        <v>375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t="s">
        <v>244</v>
      </c>
      <c r="B134" s="68" t="s">
        <v>375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t="s">
        <v>162</v>
      </c>
      <c r="B135" s="68" t="s">
        <v>375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71" t="s">
        <v>29</v>
      </c>
      <c r="B136" s="68" t="s">
        <v>382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71" t="s">
        <v>330</v>
      </c>
      <c r="B137" s="68" t="s">
        <v>382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71" t="s">
        <v>17</v>
      </c>
      <c r="B138" s="68" t="s">
        <v>382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1" t="s">
        <v>331</v>
      </c>
      <c r="B139" s="68" t="s">
        <v>382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71" t="s">
        <v>18</v>
      </c>
      <c r="B140" s="68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1" t="s">
        <v>244</v>
      </c>
      <c r="B141" s="68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1" t="s">
        <v>162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5" t="s">
        <v>37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5" t="s">
        <v>332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2" t="s">
        <v>33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2" t="s">
        <v>326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2" t="s">
        <v>31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55" t="s">
        <v>245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55" t="s">
        <v>161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2" t="s">
        <v>37</v>
      </c>
      <c r="B150" s="73" t="s">
        <v>297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2" t="s">
        <v>332</v>
      </c>
      <c r="B151" s="73" t="s">
        <v>297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2" t="s">
        <v>33</v>
      </c>
      <c r="B152" s="73" t="s">
        <v>297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2" t="s">
        <v>326</v>
      </c>
      <c r="B153" s="73" t="s">
        <v>297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2" t="s">
        <v>31</v>
      </c>
      <c r="B154" s="73" t="s">
        <v>297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2" t="s">
        <v>245</v>
      </c>
      <c r="B155" s="73" t="s">
        <v>297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2" t="s">
        <v>161</v>
      </c>
      <c r="B156" s="73" t="s">
        <v>297</v>
      </c>
      <c r="C156" s="17"/>
      <c r="D156" s="17"/>
      <c r="E156" s="17"/>
      <c r="F156" s="17">
        <v>1550</v>
      </c>
      <c r="G156" s="17"/>
      <c r="I156" s="13">
        <f t="shared" si="0"/>
        <v>1550</v>
      </c>
      <c r="J156" s="46"/>
    </row>
    <row r="157" spans="1:10" x14ac:dyDescent="0.3">
      <c r="A157" s="77" t="s">
        <v>175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7" t="s">
        <v>361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78" t="s">
        <v>176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78" t="s">
        <v>362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78" t="s">
        <v>177</v>
      </c>
      <c r="B161" s="68" t="s">
        <v>382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77" t="s">
        <v>363</v>
      </c>
      <c r="B162" s="68" t="s">
        <v>382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77" t="s">
        <v>364</v>
      </c>
      <c r="B163" s="68" t="s">
        <v>382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t="s">
        <v>37</v>
      </c>
      <c r="B164" s="55" t="s">
        <v>336</v>
      </c>
      <c r="C164" s="17"/>
      <c r="D164" s="17"/>
      <c r="E164" s="17"/>
      <c r="F164" s="10"/>
      <c r="G164" s="17"/>
      <c r="I164" s="47">
        <f t="shared" si="0"/>
        <v>0</v>
      </c>
      <c r="J164" s="45"/>
    </row>
    <row r="165" spans="1:10" x14ac:dyDescent="0.3">
      <c r="A165" s="2" t="s">
        <v>332</v>
      </c>
      <c r="B165" s="55" t="s">
        <v>336</v>
      </c>
      <c r="C165" s="17"/>
      <c r="D165" s="17"/>
      <c r="E165" s="17"/>
      <c r="F165" s="10"/>
      <c r="G165" s="17"/>
      <c r="I165" s="47">
        <f t="shared" si="0"/>
        <v>0</v>
      </c>
      <c r="J165" s="45"/>
    </row>
    <row r="166" spans="1:10" x14ac:dyDescent="0.3">
      <c r="A166" t="s">
        <v>33</v>
      </c>
      <c r="B166" s="55" t="s">
        <v>336</v>
      </c>
      <c r="C166" s="17"/>
      <c r="D166" s="17"/>
      <c r="E166" s="17"/>
      <c r="F166" s="10"/>
      <c r="G166" s="17"/>
      <c r="I166" s="47">
        <f t="shared" si="0"/>
        <v>0</v>
      </c>
      <c r="J166" s="45"/>
    </row>
    <row r="167" spans="1:10" x14ac:dyDescent="0.3">
      <c r="A167" s="2" t="s">
        <v>326</v>
      </c>
      <c r="B167" s="55" t="s">
        <v>336</v>
      </c>
      <c r="C167" s="17"/>
      <c r="D167" s="17"/>
      <c r="E167" s="17"/>
      <c r="F167" s="10"/>
      <c r="G167" s="17"/>
      <c r="I167" s="47">
        <f t="shared" si="0"/>
        <v>0</v>
      </c>
      <c r="J167" s="45"/>
    </row>
    <row r="168" spans="1:10" x14ac:dyDescent="0.3">
      <c r="A168" s="2" t="s">
        <v>339</v>
      </c>
      <c r="B168" s="55" t="s">
        <v>336</v>
      </c>
      <c r="C168" s="17"/>
      <c r="D168" s="17"/>
      <c r="E168" s="17"/>
      <c r="F168" s="10"/>
      <c r="G168" s="17"/>
      <c r="I168" s="47">
        <f t="shared" si="0"/>
        <v>0</v>
      </c>
      <c r="J168" s="46">
        <f>I168</f>
        <v>0</v>
      </c>
    </row>
    <row r="169" spans="1:10" x14ac:dyDescent="0.3">
      <c r="A169" t="s">
        <v>31</v>
      </c>
      <c r="B169" s="55" t="s">
        <v>336</v>
      </c>
      <c r="C169" s="17"/>
      <c r="D169" s="17"/>
      <c r="E169" s="17"/>
      <c r="F169" s="17">
        <v>1519</v>
      </c>
      <c r="G169" s="17"/>
      <c r="I169" s="47">
        <f t="shared" si="0"/>
        <v>1519</v>
      </c>
      <c r="J169" s="45"/>
    </row>
    <row r="170" spans="1:10" x14ac:dyDescent="0.3">
      <c r="A170" s="2" t="s">
        <v>245</v>
      </c>
      <c r="B170" s="55" t="s">
        <v>336</v>
      </c>
      <c r="C170" s="17"/>
      <c r="D170" s="17"/>
      <c r="E170" s="17"/>
      <c r="F170" s="17"/>
      <c r="G170" s="17"/>
      <c r="I170" s="47">
        <f t="shared" si="0"/>
        <v>0</v>
      </c>
      <c r="J170" s="45"/>
    </row>
    <row r="171" spans="1:10" x14ac:dyDescent="0.3">
      <c r="A171" s="2" t="s">
        <v>161</v>
      </c>
      <c r="B171" s="55" t="s">
        <v>336</v>
      </c>
      <c r="C171" s="17"/>
      <c r="D171" s="17"/>
      <c r="E171" s="17"/>
      <c r="F171" s="17"/>
      <c r="G171" s="17"/>
      <c r="I171" s="47">
        <f t="shared" si="0"/>
        <v>0</v>
      </c>
      <c r="J171" s="45"/>
    </row>
    <row r="172" spans="1:10" x14ac:dyDescent="0.3">
      <c r="A172" t="s">
        <v>35</v>
      </c>
      <c r="B172" t="s">
        <v>32</v>
      </c>
      <c r="C172" s="17"/>
      <c r="D172" s="17"/>
      <c r="E172" s="17"/>
      <c r="F172" s="17"/>
      <c r="G172" s="17"/>
      <c r="I172" s="13">
        <f t="shared" si="0"/>
        <v>0</v>
      </c>
      <c r="J172" s="46">
        <f>I172</f>
        <v>0</v>
      </c>
    </row>
    <row r="173" spans="1:10" x14ac:dyDescent="0.3">
      <c r="A173" t="s">
        <v>36</v>
      </c>
      <c r="B173" t="s">
        <v>32</v>
      </c>
      <c r="C173" s="17"/>
      <c r="D173" s="17"/>
      <c r="E173" s="17"/>
      <c r="F173" s="17"/>
      <c r="G173" s="17"/>
      <c r="I173" s="13">
        <f t="shared" si="0"/>
        <v>0</v>
      </c>
      <c r="J173" s="46">
        <f t="shared" ref="J173:J182" si="1">I173</f>
        <v>0</v>
      </c>
    </row>
    <row r="174" spans="1:10" x14ac:dyDescent="0.3">
      <c r="A174" t="s">
        <v>340</v>
      </c>
      <c r="B174" s="56" t="s">
        <v>32</v>
      </c>
      <c r="C174" s="17"/>
      <c r="D174" s="17"/>
      <c r="E174" s="17"/>
      <c r="F174" s="17"/>
      <c r="G174" s="17"/>
      <c r="I174" s="13">
        <f t="shared" si="0"/>
        <v>0</v>
      </c>
      <c r="J174" s="46">
        <f t="shared" si="1"/>
        <v>0</v>
      </c>
    </row>
    <row r="175" spans="1:10" x14ac:dyDescent="0.3">
      <c r="A175" t="s">
        <v>405</v>
      </c>
      <c r="B175" s="56" t="s">
        <v>32</v>
      </c>
      <c r="C175" s="17"/>
      <c r="D175" s="17"/>
      <c r="E175" s="17"/>
      <c r="F175" s="17"/>
      <c r="G175" s="17"/>
      <c r="I175" s="13">
        <f t="shared" si="0"/>
        <v>0</v>
      </c>
      <c r="J175" s="46">
        <f t="shared" si="1"/>
        <v>0</v>
      </c>
    </row>
    <row r="176" spans="1:10" x14ac:dyDescent="0.3">
      <c r="A176" t="s">
        <v>341</v>
      </c>
      <c r="B176" s="56" t="s">
        <v>32</v>
      </c>
      <c r="C176" s="17"/>
      <c r="D176" s="17"/>
      <c r="E176" s="17"/>
      <c r="F176" s="17"/>
      <c r="G176" s="17"/>
      <c r="I176" s="13">
        <f t="shared" si="0"/>
        <v>0</v>
      </c>
      <c r="J176" s="46">
        <f t="shared" si="1"/>
        <v>0</v>
      </c>
    </row>
    <row r="177" spans="1:10" x14ac:dyDescent="0.3">
      <c r="A177" t="s">
        <v>389</v>
      </c>
      <c r="B177" s="56" t="s">
        <v>390</v>
      </c>
      <c r="C177" s="17"/>
      <c r="D177" s="17"/>
      <c r="E177" s="17">
        <v>14853</v>
      </c>
      <c r="F177" s="17">
        <v>13078</v>
      </c>
      <c r="G177" s="17"/>
      <c r="I177" s="13">
        <f t="shared" si="0"/>
        <v>27931</v>
      </c>
      <c r="J177" s="46">
        <f t="shared" si="1"/>
        <v>27931</v>
      </c>
    </row>
    <row r="178" spans="1:10" x14ac:dyDescent="0.3">
      <c r="A178" t="s">
        <v>396</v>
      </c>
      <c r="B178" s="56" t="s">
        <v>390</v>
      </c>
      <c r="C178" s="17"/>
      <c r="D178" s="17"/>
      <c r="E178" s="17"/>
      <c r="F178" s="17"/>
      <c r="G178" s="17"/>
      <c r="I178" s="13">
        <f t="shared" si="0"/>
        <v>0</v>
      </c>
      <c r="J178" s="46">
        <f t="shared" si="1"/>
        <v>0</v>
      </c>
    </row>
    <row r="179" spans="1:10" x14ac:dyDescent="0.3">
      <c r="A179" t="s">
        <v>391</v>
      </c>
      <c r="B179" s="56" t="s">
        <v>390</v>
      </c>
      <c r="C179" s="17">
        <v>8174</v>
      </c>
      <c r="D179" s="17"/>
      <c r="E179" s="17">
        <v>9223</v>
      </c>
      <c r="F179" s="17">
        <v>6372</v>
      </c>
      <c r="G179" s="17"/>
      <c r="I179" s="13">
        <f t="shared" si="0"/>
        <v>23769</v>
      </c>
      <c r="J179" s="46">
        <f t="shared" si="1"/>
        <v>23769</v>
      </c>
    </row>
    <row r="180" spans="1:10" x14ac:dyDescent="0.3">
      <c r="A180" t="s">
        <v>408</v>
      </c>
      <c r="B180" s="56" t="s">
        <v>390</v>
      </c>
      <c r="C180" s="17">
        <v>1471</v>
      </c>
      <c r="D180" s="17"/>
      <c r="E180" s="17"/>
      <c r="F180" s="17"/>
      <c r="G180" s="17"/>
      <c r="I180" s="13">
        <f t="shared" si="0"/>
        <v>1471</v>
      </c>
      <c r="J180" s="46">
        <f t="shared" si="1"/>
        <v>1471</v>
      </c>
    </row>
    <row r="181" spans="1:10" x14ac:dyDescent="0.3">
      <c r="A181" s="53" t="s">
        <v>332</v>
      </c>
      <c r="B181" s="54" t="s">
        <v>316</v>
      </c>
      <c r="C181" s="17"/>
      <c r="D181" s="17"/>
      <c r="E181" s="17">
        <v>5736</v>
      </c>
      <c r="F181" s="17">
        <v>5079</v>
      </c>
      <c r="G181" s="17"/>
      <c r="I181" s="13">
        <f t="shared" si="0"/>
        <v>10815</v>
      </c>
      <c r="J181" s="46">
        <f t="shared" si="1"/>
        <v>10815</v>
      </c>
    </row>
    <row r="182" spans="1:10" x14ac:dyDescent="0.3">
      <c r="A182" s="53" t="s">
        <v>326</v>
      </c>
      <c r="B182" s="54" t="s">
        <v>316</v>
      </c>
      <c r="C182" s="17"/>
      <c r="D182" s="17"/>
      <c r="E182" s="17"/>
      <c r="F182" s="17"/>
      <c r="G182" s="17"/>
      <c r="I182" s="13">
        <f t="shared" si="0"/>
        <v>0</v>
      </c>
      <c r="J182" s="46">
        <f t="shared" si="1"/>
        <v>0</v>
      </c>
    </row>
    <row r="183" spans="1:10" x14ac:dyDescent="0.3">
      <c r="A183" s="53" t="s">
        <v>339</v>
      </c>
      <c r="B183" s="54" t="s">
        <v>316</v>
      </c>
      <c r="C183" s="17"/>
      <c r="D183" s="17"/>
      <c r="E183" s="17">
        <v>3617</v>
      </c>
      <c r="F183" s="10">
        <v>2418</v>
      </c>
      <c r="G183" s="17"/>
      <c r="I183" s="13">
        <f t="shared" si="0"/>
        <v>6035</v>
      </c>
      <c r="J183" s="46">
        <f>I183</f>
        <v>6035</v>
      </c>
    </row>
    <row r="184" spans="1:10" x14ac:dyDescent="0.3">
      <c r="A184" s="53" t="s">
        <v>349</v>
      </c>
      <c r="B184" s="54" t="s">
        <v>397</v>
      </c>
      <c r="C184" s="17"/>
      <c r="D184" s="17"/>
      <c r="E184" s="17">
        <v>5666</v>
      </c>
      <c r="F184" s="10">
        <v>4960</v>
      </c>
      <c r="G184" s="17"/>
      <c r="I184" s="13">
        <f t="shared" si="0"/>
        <v>10626</v>
      </c>
      <c r="J184" s="46">
        <f t="shared" ref="J184:J190" si="2">I184</f>
        <v>10626</v>
      </c>
    </row>
    <row r="185" spans="1:10" x14ac:dyDescent="0.3">
      <c r="A185" s="53" t="s">
        <v>325</v>
      </c>
      <c r="B185" s="54" t="s">
        <v>397</v>
      </c>
      <c r="C185" s="17"/>
      <c r="D185" s="17"/>
      <c r="E185" s="17"/>
      <c r="F185" s="10"/>
      <c r="G185" s="17"/>
      <c r="I185" s="13">
        <f t="shared" si="0"/>
        <v>0</v>
      </c>
      <c r="J185" s="46">
        <f t="shared" si="2"/>
        <v>0</v>
      </c>
    </row>
    <row r="186" spans="1:10" x14ac:dyDescent="0.3">
      <c r="A186" s="53" t="s">
        <v>398</v>
      </c>
      <c r="B186" s="54" t="s">
        <v>397</v>
      </c>
      <c r="C186" s="17">
        <v>6485</v>
      </c>
      <c r="D186" s="17"/>
      <c r="E186" s="17">
        <v>3552</v>
      </c>
      <c r="F186" s="10">
        <v>2367</v>
      </c>
      <c r="G186" s="17"/>
      <c r="I186" s="13">
        <f t="shared" si="0"/>
        <v>12404</v>
      </c>
      <c r="J186" s="46">
        <f t="shared" si="2"/>
        <v>12404</v>
      </c>
    </row>
    <row r="187" spans="1:10" x14ac:dyDescent="0.3">
      <c r="A187" s="53" t="s">
        <v>160</v>
      </c>
      <c r="B187" s="54" t="s">
        <v>397</v>
      </c>
      <c r="C187" s="17">
        <v>1211</v>
      </c>
      <c r="D187" s="17"/>
      <c r="E187" s="17"/>
      <c r="F187" s="10"/>
      <c r="G187" s="17"/>
      <c r="I187" s="13">
        <f t="shared" si="0"/>
        <v>1211</v>
      </c>
      <c r="J187" s="46">
        <f t="shared" si="2"/>
        <v>1211</v>
      </c>
    </row>
    <row r="188" spans="1:10" x14ac:dyDescent="0.3">
      <c r="A188" s="53" t="s">
        <v>332</v>
      </c>
      <c r="B188" s="54" t="s">
        <v>401</v>
      </c>
      <c r="C188" s="17"/>
      <c r="D188" s="17"/>
      <c r="E188" s="17"/>
      <c r="F188" s="10"/>
      <c r="G188" s="17"/>
      <c r="I188" s="13">
        <f t="shared" si="0"/>
        <v>0</v>
      </c>
      <c r="J188" s="46">
        <f t="shared" si="2"/>
        <v>0</v>
      </c>
    </row>
    <row r="189" spans="1:10" x14ac:dyDescent="0.3">
      <c r="A189" s="53" t="s">
        <v>339</v>
      </c>
      <c r="B189" s="54" t="s">
        <v>401</v>
      </c>
      <c r="C189" s="17"/>
      <c r="D189" s="17"/>
      <c r="E189" s="17"/>
      <c r="F189" s="10"/>
      <c r="G189" s="17"/>
      <c r="I189" s="13">
        <f t="shared" si="0"/>
        <v>0</v>
      </c>
      <c r="J189" s="46">
        <f t="shared" si="2"/>
        <v>0</v>
      </c>
    </row>
    <row r="190" spans="1:10" x14ac:dyDescent="0.3">
      <c r="A190" s="53" t="s">
        <v>161</v>
      </c>
      <c r="B190" s="54" t="s">
        <v>401</v>
      </c>
      <c r="C190" s="17"/>
      <c r="D190" s="17"/>
      <c r="E190" s="17"/>
      <c r="F190" s="10"/>
      <c r="G190" s="17"/>
      <c r="I190" s="13">
        <f t="shared" si="0"/>
        <v>0</v>
      </c>
      <c r="J190" s="46">
        <f t="shared" si="2"/>
        <v>0</v>
      </c>
    </row>
    <row r="191" spans="1:10" x14ac:dyDescent="0.3">
      <c r="A191" t="s">
        <v>37</v>
      </c>
      <c r="B191" t="s">
        <v>293</v>
      </c>
      <c r="C191" s="17"/>
      <c r="D191" s="17"/>
      <c r="E191" s="17"/>
      <c r="F191" s="17"/>
      <c r="G191" s="17"/>
      <c r="I191" s="13">
        <f t="shared" si="0"/>
        <v>0</v>
      </c>
      <c r="J191" s="44">
        <f>I191+I198+I202+I208</f>
        <v>4062.6</v>
      </c>
    </row>
    <row r="192" spans="1:10" x14ac:dyDescent="0.3">
      <c r="A192" s="2" t="s">
        <v>332</v>
      </c>
      <c r="B192" s="2" t="s">
        <v>327</v>
      </c>
      <c r="C192" s="17"/>
      <c r="D192" s="17"/>
      <c r="E192" s="17"/>
      <c r="F192" s="17"/>
      <c r="G192" s="17"/>
      <c r="I192" s="13">
        <f t="shared" si="0"/>
        <v>0</v>
      </c>
      <c r="J192" s="46">
        <f>I192+I209+I215+I203</f>
        <v>5109</v>
      </c>
    </row>
    <row r="193" spans="1:10" x14ac:dyDescent="0.3">
      <c r="A193" t="s">
        <v>33</v>
      </c>
      <c r="B193" t="s">
        <v>293</v>
      </c>
      <c r="C193" s="17"/>
      <c r="D193" s="17"/>
      <c r="E193" s="17"/>
      <c r="F193" s="17"/>
      <c r="G193" s="17"/>
      <c r="I193" s="13">
        <f t="shared" si="0"/>
        <v>0</v>
      </c>
      <c r="J193" s="46">
        <f>I193+I199+I204+I210</f>
        <v>7384.2</v>
      </c>
    </row>
    <row r="194" spans="1:10" x14ac:dyDescent="0.3">
      <c r="A194" s="2" t="s">
        <v>326</v>
      </c>
      <c r="B194" s="2" t="s">
        <v>327</v>
      </c>
      <c r="C194" s="17"/>
      <c r="D194" s="17"/>
      <c r="E194" s="17"/>
      <c r="F194" s="17"/>
      <c r="G194" s="17"/>
      <c r="I194" s="13">
        <f t="shared" si="0"/>
        <v>0</v>
      </c>
      <c r="J194" s="46">
        <f>I194+I211+I216+I205</f>
        <v>4088</v>
      </c>
    </row>
    <row r="195" spans="1:10" x14ac:dyDescent="0.3">
      <c r="A195" t="s">
        <v>31</v>
      </c>
      <c r="B195" t="s">
        <v>293</v>
      </c>
      <c r="C195" s="17"/>
      <c r="D195" s="17"/>
      <c r="E195" s="17"/>
      <c r="F195" s="10"/>
      <c r="G195" s="17"/>
      <c r="I195" s="13">
        <f t="shared" si="0"/>
        <v>0</v>
      </c>
      <c r="J195" s="44">
        <f>I195+I200+I206+I212</f>
        <v>2996</v>
      </c>
    </row>
    <row r="196" spans="1:10" x14ac:dyDescent="0.3">
      <c r="A196" t="s">
        <v>245</v>
      </c>
      <c r="B196" t="s">
        <v>293</v>
      </c>
      <c r="C196" s="17"/>
      <c r="D196" s="17"/>
      <c r="E196" s="17"/>
      <c r="F196" s="10"/>
      <c r="G196" s="17"/>
      <c r="I196" s="13">
        <f t="shared" si="0"/>
        <v>0</v>
      </c>
      <c r="J196" s="75">
        <f>I196+I201+I207+I213+I217</f>
        <v>2858</v>
      </c>
    </row>
    <row r="197" spans="1:10" x14ac:dyDescent="0.3">
      <c r="A197" t="s">
        <v>161</v>
      </c>
      <c r="B197" t="s">
        <v>293</v>
      </c>
      <c r="C197" s="17"/>
      <c r="D197" s="17"/>
      <c r="E197" s="17"/>
      <c r="F197" s="10"/>
      <c r="G197" s="17"/>
      <c r="I197" s="13">
        <f t="shared" si="0"/>
        <v>0</v>
      </c>
      <c r="J197" s="46">
        <f>I197+I214+I218</f>
        <v>1138</v>
      </c>
    </row>
    <row r="198" spans="1:10" x14ac:dyDescent="0.3">
      <c r="A198" t="s">
        <v>37</v>
      </c>
      <c r="B198" t="s">
        <v>277</v>
      </c>
      <c r="C198" s="17">
        <v>496</v>
      </c>
      <c r="D198" s="17"/>
      <c r="E198" s="17">
        <v>3566.6</v>
      </c>
      <c r="F198" s="10"/>
      <c r="G198" s="17"/>
      <c r="I198" s="47">
        <f t="shared" si="0"/>
        <v>4062.6</v>
      </c>
      <c r="J198" s="46"/>
    </row>
    <row r="199" spans="1:10" x14ac:dyDescent="0.3">
      <c r="A199" t="s">
        <v>33</v>
      </c>
      <c r="B199" t="s">
        <v>277</v>
      </c>
      <c r="C199" s="17">
        <v>3361.8</v>
      </c>
      <c r="D199" s="17">
        <v>939.4</v>
      </c>
      <c r="E199" s="17"/>
      <c r="F199" s="10"/>
      <c r="G199" s="17">
        <v>109</v>
      </c>
      <c r="I199" s="47">
        <f t="shared" si="0"/>
        <v>4410.2</v>
      </c>
      <c r="J199" s="46"/>
    </row>
    <row r="200" spans="1:10" x14ac:dyDescent="0.3">
      <c r="A200" t="s">
        <v>31</v>
      </c>
      <c r="B200" t="s">
        <v>277</v>
      </c>
      <c r="C200" s="17"/>
      <c r="D200" s="17"/>
      <c r="E200" s="17"/>
      <c r="F200" s="10"/>
      <c r="G200" s="17"/>
      <c r="I200" s="47">
        <f t="shared" si="0"/>
        <v>0</v>
      </c>
      <c r="J200" s="46"/>
    </row>
    <row r="201" spans="1:10" x14ac:dyDescent="0.3">
      <c r="A201" t="s">
        <v>245</v>
      </c>
      <c r="B201" t="s">
        <v>277</v>
      </c>
      <c r="C201" s="17"/>
      <c r="D201" s="17"/>
      <c r="E201" s="17">
        <v>714</v>
      </c>
      <c r="F201" s="10"/>
      <c r="G201" s="17"/>
      <c r="I201" s="74">
        <f t="shared" si="0"/>
        <v>714</v>
      </c>
      <c r="J201" s="46"/>
    </row>
    <row r="202" spans="1:10" x14ac:dyDescent="0.3">
      <c r="A202" s="2" t="s">
        <v>37</v>
      </c>
      <c r="B202" s="2" t="s">
        <v>153</v>
      </c>
      <c r="C202" s="17"/>
      <c r="D202" s="17"/>
      <c r="E202" s="17"/>
      <c r="F202" s="10"/>
      <c r="G202" s="17"/>
      <c r="I202" s="47">
        <f t="shared" si="0"/>
        <v>0</v>
      </c>
      <c r="J202" s="46"/>
    </row>
    <row r="203" spans="1:10" x14ac:dyDescent="0.3">
      <c r="A203" s="2" t="s">
        <v>332</v>
      </c>
      <c r="B203" s="2" t="s">
        <v>153</v>
      </c>
      <c r="C203" s="17">
        <v>1098</v>
      </c>
      <c r="D203" s="17"/>
      <c r="E203" s="17"/>
      <c r="F203" s="10">
        <v>1817</v>
      </c>
      <c r="G203" s="17">
        <v>2194</v>
      </c>
      <c r="I203" s="47">
        <f t="shared" si="0"/>
        <v>5109</v>
      </c>
      <c r="J203" s="46"/>
    </row>
    <row r="204" spans="1:10" x14ac:dyDescent="0.3">
      <c r="A204" s="2" t="s">
        <v>33</v>
      </c>
      <c r="B204" s="2" t="s">
        <v>153</v>
      </c>
      <c r="C204" s="17"/>
      <c r="D204" s="17"/>
      <c r="E204" s="17"/>
      <c r="F204" s="10"/>
      <c r="G204" s="17">
        <v>2974</v>
      </c>
      <c r="I204" s="47">
        <f t="shared" si="0"/>
        <v>2974</v>
      </c>
      <c r="J204" s="46"/>
    </row>
    <row r="205" spans="1:10" x14ac:dyDescent="0.3">
      <c r="A205" s="2" t="s">
        <v>326</v>
      </c>
      <c r="B205" s="2" t="s">
        <v>153</v>
      </c>
      <c r="C205" s="17"/>
      <c r="D205" s="17">
        <v>2259</v>
      </c>
      <c r="E205" s="17">
        <v>801</v>
      </c>
      <c r="F205" s="10">
        <v>1028</v>
      </c>
      <c r="G205" s="17"/>
      <c r="I205" s="47">
        <f t="shared" si="0"/>
        <v>4088</v>
      </c>
      <c r="J205" s="46"/>
    </row>
    <row r="206" spans="1:10" x14ac:dyDescent="0.3">
      <c r="A206" s="2" t="s">
        <v>31</v>
      </c>
      <c r="B206" s="2" t="s">
        <v>153</v>
      </c>
      <c r="C206" s="17"/>
      <c r="D206" s="17"/>
      <c r="E206" s="17">
        <v>1187</v>
      </c>
      <c r="F206" s="10">
        <v>1809</v>
      </c>
      <c r="G206" s="17"/>
      <c r="I206" s="47">
        <f t="shared" si="0"/>
        <v>2996</v>
      </c>
      <c r="J206" s="46"/>
    </row>
    <row r="207" spans="1:10" x14ac:dyDescent="0.3">
      <c r="A207" s="2" t="s">
        <v>245</v>
      </c>
      <c r="B207" s="2" t="s">
        <v>153</v>
      </c>
      <c r="C207" s="17"/>
      <c r="D207" s="17"/>
      <c r="E207" s="17"/>
      <c r="F207" s="10"/>
      <c r="G207" s="17"/>
      <c r="I207" s="47">
        <f t="shared" si="0"/>
        <v>0</v>
      </c>
      <c r="J207" s="46"/>
    </row>
    <row r="208" spans="1:10" x14ac:dyDescent="0.3">
      <c r="A208" s="2" t="s">
        <v>42</v>
      </c>
      <c r="B208" s="2" t="s">
        <v>355</v>
      </c>
      <c r="C208" s="17"/>
      <c r="D208" s="17"/>
      <c r="E208" s="17"/>
      <c r="F208" s="17"/>
      <c r="G208" s="17"/>
      <c r="I208" s="47">
        <f t="shared" si="0"/>
        <v>0</v>
      </c>
      <c r="J208" s="46"/>
    </row>
    <row r="209" spans="1:10" x14ac:dyDescent="0.3">
      <c r="A209" s="2" t="s">
        <v>356</v>
      </c>
      <c r="B209" s="2" t="s">
        <v>355</v>
      </c>
      <c r="C209" s="17"/>
      <c r="D209" s="17"/>
      <c r="E209" s="17"/>
      <c r="F209" s="17"/>
      <c r="G209" s="17"/>
      <c r="I209" s="47">
        <f t="shared" si="0"/>
        <v>0</v>
      </c>
      <c r="J209" s="46"/>
    </row>
    <row r="210" spans="1:10" x14ac:dyDescent="0.3">
      <c r="A210" s="2" t="s">
        <v>44</v>
      </c>
      <c r="B210" s="2" t="s">
        <v>355</v>
      </c>
      <c r="C210" s="17"/>
      <c r="D210" s="17"/>
      <c r="E210" s="17"/>
      <c r="F210" s="17"/>
      <c r="G210" s="17"/>
      <c r="I210" s="47">
        <f t="shared" si="0"/>
        <v>0</v>
      </c>
      <c r="J210" s="46"/>
    </row>
    <row r="211" spans="1:10" x14ac:dyDescent="0.3">
      <c r="A211" s="2" t="s">
        <v>357</v>
      </c>
      <c r="B211" s="2" t="s">
        <v>355</v>
      </c>
      <c r="C211" s="17"/>
      <c r="D211" s="17"/>
      <c r="E211" s="17"/>
      <c r="F211" s="17"/>
      <c r="G211" s="17"/>
      <c r="I211" s="47">
        <f t="shared" si="0"/>
        <v>0</v>
      </c>
      <c r="J211" s="46"/>
    </row>
    <row r="212" spans="1:10" x14ac:dyDescent="0.3">
      <c r="A212" s="2" t="s">
        <v>71</v>
      </c>
      <c r="B212" s="2" t="s">
        <v>355</v>
      </c>
      <c r="C212" s="17"/>
      <c r="D212" s="17"/>
      <c r="E212" s="17"/>
      <c r="F212" s="17"/>
      <c r="G212" s="17"/>
      <c r="I212" s="47">
        <f t="shared" si="0"/>
        <v>0</v>
      </c>
      <c r="J212" s="46"/>
    </row>
    <row r="213" spans="1:10" x14ac:dyDescent="0.3">
      <c r="A213" s="2" t="s">
        <v>358</v>
      </c>
      <c r="B213" s="2" t="s">
        <v>355</v>
      </c>
      <c r="C213" s="17"/>
      <c r="D213" s="17"/>
      <c r="E213" s="17"/>
      <c r="F213" s="17"/>
      <c r="G213" s="17"/>
      <c r="I213" s="47">
        <f t="shared" si="0"/>
        <v>0</v>
      </c>
      <c r="J213" s="46"/>
    </row>
    <row r="214" spans="1:10" x14ac:dyDescent="0.3">
      <c r="A214" s="2" t="s">
        <v>359</v>
      </c>
      <c r="B214" s="2" t="s">
        <v>355</v>
      </c>
      <c r="C214" s="17"/>
      <c r="D214" s="17"/>
      <c r="E214" s="17"/>
      <c r="F214" s="10"/>
      <c r="G214" s="17"/>
      <c r="I214" s="47">
        <f t="shared" si="0"/>
        <v>0</v>
      </c>
      <c r="J214" s="46"/>
    </row>
    <row r="215" spans="1:10" x14ac:dyDescent="0.3">
      <c r="A215" s="2" t="s">
        <v>332</v>
      </c>
      <c r="B215" s="2" t="s">
        <v>381</v>
      </c>
      <c r="C215" s="17"/>
      <c r="D215" s="17"/>
      <c r="E215" s="17"/>
      <c r="F215" s="10"/>
      <c r="G215" s="17"/>
      <c r="I215" s="47">
        <f t="shared" si="0"/>
        <v>0</v>
      </c>
      <c r="J215" s="46"/>
    </row>
    <row r="216" spans="1:10" x14ac:dyDescent="0.3">
      <c r="A216" s="2" t="s">
        <v>326</v>
      </c>
      <c r="B216" s="2" t="s">
        <v>381</v>
      </c>
      <c r="C216" s="17"/>
      <c r="D216" s="17"/>
      <c r="E216" s="17"/>
      <c r="F216" s="10"/>
      <c r="G216" s="17"/>
      <c r="I216" s="47">
        <f t="shared" si="0"/>
        <v>0</v>
      </c>
      <c r="J216" s="46"/>
    </row>
    <row r="217" spans="1:10" x14ac:dyDescent="0.3">
      <c r="A217" s="2" t="s">
        <v>245</v>
      </c>
      <c r="B217" s="2" t="s">
        <v>381</v>
      </c>
      <c r="C217" s="17"/>
      <c r="D217" s="17"/>
      <c r="E217" s="17">
        <v>1843</v>
      </c>
      <c r="F217" s="10">
        <v>301</v>
      </c>
      <c r="G217" s="17"/>
      <c r="I217" s="47">
        <f t="shared" si="0"/>
        <v>2144</v>
      </c>
      <c r="J217" s="46"/>
    </row>
    <row r="218" spans="1:10" x14ac:dyDescent="0.3">
      <c r="A218" s="2" t="s">
        <v>161</v>
      </c>
      <c r="B218" s="2" t="s">
        <v>381</v>
      </c>
      <c r="C218" s="17"/>
      <c r="D218" s="17"/>
      <c r="E218" s="17">
        <v>407</v>
      </c>
      <c r="F218" s="10">
        <v>731</v>
      </c>
      <c r="G218" s="17"/>
      <c r="I218" s="47">
        <f t="shared" si="0"/>
        <v>1138</v>
      </c>
      <c r="J218" s="46"/>
    </row>
    <row r="219" spans="1:10" x14ac:dyDescent="0.3">
      <c r="A219" s="2" t="s">
        <v>29</v>
      </c>
      <c r="B219" s="2" t="s">
        <v>318</v>
      </c>
      <c r="C219" s="17"/>
      <c r="D219" s="17"/>
      <c r="E219" s="17"/>
      <c r="F219" s="10"/>
      <c r="G219" s="17"/>
      <c r="I219" s="47">
        <f t="shared" si="0"/>
        <v>0</v>
      </c>
      <c r="J219" s="46">
        <f>I219</f>
        <v>0</v>
      </c>
    </row>
    <row r="220" spans="1:10" x14ac:dyDescent="0.3">
      <c r="A220" s="2" t="s">
        <v>17</v>
      </c>
      <c r="B220" s="2" t="s">
        <v>318</v>
      </c>
      <c r="C220" s="17"/>
      <c r="D220" s="17"/>
      <c r="E220" s="17"/>
      <c r="F220" s="10"/>
      <c r="G220" s="17"/>
      <c r="I220" s="47">
        <f t="shared" si="0"/>
        <v>0</v>
      </c>
      <c r="J220" s="46">
        <f>I220</f>
        <v>0</v>
      </c>
    </row>
    <row r="221" spans="1:10" x14ac:dyDescent="0.3">
      <c r="A221" s="2" t="s">
        <v>37</v>
      </c>
      <c r="B221" s="2" t="s">
        <v>290</v>
      </c>
      <c r="C221" s="17"/>
      <c r="D221" s="17"/>
      <c r="E221" s="17"/>
      <c r="F221" s="10"/>
      <c r="G221" s="17"/>
      <c r="I221" s="47">
        <f t="shared" si="0"/>
        <v>0</v>
      </c>
      <c r="J221" s="45"/>
    </row>
    <row r="222" spans="1:10" x14ac:dyDescent="0.3">
      <c r="A222" s="2" t="s">
        <v>33</v>
      </c>
      <c r="B222" s="2" t="s">
        <v>290</v>
      </c>
      <c r="C222" s="17"/>
      <c r="D222" s="17"/>
      <c r="E222" s="17"/>
      <c r="F222" s="10"/>
      <c r="G222" s="17"/>
      <c r="I222" s="47">
        <f t="shared" si="0"/>
        <v>0</v>
      </c>
      <c r="J222" s="45"/>
    </row>
    <row r="223" spans="1:10" x14ac:dyDescent="0.3">
      <c r="A223" s="2" t="s">
        <v>31</v>
      </c>
      <c r="B223" s="2" t="s">
        <v>290</v>
      </c>
      <c r="C223" s="17"/>
      <c r="D223" s="17"/>
      <c r="E223" s="17"/>
      <c r="F223" s="10"/>
      <c r="G223" s="17"/>
      <c r="I223" s="47">
        <f t="shared" si="0"/>
        <v>0</v>
      </c>
      <c r="J223" s="45"/>
    </row>
    <row r="224" spans="1:10" x14ac:dyDescent="0.3">
      <c r="A224" s="2" t="s">
        <v>245</v>
      </c>
      <c r="B224" s="2" t="s">
        <v>290</v>
      </c>
      <c r="C224" s="17"/>
      <c r="D224" s="17"/>
      <c r="E224" s="17"/>
      <c r="F224" s="10"/>
      <c r="G224" s="17"/>
      <c r="I224" s="47">
        <f t="shared" si="0"/>
        <v>0</v>
      </c>
      <c r="J224" s="45"/>
    </row>
    <row r="225" spans="1:10" x14ac:dyDescent="0.3">
      <c r="A225" s="62" t="s">
        <v>29</v>
      </c>
      <c r="B225" s="62" t="s">
        <v>32</v>
      </c>
      <c r="C225" s="17"/>
      <c r="D225" s="17"/>
      <c r="E225" s="17"/>
      <c r="F225" s="10"/>
      <c r="G225" s="17"/>
      <c r="I225" s="47">
        <f t="shared" si="0"/>
        <v>0</v>
      </c>
      <c r="J225" s="46">
        <f>I225</f>
        <v>0</v>
      </c>
    </row>
    <row r="226" spans="1:10" x14ac:dyDescent="0.3">
      <c r="A226" s="62" t="s">
        <v>17</v>
      </c>
      <c r="B226" s="62" t="s">
        <v>32</v>
      </c>
      <c r="C226" s="17"/>
      <c r="D226" s="17"/>
      <c r="E226" s="17"/>
      <c r="F226" s="10"/>
      <c r="G226" s="17"/>
      <c r="I226" s="47">
        <f t="shared" si="0"/>
        <v>0</v>
      </c>
      <c r="J226" s="46">
        <f t="shared" ref="J226:J227" si="3">I226</f>
        <v>0</v>
      </c>
    </row>
    <row r="227" spans="1:10" x14ac:dyDescent="0.3">
      <c r="A227" s="40" t="s">
        <v>18</v>
      </c>
      <c r="B227" s="62" t="s">
        <v>32</v>
      </c>
      <c r="C227" s="17"/>
      <c r="D227" s="17"/>
      <c r="E227" s="17"/>
      <c r="F227" s="10">
        <v>1305</v>
      </c>
      <c r="G227" s="17"/>
      <c r="I227" s="47">
        <f t="shared" si="0"/>
        <v>1305</v>
      </c>
      <c r="J227" s="46">
        <f t="shared" si="3"/>
        <v>1305</v>
      </c>
    </row>
    <row r="228" spans="1:10" x14ac:dyDescent="0.3">
      <c r="A228" s="2" t="s">
        <v>42</v>
      </c>
      <c r="B228" s="54" t="s">
        <v>385</v>
      </c>
      <c r="C228" s="17">
        <v>17747</v>
      </c>
      <c r="D228" s="17">
        <v>3344</v>
      </c>
      <c r="E228" s="17">
        <v>2934</v>
      </c>
      <c r="F228" s="10">
        <v>1766</v>
      </c>
      <c r="G228" s="17"/>
      <c r="I228" s="47">
        <f t="shared" si="0"/>
        <v>25791</v>
      </c>
      <c r="J228" s="46"/>
    </row>
    <row r="229" spans="1:10" x14ac:dyDescent="0.3">
      <c r="A229" s="2" t="s">
        <v>356</v>
      </c>
      <c r="B229" s="54" t="s">
        <v>385</v>
      </c>
      <c r="C229" s="17">
        <v>3702</v>
      </c>
      <c r="D229" s="17">
        <v>4452</v>
      </c>
      <c r="E229" s="17">
        <v>7009</v>
      </c>
      <c r="F229" s="10">
        <v>3683</v>
      </c>
      <c r="G229" s="17"/>
      <c r="I229" s="47">
        <f t="shared" si="0"/>
        <v>18846</v>
      </c>
      <c r="J229" s="46"/>
    </row>
    <row r="230" spans="1:10" x14ac:dyDescent="0.3">
      <c r="A230" s="2" t="s">
        <v>44</v>
      </c>
      <c r="B230" s="54" t="s">
        <v>385</v>
      </c>
      <c r="C230" s="17">
        <v>6920</v>
      </c>
      <c r="D230" s="17">
        <v>10881</v>
      </c>
      <c r="E230" s="17"/>
      <c r="F230" s="10"/>
      <c r="G230" s="17"/>
      <c r="I230" s="47">
        <f t="shared" si="0"/>
        <v>17801</v>
      </c>
      <c r="J230" s="46"/>
    </row>
    <row r="231" spans="1:10" x14ac:dyDescent="0.3">
      <c r="A231" s="2" t="s">
        <v>357</v>
      </c>
      <c r="B231" s="54" t="s">
        <v>385</v>
      </c>
      <c r="C231" s="17">
        <v>2969</v>
      </c>
      <c r="D231" s="17">
        <v>1474</v>
      </c>
      <c r="E231" s="17">
        <v>1329</v>
      </c>
      <c r="F231" s="10"/>
      <c r="G231" s="17"/>
      <c r="I231" s="47">
        <f t="shared" si="0"/>
        <v>5772</v>
      </c>
      <c r="J231" s="46"/>
    </row>
    <row r="232" spans="1:10" x14ac:dyDescent="0.3">
      <c r="A232" s="2" t="s">
        <v>71</v>
      </c>
      <c r="B232" s="54" t="s">
        <v>385</v>
      </c>
      <c r="C232" s="17">
        <v>6393</v>
      </c>
      <c r="D232" s="17">
        <v>9374</v>
      </c>
      <c r="E232" s="17"/>
      <c r="F232" s="10">
        <v>2368</v>
      </c>
      <c r="G232" s="17"/>
      <c r="I232" s="47">
        <f t="shared" si="0"/>
        <v>18135</v>
      </c>
      <c r="J232" s="46"/>
    </row>
    <row r="233" spans="1:10" x14ac:dyDescent="0.3">
      <c r="A233" s="2" t="s">
        <v>416</v>
      </c>
      <c r="B233" s="54" t="s">
        <v>385</v>
      </c>
      <c r="C233" s="17">
        <v>2238</v>
      </c>
      <c r="D233" s="17"/>
      <c r="E233" s="17">
        <v>2517</v>
      </c>
      <c r="F233" s="10">
        <v>1732</v>
      </c>
      <c r="G233" s="17"/>
      <c r="I233" s="47">
        <f t="shared" si="0"/>
        <v>6487</v>
      </c>
      <c r="J233" s="46">
        <f>I233</f>
        <v>6487</v>
      </c>
    </row>
    <row r="234" spans="1:10" x14ac:dyDescent="0.3">
      <c r="A234" s="2" t="s">
        <v>358</v>
      </c>
      <c r="B234" s="54" t="s">
        <v>385</v>
      </c>
      <c r="C234" s="17"/>
      <c r="D234" s="17"/>
      <c r="E234" s="17">
        <v>2595</v>
      </c>
      <c r="F234" s="10"/>
      <c r="G234" s="17"/>
      <c r="I234" s="47">
        <f t="shared" si="0"/>
        <v>2595</v>
      </c>
      <c r="J234" s="46"/>
    </row>
    <row r="235" spans="1:10" x14ac:dyDescent="0.3">
      <c r="A235" s="2" t="s">
        <v>359</v>
      </c>
      <c r="B235" s="54" t="s">
        <v>385</v>
      </c>
      <c r="C235" s="17">
        <v>424</v>
      </c>
      <c r="D235" s="17"/>
      <c r="E235" s="17"/>
      <c r="F235" s="10"/>
      <c r="G235" s="17"/>
      <c r="I235" s="47">
        <f t="shared" si="0"/>
        <v>424</v>
      </c>
      <c r="J235" s="46"/>
    </row>
    <row r="236" spans="1:10" x14ac:dyDescent="0.3">
      <c r="A236" s="2" t="s">
        <v>392</v>
      </c>
      <c r="B236" s="54" t="s">
        <v>390</v>
      </c>
      <c r="C236" s="17"/>
      <c r="D236" s="17"/>
      <c r="E236" s="17"/>
      <c r="F236" s="10"/>
      <c r="G236" s="17"/>
      <c r="I236" s="47">
        <f t="shared" si="0"/>
        <v>0</v>
      </c>
      <c r="J236" s="46">
        <f>I236</f>
        <v>0</v>
      </c>
    </row>
    <row r="237" spans="1:10" x14ac:dyDescent="0.3">
      <c r="A237" s="2" t="s">
        <v>411</v>
      </c>
      <c r="B237" s="54" t="s">
        <v>390</v>
      </c>
      <c r="C237" s="17"/>
      <c r="D237" s="17"/>
      <c r="E237" s="17"/>
      <c r="F237" s="10"/>
      <c r="G237" s="17"/>
      <c r="I237" s="47">
        <f t="shared" si="0"/>
        <v>0</v>
      </c>
      <c r="J237" s="46">
        <f>I237</f>
        <v>0</v>
      </c>
    </row>
    <row r="238" spans="1:10" x14ac:dyDescent="0.3">
      <c r="A238" s="2" t="s">
        <v>393</v>
      </c>
      <c r="B238" s="54" t="s">
        <v>390</v>
      </c>
      <c r="C238" s="17"/>
      <c r="D238" s="17"/>
      <c r="E238" s="17"/>
      <c r="F238" s="10"/>
      <c r="G238" s="17"/>
      <c r="I238" s="47">
        <f t="shared" si="0"/>
        <v>0</v>
      </c>
      <c r="J238" s="46">
        <f>I238</f>
        <v>0</v>
      </c>
    </row>
    <row r="239" spans="1:10" x14ac:dyDescent="0.3">
      <c r="A239" s="2" t="s">
        <v>53</v>
      </c>
      <c r="B239" s="58" t="s">
        <v>310</v>
      </c>
      <c r="C239" s="17"/>
      <c r="D239" s="17"/>
      <c r="E239" s="17"/>
      <c r="F239" s="10"/>
      <c r="G239" s="17"/>
      <c r="I239" s="47">
        <f t="shared" si="0"/>
        <v>0</v>
      </c>
      <c r="J239" s="44">
        <f>I164+I221+I239+I246+I228</f>
        <v>49156</v>
      </c>
    </row>
    <row r="240" spans="1:10" x14ac:dyDescent="0.3">
      <c r="A240" s="2" t="s">
        <v>333</v>
      </c>
      <c r="B240" s="58" t="s">
        <v>310</v>
      </c>
      <c r="C240" s="17"/>
      <c r="D240" s="17"/>
      <c r="E240" s="17"/>
      <c r="F240" s="10"/>
      <c r="G240" s="17"/>
      <c r="I240" s="47">
        <f t="shared" si="0"/>
        <v>0</v>
      </c>
      <c r="J240" s="46">
        <f>I240+I165+I247+I229</f>
        <v>47508</v>
      </c>
    </row>
    <row r="241" spans="1:10" x14ac:dyDescent="0.3">
      <c r="A241" s="2" t="s">
        <v>54</v>
      </c>
      <c r="B241" s="58" t="s">
        <v>310</v>
      </c>
      <c r="C241" s="17"/>
      <c r="D241" s="17"/>
      <c r="E241" s="17"/>
      <c r="F241" s="10"/>
      <c r="G241" s="17"/>
      <c r="I241" s="47">
        <f t="shared" si="0"/>
        <v>0</v>
      </c>
      <c r="J241" s="44">
        <f>I166+I222+I241+I254+I248+I230</f>
        <v>32058</v>
      </c>
    </row>
    <row r="242" spans="1:10" x14ac:dyDescent="0.3">
      <c r="A242" s="2" t="s">
        <v>334</v>
      </c>
      <c r="B242" s="58" t="s">
        <v>310</v>
      </c>
      <c r="C242" s="17"/>
      <c r="D242" s="17"/>
      <c r="E242" s="17"/>
      <c r="F242" s="10"/>
      <c r="G242" s="17"/>
      <c r="I242" s="47">
        <f t="shared" si="0"/>
        <v>0</v>
      </c>
      <c r="J242" s="46">
        <f>I242+I167+I249+I231</f>
        <v>24469</v>
      </c>
    </row>
    <row r="243" spans="1:10" x14ac:dyDescent="0.3">
      <c r="A243" s="2" t="s">
        <v>311</v>
      </c>
      <c r="B243" s="58" t="s">
        <v>310</v>
      </c>
      <c r="C243" s="17"/>
      <c r="D243" s="17"/>
      <c r="E243" s="17"/>
      <c r="F243" s="10"/>
      <c r="G243" s="17"/>
      <c r="I243" s="47">
        <f t="shared" si="0"/>
        <v>0</v>
      </c>
      <c r="J243" s="44">
        <f>I169+I223+I243+I250+I232</f>
        <v>33897</v>
      </c>
    </row>
    <row r="244" spans="1:10" x14ac:dyDescent="0.3">
      <c r="A244" s="2" t="s">
        <v>320</v>
      </c>
      <c r="B244" s="58" t="s">
        <v>310</v>
      </c>
      <c r="C244" s="17"/>
      <c r="D244" s="17"/>
      <c r="E244" s="17">
        <v>2863</v>
      </c>
      <c r="F244" s="17"/>
      <c r="G244" s="17"/>
      <c r="I244" s="47">
        <f t="shared" si="0"/>
        <v>2863</v>
      </c>
      <c r="J244" s="44">
        <f>I224+I244+I170+I252+I234</f>
        <v>11083</v>
      </c>
    </row>
    <row r="245" spans="1:10" x14ac:dyDescent="0.3">
      <c r="A245" s="2" t="s">
        <v>337</v>
      </c>
      <c r="B245" s="58" t="s">
        <v>310</v>
      </c>
      <c r="C245" s="17"/>
      <c r="D245" s="17"/>
      <c r="E245" s="17"/>
      <c r="F245" s="17"/>
      <c r="G245" s="17"/>
      <c r="I245" s="47">
        <f>C245+D245+E245+F245+G245</f>
        <v>0</v>
      </c>
      <c r="J245" s="46">
        <f>I245+I171+I253+I235</f>
        <v>5519</v>
      </c>
    </row>
    <row r="246" spans="1:10" x14ac:dyDescent="0.3">
      <c r="A246" s="65" t="s">
        <v>29</v>
      </c>
      <c r="B246" s="58" t="s">
        <v>310</v>
      </c>
      <c r="C246" s="17">
        <v>3228</v>
      </c>
      <c r="D246" s="17">
        <v>13744</v>
      </c>
      <c r="E246" s="17">
        <v>4051</v>
      </c>
      <c r="F246" s="17">
        <v>2342</v>
      </c>
      <c r="G246" s="17"/>
      <c r="I246" s="47">
        <f t="shared" ref="I246:I253" si="4">C246+D246+E246+F246+G246</f>
        <v>23365</v>
      </c>
      <c r="J246" s="46"/>
    </row>
    <row r="247" spans="1:10" x14ac:dyDescent="0.3">
      <c r="A247" s="65" t="s">
        <v>330</v>
      </c>
      <c r="B247" s="58" t="s">
        <v>310</v>
      </c>
      <c r="C247" s="17">
        <v>3106</v>
      </c>
      <c r="D247" s="17">
        <v>2585</v>
      </c>
      <c r="E247" s="17">
        <v>10902</v>
      </c>
      <c r="F247" s="17">
        <v>6790</v>
      </c>
      <c r="G247" s="17">
        <v>5279</v>
      </c>
      <c r="I247" s="47">
        <f t="shared" si="4"/>
        <v>28662</v>
      </c>
      <c r="J247" s="46"/>
    </row>
    <row r="248" spans="1:10" x14ac:dyDescent="0.3">
      <c r="A248" s="65" t="s">
        <v>17</v>
      </c>
      <c r="B248" s="58" t="s">
        <v>310</v>
      </c>
      <c r="C248" s="17">
        <v>671</v>
      </c>
      <c r="D248" s="17">
        <v>4091</v>
      </c>
      <c r="E248" s="17">
        <v>1438</v>
      </c>
      <c r="F248" s="17">
        <v>7000</v>
      </c>
      <c r="G248" s="17">
        <v>1057</v>
      </c>
      <c r="I248" s="47">
        <f t="shared" si="4"/>
        <v>14257</v>
      </c>
      <c r="J248" s="46"/>
    </row>
    <row r="249" spans="1:10" x14ac:dyDescent="0.3">
      <c r="A249" s="65" t="s">
        <v>331</v>
      </c>
      <c r="B249" s="58" t="s">
        <v>310</v>
      </c>
      <c r="C249" s="17">
        <v>1769</v>
      </c>
      <c r="D249" s="17">
        <v>4785</v>
      </c>
      <c r="E249" s="17">
        <v>9746</v>
      </c>
      <c r="F249" s="17">
        <v>2397</v>
      </c>
      <c r="G249" s="17"/>
      <c r="I249" s="47">
        <f t="shared" si="4"/>
        <v>18697</v>
      </c>
      <c r="J249" s="46"/>
    </row>
    <row r="250" spans="1:10" x14ac:dyDescent="0.3">
      <c r="A250" s="65" t="s">
        <v>18</v>
      </c>
      <c r="B250" s="58" t="s">
        <v>310</v>
      </c>
      <c r="C250" s="17"/>
      <c r="D250" s="17">
        <v>1212</v>
      </c>
      <c r="E250" s="17">
        <v>3940</v>
      </c>
      <c r="F250" s="10">
        <v>9091</v>
      </c>
      <c r="G250" s="17"/>
      <c r="I250" s="47">
        <f t="shared" si="4"/>
        <v>14243</v>
      </c>
      <c r="J250" s="46"/>
    </row>
    <row r="251" spans="1:10" x14ac:dyDescent="0.3">
      <c r="A251" s="65" t="s">
        <v>415</v>
      </c>
      <c r="B251" s="58" t="s">
        <v>310</v>
      </c>
      <c r="C251" s="17"/>
      <c r="D251" s="17"/>
      <c r="E251" s="17"/>
      <c r="F251" s="10"/>
      <c r="G251" s="17"/>
      <c r="I251" s="47">
        <f t="shared" si="4"/>
        <v>0</v>
      </c>
      <c r="J251" s="46">
        <f>I251</f>
        <v>0</v>
      </c>
    </row>
    <row r="252" spans="1:10" x14ac:dyDescent="0.3">
      <c r="A252" s="65" t="s">
        <v>244</v>
      </c>
      <c r="B252" s="58" t="s">
        <v>310</v>
      </c>
      <c r="C252" s="17"/>
      <c r="D252" s="17"/>
      <c r="E252" s="17">
        <v>3337</v>
      </c>
      <c r="F252" s="10">
        <v>2288</v>
      </c>
      <c r="G252" s="17"/>
      <c r="I252" s="47">
        <f t="shared" si="4"/>
        <v>5625</v>
      </c>
      <c r="J252" s="46"/>
    </row>
    <row r="253" spans="1:10" x14ac:dyDescent="0.3">
      <c r="A253" s="65" t="s">
        <v>162</v>
      </c>
      <c r="B253" s="58" t="s">
        <v>310</v>
      </c>
      <c r="C253" s="17"/>
      <c r="D253" s="17"/>
      <c r="E253" s="17"/>
      <c r="F253" s="10">
        <v>5095</v>
      </c>
      <c r="G253" s="17"/>
      <c r="I253" s="47">
        <f t="shared" si="4"/>
        <v>5095</v>
      </c>
      <c r="J253" s="46"/>
    </row>
    <row r="254" spans="1:10" x14ac:dyDescent="0.3">
      <c r="A254" t="s">
        <v>27</v>
      </c>
      <c r="B254" t="s">
        <v>45</v>
      </c>
      <c r="C254" s="17"/>
      <c r="D254" s="17"/>
      <c r="E254" s="17"/>
      <c r="F254" s="17"/>
      <c r="G254" s="17"/>
      <c r="I254" s="47">
        <f t="shared" si="0"/>
        <v>0</v>
      </c>
      <c r="J254" s="44"/>
    </row>
    <row r="255" spans="1:10" x14ac:dyDescent="0.3">
      <c r="C255" s="1" t="s">
        <v>0</v>
      </c>
      <c r="D255" s="1" t="s">
        <v>0</v>
      </c>
      <c r="E255" s="1" t="s">
        <v>0</v>
      </c>
      <c r="F255" s="1" t="s">
        <v>0</v>
      </c>
      <c r="G255" s="1" t="s">
        <v>0</v>
      </c>
      <c r="H255" s="1"/>
      <c r="I255" s="1" t="s">
        <v>0</v>
      </c>
    </row>
    <row r="256" spans="1:10" x14ac:dyDescent="0.3">
      <c r="C256" s="70">
        <f>SUM(C4:C254)</f>
        <v>179332.8</v>
      </c>
      <c r="D256" s="70">
        <f>SUM(D4:D254)</f>
        <v>179319.4</v>
      </c>
      <c r="E256" s="70">
        <f>SUM(E4:E254)</f>
        <v>220210.6</v>
      </c>
      <c r="F256" s="70">
        <f>SUM(F4:F254)</f>
        <v>195565</v>
      </c>
      <c r="G256" s="70">
        <f>SUM(G4:G254)</f>
        <v>45853</v>
      </c>
      <c r="H256" s="9"/>
      <c r="I256" s="76">
        <f>SUM(I4:I254)</f>
        <v>820280.79999999993</v>
      </c>
      <c r="J256" s="76">
        <f>SUM(J4:J254)</f>
        <v>820280.79999999993</v>
      </c>
    </row>
    <row r="257" spans="3:9" x14ac:dyDescent="0.3">
      <c r="C257" s="1" t="s">
        <v>1</v>
      </c>
      <c r="D257" s="1" t="s">
        <v>1</v>
      </c>
      <c r="E257" s="1" t="s">
        <v>1</v>
      </c>
      <c r="F257" s="1" t="s">
        <v>1</v>
      </c>
      <c r="G257" s="1" t="s">
        <v>1</v>
      </c>
      <c r="H257" s="1"/>
      <c r="I257" s="1" t="s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J262"/>
  <sheetViews>
    <sheetView topLeftCell="A242" workbookViewId="0">
      <selection activeCell="L261" sqref="L261"/>
    </sheetView>
  </sheetViews>
  <sheetFormatPr defaultRowHeight="14.4" x14ac:dyDescent="0.3"/>
  <cols>
    <col min="1" max="1" width="10.109375" customWidth="1"/>
    <col min="2" max="2" width="21.33203125" customWidth="1"/>
    <col min="3" max="3" width="12.44140625" customWidth="1"/>
    <col min="4" max="4" width="11.5546875" customWidth="1"/>
    <col min="5" max="6" width="12.109375" customWidth="1"/>
    <col min="7" max="7" width="11.88671875" customWidth="1"/>
    <col min="9" max="9" width="13.44140625" customWidth="1"/>
    <col min="10" max="10" width="12" customWidth="1"/>
  </cols>
  <sheetData>
    <row r="1" spans="1:10" x14ac:dyDescent="0.3">
      <c r="A1" t="s">
        <v>419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90</v>
      </c>
      <c r="D3" s="4" t="s">
        <v>238</v>
      </c>
      <c r="E3" s="4" t="s">
        <v>239</v>
      </c>
      <c r="F3" s="3" t="s">
        <v>65</v>
      </c>
      <c r="G3" s="3" t="s">
        <v>137</v>
      </c>
    </row>
    <row r="4" spans="1:10" x14ac:dyDescent="0.3">
      <c r="A4" t="s">
        <v>19</v>
      </c>
      <c r="B4" t="s">
        <v>13</v>
      </c>
      <c r="C4" s="5"/>
      <c r="D4" s="5"/>
      <c r="E4" s="5">
        <v>14800</v>
      </c>
      <c r="F4" s="10">
        <v>12280</v>
      </c>
      <c r="G4" s="5">
        <v>4683</v>
      </c>
      <c r="I4" s="47">
        <f t="shared" ref="I4:I259" si="0">C4+D4+E4+F4+G4</f>
        <v>31763</v>
      </c>
      <c r="J4" s="44"/>
    </row>
    <row r="5" spans="1:10" x14ac:dyDescent="0.3">
      <c r="A5" t="s">
        <v>421</v>
      </c>
      <c r="B5" t="s">
        <v>13</v>
      </c>
      <c r="C5" s="5"/>
      <c r="D5" s="5">
        <v>5164</v>
      </c>
      <c r="E5" s="5">
        <v>12304</v>
      </c>
      <c r="F5" s="10">
        <v>7394</v>
      </c>
      <c r="G5" s="5">
        <v>7530</v>
      </c>
      <c r="I5" s="47">
        <f t="shared" si="0"/>
        <v>32392</v>
      </c>
      <c r="J5" s="44"/>
    </row>
    <row r="6" spans="1:10" x14ac:dyDescent="0.3">
      <c r="A6" t="s">
        <v>20</v>
      </c>
      <c r="B6" t="s">
        <v>13</v>
      </c>
      <c r="C6" s="5"/>
      <c r="D6" s="5">
        <v>1595</v>
      </c>
      <c r="E6" s="5">
        <v>14464</v>
      </c>
      <c r="F6" s="17">
        <v>6133</v>
      </c>
      <c r="G6" s="5">
        <v>4772</v>
      </c>
      <c r="I6" s="47">
        <f t="shared" si="0"/>
        <v>26964</v>
      </c>
      <c r="J6" s="44"/>
    </row>
    <row r="7" spans="1:10" x14ac:dyDescent="0.3">
      <c r="A7" t="s">
        <v>422</v>
      </c>
      <c r="B7" t="s">
        <v>13</v>
      </c>
      <c r="C7" s="5"/>
      <c r="D7" s="5"/>
      <c r="E7" s="5">
        <v>10067</v>
      </c>
      <c r="F7" s="17">
        <v>1490</v>
      </c>
      <c r="G7" s="5">
        <v>1377</v>
      </c>
      <c r="I7" s="47">
        <f t="shared" si="0"/>
        <v>12934</v>
      </c>
      <c r="J7" s="44"/>
    </row>
    <row r="8" spans="1:10" x14ac:dyDescent="0.3">
      <c r="A8" t="s">
        <v>21</v>
      </c>
      <c r="B8" t="s">
        <v>13</v>
      </c>
      <c r="C8" s="5"/>
      <c r="D8" s="5"/>
      <c r="E8" s="5">
        <v>9033</v>
      </c>
      <c r="F8" s="17">
        <v>393</v>
      </c>
      <c r="G8" s="5"/>
      <c r="I8" s="47">
        <f t="shared" si="0"/>
        <v>9426</v>
      </c>
      <c r="J8" s="44"/>
    </row>
    <row r="9" spans="1:10" x14ac:dyDescent="0.3">
      <c r="A9" t="s">
        <v>423</v>
      </c>
      <c r="B9" t="s">
        <v>13</v>
      </c>
      <c r="C9" s="5"/>
      <c r="D9" s="5"/>
      <c r="E9" s="5"/>
      <c r="F9" s="17">
        <v>4436</v>
      </c>
      <c r="G9" s="5">
        <v>1588</v>
      </c>
      <c r="I9" s="47">
        <f t="shared" si="0"/>
        <v>6024</v>
      </c>
      <c r="J9" s="44">
        <f>I9</f>
        <v>6024</v>
      </c>
    </row>
    <row r="10" spans="1:10" x14ac:dyDescent="0.3">
      <c r="A10" t="s">
        <v>243</v>
      </c>
      <c r="B10" t="s">
        <v>13</v>
      </c>
      <c r="C10" s="5"/>
      <c r="D10" s="5">
        <v>838</v>
      </c>
      <c r="E10" s="5"/>
      <c r="F10" s="17">
        <v>3834</v>
      </c>
      <c r="G10" s="5">
        <v>1252</v>
      </c>
      <c r="I10" s="47">
        <f t="shared" si="0"/>
        <v>5924</v>
      </c>
      <c r="J10" s="44"/>
    </row>
    <row r="11" spans="1:10" x14ac:dyDescent="0.3">
      <c r="A11" t="s">
        <v>197</v>
      </c>
      <c r="B11" t="s">
        <v>13</v>
      </c>
      <c r="C11" s="5">
        <v>10775</v>
      </c>
      <c r="D11" s="5">
        <v>13319</v>
      </c>
      <c r="E11" s="5"/>
      <c r="F11" s="17">
        <v>2928</v>
      </c>
      <c r="G11" s="5">
        <v>5722</v>
      </c>
      <c r="I11" s="47">
        <f t="shared" si="0"/>
        <v>32744</v>
      </c>
      <c r="J11" s="46"/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/>
      <c r="G13" s="5"/>
      <c r="I13" s="47">
        <f t="shared" si="0"/>
        <v>0</v>
      </c>
      <c r="J13" s="46">
        <f>I13+I15</f>
        <v>0</v>
      </c>
    </row>
    <row r="14" spans="1:10" x14ac:dyDescent="0.3">
      <c r="A14" t="s">
        <v>24</v>
      </c>
      <c r="B14" t="s">
        <v>23</v>
      </c>
      <c r="C14" s="5"/>
      <c r="D14" s="5">
        <v>2687</v>
      </c>
      <c r="E14" s="5"/>
      <c r="F14" s="17"/>
      <c r="G14" s="5">
        <v>1450</v>
      </c>
      <c r="I14" s="47">
        <f t="shared" si="0"/>
        <v>4137</v>
      </c>
      <c r="J14" s="46">
        <f>I14+I16</f>
        <v>4137</v>
      </c>
    </row>
    <row r="15" spans="1:10" x14ac:dyDescent="0.3">
      <c r="A15" s="67" t="s">
        <v>331</v>
      </c>
      <c r="B15" s="67" t="s">
        <v>315</v>
      </c>
      <c r="C15" s="17"/>
      <c r="D15" s="17"/>
      <c r="E15" s="17"/>
      <c r="F15" s="17"/>
      <c r="G15" s="17"/>
      <c r="I15" s="47">
        <f t="shared" si="0"/>
        <v>0</v>
      </c>
      <c r="J15" s="46"/>
    </row>
    <row r="16" spans="1:10" x14ac:dyDescent="0.3">
      <c r="A16" s="67" t="s">
        <v>18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2" t="s">
        <v>331</v>
      </c>
      <c r="B17" s="2" t="s">
        <v>287</v>
      </c>
      <c r="C17" s="17"/>
      <c r="D17" s="17"/>
      <c r="E17" s="17"/>
      <c r="F17" s="17"/>
      <c r="G17" s="17"/>
      <c r="I17" s="47">
        <f t="shared" si="0"/>
        <v>0</v>
      </c>
      <c r="J17" s="46">
        <f>I17</f>
        <v>0</v>
      </c>
    </row>
    <row r="18" spans="1:10" x14ac:dyDescent="0.3">
      <c r="A18" s="2" t="s">
        <v>18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73" t="s">
        <v>11</v>
      </c>
      <c r="B19" s="73" t="s">
        <v>410</v>
      </c>
      <c r="C19" s="17">
        <v>2286</v>
      </c>
      <c r="D19" s="17"/>
      <c r="E19" s="17"/>
      <c r="F19" s="17">
        <v>86</v>
      </c>
      <c r="G19" s="17"/>
      <c r="I19" s="47">
        <f t="shared" si="0"/>
        <v>2372</v>
      </c>
      <c r="J19" s="44">
        <f>I4+I19+I33+I40+I62+I66+I68+I79+I26+I75+I86+I55+I47</f>
        <v>52847</v>
      </c>
    </row>
    <row r="20" spans="1:10" x14ac:dyDescent="0.3">
      <c r="A20" s="73" t="s">
        <v>346</v>
      </c>
      <c r="B20" s="73" t="s">
        <v>410</v>
      </c>
      <c r="C20" s="17">
        <v>3119</v>
      </c>
      <c r="D20" s="17">
        <v>1381</v>
      </c>
      <c r="E20" s="17"/>
      <c r="F20" s="17"/>
      <c r="G20" s="17"/>
      <c r="I20" s="47">
        <f t="shared" si="0"/>
        <v>4500</v>
      </c>
      <c r="J20" s="46">
        <f>I20+I34+I41+I80+I27+I69+I76+I87+I56+I48+I5</f>
        <v>104534</v>
      </c>
    </row>
    <row r="21" spans="1:10" x14ac:dyDescent="0.3">
      <c r="A21" s="73" t="s">
        <v>10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4">
        <f>I6+I21+I35+I42+I63+I67+I81+I28+I70+I88+I57+I49</f>
        <v>66542</v>
      </c>
    </row>
    <row r="22" spans="1:10" x14ac:dyDescent="0.3">
      <c r="A22" s="73" t="s">
        <v>347</v>
      </c>
      <c r="B22" s="73" t="s">
        <v>410</v>
      </c>
      <c r="C22" s="17"/>
      <c r="D22" s="17">
        <v>615</v>
      </c>
      <c r="E22" s="17"/>
      <c r="F22" s="17"/>
      <c r="G22" s="17">
        <v>631</v>
      </c>
      <c r="I22" s="47">
        <f t="shared" si="0"/>
        <v>1246</v>
      </c>
      <c r="J22" s="46">
        <f>I22+I36+I43+I82+I29+I71+I89+I58+I50+I7</f>
        <v>52065</v>
      </c>
    </row>
    <row r="23" spans="1:10" x14ac:dyDescent="0.3">
      <c r="A23" s="73" t="s">
        <v>8</v>
      </c>
      <c r="B23" s="73" t="s">
        <v>410</v>
      </c>
      <c r="C23" s="17"/>
      <c r="D23" s="17">
        <v>2894</v>
      </c>
      <c r="E23" s="17">
        <v>2039</v>
      </c>
      <c r="F23" s="17"/>
      <c r="G23" s="17"/>
      <c r="I23" s="47">
        <f t="shared" si="0"/>
        <v>4933</v>
      </c>
      <c r="J23" s="44">
        <f>I8+I23+I37+I44+I64+I83+I30+I72+I90+I59+I51</f>
        <v>32236</v>
      </c>
    </row>
    <row r="24" spans="1:10" x14ac:dyDescent="0.3">
      <c r="A24" s="73" t="s">
        <v>348</v>
      </c>
      <c r="B24" s="73" t="s">
        <v>410</v>
      </c>
      <c r="C24" s="17"/>
      <c r="D24" s="17">
        <v>966</v>
      </c>
      <c r="E24" s="17"/>
      <c r="F24" s="17"/>
      <c r="G24" s="17"/>
      <c r="I24" s="47">
        <f t="shared" si="0"/>
        <v>966</v>
      </c>
      <c r="J24" s="44">
        <f>I10+I24+I38+I45+I65+I84+I31+I73+I77+I91+I60+I53</f>
        <v>29440</v>
      </c>
    </row>
    <row r="25" spans="1:10" x14ac:dyDescent="0.3">
      <c r="A25" s="73" t="s">
        <v>158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>
        <f>I11+I25+I39+I46+I85+I32+I74+I78+I92+I61+I54</f>
        <v>52394</v>
      </c>
    </row>
    <row r="26" spans="1:10" x14ac:dyDescent="0.3">
      <c r="A26" s="2" t="s">
        <v>172</v>
      </c>
      <c r="B26" s="2" t="s">
        <v>407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352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22</v>
      </c>
      <c r="B28" s="2" t="s">
        <v>407</v>
      </c>
      <c r="C28" s="17"/>
      <c r="D28" s="17"/>
      <c r="E28" s="17"/>
      <c r="F28" s="17"/>
      <c r="G28" s="17">
        <v>400</v>
      </c>
      <c r="I28" s="47">
        <f t="shared" si="0"/>
        <v>400</v>
      </c>
      <c r="J28" s="44"/>
    </row>
    <row r="29" spans="1:10" x14ac:dyDescent="0.3">
      <c r="A29" s="2" t="s">
        <v>323</v>
      </c>
      <c r="B29" s="2" t="s">
        <v>407</v>
      </c>
      <c r="C29" s="17">
        <v>562</v>
      </c>
      <c r="D29" s="17">
        <v>1396</v>
      </c>
      <c r="E29" s="17"/>
      <c r="F29" s="17"/>
      <c r="G29" s="17">
        <v>1240</v>
      </c>
      <c r="I29" s="47">
        <f t="shared" si="0"/>
        <v>3198</v>
      </c>
      <c r="J29" s="44"/>
    </row>
    <row r="30" spans="1:10" x14ac:dyDescent="0.3">
      <c r="A30" s="2" t="s">
        <v>24</v>
      </c>
      <c r="B30" s="2" t="s">
        <v>407</v>
      </c>
      <c r="C30" s="17"/>
      <c r="D30" s="17"/>
      <c r="E30" s="17">
        <v>1312</v>
      </c>
      <c r="F30" s="17"/>
      <c r="G30" s="17">
        <v>1060</v>
      </c>
      <c r="I30" s="47">
        <f t="shared" si="0"/>
        <v>2372</v>
      </c>
      <c r="J30" s="44"/>
    </row>
    <row r="31" spans="1:10" x14ac:dyDescent="0.3">
      <c r="A31" s="2" t="s">
        <v>353</v>
      </c>
      <c r="B31" s="2" t="s">
        <v>407</v>
      </c>
      <c r="C31" s="17"/>
      <c r="D31" s="17"/>
      <c r="E31" s="17"/>
      <c r="F31" s="17">
        <v>2420</v>
      </c>
      <c r="G31" s="17"/>
      <c r="I31" s="47">
        <f t="shared" si="0"/>
        <v>2420</v>
      </c>
      <c r="J31" s="44"/>
    </row>
    <row r="32" spans="1:10" x14ac:dyDescent="0.3">
      <c r="A32" s="2" t="s">
        <v>354</v>
      </c>
      <c r="B32" s="2" t="s">
        <v>407</v>
      </c>
      <c r="C32" s="17"/>
      <c r="D32" s="17">
        <v>3179</v>
      </c>
      <c r="E32" s="17"/>
      <c r="F32" s="17"/>
      <c r="G32" s="17"/>
      <c r="I32" s="47">
        <f t="shared" si="0"/>
        <v>3179</v>
      </c>
      <c r="J32" s="44"/>
    </row>
    <row r="33" spans="1:10" x14ac:dyDescent="0.3">
      <c r="A33" s="2" t="s">
        <v>11</v>
      </c>
      <c r="B33" s="61" t="s">
        <v>345</v>
      </c>
      <c r="C33" s="17">
        <v>919</v>
      </c>
      <c r="D33" s="17"/>
      <c r="E33" s="17">
        <v>5601</v>
      </c>
      <c r="F33" s="17">
        <v>1146</v>
      </c>
      <c r="G33" s="17"/>
      <c r="I33" s="47">
        <f t="shared" si="0"/>
        <v>7666</v>
      </c>
      <c r="J33" s="45"/>
    </row>
    <row r="34" spans="1:10" x14ac:dyDescent="0.3">
      <c r="A34" s="2" t="s">
        <v>346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10</v>
      </c>
      <c r="B35" s="61" t="s">
        <v>345</v>
      </c>
      <c r="C35" s="17"/>
      <c r="D35" s="17"/>
      <c r="E35" s="17"/>
      <c r="F35" s="17">
        <v>3296</v>
      </c>
      <c r="G35" s="17">
        <v>2277</v>
      </c>
      <c r="I35" s="47">
        <f t="shared" si="0"/>
        <v>5573</v>
      </c>
      <c r="J35" s="45"/>
    </row>
    <row r="36" spans="1:10" x14ac:dyDescent="0.3">
      <c r="A36" s="2" t="s">
        <v>347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8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348</v>
      </c>
      <c r="B38" s="61" t="s">
        <v>345</v>
      </c>
      <c r="C38" s="17">
        <v>1014</v>
      </c>
      <c r="D38" s="17">
        <v>3406</v>
      </c>
      <c r="E38" s="17"/>
      <c r="F38" s="17">
        <v>2009</v>
      </c>
      <c r="G38" s="17"/>
      <c r="I38" s="47">
        <f t="shared" si="0"/>
        <v>6429</v>
      </c>
      <c r="J38" s="45"/>
    </row>
    <row r="39" spans="1:10" x14ac:dyDescent="0.3">
      <c r="A39" s="2" t="s">
        <v>158</v>
      </c>
      <c r="B39" s="61" t="s">
        <v>345</v>
      </c>
      <c r="C39" s="17"/>
      <c r="D39" s="17">
        <v>9782</v>
      </c>
      <c r="E39" s="17"/>
      <c r="F39" s="17">
        <v>418</v>
      </c>
      <c r="G39" s="17"/>
      <c r="I39" s="47">
        <f t="shared" si="0"/>
        <v>10200</v>
      </c>
      <c r="J39" s="45"/>
    </row>
    <row r="40" spans="1:10" x14ac:dyDescent="0.3">
      <c r="A40" s="2" t="s">
        <v>157</v>
      </c>
      <c r="B40" s="63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328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139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329</v>
      </c>
      <c r="B43" s="63" t="s">
        <v>345</v>
      </c>
      <c r="C43" s="17">
        <v>2019</v>
      </c>
      <c r="D43" s="17">
        <v>137</v>
      </c>
      <c r="E43" s="17"/>
      <c r="F43" s="17"/>
      <c r="G43" s="17">
        <v>5086</v>
      </c>
      <c r="I43" s="47">
        <f t="shared" si="0"/>
        <v>7242</v>
      </c>
      <c r="J43" s="45"/>
    </row>
    <row r="44" spans="1:10" x14ac:dyDescent="0.3">
      <c r="A44" s="2" t="s">
        <v>174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307</v>
      </c>
      <c r="B45" s="63" t="s">
        <v>345</v>
      </c>
      <c r="C45" s="17"/>
      <c r="D45" s="17"/>
      <c r="E45" s="17">
        <v>567</v>
      </c>
      <c r="F45" s="17">
        <v>5668</v>
      </c>
      <c r="G45" s="17"/>
      <c r="I45" s="47">
        <f t="shared" si="0"/>
        <v>6235</v>
      </c>
      <c r="J45" s="45"/>
    </row>
    <row r="46" spans="1:10" x14ac:dyDescent="0.3">
      <c r="A46" s="2" t="s">
        <v>324</v>
      </c>
      <c r="B46" s="63" t="s">
        <v>345</v>
      </c>
      <c r="C46" s="17"/>
      <c r="D46" s="17">
        <v>1052</v>
      </c>
      <c r="E46" s="17"/>
      <c r="F46" s="17"/>
      <c r="G46" s="17"/>
      <c r="I46" s="47">
        <f t="shared" si="0"/>
        <v>1052</v>
      </c>
      <c r="J46" s="45"/>
    </row>
    <row r="47" spans="1:10" x14ac:dyDescent="0.3">
      <c r="A47" s="2" t="s">
        <v>29</v>
      </c>
      <c r="B47" s="84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330</v>
      </c>
      <c r="B48" s="84" t="s">
        <v>345</v>
      </c>
      <c r="C48" s="17">
        <v>10030</v>
      </c>
      <c r="D48" s="17"/>
      <c r="E48" s="17">
        <v>5717</v>
      </c>
      <c r="F48" s="17">
        <v>219</v>
      </c>
      <c r="G48" s="17"/>
      <c r="I48" s="47">
        <f t="shared" si="0"/>
        <v>15966</v>
      </c>
      <c r="J48" s="45"/>
    </row>
    <row r="49" spans="1:10" x14ac:dyDescent="0.3">
      <c r="A49" s="2" t="s">
        <v>17</v>
      </c>
      <c r="B49" s="84" t="s">
        <v>345</v>
      </c>
      <c r="C49" s="17"/>
      <c r="D49" s="17">
        <v>2889</v>
      </c>
      <c r="E49" s="17"/>
      <c r="F49" s="17">
        <v>362</v>
      </c>
      <c r="G49" s="17"/>
      <c r="I49" s="47">
        <f t="shared" si="0"/>
        <v>3251</v>
      </c>
      <c r="J49" s="45"/>
    </row>
    <row r="50" spans="1:10" x14ac:dyDescent="0.3">
      <c r="A50" s="2" t="s">
        <v>331</v>
      </c>
      <c r="B50" s="84" t="s">
        <v>345</v>
      </c>
      <c r="C50" s="17"/>
      <c r="D50" s="17"/>
      <c r="E50" s="17"/>
      <c r="F50" s="17"/>
      <c r="G50" s="17">
        <v>3172</v>
      </c>
      <c r="I50" s="47">
        <f t="shared" si="0"/>
        <v>3172</v>
      </c>
      <c r="J50" s="45"/>
    </row>
    <row r="51" spans="1:10" x14ac:dyDescent="0.3">
      <c r="A51" s="2" t="s">
        <v>18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415</v>
      </c>
      <c r="B52" s="84" t="s">
        <v>345</v>
      </c>
      <c r="C52" s="17"/>
      <c r="D52" s="17"/>
      <c r="E52" s="17"/>
      <c r="F52" s="17">
        <v>3960</v>
      </c>
      <c r="G52" s="17"/>
      <c r="I52" s="47">
        <f t="shared" si="0"/>
        <v>3960</v>
      </c>
      <c r="J52" s="46">
        <f>I52</f>
        <v>3960</v>
      </c>
    </row>
    <row r="53" spans="1:10" x14ac:dyDescent="0.3">
      <c r="A53" s="2" t="s">
        <v>244</v>
      </c>
      <c r="B53" s="84" t="s">
        <v>345</v>
      </c>
      <c r="C53" s="17"/>
      <c r="D53" s="17">
        <v>1511</v>
      </c>
      <c r="E53" s="17"/>
      <c r="F53" s="17">
        <v>1183</v>
      </c>
      <c r="G53" s="17"/>
      <c r="I53" s="47">
        <f t="shared" si="0"/>
        <v>2694</v>
      </c>
      <c r="J53" s="45"/>
    </row>
    <row r="54" spans="1:10" x14ac:dyDescent="0.3">
      <c r="A54" s="2" t="s">
        <v>162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172</v>
      </c>
      <c r="B55" s="57" t="s">
        <v>413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352</v>
      </c>
      <c r="B56" s="57" t="s">
        <v>413</v>
      </c>
      <c r="C56" s="17">
        <v>13651</v>
      </c>
      <c r="D56" s="17">
        <v>18514</v>
      </c>
      <c r="E56" s="17">
        <v>475</v>
      </c>
      <c r="F56" s="17"/>
      <c r="G56" s="17"/>
      <c r="I56" s="47">
        <f t="shared" si="0"/>
        <v>32640</v>
      </c>
      <c r="J56" s="45"/>
    </row>
    <row r="57" spans="1:10" x14ac:dyDescent="0.3">
      <c r="A57" s="57" t="s">
        <v>22</v>
      </c>
      <c r="B57" s="57" t="s">
        <v>413</v>
      </c>
      <c r="C57" s="17">
        <v>5323</v>
      </c>
      <c r="D57" s="17">
        <v>2238</v>
      </c>
      <c r="E57" s="17">
        <v>5771</v>
      </c>
      <c r="F57" s="17">
        <v>476</v>
      </c>
      <c r="G57" s="17"/>
      <c r="I57" s="47">
        <f t="shared" si="0"/>
        <v>13808</v>
      </c>
      <c r="J57" s="45"/>
    </row>
    <row r="58" spans="1:10" x14ac:dyDescent="0.3">
      <c r="A58" s="57" t="s">
        <v>323</v>
      </c>
      <c r="B58" s="57" t="s">
        <v>413</v>
      </c>
      <c r="C58" s="17">
        <v>3351</v>
      </c>
      <c r="D58" s="17">
        <v>1133</v>
      </c>
      <c r="E58" s="17"/>
      <c r="F58" s="17"/>
      <c r="G58" s="17">
        <v>3941</v>
      </c>
      <c r="I58" s="47">
        <f t="shared" si="0"/>
        <v>8425</v>
      </c>
      <c r="J58" s="45"/>
    </row>
    <row r="59" spans="1:10" x14ac:dyDescent="0.3">
      <c r="A59" s="57" t="s">
        <v>24</v>
      </c>
      <c r="B59" s="57" t="s">
        <v>413</v>
      </c>
      <c r="C59" s="17"/>
      <c r="D59" s="17">
        <v>656</v>
      </c>
      <c r="E59" s="17"/>
      <c r="F59" s="17"/>
      <c r="G59" s="17">
        <v>3690</v>
      </c>
      <c r="I59" s="47">
        <f t="shared" si="0"/>
        <v>4346</v>
      </c>
      <c r="J59" s="45"/>
    </row>
    <row r="60" spans="1:10" x14ac:dyDescent="0.3">
      <c r="A60" s="57" t="s">
        <v>353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354</v>
      </c>
      <c r="B61" s="57" t="s">
        <v>413</v>
      </c>
      <c r="C61" s="17"/>
      <c r="D61" s="17">
        <v>399</v>
      </c>
      <c r="E61" s="17"/>
      <c r="F61" s="17"/>
      <c r="G61" s="17"/>
      <c r="I61" s="47">
        <f t="shared" si="0"/>
        <v>399</v>
      </c>
      <c r="J61" s="45"/>
    </row>
    <row r="62" spans="1:10" x14ac:dyDescent="0.3">
      <c r="A62" s="2" t="s">
        <v>19</v>
      </c>
      <c r="B62" s="2" t="s">
        <v>288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20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21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243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157</v>
      </c>
      <c r="B66" s="2" t="s">
        <v>315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139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0" t="s">
        <v>11</v>
      </c>
      <c r="B68" s="60" t="s">
        <v>315</v>
      </c>
      <c r="C68" s="17">
        <v>317</v>
      </c>
      <c r="D68" s="17">
        <v>3353</v>
      </c>
      <c r="E68" s="17">
        <v>2419</v>
      </c>
      <c r="F68" s="17">
        <v>4022</v>
      </c>
      <c r="G68" s="17"/>
      <c r="I68" s="47">
        <f t="shared" si="0"/>
        <v>10111</v>
      </c>
      <c r="J68" s="45"/>
    </row>
    <row r="69" spans="1:10" x14ac:dyDescent="0.3">
      <c r="A69" s="60" t="s">
        <v>346</v>
      </c>
      <c r="B69" s="60" t="s">
        <v>315</v>
      </c>
      <c r="C69" s="17"/>
      <c r="D69" s="17"/>
      <c r="E69" s="17">
        <v>3717</v>
      </c>
      <c r="F69" s="17">
        <v>14450</v>
      </c>
      <c r="G69" s="17"/>
      <c r="I69" s="47">
        <f t="shared" si="0"/>
        <v>18167</v>
      </c>
      <c r="J69" s="45"/>
    </row>
    <row r="70" spans="1:10" x14ac:dyDescent="0.3">
      <c r="A70" s="60" t="s">
        <v>10</v>
      </c>
      <c r="B70" s="60" t="s">
        <v>315</v>
      </c>
      <c r="C70" s="17">
        <v>1212</v>
      </c>
      <c r="D70" s="17">
        <v>7131</v>
      </c>
      <c r="E70" s="17">
        <v>2644</v>
      </c>
      <c r="F70" s="17">
        <v>4614</v>
      </c>
      <c r="G70" s="17">
        <v>945</v>
      </c>
      <c r="I70" s="47">
        <f t="shared" si="0"/>
        <v>16546</v>
      </c>
      <c r="J70" s="45"/>
    </row>
    <row r="71" spans="1:10" x14ac:dyDescent="0.3">
      <c r="A71" s="60" t="s">
        <v>347</v>
      </c>
      <c r="B71" s="60" t="s">
        <v>315</v>
      </c>
      <c r="C71" s="17">
        <v>2430</v>
      </c>
      <c r="D71" s="17"/>
      <c r="E71" s="17"/>
      <c r="F71" s="17"/>
      <c r="G71" s="17"/>
      <c r="I71" s="47">
        <f t="shared" si="0"/>
        <v>2430</v>
      </c>
      <c r="J71" s="45"/>
    </row>
    <row r="72" spans="1:10" x14ac:dyDescent="0.3">
      <c r="A72" s="60" t="s">
        <v>8</v>
      </c>
      <c r="B72" s="60" t="s">
        <v>315</v>
      </c>
      <c r="C72" s="17"/>
      <c r="D72" s="17">
        <v>1302</v>
      </c>
      <c r="E72" s="17">
        <v>3907</v>
      </c>
      <c r="F72" s="17"/>
      <c r="G72" s="17"/>
      <c r="I72" s="47">
        <f t="shared" si="0"/>
        <v>5209</v>
      </c>
      <c r="J72" s="45"/>
    </row>
    <row r="73" spans="1:10" x14ac:dyDescent="0.3">
      <c r="A73" s="60" t="s">
        <v>348</v>
      </c>
      <c r="B73" s="60" t="s">
        <v>315</v>
      </c>
      <c r="C73" s="17"/>
      <c r="D73" s="17"/>
      <c r="E73" s="17"/>
      <c r="F73" s="17">
        <v>4772</v>
      </c>
      <c r="G73" s="17"/>
      <c r="I73" s="47">
        <f t="shared" si="0"/>
        <v>4772</v>
      </c>
      <c r="J73" s="45"/>
    </row>
    <row r="74" spans="1:10" x14ac:dyDescent="0.3">
      <c r="A74" s="60" t="s">
        <v>158</v>
      </c>
      <c r="B74" s="60" t="s">
        <v>315</v>
      </c>
      <c r="C74" s="17"/>
      <c r="D74" s="17">
        <v>1600</v>
      </c>
      <c r="E74" s="17"/>
      <c r="F74" s="17">
        <v>3141</v>
      </c>
      <c r="G74" s="17"/>
      <c r="I74" s="47">
        <f t="shared" si="0"/>
        <v>4741</v>
      </c>
      <c r="J74" s="45"/>
    </row>
    <row r="75" spans="1:10" x14ac:dyDescent="0.3">
      <c r="A75" s="60" t="s">
        <v>11</v>
      </c>
      <c r="B75" s="60" t="s">
        <v>379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346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348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158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2" t="s">
        <v>172</v>
      </c>
      <c r="B79" s="62" t="s">
        <v>351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352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22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323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24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353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354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77" t="s">
        <v>157</v>
      </c>
      <c r="B86" s="77" t="s">
        <v>386</v>
      </c>
      <c r="C86" s="17">
        <v>935</v>
      </c>
      <c r="D86" s="17"/>
      <c r="E86" s="17"/>
      <c r="F86" s="17"/>
      <c r="G86" s="17"/>
      <c r="I86" s="47">
        <f t="shared" si="0"/>
        <v>935</v>
      </c>
      <c r="J86" s="45"/>
    </row>
    <row r="87" spans="1:10" x14ac:dyDescent="0.3">
      <c r="A87" s="77" t="s">
        <v>328</v>
      </c>
      <c r="B87" s="77" t="s">
        <v>386</v>
      </c>
      <c r="C87" s="17"/>
      <c r="D87" s="17">
        <v>869</v>
      </c>
      <c r="E87" s="17"/>
      <c r="F87" s="17"/>
      <c r="G87" s="17"/>
      <c r="I87" s="47">
        <f t="shared" si="0"/>
        <v>869</v>
      </c>
      <c r="J87" s="45"/>
    </row>
    <row r="88" spans="1:10" x14ac:dyDescent="0.3">
      <c r="A88" s="77" t="s">
        <v>139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329</v>
      </c>
      <c r="B89" s="77" t="s">
        <v>386</v>
      </c>
      <c r="C89" s="17">
        <v>551</v>
      </c>
      <c r="D89" s="17">
        <v>3711</v>
      </c>
      <c r="E89" s="17">
        <v>6371</v>
      </c>
      <c r="F89" s="17">
        <v>2785</v>
      </c>
      <c r="G89" s="17"/>
      <c r="I89" s="47">
        <f t="shared" si="0"/>
        <v>13418</v>
      </c>
      <c r="J89" s="45"/>
    </row>
    <row r="90" spans="1:10" x14ac:dyDescent="0.3">
      <c r="A90" s="77" t="s">
        <v>174</v>
      </c>
      <c r="B90" s="77" t="s">
        <v>386</v>
      </c>
      <c r="C90" s="17"/>
      <c r="D90" s="17">
        <v>441</v>
      </c>
      <c r="E90" s="17">
        <v>1697</v>
      </c>
      <c r="F90" s="17"/>
      <c r="G90" s="17">
        <v>3812</v>
      </c>
      <c r="I90" s="47">
        <f t="shared" si="0"/>
        <v>5950</v>
      </c>
      <c r="J90" s="45"/>
    </row>
    <row r="91" spans="1:10" x14ac:dyDescent="0.3">
      <c r="A91" s="77" t="s">
        <v>307</v>
      </c>
      <c r="B91" s="77" t="s">
        <v>386</v>
      </c>
      <c r="C91" s="17"/>
      <c r="D91" s="17"/>
      <c r="E91" s="17"/>
      <c r="F91" s="17"/>
      <c r="G91" s="17"/>
      <c r="I91" s="47">
        <f t="shared" si="0"/>
        <v>0</v>
      </c>
      <c r="J91" s="45"/>
    </row>
    <row r="92" spans="1:10" x14ac:dyDescent="0.3">
      <c r="A92" s="77" t="s">
        <v>324</v>
      </c>
      <c r="B92" s="77" t="s">
        <v>386</v>
      </c>
      <c r="C92" s="17"/>
      <c r="D92" s="17">
        <v>79</v>
      </c>
      <c r="E92" s="17"/>
      <c r="F92" s="17"/>
      <c r="G92" s="17"/>
      <c r="I92" s="47">
        <f t="shared" si="0"/>
        <v>79</v>
      </c>
      <c r="J92" s="45"/>
    </row>
    <row r="93" spans="1:10" x14ac:dyDescent="0.3">
      <c r="A93" t="s">
        <v>29</v>
      </c>
      <c r="B93" t="s">
        <v>30</v>
      </c>
      <c r="C93" s="17"/>
      <c r="D93" s="17"/>
      <c r="E93" s="17"/>
      <c r="F93" s="17"/>
      <c r="G93" s="17"/>
      <c r="I93" s="47">
        <f t="shared" si="0"/>
        <v>0</v>
      </c>
      <c r="J93" s="44"/>
    </row>
    <row r="94" spans="1:10" x14ac:dyDescent="0.3">
      <c r="A94" t="s">
        <v>17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4"/>
    </row>
    <row r="95" spans="1:10" x14ac:dyDescent="0.3">
      <c r="A95" t="s">
        <v>18</v>
      </c>
      <c r="B95" t="s">
        <v>30</v>
      </c>
      <c r="C95" s="17"/>
      <c r="D95" s="17"/>
      <c r="E95" s="17"/>
      <c r="F95" s="17"/>
      <c r="G95" s="17"/>
      <c r="I95" s="47">
        <f t="shared" si="0"/>
        <v>0</v>
      </c>
      <c r="J95" s="44"/>
    </row>
    <row r="96" spans="1:10" x14ac:dyDescent="0.3">
      <c r="A96" t="s">
        <v>244</v>
      </c>
      <c r="B96" t="s">
        <v>30</v>
      </c>
      <c r="C96" s="17"/>
      <c r="D96" s="17"/>
      <c r="E96" s="17"/>
      <c r="F96" s="17"/>
      <c r="G96" s="17"/>
      <c r="I96" s="47">
        <f t="shared" si="0"/>
        <v>0</v>
      </c>
      <c r="J96" s="44"/>
    </row>
    <row r="97" spans="1:10" x14ac:dyDescent="0.3">
      <c r="A97" t="s">
        <v>162</v>
      </c>
      <c r="B97" t="s">
        <v>30</v>
      </c>
      <c r="C97" s="17"/>
      <c r="D97" s="17"/>
      <c r="E97" s="17"/>
      <c r="F97" s="17"/>
      <c r="G97" s="17"/>
      <c r="I97" s="47">
        <f t="shared" si="0"/>
        <v>0</v>
      </c>
      <c r="J97" s="46"/>
    </row>
    <row r="98" spans="1:10" x14ac:dyDescent="0.3">
      <c r="A98" s="42" t="s">
        <v>25</v>
      </c>
      <c r="B98" s="42" t="s">
        <v>30</v>
      </c>
      <c r="C98" s="17"/>
      <c r="D98" s="17"/>
      <c r="E98" s="17"/>
      <c r="F98" s="17"/>
      <c r="G98" s="17"/>
      <c r="I98" s="47">
        <f t="shared" si="0"/>
        <v>0</v>
      </c>
      <c r="J98" s="46">
        <f>I98+I117</f>
        <v>0</v>
      </c>
    </row>
    <row r="99" spans="1:10" x14ac:dyDescent="0.3">
      <c r="A99" s="42" t="s">
        <v>349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6">
        <f>I99</f>
        <v>0</v>
      </c>
    </row>
    <row r="100" spans="1:10" x14ac:dyDescent="0.3">
      <c r="A100" s="42" t="s">
        <v>27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4">
        <f>I100+I115+I118</f>
        <v>0</v>
      </c>
    </row>
    <row r="101" spans="1:10" x14ac:dyDescent="0.3">
      <c r="A101" s="60" t="s">
        <v>325</v>
      </c>
      <c r="B101" s="60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4">
        <f>I101+I119</f>
        <v>0</v>
      </c>
    </row>
    <row r="102" spans="1:10" x14ac:dyDescent="0.3">
      <c r="A102" s="42" t="s">
        <v>28</v>
      </c>
      <c r="B102" s="42" t="s">
        <v>30</v>
      </c>
      <c r="C102" s="17"/>
      <c r="D102" s="17">
        <v>1251</v>
      </c>
      <c r="E102" s="17"/>
      <c r="F102" s="17"/>
      <c r="G102" s="17"/>
      <c r="I102" s="47">
        <f t="shared" si="0"/>
        <v>1251</v>
      </c>
      <c r="J102" s="44">
        <f>I102+I116+I120</f>
        <v>1251</v>
      </c>
    </row>
    <row r="103" spans="1:10" x14ac:dyDescent="0.3">
      <c r="A103" t="s">
        <v>29</v>
      </c>
      <c r="B103" s="59" t="s">
        <v>254</v>
      </c>
      <c r="C103" s="17"/>
      <c r="D103" s="17">
        <v>2823</v>
      </c>
      <c r="E103" s="17">
        <v>10452</v>
      </c>
      <c r="F103" s="17">
        <v>2601</v>
      </c>
      <c r="G103" s="17"/>
      <c r="I103" s="47">
        <f t="shared" si="0"/>
        <v>15876</v>
      </c>
      <c r="J103" s="44">
        <f>I93+I103+I111+I121+I153+I125+I132+I139+I146+I160</f>
        <v>25728</v>
      </c>
    </row>
    <row r="104" spans="1:10" x14ac:dyDescent="0.3">
      <c r="A104" t="s">
        <v>330</v>
      </c>
      <c r="B104" s="59" t="s">
        <v>254</v>
      </c>
      <c r="C104" s="17">
        <v>3998</v>
      </c>
      <c r="D104" s="17">
        <v>11555</v>
      </c>
      <c r="E104" s="17">
        <v>4743</v>
      </c>
      <c r="F104" s="17">
        <v>3964</v>
      </c>
      <c r="G104" s="17"/>
      <c r="I104" s="47">
        <f t="shared" si="0"/>
        <v>24260</v>
      </c>
      <c r="J104" s="46">
        <f>I104+I154+I126+I133+I140+I147+I161</f>
        <v>38441</v>
      </c>
    </row>
    <row r="105" spans="1:10" x14ac:dyDescent="0.3">
      <c r="A105" t="s">
        <v>17</v>
      </c>
      <c r="B105" s="59" t="s">
        <v>254</v>
      </c>
      <c r="C105" s="17">
        <v>1839</v>
      </c>
      <c r="D105" s="17">
        <v>551</v>
      </c>
      <c r="E105" s="17">
        <v>9425</v>
      </c>
      <c r="F105" s="17">
        <v>3888</v>
      </c>
      <c r="G105" s="17"/>
      <c r="I105" s="47">
        <f t="shared" si="0"/>
        <v>15703</v>
      </c>
      <c r="J105" s="44">
        <f>I94+I105+I112+I122+I155+I127+I134+I141+I148+I162</f>
        <v>28579</v>
      </c>
    </row>
    <row r="106" spans="1:10" x14ac:dyDescent="0.3">
      <c r="A106" t="s">
        <v>331</v>
      </c>
      <c r="B106" s="59" t="s">
        <v>254</v>
      </c>
      <c r="C106" s="17">
        <v>2340</v>
      </c>
      <c r="D106" s="17">
        <v>2463</v>
      </c>
      <c r="E106" s="17">
        <v>7978</v>
      </c>
      <c r="F106" s="17"/>
      <c r="G106" s="17">
        <v>1044</v>
      </c>
      <c r="I106" s="47">
        <f t="shared" si="0"/>
        <v>13825</v>
      </c>
      <c r="J106" s="46">
        <f>I106+I156+I128+I135+I142+I149+I163</f>
        <v>18236</v>
      </c>
    </row>
    <row r="107" spans="1:10" x14ac:dyDescent="0.3">
      <c r="A107" t="s">
        <v>18</v>
      </c>
      <c r="B107" s="59" t="s">
        <v>254</v>
      </c>
      <c r="C107" s="17"/>
      <c r="D107" s="17">
        <v>4731</v>
      </c>
      <c r="E107" s="17">
        <v>13183</v>
      </c>
      <c r="F107" s="17">
        <v>419</v>
      </c>
      <c r="G107" s="17">
        <v>752</v>
      </c>
      <c r="I107" s="47">
        <f t="shared" si="0"/>
        <v>19085</v>
      </c>
      <c r="J107" s="44">
        <f>I95+I113+I123+I157+I107+I129+I136+I143+I150+I164</f>
        <v>21619</v>
      </c>
    </row>
    <row r="108" spans="1:10" x14ac:dyDescent="0.3">
      <c r="A108" t="s">
        <v>415</v>
      </c>
      <c r="B108" s="59" t="s">
        <v>254</v>
      </c>
      <c r="C108" s="17"/>
      <c r="D108" s="17"/>
      <c r="E108" s="17"/>
      <c r="F108" s="17"/>
      <c r="G108" s="17">
        <v>1555</v>
      </c>
      <c r="I108" s="47">
        <f t="shared" si="0"/>
        <v>1555</v>
      </c>
      <c r="J108" s="44">
        <f>I108</f>
        <v>1555</v>
      </c>
    </row>
    <row r="109" spans="1:10" x14ac:dyDescent="0.3">
      <c r="A109" t="s">
        <v>244</v>
      </c>
      <c r="B109" s="59" t="s">
        <v>254</v>
      </c>
      <c r="C109" s="17">
        <v>3687</v>
      </c>
      <c r="D109" s="17">
        <v>4088</v>
      </c>
      <c r="E109" s="17"/>
      <c r="F109" s="17">
        <v>9560</v>
      </c>
      <c r="G109" s="17">
        <v>1207</v>
      </c>
      <c r="I109" s="47">
        <f t="shared" si="0"/>
        <v>18542</v>
      </c>
      <c r="J109" s="44">
        <f>I96+I114+I124+I109+I158+I130+I137+I144+I151+I165</f>
        <v>27487</v>
      </c>
    </row>
    <row r="110" spans="1:10" x14ac:dyDescent="0.3">
      <c r="A110" t="s">
        <v>162</v>
      </c>
      <c r="B110" s="59" t="s">
        <v>254</v>
      </c>
      <c r="C110" s="17"/>
      <c r="D110" s="17">
        <v>1245</v>
      </c>
      <c r="E110" s="17"/>
      <c r="F110" s="17"/>
      <c r="G110" s="17"/>
      <c r="I110" s="47">
        <f t="shared" si="0"/>
        <v>1245</v>
      </c>
      <c r="J110" s="44">
        <f>I97+I110+I159+I131+I138+I145+I152+I166</f>
        <v>17867</v>
      </c>
    </row>
    <row r="111" spans="1:10" x14ac:dyDescent="0.3">
      <c r="A111" s="2" t="s">
        <v>29</v>
      </c>
      <c r="B111" s="2" t="s">
        <v>289</v>
      </c>
      <c r="C111" s="17"/>
      <c r="D111" s="17"/>
      <c r="E111" s="17"/>
      <c r="F111" s="17"/>
      <c r="G111" s="17"/>
      <c r="I111" s="47">
        <f t="shared" si="0"/>
        <v>0</v>
      </c>
      <c r="J111" s="45"/>
    </row>
    <row r="112" spans="1:10" x14ac:dyDescent="0.3">
      <c r="A112" s="2" t="s">
        <v>17</v>
      </c>
      <c r="B112" s="2" t="s">
        <v>289</v>
      </c>
      <c r="C112" s="17"/>
      <c r="D112" s="17"/>
      <c r="E112" s="17"/>
      <c r="F112" s="17"/>
      <c r="G112" s="17"/>
      <c r="I112" s="47">
        <f t="shared" si="0"/>
        <v>0</v>
      </c>
      <c r="J112" s="45"/>
    </row>
    <row r="113" spans="1:10" x14ac:dyDescent="0.3">
      <c r="A113" t="s">
        <v>18</v>
      </c>
      <c r="B113" s="2" t="s">
        <v>289</v>
      </c>
      <c r="C113" s="17"/>
      <c r="D113" s="17"/>
      <c r="E113" s="17"/>
      <c r="F113" s="17"/>
      <c r="G113" s="17"/>
      <c r="I113" s="47">
        <f t="shared" si="0"/>
        <v>0</v>
      </c>
      <c r="J113" s="45"/>
    </row>
    <row r="114" spans="1:10" x14ac:dyDescent="0.3">
      <c r="A114" s="2" t="s">
        <v>244</v>
      </c>
      <c r="B114" s="2" t="s">
        <v>289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27</v>
      </c>
      <c r="B115" s="2" t="s">
        <v>289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28</v>
      </c>
      <c r="B116" s="2" t="s">
        <v>289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t="s">
        <v>25</v>
      </c>
      <c r="B117" s="2" t="s">
        <v>292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t="s">
        <v>27</v>
      </c>
      <c r="B118" s="2" t="s">
        <v>292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t="s">
        <v>325</v>
      </c>
      <c r="B119" s="2" t="s">
        <v>292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28</v>
      </c>
      <c r="B120" s="2" t="s">
        <v>292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s="2" t="s">
        <v>29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s="2" t="s">
        <v>17</v>
      </c>
      <c r="B122" s="2" t="s">
        <v>292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18</v>
      </c>
      <c r="B123" s="2" t="s">
        <v>292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s="2" t="s">
        <v>244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175</v>
      </c>
      <c r="B125" s="64" t="s">
        <v>360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361</v>
      </c>
      <c r="B126" s="64" t="s">
        <v>360</v>
      </c>
      <c r="C126" s="17"/>
      <c r="D126" s="17"/>
      <c r="E126" s="17"/>
      <c r="F126" s="17">
        <v>151</v>
      </c>
      <c r="G126" s="17"/>
      <c r="I126" s="13">
        <f t="shared" si="0"/>
        <v>151</v>
      </c>
      <c r="J126" s="45"/>
    </row>
    <row r="127" spans="1:10" x14ac:dyDescent="0.3">
      <c r="A127" t="s">
        <v>176</v>
      </c>
      <c r="B127" s="64" t="s">
        <v>360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362</v>
      </c>
      <c r="B128" s="64" t="s">
        <v>360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t="s">
        <v>177</v>
      </c>
      <c r="B129" s="64" t="s">
        <v>360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2" t="s">
        <v>363</v>
      </c>
      <c r="B130" s="64" t="s">
        <v>360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s="2" t="s">
        <v>364</v>
      </c>
      <c r="B131" s="64" t="s">
        <v>360</v>
      </c>
      <c r="C131" s="17"/>
      <c r="D131" s="17">
        <v>7302</v>
      </c>
      <c r="E131" s="17"/>
      <c r="F131" s="17"/>
      <c r="G131" s="17">
        <v>3540</v>
      </c>
      <c r="I131" s="13">
        <f t="shared" si="0"/>
        <v>10842</v>
      </c>
      <c r="J131" s="45"/>
    </row>
    <row r="132" spans="1:10" x14ac:dyDescent="0.3">
      <c r="A132" s="53" t="s">
        <v>29</v>
      </c>
      <c r="B132" s="68" t="s">
        <v>420</v>
      </c>
      <c r="C132" s="17"/>
      <c r="D132" s="17"/>
      <c r="E132" s="17"/>
      <c r="F132" s="17">
        <v>5683</v>
      </c>
      <c r="G132" s="17">
        <v>4169</v>
      </c>
      <c r="I132" s="13">
        <f t="shared" si="0"/>
        <v>9852</v>
      </c>
      <c r="J132" s="46"/>
    </row>
    <row r="133" spans="1:10" x14ac:dyDescent="0.3">
      <c r="A133" s="53" t="s">
        <v>330</v>
      </c>
      <c r="B133" s="68" t="s">
        <v>420</v>
      </c>
      <c r="C133" s="17"/>
      <c r="D133" s="17"/>
      <c r="E133" s="17"/>
      <c r="F133" s="17">
        <v>7393</v>
      </c>
      <c r="G133" s="17">
        <v>6637</v>
      </c>
      <c r="I133" s="13">
        <f t="shared" si="0"/>
        <v>14030</v>
      </c>
      <c r="J133" s="46"/>
    </row>
    <row r="134" spans="1:10" x14ac:dyDescent="0.3">
      <c r="A134" s="53" t="s">
        <v>17</v>
      </c>
      <c r="B134" s="68" t="s">
        <v>420</v>
      </c>
      <c r="C134" s="17">
        <v>3636</v>
      </c>
      <c r="D134" s="17">
        <v>2423</v>
      </c>
      <c r="E134" s="17">
        <v>1568</v>
      </c>
      <c r="F134" s="17">
        <v>2747</v>
      </c>
      <c r="G134" s="17">
        <v>2502</v>
      </c>
      <c r="I134" s="13">
        <f t="shared" si="0"/>
        <v>12876</v>
      </c>
      <c r="J134" s="46"/>
    </row>
    <row r="135" spans="1:10" x14ac:dyDescent="0.3">
      <c r="A135" s="53" t="s">
        <v>331</v>
      </c>
      <c r="B135" s="68" t="s">
        <v>420</v>
      </c>
      <c r="C135" s="17"/>
      <c r="D135" s="17"/>
      <c r="E135" s="17"/>
      <c r="F135" s="17">
        <v>3737</v>
      </c>
      <c r="G135" s="17">
        <v>674</v>
      </c>
      <c r="I135" s="13">
        <f t="shared" si="0"/>
        <v>4411</v>
      </c>
      <c r="J135" s="46"/>
    </row>
    <row r="136" spans="1:10" x14ac:dyDescent="0.3">
      <c r="A136" s="53" t="s">
        <v>18</v>
      </c>
      <c r="B136" s="68" t="s">
        <v>420</v>
      </c>
      <c r="C136" s="17"/>
      <c r="D136" s="17"/>
      <c r="E136" s="17"/>
      <c r="F136" s="17"/>
      <c r="G136" s="17">
        <v>2534</v>
      </c>
      <c r="I136" s="13">
        <f t="shared" si="0"/>
        <v>2534</v>
      </c>
      <c r="J136" s="46"/>
    </row>
    <row r="137" spans="1:10" x14ac:dyDescent="0.3">
      <c r="A137" s="53" t="s">
        <v>244</v>
      </c>
      <c r="B137" s="68" t="s">
        <v>420</v>
      </c>
      <c r="C137" s="17">
        <v>4719</v>
      </c>
      <c r="D137" s="17">
        <v>4226</v>
      </c>
      <c r="E137" s="17"/>
      <c r="F137" s="17"/>
      <c r="G137" s="17"/>
      <c r="I137" s="13">
        <f t="shared" si="0"/>
        <v>8945</v>
      </c>
      <c r="J137" s="46"/>
    </row>
    <row r="138" spans="1:10" x14ac:dyDescent="0.3">
      <c r="A138" s="53" t="s">
        <v>162</v>
      </c>
      <c r="B138" s="68" t="s">
        <v>420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1" t="s">
        <v>29</v>
      </c>
      <c r="B139" s="68" t="s">
        <v>382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71" t="s">
        <v>330</v>
      </c>
      <c r="B140" s="68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1" t="s">
        <v>17</v>
      </c>
      <c r="B141" s="68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1" t="s">
        <v>331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1" t="s">
        <v>18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1" t="s">
        <v>244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1" t="s">
        <v>162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55" t="s">
        <v>37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55" t="s">
        <v>332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2" t="s">
        <v>33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2" t="s">
        <v>326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2" t="s">
        <v>31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55" t="s">
        <v>245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55" t="s">
        <v>161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2" t="s">
        <v>37</v>
      </c>
      <c r="B153" s="73" t="s">
        <v>297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2" t="s">
        <v>332</v>
      </c>
      <c r="B154" s="73" t="s">
        <v>297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2" t="s">
        <v>33</v>
      </c>
      <c r="B155" s="73" t="s">
        <v>297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2" t="s">
        <v>326</v>
      </c>
      <c r="B156" s="73" t="s">
        <v>297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2" t="s">
        <v>31</v>
      </c>
      <c r="B157" s="73" t="s">
        <v>297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2" t="s">
        <v>245</v>
      </c>
      <c r="B158" s="73" t="s">
        <v>297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2" t="s">
        <v>161</v>
      </c>
      <c r="B159" s="73" t="s">
        <v>297</v>
      </c>
      <c r="C159" s="17"/>
      <c r="D159" s="17"/>
      <c r="E159" s="17"/>
      <c r="F159" s="17">
        <v>3164</v>
      </c>
      <c r="G159" s="17"/>
      <c r="I159" s="13">
        <f t="shared" si="0"/>
        <v>3164</v>
      </c>
      <c r="J159" s="46"/>
    </row>
    <row r="160" spans="1:10" x14ac:dyDescent="0.3">
      <c r="A160" s="77" t="s">
        <v>175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77" t="s">
        <v>361</v>
      </c>
      <c r="B161" s="68" t="s">
        <v>382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78" t="s">
        <v>176</v>
      </c>
      <c r="B162" s="68" t="s">
        <v>382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78" t="s">
        <v>362</v>
      </c>
      <c r="B163" s="68" t="s">
        <v>382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78" t="s">
        <v>177</v>
      </c>
      <c r="B164" s="68" t="s">
        <v>382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77" t="s">
        <v>363</v>
      </c>
      <c r="B165" s="68" t="s">
        <v>382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77" t="s">
        <v>364</v>
      </c>
      <c r="B166" s="68" t="s">
        <v>382</v>
      </c>
      <c r="C166" s="17"/>
      <c r="D166" s="17">
        <v>1296</v>
      </c>
      <c r="E166" s="17"/>
      <c r="F166" s="17"/>
      <c r="G166" s="17">
        <v>1320</v>
      </c>
      <c r="I166" s="13">
        <f t="shared" si="0"/>
        <v>2616</v>
      </c>
      <c r="J166" s="46"/>
    </row>
    <row r="167" spans="1:10" x14ac:dyDescent="0.3">
      <c r="A167" t="s">
        <v>37</v>
      </c>
      <c r="B167" s="55" t="s">
        <v>336</v>
      </c>
      <c r="C167" s="17"/>
      <c r="D167" s="17"/>
      <c r="E167" s="17"/>
      <c r="F167" s="10"/>
      <c r="G167" s="17"/>
      <c r="I167" s="47">
        <f t="shared" si="0"/>
        <v>0</v>
      </c>
      <c r="J167" s="45"/>
    </row>
    <row r="168" spans="1:10" x14ac:dyDescent="0.3">
      <c r="A168" s="2" t="s">
        <v>332</v>
      </c>
      <c r="B168" s="55" t="s">
        <v>336</v>
      </c>
      <c r="C168" s="17"/>
      <c r="D168" s="17"/>
      <c r="E168" s="17"/>
      <c r="F168" s="10"/>
      <c r="G168" s="17"/>
      <c r="I168" s="47">
        <f t="shared" si="0"/>
        <v>0</v>
      </c>
      <c r="J168" s="45"/>
    </row>
    <row r="169" spans="1:10" x14ac:dyDescent="0.3">
      <c r="A169" t="s">
        <v>33</v>
      </c>
      <c r="B169" s="55" t="s">
        <v>336</v>
      </c>
      <c r="C169" s="17"/>
      <c r="D169" s="17"/>
      <c r="E169" s="17"/>
      <c r="F169" s="10"/>
      <c r="G169" s="17"/>
      <c r="I169" s="47">
        <f t="shared" si="0"/>
        <v>0</v>
      </c>
      <c r="J169" s="45"/>
    </row>
    <row r="170" spans="1:10" x14ac:dyDescent="0.3">
      <c r="A170" s="2" t="s">
        <v>326</v>
      </c>
      <c r="B170" s="55" t="s">
        <v>336</v>
      </c>
      <c r="C170" s="17"/>
      <c r="D170" s="17"/>
      <c r="E170" s="17"/>
      <c r="F170" s="10"/>
      <c r="G170" s="17"/>
      <c r="I170" s="47">
        <f t="shared" si="0"/>
        <v>0</v>
      </c>
      <c r="J170" s="45"/>
    </row>
    <row r="171" spans="1:10" x14ac:dyDescent="0.3">
      <c r="A171" s="2" t="s">
        <v>339</v>
      </c>
      <c r="B171" s="55" t="s">
        <v>336</v>
      </c>
      <c r="C171" s="17"/>
      <c r="D171" s="17"/>
      <c r="E171" s="17"/>
      <c r="F171" s="10"/>
      <c r="G171" s="17"/>
      <c r="I171" s="47">
        <f t="shared" si="0"/>
        <v>0</v>
      </c>
      <c r="J171" s="46">
        <f>I171</f>
        <v>0</v>
      </c>
    </row>
    <row r="172" spans="1:10" x14ac:dyDescent="0.3">
      <c r="A172" t="s">
        <v>31</v>
      </c>
      <c r="B172" s="55" t="s">
        <v>336</v>
      </c>
      <c r="C172" s="17"/>
      <c r="D172" s="17">
        <v>1143</v>
      </c>
      <c r="E172" s="17"/>
      <c r="F172" s="17"/>
      <c r="G172" s="17"/>
      <c r="I172" s="47">
        <f t="shared" si="0"/>
        <v>1143</v>
      </c>
      <c r="J172" s="45"/>
    </row>
    <row r="173" spans="1:10" x14ac:dyDescent="0.3">
      <c r="A173" s="2" t="s">
        <v>245</v>
      </c>
      <c r="B173" s="55" t="s">
        <v>336</v>
      </c>
      <c r="C173" s="17"/>
      <c r="D173" s="17"/>
      <c r="E173" s="17">
        <v>614</v>
      </c>
      <c r="F173" s="17">
        <v>14024</v>
      </c>
      <c r="G173" s="17"/>
      <c r="I173" s="47">
        <f t="shared" si="0"/>
        <v>14638</v>
      </c>
      <c r="J173" s="45"/>
    </row>
    <row r="174" spans="1:10" x14ac:dyDescent="0.3">
      <c r="A174" s="2" t="s">
        <v>161</v>
      </c>
      <c r="B174" s="55" t="s">
        <v>336</v>
      </c>
      <c r="C174" s="17"/>
      <c r="D174" s="17"/>
      <c r="E174" s="17"/>
      <c r="F174" s="17">
        <v>3122</v>
      </c>
      <c r="G174" s="17">
        <v>3095</v>
      </c>
      <c r="I174" s="47">
        <f t="shared" si="0"/>
        <v>6217</v>
      </c>
      <c r="J174" s="45"/>
    </row>
    <row r="175" spans="1:10" x14ac:dyDescent="0.3">
      <c r="A175" t="s">
        <v>35</v>
      </c>
      <c r="B175" t="s">
        <v>32</v>
      </c>
      <c r="C175" s="17"/>
      <c r="D175" s="17"/>
      <c r="E175" s="17"/>
      <c r="F175" s="17"/>
      <c r="G175" s="17"/>
      <c r="I175" s="13">
        <f t="shared" si="0"/>
        <v>0</v>
      </c>
      <c r="J175" s="46">
        <f>I175</f>
        <v>0</v>
      </c>
    </row>
    <row r="176" spans="1:10" x14ac:dyDescent="0.3">
      <c r="A176" t="s">
        <v>36</v>
      </c>
      <c r="B176" t="s">
        <v>32</v>
      </c>
      <c r="C176" s="17"/>
      <c r="D176" s="17"/>
      <c r="E176" s="17"/>
      <c r="F176" s="17"/>
      <c r="G176" s="17"/>
      <c r="I176" s="13">
        <f t="shared" si="0"/>
        <v>0</v>
      </c>
      <c r="J176" s="46">
        <f t="shared" ref="J176:J185" si="1">I176</f>
        <v>0</v>
      </c>
    </row>
    <row r="177" spans="1:10" x14ac:dyDescent="0.3">
      <c r="A177" t="s">
        <v>340</v>
      </c>
      <c r="B177" s="56" t="s">
        <v>32</v>
      </c>
      <c r="C177" s="17"/>
      <c r="D177" s="17"/>
      <c r="E177" s="17"/>
      <c r="F177" s="17"/>
      <c r="G177" s="17"/>
      <c r="I177" s="13">
        <f t="shared" si="0"/>
        <v>0</v>
      </c>
      <c r="J177" s="46">
        <f t="shared" si="1"/>
        <v>0</v>
      </c>
    </row>
    <row r="178" spans="1:10" x14ac:dyDescent="0.3">
      <c r="A178" t="s">
        <v>405</v>
      </c>
      <c r="B178" s="56" t="s">
        <v>32</v>
      </c>
      <c r="C178" s="17"/>
      <c r="D178" s="17"/>
      <c r="E178" s="17"/>
      <c r="F178" s="17"/>
      <c r="G178" s="17"/>
      <c r="I178" s="13">
        <f t="shared" si="0"/>
        <v>0</v>
      </c>
      <c r="J178" s="46">
        <f t="shared" si="1"/>
        <v>0</v>
      </c>
    </row>
    <row r="179" spans="1:10" x14ac:dyDescent="0.3">
      <c r="A179" t="s">
        <v>341</v>
      </c>
      <c r="B179" s="56" t="s">
        <v>32</v>
      </c>
      <c r="C179" s="17"/>
      <c r="D179" s="17"/>
      <c r="E179" s="17"/>
      <c r="F179" s="17"/>
      <c r="G179" s="17"/>
      <c r="I179" s="13">
        <f t="shared" si="0"/>
        <v>0</v>
      </c>
      <c r="J179" s="46">
        <f t="shared" si="1"/>
        <v>0</v>
      </c>
    </row>
    <row r="180" spans="1:10" x14ac:dyDescent="0.3">
      <c r="A180" t="s">
        <v>389</v>
      </c>
      <c r="B180" s="56" t="s">
        <v>390</v>
      </c>
      <c r="C180" s="17"/>
      <c r="D180" s="17"/>
      <c r="E180" s="17"/>
      <c r="F180" s="17">
        <v>11472</v>
      </c>
      <c r="G180" s="17"/>
      <c r="I180" s="13">
        <f t="shared" si="0"/>
        <v>11472</v>
      </c>
      <c r="J180" s="46">
        <f t="shared" si="1"/>
        <v>11472</v>
      </c>
    </row>
    <row r="181" spans="1:10" x14ac:dyDescent="0.3">
      <c r="A181" t="s">
        <v>396</v>
      </c>
      <c r="B181" s="56" t="s">
        <v>390</v>
      </c>
      <c r="C181" s="17"/>
      <c r="D181" s="17">
        <v>4360</v>
      </c>
      <c r="E181" s="17"/>
      <c r="F181" s="17">
        <v>2836</v>
      </c>
      <c r="G181" s="17"/>
      <c r="I181" s="13">
        <f t="shared" si="0"/>
        <v>7196</v>
      </c>
      <c r="J181" s="46">
        <f t="shared" si="1"/>
        <v>7196</v>
      </c>
    </row>
    <row r="182" spans="1:10" x14ac:dyDescent="0.3">
      <c r="A182" t="s">
        <v>391</v>
      </c>
      <c r="B182" s="56" t="s">
        <v>390</v>
      </c>
      <c r="C182" s="17"/>
      <c r="D182" s="17">
        <v>10132</v>
      </c>
      <c r="E182" s="17"/>
      <c r="F182" s="17"/>
      <c r="G182" s="17"/>
      <c r="I182" s="13">
        <f t="shared" si="0"/>
        <v>10132</v>
      </c>
      <c r="J182" s="46">
        <f t="shared" si="1"/>
        <v>10132</v>
      </c>
    </row>
    <row r="183" spans="1:10" x14ac:dyDescent="0.3">
      <c r="A183" t="s">
        <v>408</v>
      </c>
      <c r="B183" s="56" t="s">
        <v>390</v>
      </c>
      <c r="C183" s="17"/>
      <c r="D183" s="17"/>
      <c r="E183" s="17"/>
      <c r="F183" s="17">
        <v>3931</v>
      </c>
      <c r="G183" s="17"/>
      <c r="I183" s="13">
        <f t="shared" si="0"/>
        <v>3931</v>
      </c>
      <c r="J183" s="46">
        <f t="shared" si="1"/>
        <v>3931</v>
      </c>
    </row>
    <row r="184" spans="1:10" x14ac:dyDescent="0.3">
      <c r="A184" s="53" t="s">
        <v>332</v>
      </c>
      <c r="B184" s="54" t="s">
        <v>316</v>
      </c>
      <c r="C184" s="17"/>
      <c r="D184" s="17"/>
      <c r="E184" s="17"/>
      <c r="F184" s="17">
        <v>4277</v>
      </c>
      <c r="G184" s="17"/>
      <c r="I184" s="13">
        <f t="shared" si="0"/>
        <v>4277</v>
      </c>
      <c r="J184" s="46">
        <f t="shared" si="1"/>
        <v>4277</v>
      </c>
    </row>
    <row r="185" spans="1:10" x14ac:dyDescent="0.3">
      <c r="A185" s="53" t="s">
        <v>326</v>
      </c>
      <c r="B185" s="54" t="s">
        <v>316</v>
      </c>
      <c r="C185" s="17"/>
      <c r="D185" s="17">
        <v>1656</v>
      </c>
      <c r="E185" s="17"/>
      <c r="F185" s="17">
        <v>1142</v>
      </c>
      <c r="G185" s="17"/>
      <c r="I185" s="13">
        <f t="shared" si="0"/>
        <v>2798</v>
      </c>
      <c r="J185" s="46">
        <f t="shared" si="1"/>
        <v>2798</v>
      </c>
    </row>
    <row r="186" spans="1:10" x14ac:dyDescent="0.3">
      <c r="A186" s="53" t="s">
        <v>339</v>
      </c>
      <c r="B186" s="54" t="s">
        <v>316</v>
      </c>
      <c r="C186" s="17"/>
      <c r="D186" s="17">
        <v>3914</v>
      </c>
      <c r="E186" s="17"/>
      <c r="F186" s="10"/>
      <c r="G186" s="17"/>
      <c r="I186" s="13">
        <f t="shared" si="0"/>
        <v>3914</v>
      </c>
      <c r="J186" s="46">
        <f>I186</f>
        <v>3914</v>
      </c>
    </row>
    <row r="187" spans="1:10" x14ac:dyDescent="0.3">
      <c r="A187" s="53" t="s">
        <v>349</v>
      </c>
      <c r="B187" s="54" t="s">
        <v>397</v>
      </c>
      <c r="C187" s="17"/>
      <c r="D187" s="17"/>
      <c r="E187" s="17"/>
      <c r="F187" s="10">
        <v>4174</v>
      </c>
      <c r="G187" s="17"/>
      <c r="I187" s="13">
        <f t="shared" si="0"/>
        <v>4174</v>
      </c>
      <c r="J187" s="46">
        <f t="shared" ref="J187:J193" si="2">I187</f>
        <v>4174</v>
      </c>
    </row>
    <row r="188" spans="1:10" x14ac:dyDescent="0.3">
      <c r="A188" s="53" t="s">
        <v>325</v>
      </c>
      <c r="B188" s="54" t="s">
        <v>397</v>
      </c>
      <c r="C188" s="17"/>
      <c r="D188" s="17">
        <v>1654</v>
      </c>
      <c r="E188" s="17"/>
      <c r="F188" s="10">
        <v>1121</v>
      </c>
      <c r="G188" s="17"/>
      <c r="I188" s="13">
        <f t="shared" si="0"/>
        <v>2775</v>
      </c>
      <c r="J188" s="46">
        <f t="shared" si="2"/>
        <v>2775</v>
      </c>
    </row>
    <row r="189" spans="1:10" x14ac:dyDescent="0.3">
      <c r="A189" s="53" t="s">
        <v>398</v>
      </c>
      <c r="B189" s="54" t="s">
        <v>397</v>
      </c>
      <c r="C189" s="17"/>
      <c r="D189" s="17">
        <v>3859</v>
      </c>
      <c r="E189" s="17"/>
      <c r="F189" s="10"/>
      <c r="G189" s="17"/>
      <c r="I189" s="13">
        <f t="shared" si="0"/>
        <v>3859</v>
      </c>
      <c r="J189" s="46">
        <f t="shared" si="2"/>
        <v>3859</v>
      </c>
    </row>
    <row r="190" spans="1:10" x14ac:dyDescent="0.3">
      <c r="A190" s="53" t="s">
        <v>160</v>
      </c>
      <c r="B190" s="54" t="s">
        <v>397</v>
      </c>
      <c r="C190" s="17"/>
      <c r="D190" s="17"/>
      <c r="E190" s="17"/>
      <c r="F190" s="10">
        <v>3040</v>
      </c>
      <c r="G190" s="17"/>
      <c r="I190" s="13">
        <f t="shared" si="0"/>
        <v>3040</v>
      </c>
      <c r="J190" s="46">
        <f t="shared" si="2"/>
        <v>3040</v>
      </c>
    </row>
    <row r="191" spans="1:10" x14ac:dyDescent="0.3">
      <c r="A191" s="53" t="s">
        <v>332</v>
      </c>
      <c r="B191" s="54" t="s">
        <v>401</v>
      </c>
      <c r="C191" s="17"/>
      <c r="D191" s="17"/>
      <c r="E191" s="17"/>
      <c r="F191" s="10"/>
      <c r="G191" s="17"/>
      <c r="I191" s="13">
        <f t="shared" si="0"/>
        <v>0</v>
      </c>
      <c r="J191" s="46">
        <f t="shared" si="2"/>
        <v>0</v>
      </c>
    </row>
    <row r="192" spans="1:10" x14ac:dyDescent="0.3">
      <c r="A192" s="53" t="s">
        <v>339</v>
      </c>
      <c r="B192" s="54" t="s">
        <v>401</v>
      </c>
      <c r="C192" s="17"/>
      <c r="D192" s="17"/>
      <c r="E192" s="17"/>
      <c r="F192" s="10"/>
      <c r="G192" s="17"/>
      <c r="I192" s="13">
        <f t="shared" si="0"/>
        <v>0</v>
      </c>
      <c r="J192" s="46">
        <f t="shared" si="2"/>
        <v>0</v>
      </c>
    </row>
    <row r="193" spans="1:10" x14ac:dyDescent="0.3">
      <c r="A193" s="53" t="s">
        <v>161</v>
      </c>
      <c r="B193" s="54" t="s">
        <v>401</v>
      </c>
      <c r="C193" s="17"/>
      <c r="D193" s="17"/>
      <c r="E193" s="17"/>
      <c r="F193" s="10"/>
      <c r="G193" s="17"/>
      <c r="I193" s="13">
        <f t="shared" si="0"/>
        <v>0</v>
      </c>
      <c r="J193" s="46">
        <f t="shared" si="2"/>
        <v>0</v>
      </c>
    </row>
    <row r="194" spans="1:10" x14ac:dyDescent="0.3">
      <c r="A194" t="s">
        <v>37</v>
      </c>
      <c r="B194" t="s">
        <v>293</v>
      </c>
      <c r="C194" s="17"/>
      <c r="D194" s="17"/>
      <c r="E194" s="17"/>
      <c r="F194" s="17"/>
      <c r="G194" s="17"/>
      <c r="I194" s="13">
        <f t="shared" si="0"/>
        <v>0</v>
      </c>
      <c r="J194" s="44">
        <f>I194+I201+I205+I213</f>
        <v>12779.8</v>
      </c>
    </row>
    <row r="195" spans="1:10" x14ac:dyDescent="0.3">
      <c r="A195" s="2" t="s">
        <v>332</v>
      </c>
      <c r="B195" s="2" t="s">
        <v>327</v>
      </c>
      <c r="C195" s="17"/>
      <c r="D195" s="17"/>
      <c r="E195" s="17"/>
      <c r="F195" s="17"/>
      <c r="G195" s="17"/>
      <c r="I195" s="13">
        <f t="shared" si="0"/>
        <v>0</v>
      </c>
      <c r="J195" s="46">
        <f>I195+I214+I220+I206</f>
        <v>8004</v>
      </c>
    </row>
    <row r="196" spans="1:10" x14ac:dyDescent="0.3">
      <c r="A196" t="s">
        <v>33</v>
      </c>
      <c r="B196" t="s">
        <v>293</v>
      </c>
      <c r="C196" s="17"/>
      <c r="D196" s="17"/>
      <c r="E196" s="17"/>
      <c r="F196" s="17"/>
      <c r="G196" s="17"/>
      <c r="I196" s="13">
        <f t="shared" si="0"/>
        <v>0</v>
      </c>
      <c r="J196" s="46">
        <f>I196+I202+I207+I215</f>
        <v>1705</v>
      </c>
    </row>
    <row r="197" spans="1:10" x14ac:dyDescent="0.3">
      <c r="A197" s="2" t="s">
        <v>326</v>
      </c>
      <c r="B197" s="2" t="s">
        <v>327</v>
      </c>
      <c r="C197" s="17"/>
      <c r="D197" s="17"/>
      <c r="E197" s="17"/>
      <c r="F197" s="17"/>
      <c r="G197" s="17"/>
      <c r="I197" s="13">
        <f t="shared" si="0"/>
        <v>0</v>
      </c>
      <c r="J197" s="46">
        <f>I197+I216+I221+I208</f>
        <v>1785</v>
      </c>
    </row>
    <row r="198" spans="1:10" x14ac:dyDescent="0.3">
      <c r="A198" t="s">
        <v>31</v>
      </c>
      <c r="B198" t="s">
        <v>293</v>
      </c>
      <c r="C198" s="17"/>
      <c r="D198" s="17"/>
      <c r="E198" s="17"/>
      <c r="F198" s="10"/>
      <c r="G198" s="17"/>
      <c r="I198" s="13">
        <f t="shared" si="0"/>
        <v>0</v>
      </c>
      <c r="J198" s="44">
        <f>I198+I203+I209+I217</f>
        <v>6978</v>
      </c>
    </row>
    <row r="199" spans="1:10" x14ac:dyDescent="0.3">
      <c r="A199" t="s">
        <v>245</v>
      </c>
      <c r="B199" t="s">
        <v>293</v>
      </c>
      <c r="C199" s="17"/>
      <c r="D199" s="17"/>
      <c r="E199" s="17"/>
      <c r="F199" s="10"/>
      <c r="G199" s="17"/>
      <c r="I199" s="13">
        <f t="shared" si="0"/>
        <v>0</v>
      </c>
      <c r="J199" s="75">
        <f>I199+I204+I211+I218+I222</f>
        <v>9330.5</v>
      </c>
    </row>
    <row r="200" spans="1:10" x14ac:dyDescent="0.3">
      <c r="A200" t="s">
        <v>161</v>
      </c>
      <c r="B200" t="s">
        <v>293</v>
      </c>
      <c r="C200" s="17"/>
      <c r="D200" s="17"/>
      <c r="E200" s="17"/>
      <c r="F200" s="10"/>
      <c r="G200" s="17"/>
      <c r="I200" s="13">
        <f t="shared" si="0"/>
        <v>0</v>
      </c>
      <c r="J200" s="46">
        <f>I200+I219+I223+I212</f>
        <v>5295</v>
      </c>
    </row>
    <row r="201" spans="1:10" x14ac:dyDescent="0.3">
      <c r="A201" t="s">
        <v>37</v>
      </c>
      <c r="B201" t="s">
        <v>277</v>
      </c>
      <c r="C201" s="17"/>
      <c r="D201" s="17">
        <v>228</v>
      </c>
      <c r="E201" s="17">
        <v>1520</v>
      </c>
      <c r="F201" s="10">
        <v>7233.8</v>
      </c>
      <c r="G201" s="17"/>
      <c r="I201" s="47">
        <f t="shared" si="0"/>
        <v>8981.7999999999993</v>
      </c>
      <c r="J201" s="46"/>
    </row>
    <row r="202" spans="1:10" x14ac:dyDescent="0.3">
      <c r="A202" t="s">
        <v>33</v>
      </c>
      <c r="B202" t="s">
        <v>277</v>
      </c>
      <c r="C202" s="17"/>
      <c r="D202" s="17">
        <v>1016</v>
      </c>
      <c r="E202" s="17"/>
      <c r="F202" s="10"/>
      <c r="G202" s="17"/>
      <c r="I202" s="47">
        <f t="shared" si="0"/>
        <v>1016</v>
      </c>
      <c r="J202" s="46"/>
    </row>
    <row r="203" spans="1:10" x14ac:dyDescent="0.3">
      <c r="A203" t="s">
        <v>31</v>
      </c>
      <c r="B203" t="s">
        <v>277</v>
      </c>
      <c r="C203" s="17"/>
      <c r="D203" s="17"/>
      <c r="E203" s="17"/>
      <c r="F203" s="10"/>
      <c r="G203" s="17"/>
      <c r="I203" s="47">
        <f t="shared" si="0"/>
        <v>0</v>
      </c>
      <c r="J203" s="46"/>
    </row>
    <row r="204" spans="1:10" x14ac:dyDescent="0.3">
      <c r="A204" t="s">
        <v>245</v>
      </c>
      <c r="B204" t="s">
        <v>277</v>
      </c>
      <c r="C204" s="17"/>
      <c r="D204" s="17"/>
      <c r="E204" s="17"/>
      <c r="F204" s="10"/>
      <c r="G204" s="17">
        <v>30.5</v>
      </c>
      <c r="I204" s="74">
        <f t="shared" si="0"/>
        <v>30.5</v>
      </c>
      <c r="J204" s="46"/>
    </row>
    <row r="205" spans="1:10" x14ac:dyDescent="0.3">
      <c r="A205" s="2" t="s">
        <v>37</v>
      </c>
      <c r="B205" s="2" t="s">
        <v>153</v>
      </c>
      <c r="C205" s="17">
        <v>2407</v>
      </c>
      <c r="D205" s="17"/>
      <c r="E205" s="17"/>
      <c r="F205" s="10"/>
      <c r="G205" s="17"/>
      <c r="I205" s="47">
        <f t="shared" si="0"/>
        <v>2407</v>
      </c>
      <c r="J205" s="46"/>
    </row>
    <row r="206" spans="1:10" x14ac:dyDescent="0.3">
      <c r="A206" s="2" t="s">
        <v>332</v>
      </c>
      <c r="B206" s="2" t="s">
        <v>153</v>
      </c>
      <c r="C206" s="17"/>
      <c r="D206" s="17"/>
      <c r="E206" s="17">
        <v>1504</v>
      </c>
      <c r="F206" s="10">
        <v>4756</v>
      </c>
      <c r="G206" s="17">
        <v>1744</v>
      </c>
      <c r="I206" s="47">
        <f t="shared" si="0"/>
        <v>8004</v>
      </c>
      <c r="J206" s="46"/>
    </row>
    <row r="207" spans="1:10" x14ac:dyDescent="0.3">
      <c r="A207" s="2" t="s">
        <v>33</v>
      </c>
      <c r="B207" s="2" t="s">
        <v>153</v>
      </c>
      <c r="C207" s="17"/>
      <c r="D207" s="17">
        <v>689</v>
      </c>
      <c r="E207" s="17"/>
      <c r="F207" s="10"/>
      <c r="G207" s="17"/>
      <c r="I207" s="47">
        <f t="shared" si="0"/>
        <v>689</v>
      </c>
      <c r="J207" s="46"/>
    </row>
    <row r="208" spans="1:10" x14ac:dyDescent="0.3">
      <c r="A208" s="2" t="s">
        <v>326</v>
      </c>
      <c r="B208" s="2" t="s">
        <v>153</v>
      </c>
      <c r="C208" s="17"/>
      <c r="D208" s="17"/>
      <c r="E208" s="17">
        <v>334</v>
      </c>
      <c r="F208" s="10"/>
      <c r="G208" s="17">
        <v>1451</v>
      </c>
      <c r="I208" s="47">
        <f t="shared" si="0"/>
        <v>1785</v>
      </c>
      <c r="J208" s="46"/>
    </row>
    <row r="209" spans="1:10" x14ac:dyDescent="0.3">
      <c r="A209" s="2" t="s">
        <v>31</v>
      </c>
      <c r="B209" s="2" t="s">
        <v>153</v>
      </c>
      <c r="C209" s="17"/>
      <c r="D209" s="17">
        <v>5237</v>
      </c>
      <c r="E209" s="17"/>
      <c r="F209" s="10">
        <v>374</v>
      </c>
      <c r="G209" s="17">
        <v>1367</v>
      </c>
      <c r="I209" s="47">
        <f t="shared" si="0"/>
        <v>6978</v>
      </c>
      <c r="J209" s="46"/>
    </row>
    <row r="210" spans="1:10" x14ac:dyDescent="0.3">
      <c r="A210" s="2" t="s">
        <v>339</v>
      </c>
      <c r="B210" s="2" t="s">
        <v>153</v>
      </c>
      <c r="C210" s="17"/>
      <c r="D210" s="17"/>
      <c r="E210" s="17"/>
      <c r="F210" s="10">
        <v>4305</v>
      </c>
      <c r="G210" s="17">
        <v>743</v>
      </c>
      <c r="I210" s="47">
        <f t="shared" si="0"/>
        <v>5048</v>
      </c>
      <c r="J210" s="46">
        <f>I210</f>
        <v>5048</v>
      </c>
    </row>
    <row r="211" spans="1:10" x14ac:dyDescent="0.3">
      <c r="A211" s="2" t="s">
        <v>245</v>
      </c>
      <c r="B211" s="2" t="s">
        <v>153</v>
      </c>
      <c r="C211" s="17">
        <v>2415</v>
      </c>
      <c r="D211" s="17">
        <v>3523</v>
      </c>
      <c r="E211" s="17"/>
      <c r="F211" s="10">
        <v>395</v>
      </c>
      <c r="G211" s="17">
        <v>1083</v>
      </c>
      <c r="I211" s="47">
        <f t="shared" si="0"/>
        <v>7416</v>
      </c>
      <c r="J211" s="46"/>
    </row>
    <row r="212" spans="1:10" x14ac:dyDescent="0.3">
      <c r="A212" s="2" t="s">
        <v>161</v>
      </c>
      <c r="B212" s="2" t="s">
        <v>153</v>
      </c>
      <c r="C212" s="17"/>
      <c r="D212" s="17">
        <v>1423</v>
      </c>
      <c r="E212" s="17"/>
      <c r="F212" s="10">
        <v>2461</v>
      </c>
      <c r="G212" s="17"/>
      <c r="I212" s="47">
        <f t="shared" si="0"/>
        <v>3884</v>
      </c>
      <c r="J212" s="46"/>
    </row>
    <row r="213" spans="1:10" x14ac:dyDescent="0.3">
      <c r="A213" s="2" t="s">
        <v>42</v>
      </c>
      <c r="B213" s="2" t="s">
        <v>355</v>
      </c>
      <c r="C213" s="17"/>
      <c r="D213" s="17"/>
      <c r="E213" s="17"/>
      <c r="F213" s="17"/>
      <c r="G213" s="17">
        <v>1391</v>
      </c>
      <c r="I213" s="47">
        <f t="shared" si="0"/>
        <v>1391</v>
      </c>
      <c r="J213" s="46"/>
    </row>
    <row r="214" spans="1:10" x14ac:dyDescent="0.3">
      <c r="A214" s="2" t="s">
        <v>356</v>
      </c>
      <c r="B214" s="2" t="s">
        <v>355</v>
      </c>
      <c r="C214" s="17"/>
      <c r="D214" s="17"/>
      <c r="E214" s="17"/>
      <c r="F214" s="17"/>
      <c r="G214" s="17"/>
      <c r="I214" s="47">
        <f t="shared" si="0"/>
        <v>0</v>
      </c>
      <c r="J214" s="46"/>
    </row>
    <row r="215" spans="1:10" x14ac:dyDescent="0.3">
      <c r="A215" s="2" t="s">
        <v>44</v>
      </c>
      <c r="B215" s="2" t="s">
        <v>355</v>
      </c>
      <c r="C215" s="17"/>
      <c r="D215" s="17"/>
      <c r="E215" s="17"/>
      <c r="F215" s="17"/>
      <c r="G215" s="17"/>
      <c r="I215" s="47">
        <f t="shared" si="0"/>
        <v>0</v>
      </c>
      <c r="J215" s="46"/>
    </row>
    <row r="216" spans="1:10" x14ac:dyDescent="0.3">
      <c r="A216" s="2" t="s">
        <v>357</v>
      </c>
      <c r="B216" s="2" t="s">
        <v>355</v>
      </c>
      <c r="C216" s="17"/>
      <c r="D216" s="17"/>
      <c r="E216" s="17"/>
      <c r="F216" s="17"/>
      <c r="G216" s="17"/>
      <c r="I216" s="47">
        <f t="shared" si="0"/>
        <v>0</v>
      </c>
      <c r="J216" s="46"/>
    </row>
    <row r="217" spans="1:10" x14ac:dyDescent="0.3">
      <c r="A217" s="2" t="s">
        <v>71</v>
      </c>
      <c r="B217" s="2" t="s">
        <v>355</v>
      </c>
      <c r="C217" s="17"/>
      <c r="D217" s="17"/>
      <c r="E217" s="17"/>
      <c r="F217" s="17"/>
      <c r="G217" s="17"/>
      <c r="I217" s="47">
        <f t="shared" si="0"/>
        <v>0</v>
      </c>
      <c r="J217" s="46"/>
    </row>
    <row r="218" spans="1:10" x14ac:dyDescent="0.3">
      <c r="A218" s="2" t="s">
        <v>358</v>
      </c>
      <c r="B218" s="2" t="s">
        <v>355</v>
      </c>
      <c r="C218" s="17"/>
      <c r="D218" s="17"/>
      <c r="E218" s="17"/>
      <c r="F218" s="17"/>
      <c r="G218" s="17"/>
      <c r="I218" s="47">
        <f t="shared" si="0"/>
        <v>0</v>
      </c>
      <c r="J218" s="46"/>
    </row>
    <row r="219" spans="1:10" x14ac:dyDescent="0.3">
      <c r="A219" s="2" t="s">
        <v>359</v>
      </c>
      <c r="B219" s="2" t="s">
        <v>355</v>
      </c>
      <c r="C219" s="17"/>
      <c r="D219" s="17"/>
      <c r="E219" s="17"/>
      <c r="F219" s="10"/>
      <c r="G219" s="17"/>
      <c r="I219" s="47">
        <f t="shared" si="0"/>
        <v>0</v>
      </c>
      <c r="J219" s="46"/>
    </row>
    <row r="220" spans="1:10" x14ac:dyDescent="0.3">
      <c r="A220" s="2" t="s">
        <v>332</v>
      </c>
      <c r="B220" s="2" t="s">
        <v>381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s="2" t="s">
        <v>326</v>
      </c>
      <c r="B221" s="2" t="s">
        <v>381</v>
      </c>
      <c r="C221" s="17"/>
      <c r="D221" s="17"/>
      <c r="E221" s="17"/>
      <c r="F221" s="10"/>
      <c r="G221" s="17"/>
      <c r="I221" s="47">
        <f t="shared" si="0"/>
        <v>0</v>
      </c>
      <c r="J221" s="46"/>
    </row>
    <row r="222" spans="1:10" x14ac:dyDescent="0.3">
      <c r="A222" s="2" t="s">
        <v>245</v>
      </c>
      <c r="B222" s="2" t="s">
        <v>381</v>
      </c>
      <c r="C222" s="17">
        <v>1127</v>
      </c>
      <c r="D222" s="17">
        <v>757</v>
      </c>
      <c r="E222" s="17"/>
      <c r="F222" s="10"/>
      <c r="G222" s="17"/>
      <c r="I222" s="47">
        <f t="shared" si="0"/>
        <v>1884</v>
      </c>
      <c r="J222" s="46"/>
    </row>
    <row r="223" spans="1:10" x14ac:dyDescent="0.3">
      <c r="A223" s="2" t="s">
        <v>161</v>
      </c>
      <c r="B223" s="2" t="s">
        <v>381</v>
      </c>
      <c r="C223" s="17"/>
      <c r="D223" s="17">
        <v>771</v>
      </c>
      <c r="E223" s="17"/>
      <c r="F223" s="10">
        <v>640</v>
      </c>
      <c r="G223" s="17"/>
      <c r="I223" s="47">
        <f t="shared" si="0"/>
        <v>1411</v>
      </c>
      <c r="J223" s="46"/>
    </row>
    <row r="224" spans="1:10" x14ac:dyDescent="0.3">
      <c r="A224" s="2" t="s">
        <v>29</v>
      </c>
      <c r="B224" s="2" t="s">
        <v>318</v>
      </c>
      <c r="C224" s="17"/>
      <c r="D224" s="17"/>
      <c r="E224" s="17"/>
      <c r="F224" s="10"/>
      <c r="G224" s="17"/>
      <c r="I224" s="47">
        <f t="shared" si="0"/>
        <v>0</v>
      </c>
      <c r="J224" s="46">
        <f>I224</f>
        <v>0</v>
      </c>
    </row>
    <row r="225" spans="1:10" x14ac:dyDescent="0.3">
      <c r="A225" s="2" t="s">
        <v>17</v>
      </c>
      <c r="B225" s="2" t="s">
        <v>318</v>
      </c>
      <c r="C225" s="17"/>
      <c r="D225" s="17"/>
      <c r="E225" s="17"/>
      <c r="F225" s="10"/>
      <c r="G225" s="17"/>
      <c r="I225" s="47">
        <f t="shared" si="0"/>
        <v>0</v>
      </c>
      <c r="J225" s="46">
        <f>I225</f>
        <v>0</v>
      </c>
    </row>
    <row r="226" spans="1:10" x14ac:dyDescent="0.3">
      <c r="A226" s="2" t="s">
        <v>37</v>
      </c>
      <c r="B226" s="2" t="s">
        <v>290</v>
      </c>
      <c r="C226" s="17"/>
      <c r="D226" s="17"/>
      <c r="E226" s="17"/>
      <c r="F226" s="10"/>
      <c r="G226" s="17"/>
      <c r="I226" s="47">
        <f t="shared" si="0"/>
        <v>0</v>
      </c>
      <c r="J226" s="45"/>
    </row>
    <row r="227" spans="1:10" x14ac:dyDescent="0.3">
      <c r="A227" s="2" t="s">
        <v>33</v>
      </c>
      <c r="B227" s="2" t="s">
        <v>290</v>
      </c>
      <c r="C227" s="17"/>
      <c r="D227" s="17"/>
      <c r="E227" s="17"/>
      <c r="F227" s="10"/>
      <c r="G227" s="17"/>
      <c r="I227" s="47">
        <f t="shared" si="0"/>
        <v>0</v>
      </c>
      <c r="J227" s="45"/>
    </row>
    <row r="228" spans="1:10" x14ac:dyDescent="0.3">
      <c r="A228" s="2" t="s">
        <v>31</v>
      </c>
      <c r="B228" s="2" t="s">
        <v>290</v>
      </c>
      <c r="C228" s="17"/>
      <c r="D228" s="17"/>
      <c r="E228" s="17"/>
      <c r="F228" s="10"/>
      <c r="G228" s="17"/>
      <c r="I228" s="47">
        <f t="shared" si="0"/>
        <v>0</v>
      </c>
      <c r="J228" s="45"/>
    </row>
    <row r="229" spans="1:10" x14ac:dyDescent="0.3">
      <c r="A229" s="2" t="s">
        <v>245</v>
      </c>
      <c r="B229" s="2" t="s">
        <v>290</v>
      </c>
      <c r="C229" s="17"/>
      <c r="D229" s="17"/>
      <c r="E229" s="17"/>
      <c r="F229" s="10"/>
      <c r="G229" s="17"/>
      <c r="I229" s="47">
        <f t="shared" si="0"/>
        <v>0</v>
      </c>
      <c r="J229" s="45"/>
    </row>
    <row r="230" spans="1:10" x14ac:dyDescent="0.3">
      <c r="A230" s="62" t="s">
        <v>29</v>
      </c>
      <c r="B230" s="62" t="s">
        <v>32</v>
      </c>
      <c r="C230" s="17"/>
      <c r="D230" s="17"/>
      <c r="E230" s="17"/>
      <c r="F230" s="10"/>
      <c r="G230" s="17"/>
      <c r="I230" s="47">
        <f t="shared" si="0"/>
        <v>0</v>
      </c>
      <c r="J230" s="46">
        <f>I230</f>
        <v>0</v>
      </c>
    </row>
    <row r="231" spans="1:10" x14ac:dyDescent="0.3">
      <c r="A231" s="62" t="s">
        <v>17</v>
      </c>
      <c r="B231" s="62" t="s">
        <v>32</v>
      </c>
      <c r="C231" s="17"/>
      <c r="D231" s="17"/>
      <c r="E231" s="17"/>
      <c r="F231" s="10"/>
      <c r="G231" s="17"/>
      <c r="I231" s="47">
        <f t="shared" si="0"/>
        <v>0</v>
      </c>
      <c r="J231" s="46">
        <f t="shared" ref="J231:J232" si="3">I231</f>
        <v>0</v>
      </c>
    </row>
    <row r="232" spans="1:10" x14ac:dyDescent="0.3">
      <c r="A232" s="40" t="s">
        <v>18</v>
      </c>
      <c r="B232" s="62" t="s">
        <v>32</v>
      </c>
      <c r="C232" s="17"/>
      <c r="D232" s="17">
        <v>677</v>
      </c>
      <c r="E232" s="17"/>
      <c r="F232" s="10"/>
      <c r="G232" s="17"/>
      <c r="I232" s="47">
        <f t="shared" si="0"/>
        <v>677</v>
      </c>
      <c r="J232" s="46">
        <f t="shared" si="3"/>
        <v>677</v>
      </c>
    </row>
    <row r="233" spans="1:10" x14ac:dyDescent="0.3">
      <c r="A233" s="2" t="s">
        <v>42</v>
      </c>
      <c r="B233" s="54" t="s">
        <v>385</v>
      </c>
      <c r="C233" s="17">
        <v>225</v>
      </c>
      <c r="D233" s="17"/>
      <c r="E233" s="17"/>
      <c r="F233" s="10"/>
      <c r="G233" s="17"/>
      <c r="I233" s="47">
        <f t="shared" si="0"/>
        <v>225</v>
      </c>
      <c r="J233" s="46"/>
    </row>
    <row r="234" spans="1:10" x14ac:dyDescent="0.3">
      <c r="A234" s="2" t="s">
        <v>356</v>
      </c>
      <c r="B234" s="54" t="s">
        <v>385</v>
      </c>
      <c r="C234" s="17"/>
      <c r="D234" s="17"/>
      <c r="E234" s="17"/>
      <c r="F234" s="10">
        <v>2336</v>
      </c>
      <c r="G234" s="17">
        <v>1781</v>
      </c>
      <c r="I234" s="47">
        <f t="shared" si="0"/>
        <v>4117</v>
      </c>
      <c r="J234" s="46"/>
    </row>
    <row r="235" spans="1:10" x14ac:dyDescent="0.3">
      <c r="A235" s="2" t="s">
        <v>44</v>
      </c>
      <c r="B235" s="54" t="s">
        <v>385</v>
      </c>
      <c r="C235" s="17"/>
      <c r="D235" s="17">
        <v>2644</v>
      </c>
      <c r="E235" s="17"/>
      <c r="F235" s="10"/>
      <c r="G235" s="17"/>
      <c r="I235" s="47">
        <f t="shared" si="0"/>
        <v>2644</v>
      </c>
      <c r="J235" s="46"/>
    </row>
    <row r="236" spans="1:10" x14ac:dyDescent="0.3">
      <c r="A236" s="2" t="s">
        <v>357</v>
      </c>
      <c r="B236" s="54" t="s">
        <v>385</v>
      </c>
      <c r="C236" s="17">
        <v>641</v>
      </c>
      <c r="D236" s="17"/>
      <c r="E236" s="17"/>
      <c r="F236" s="10"/>
      <c r="G236" s="17">
        <v>3839</v>
      </c>
      <c r="I236" s="47">
        <f t="shared" si="0"/>
        <v>4480</v>
      </c>
      <c r="J236" s="46"/>
    </row>
    <row r="237" spans="1:10" x14ac:dyDescent="0.3">
      <c r="A237" s="2" t="s">
        <v>71</v>
      </c>
      <c r="B237" s="54" t="s">
        <v>385</v>
      </c>
      <c r="C237" s="17"/>
      <c r="D237" s="17">
        <v>1345</v>
      </c>
      <c r="E237" s="17"/>
      <c r="F237" s="10"/>
      <c r="G237" s="17">
        <v>2622</v>
      </c>
      <c r="I237" s="47">
        <f t="shared" si="0"/>
        <v>3967</v>
      </c>
      <c r="J237" s="46"/>
    </row>
    <row r="238" spans="1:10" x14ac:dyDescent="0.3">
      <c r="A238" s="2" t="s">
        <v>416</v>
      </c>
      <c r="B238" s="54" t="s">
        <v>385</v>
      </c>
      <c r="C238" s="17"/>
      <c r="D238" s="17">
        <v>2802</v>
      </c>
      <c r="E238" s="17"/>
      <c r="F238" s="10"/>
      <c r="G238" s="17">
        <v>831</v>
      </c>
      <c r="I238" s="47">
        <f t="shared" si="0"/>
        <v>3633</v>
      </c>
      <c r="J238" s="46">
        <f>I238</f>
        <v>3633</v>
      </c>
    </row>
    <row r="239" spans="1:10" x14ac:dyDescent="0.3">
      <c r="A239" s="2" t="s">
        <v>358</v>
      </c>
      <c r="B239" s="54" t="s">
        <v>385</v>
      </c>
      <c r="C239" s="17">
        <v>1963</v>
      </c>
      <c r="D239" s="17"/>
      <c r="E239" s="17"/>
      <c r="F239" s="10">
        <v>2451</v>
      </c>
      <c r="G239" s="17"/>
      <c r="I239" s="47">
        <f t="shared" si="0"/>
        <v>4414</v>
      </c>
      <c r="J239" s="46"/>
    </row>
    <row r="240" spans="1:10" x14ac:dyDescent="0.3">
      <c r="A240" s="2" t="s">
        <v>359</v>
      </c>
      <c r="B240" s="54" t="s">
        <v>385</v>
      </c>
      <c r="C240" s="17"/>
      <c r="D240" s="17">
        <v>12223</v>
      </c>
      <c r="E240" s="17"/>
      <c r="F240" s="10">
        <v>1092</v>
      </c>
      <c r="G240" s="17"/>
      <c r="I240" s="47">
        <f t="shared" si="0"/>
        <v>13315</v>
      </c>
      <c r="J240" s="46"/>
    </row>
    <row r="241" spans="1:10" x14ac:dyDescent="0.3">
      <c r="A241" s="2" t="s">
        <v>392</v>
      </c>
      <c r="B241" s="54" t="s">
        <v>390</v>
      </c>
      <c r="C241" s="17"/>
      <c r="D241" s="17"/>
      <c r="E241" s="17"/>
      <c r="F241" s="10"/>
      <c r="G241" s="17"/>
      <c r="I241" s="47">
        <f t="shared" si="0"/>
        <v>0</v>
      </c>
      <c r="J241" s="46">
        <f>I241</f>
        <v>0</v>
      </c>
    </row>
    <row r="242" spans="1:10" x14ac:dyDescent="0.3">
      <c r="A242" s="2" t="s">
        <v>411</v>
      </c>
      <c r="B242" s="54" t="s">
        <v>390</v>
      </c>
      <c r="C242" s="17"/>
      <c r="D242" s="17"/>
      <c r="E242" s="17"/>
      <c r="F242" s="10"/>
      <c r="G242" s="17"/>
      <c r="I242" s="47">
        <f t="shared" si="0"/>
        <v>0</v>
      </c>
      <c r="J242" s="46">
        <f>I242</f>
        <v>0</v>
      </c>
    </row>
    <row r="243" spans="1:10" x14ac:dyDescent="0.3">
      <c r="A243" s="2" t="s">
        <v>393</v>
      </c>
      <c r="B243" s="54" t="s">
        <v>390</v>
      </c>
      <c r="C243" s="17"/>
      <c r="D243" s="17"/>
      <c r="E243" s="17"/>
      <c r="F243" s="10"/>
      <c r="G243" s="17"/>
      <c r="I243" s="47">
        <f t="shared" si="0"/>
        <v>0</v>
      </c>
      <c r="J243" s="46">
        <f>I243</f>
        <v>0</v>
      </c>
    </row>
    <row r="244" spans="1:10" x14ac:dyDescent="0.3">
      <c r="A244" s="2" t="s">
        <v>53</v>
      </c>
      <c r="B244" s="58" t="s">
        <v>310</v>
      </c>
      <c r="C244" s="17"/>
      <c r="D244" s="17"/>
      <c r="E244" s="17"/>
      <c r="F244" s="10"/>
      <c r="G244" s="17"/>
      <c r="I244" s="47">
        <f t="shared" si="0"/>
        <v>0</v>
      </c>
      <c r="J244" s="44">
        <f>I167+I226+I244+I251+I233</f>
        <v>37140</v>
      </c>
    </row>
    <row r="245" spans="1:10" x14ac:dyDescent="0.3">
      <c r="A245" s="2" t="s">
        <v>333</v>
      </c>
      <c r="B245" s="58" t="s">
        <v>310</v>
      </c>
      <c r="C245" s="17"/>
      <c r="D245" s="17"/>
      <c r="E245" s="17"/>
      <c r="F245" s="10"/>
      <c r="G245" s="17"/>
      <c r="I245" s="47">
        <f t="shared" si="0"/>
        <v>0</v>
      </c>
      <c r="J245" s="46">
        <f>I245+I168+I252+I234</f>
        <v>49076</v>
      </c>
    </row>
    <row r="246" spans="1:10" x14ac:dyDescent="0.3">
      <c r="A246" s="2" t="s">
        <v>54</v>
      </c>
      <c r="B246" s="58" t="s">
        <v>310</v>
      </c>
      <c r="C246" s="17"/>
      <c r="D246" s="17"/>
      <c r="E246" s="17"/>
      <c r="F246" s="10"/>
      <c r="G246" s="17"/>
      <c r="I246" s="47">
        <f t="shared" si="0"/>
        <v>0</v>
      </c>
      <c r="J246" s="44">
        <f>I169+I227+I246+I259+I253+I235</f>
        <v>30826</v>
      </c>
    </row>
    <row r="247" spans="1:10" x14ac:dyDescent="0.3">
      <c r="A247" s="2" t="s">
        <v>334</v>
      </c>
      <c r="B247" s="58" t="s">
        <v>310</v>
      </c>
      <c r="C247" s="17"/>
      <c r="D247" s="17"/>
      <c r="E247" s="17"/>
      <c r="F247" s="10"/>
      <c r="G247" s="17"/>
      <c r="I247" s="47">
        <f t="shared" si="0"/>
        <v>0</v>
      </c>
      <c r="J247" s="46">
        <f>I247+I170+I254+I236</f>
        <v>25505</v>
      </c>
    </row>
    <row r="248" spans="1:10" x14ac:dyDescent="0.3">
      <c r="A248" s="2" t="s">
        <v>311</v>
      </c>
      <c r="B248" s="58" t="s">
        <v>310</v>
      </c>
      <c r="C248" s="17"/>
      <c r="D248" s="17"/>
      <c r="E248" s="17"/>
      <c r="F248" s="10"/>
      <c r="G248" s="17"/>
      <c r="I248" s="47">
        <f t="shared" si="0"/>
        <v>0</v>
      </c>
      <c r="J248" s="44">
        <f>I172+I228+I248+I255+I237</f>
        <v>21137</v>
      </c>
    </row>
    <row r="249" spans="1:10" x14ac:dyDescent="0.3">
      <c r="A249" s="2" t="s">
        <v>320</v>
      </c>
      <c r="B249" s="58" t="s">
        <v>310</v>
      </c>
      <c r="C249" s="17"/>
      <c r="D249" s="17"/>
      <c r="E249" s="17"/>
      <c r="F249" s="17"/>
      <c r="G249" s="17"/>
      <c r="I249" s="47">
        <f t="shared" si="0"/>
        <v>0</v>
      </c>
      <c r="J249" s="44">
        <f>I229+I249+I173+I257+I239</f>
        <v>30217</v>
      </c>
    </row>
    <row r="250" spans="1:10" x14ac:dyDescent="0.3">
      <c r="A250" s="2" t="s">
        <v>337</v>
      </c>
      <c r="B250" s="58" t="s">
        <v>310</v>
      </c>
      <c r="C250" s="17"/>
      <c r="D250" s="17"/>
      <c r="E250" s="17"/>
      <c r="F250" s="17"/>
      <c r="G250" s="17"/>
      <c r="I250" s="47">
        <f>C250+D250+E250+F250+G250</f>
        <v>0</v>
      </c>
      <c r="J250" s="46">
        <f>I250+I174+I258+I240</f>
        <v>24329</v>
      </c>
    </row>
    <row r="251" spans="1:10" x14ac:dyDescent="0.3">
      <c r="A251" s="65" t="s">
        <v>29</v>
      </c>
      <c r="B251" s="58" t="s">
        <v>310</v>
      </c>
      <c r="C251" s="17">
        <v>7328</v>
      </c>
      <c r="D251" s="17">
        <v>2646</v>
      </c>
      <c r="E251" s="17">
        <v>21291</v>
      </c>
      <c r="F251" s="17">
        <v>2855</v>
      </c>
      <c r="G251" s="17">
        <v>2795</v>
      </c>
      <c r="I251" s="47">
        <f t="shared" ref="I251:I258" si="4">C251+D251+E251+F251+G251</f>
        <v>36915</v>
      </c>
      <c r="J251" s="46"/>
    </row>
    <row r="252" spans="1:10" x14ac:dyDescent="0.3">
      <c r="A252" s="65" t="s">
        <v>330</v>
      </c>
      <c r="B252" s="58" t="s">
        <v>310</v>
      </c>
      <c r="C252" s="17">
        <v>11773</v>
      </c>
      <c r="D252" s="17">
        <v>11644</v>
      </c>
      <c r="E252" s="17">
        <v>8807</v>
      </c>
      <c r="F252" s="17">
        <v>9682</v>
      </c>
      <c r="G252" s="17">
        <v>3053</v>
      </c>
      <c r="I252" s="47">
        <f t="shared" si="4"/>
        <v>44959</v>
      </c>
      <c r="J252" s="46"/>
    </row>
    <row r="253" spans="1:10" x14ac:dyDescent="0.3">
      <c r="A253" s="65" t="s">
        <v>17</v>
      </c>
      <c r="B253" s="58" t="s">
        <v>310</v>
      </c>
      <c r="C253" s="17">
        <v>5594</v>
      </c>
      <c r="D253" s="17">
        <v>1885</v>
      </c>
      <c r="E253" s="17">
        <v>11015</v>
      </c>
      <c r="F253" s="17">
        <v>7087</v>
      </c>
      <c r="G253" s="17">
        <v>2601</v>
      </c>
      <c r="I253" s="47">
        <f t="shared" si="4"/>
        <v>28182</v>
      </c>
      <c r="J253" s="46"/>
    </row>
    <row r="254" spans="1:10" x14ac:dyDescent="0.3">
      <c r="A254" s="65" t="s">
        <v>331</v>
      </c>
      <c r="B254" s="58" t="s">
        <v>310</v>
      </c>
      <c r="C254" s="17">
        <v>2775</v>
      </c>
      <c r="D254" s="17">
        <v>4090</v>
      </c>
      <c r="E254" s="17">
        <v>10168</v>
      </c>
      <c r="F254" s="17">
        <v>3992</v>
      </c>
      <c r="G254" s="17"/>
      <c r="I254" s="47">
        <f t="shared" si="4"/>
        <v>21025</v>
      </c>
      <c r="J254" s="46"/>
    </row>
    <row r="255" spans="1:10" x14ac:dyDescent="0.3">
      <c r="A255" s="65" t="s">
        <v>18</v>
      </c>
      <c r="B255" s="58" t="s">
        <v>310</v>
      </c>
      <c r="C255" s="17"/>
      <c r="D255" s="17">
        <v>573</v>
      </c>
      <c r="E255" s="17">
        <v>12988</v>
      </c>
      <c r="F255" s="10"/>
      <c r="G255" s="17">
        <v>2466</v>
      </c>
      <c r="I255" s="47">
        <f t="shared" si="4"/>
        <v>16027</v>
      </c>
      <c r="J255" s="46"/>
    </row>
    <row r="256" spans="1:10" x14ac:dyDescent="0.3">
      <c r="A256" s="65" t="s">
        <v>415</v>
      </c>
      <c r="B256" s="58" t="s">
        <v>310</v>
      </c>
      <c r="C256" s="17"/>
      <c r="D256" s="17"/>
      <c r="E256" s="17"/>
      <c r="F256" s="10"/>
      <c r="G256" s="17"/>
      <c r="I256" s="47">
        <f t="shared" si="4"/>
        <v>0</v>
      </c>
      <c r="J256" s="46">
        <f>I256</f>
        <v>0</v>
      </c>
    </row>
    <row r="257" spans="1:10" x14ac:dyDescent="0.3">
      <c r="A257" s="65" t="s">
        <v>244</v>
      </c>
      <c r="B257" s="58" t="s">
        <v>310</v>
      </c>
      <c r="C257" s="17">
        <v>7249</v>
      </c>
      <c r="D257" s="17">
        <v>3377</v>
      </c>
      <c r="E257" s="17"/>
      <c r="F257" s="10"/>
      <c r="G257" s="17">
        <v>539</v>
      </c>
      <c r="I257" s="47">
        <f t="shared" si="4"/>
        <v>11165</v>
      </c>
      <c r="J257" s="46"/>
    </row>
    <row r="258" spans="1:10" x14ac:dyDescent="0.3">
      <c r="A258" s="65" t="s">
        <v>162</v>
      </c>
      <c r="B258" s="58" t="s">
        <v>310</v>
      </c>
      <c r="C258" s="17"/>
      <c r="D258" s="17">
        <v>3283</v>
      </c>
      <c r="E258" s="17"/>
      <c r="F258" s="10"/>
      <c r="G258" s="17">
        <v>1514</v>
      </c>
      <c r="I258" s="47">
        <f t="shared" si="4"/>
        <v>4797</v>
      </c>
      <c r="J258" s="46"/>
    </row>
    <row r="259" spans="1:10" x14ac:dyDescent="0.3">
      <c r="A259" t="s">
        <v>27</v>
      </c>
      <c r="B259" t="s">
        <v>45</v>
      </c>
      <c r="C259" s="17"/>
      <c r="D259" s="17"/>
      <c r="E259" s="17"/>
      <c r="F259" s="17"/>
      <c r="G259" s="17"/>
      <c r="I259" s="47">
        <f t="shared" si="0"/>
        <v>0</v>
      </c>
      <c r="J259" s="44"/>
    </row>
    <row r="260" spans="1:10" x14ac:dyDescent="0.3">
      <c r="C260" s="1" t="s">
        <v>0</v>
      </c>
      <c r="D260" s="1" t="s">
        <v>0</v>
      </c>
      <c r="E260" s="1" t="s">
        <v>0</v>
      </c>
      <c r="F260" s="1" t="s">
        <v>0</v>
      </c>
      <c r="G260" s="1" t="s">
        <v>0</v>
      </c>
      <c r="H260" s="1"/>
      <c r="I260" s="1" t="s">
        <v>0</v>
      </c>
    </row>
    <row r="261" spans="1:10" x14ac:dyDescent="0.3">
      <c r="C261" s="70">
        <f>SUM(C4:C259)</f>
        <v>122210</v>
      </c>
      <c r="D261" s="70">
        <f>SUM(D4:D259)</f>
        <v>225742</v>
      </c>
      <c r="E261" s="70">
        <f>SUM(E4:E259)</f>
        <v>218495</v>
      </c>
      <c r="F261" s="70">
        <f>SUM(F4:F259)</f>
        <v>236020.8</v>
      </c>
      <c r="G261" s="70">
        <f>SUM(G4:G259)</f>
        <v>113507.5</v>
      </c>
      <c r="H261" s="9"/>
      <c r="I261" s="76">
        <f>SUM(I4:I259)</f>
        <v>915975.3</v>
      </c>
      <c r="J261" s="76">
        <f>SUM(J4:J259)</f>
        <v>915975.3</v>
      </c>
    </row>
    <row r="262" spans="1:10" x14ac:dyDescent="0.3">
      <c r="C262" s="1" t="s">
        <v>1</v>
      </c>
      <c r="D262" s="1" t="s">
        <v>1</v>
      </c>
      <c r="E262" s="1" t="s">
        <v>1</v>
      </c>
      <c r="F262" s="1" t="s">
        <v>1</v>
      </c>
      <c r="G262" s="1" t="s">
        <v>1</v>
      </c>
      <c r="H262" s="1"/>
      <c r="I262" s="1" t="s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J263"/>
  <sheetViews>
    <sheetView topLeftCell="A243" workbookViewId="0">
      <selection activeCell="K262" sqref="K262"/>
    </sheetView>
  </sheetViews>
  <sheetFormatPr defaultRowHeight="14.4" x14ac:dyDescent="0.3"/>
  <cols>
    <col min="1" max="1" width="10.109375" customWidth="1"/>
    <col min="2" max="2" width="21.33203125" customWidth="1"/>
    <col min="3" max="3" width="12.44140625" customWidth="1"/>
    <col min="4" max="4" width="11.5546875" customWidth="1"/>
    <col min="5" max="6" width="12.109375" customWidth="1"/>
    <col min="7" max="7" width="11.88671875" customWidth="1"/>
    <col min="9" max="9" width="13.44140625" customWidth="1"/>
    <col min="10" max="10" width="12" customWidth="1"/>
  </cols>
  <sheetData>
    <row r="1" spans="1:10" x14ac:dyDescent="0.3">
      <c r="A1" t="s">
        <v>424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155</v>
      </c>
      <c r="D3" s="4" t="s">
        <v>226</v>
      </c>
      <c r="E3" s="4" t="s">
        <v>227</v>
      </c>
      <c r="F3" s="3" t="s">
        <v>228</v>
      </c>
      <c r="G3" s="3" t="s">
        <v>231</v>
      </c>
    </row>
    <row r="4" spans="1:10" x14ac:dyDescent="0.3">
      <c r="A4" t="s">
        <v>19</v>
      </c>
      <c r="B4" t="s">
        <v>13</v>
      </c>
      <c r="C4" s="5"/>
      <c r="D4" s="5">
        <v>19491</v>
      </c>
      <c r="E4" s="5">
        <v>7432</v>
      </c>
      <c r="F4" s="10">
        <v>10156</v>
      </c>
      <c r="G4" s="5"/>
      <c r="I4" s="47">
        <f t="shared" ref="I4:I260" si="0">C4+D4+E4+F4+G4</f>
        <v>37079</v>
      </c>
      <c r="J4" s="44"/>
    </row>
    <row r="5" spans="1:10" x14ac:dyDescent="0.3">
      <c r="A5" t="s">
        <v>421</v>
      </c>
      <c r="B5" t="s">
        <v>13</v>
      </c>
      <c r="C5" s="5">
        <v>893</v>
      </c>
      <c r="D5" s="5">
        <v>26077</v>
      </c>
      <c r="E5" s="5">
        <v>7562</v>
      </c>
      <c r="F5" s="10">
        <v>6937</v>
      </c>
      <c r="G5" s="5"/>
      <c r="I5" s="47">
        <f t="shared" si="0"/>
        <v>41469</v>
      </c>
      <c r="J5" s="44"/>
    </row>
    <row r="6" spans="1:10" x14ac:dyDescent="0.3">
      <c r="A6" t="s">
        <v>20</v>
      </c>
      <c r="B6" t="s">
        <v>13</v>
      </c>
      <c r="C6" s="5"/>
      <c r="D6" s="5">
        <v>6389</v>
      </c>
      <c r="E6" s="5">
        <v>2259</v>
      </c>
      <c r="F6" s="17">
        <v>14304</v>
      </c>
      <c r="G6" s="5"/>
      <c r="I6" s="47">
        <f t="shared" si="0"/>
        <v>22952</v>
      </c>
      <c r="J6" s="44"/>
    </row>
    <row r="7" spans="1:10" x14ac:dyDescent="0.3">
      <c r="A7" t="s">
        <v>422</v>
      </c>
      <c r="B7" t="s">
        <v>13</v>
      </c>
      <c r="C7" s="5"/>
      <c r="D7" s="5"/>
      <c r="E7" s="5">
        <v>9830</v>
      </c>
      <c r="F7" s="17">
        <v>3885</v>
      </c>
      <c r="G7" s="5"/>
      <c r="I7" s="47">
        <f t="shared" si="0"/>
        <v>13715</v>
      </c>
      <c r="J7" s="44"/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/>
    </row>
    <row r="9" spans="1:10" x14ac:dyDescent="0.3">
      <c r="A9" t="s">
        <v>423</v>
      </c>
      <c r="B9" t="s">
        <v>13</v>
      </c>
      <c r="C9" s="5">
        <v>2262</v>
      </c>
      <c r="D9" s="5"/>
      <c r="E9" s="5">
        <v>2934</v>
      </c>
      <c r="F9" s="17">
        <v>1022</v>
      </c>
      <c r="G9" s="5"/>
      <c r="I9" s="47">
        <f t="shared" si="0"/>
        <v>6218</v>
      </c>
      <c r="J9" s="44">
        <f>I9</f>
        <v>6218</v>
      </c>
    </row>
    <row r="10" spans="1:10" x14ac:dyDescent="0.3">
      <c r="A10" t="s">
        <v>243</v>
      </c>
      <c r="B10" t="s">
        <v>13</v>
      </c>
      <c r="C10" s="5">
        <v>5236</v>
      </c>
      <c r="D10" s="5"/>
      <c r="E10" s="5">
        <v>1285</v>
      </c>
      <c r="F10" s="17">
        <v>4707</v>
      </c>
      <c r="G10" s="5"/>
      <c r="I10" s="47">
        <f t="shared" si="0"/>
        <v>11228</v>
      </c>
      <c r="J10" s="44"/>
    </row>
    <row r="11" spans="1:10" x14ac:dyDescent="0.3">
      <c r="A11" t="s">
        <v>197</v>
      </c>
      <c r="B11" t="s">
        <v>13</v>
      </c>
      <c r="C11" s="5">
        <v>5148</v>
      </c>
      <c r="D11" s="5"/>
      <c r="E11" s="5">
        <v>4147</v>
      </c>
      <c r="F11" s="17">
        <v>5682</v>
      </c>
      <c r="G11" s="5"/>
      <c r="I11" s="47">
        <f t="shared" si="0"/>
        <v>14977</v>
      </c>
      <c r="J11" s="46"/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2029</v>
      </c>
      <c r="E13" s="5">
        <v>2095</v>
      </c>
      <c r="F13" s="17">
        <v>1776</v>
      </c>
      <c r="G13" s="5"/>
      <c r="I13" s="47">
        <f t="shared" si="0"/>
        <v>5900</v>
      </c>
      <c r="J13" s="46">
        <f>I13+I15</f>
        <v>6251</v>
      </c>
    </row>
    <row r="14" spans="1:10" x14ac:dyDescent="0.3">
      <c r="A14" t="s">
        <v>24</v>
      </c>
      <c r="B14" t="s">
        <v>23</v>
      </c>
      <c r="C14" s="5"/>
      <c r="D14" s="5">
        <v>2283</v>
      </c>
      <c r="E14" s="5"/>
      <c r="F14" s="17"/>
      <c r="G14" s="5"/>
      <c r="I14" s="47">
        <f t="shared" si="0"/>
        <v>2283</v>
      </c>
      <c r="J14" s="46">
        <f>I14+I16</f>
        <v>2631</v>
      </c>
    </row>
    <row r="15" spans="1:10" x14ac:dyDescent="0.3">
      <c r="A15" s="67" t="s">
        <v>331</v>
      </c>
      <c r="B15" s="67" t="s">
        <v>315</v>
      </c>
      <c r="C15" s="17"/>
      <c r="D15" s="17"/>
      <c r="E15" s="17"/>
      <c r="F15" s="17">
        <v>351</v>
      </c>
      <c r="G15" s="17"/>
      <c r="I15" s="47">
        <f t="shared" si="0"/>
        <v>351</v>
      </c>
      <c r="J15" s="46"/>
    </row>
    <row r="16" spans="1:10" x14ac:dyDescent="0.3">
      <c r="A16" s="67" t="s">
        <v>18</v>
      </c>
      <c r="B16" s="67" t="s">
        <v>315</v>
      </c>
      <c r="C16" s="17"/>
      <c r="D16" s="17"/>
      <c r="E16" s="17"/>
      <c r="F16" s="17">
        <v>348</v>
      </c>
      <c r="G16" s="17"/>
      <c r="I16" s="47">
        <f t="shared" si="0"/>
        <v>348</v>
      </c>
      <c r="J16" s="46"/>
    </row>
    <row r="17" spans="1:10" x14ac:dyDescent="0.3">
      <c r="A17" s="2" t="s">
        <v>331</v>
      </c>
      <c r="B17" s="2" t="s">
        <v>287</v>
      </c>
      <c r="C17" s="17"/>
      <c r="D17" s="17"/>
      <c r="E17" s="17"/>
      <c r="F17" s="17"/>
      <c r="G17" s="17"/>
      <c r="I17" s="47">
        <f t="shared" si="0"/>
        <v>0</v>
      </c>
      <c r="J17" s="46">
        <f>I17</f>
        <v>0</v>
      </c>
    </row>
    <row r="18" spans="1:10" x14ac:dyDescent="0.3">
      <c r="A18" s="2" t="s">
        <v>18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73" t="s">
        <v>11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4">
        <f>I4+I19+I33+I40+I62+I66+I68+I79+I26+I75+I86+I55+I47</f>
        <v>49278</v>
      </c>
    </row>
    <row r="20" spans="1:10" x14ac:dyDescent="0.3">
      <c r="A20" s="73" t="s">
        <v>346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6">
        <f>I20+I34+I41+I80+I27+I69+I76+I87+I56+I48+I5</f>
        <v>60039</v>
      </c>
    </row>
    <row r="21" spans="1:10" x14ac:dyDescent="0.3">
      <c r="A21" s="73" t="s">
        <v>10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4">
        <f>I6+I21+I35+I42+I63+I67+I81+I28+I70+I88+I57+I49</f>
        <v>42393</v>
      </c>
    </row>
    <row r="22" spans="1:10" x14ac:dyDescent="0.3">
      <c r="A22" s="73" t="s">
        <v>347</v>
      </c>
      <c r="B22" s="73" t="s">
        <v>410</v>
      </c>
      <c r="C22" s="17"/>
      <c r="D22" s="17"/>
      <c r="E22" s="17">
        <v>472</v>
      </c>
      <c r="F22" s="17">
        <v>5138</v>
      </c>
      <c r="G22" s="17"/>
      <c r="I22" s="47">
        <f t="shared" si="0"/>
        <v>5610</v>
      </c>
      <c r="J22" s="46">
        <f>I22+I36+I43+I82+I29+I71+I89+I58+I50+I7</f>
        <v>97396</v>
      </c>
    </row>
    <row r="23" spans="1:10" x14ac:dyDescent="0.3">
      <c r="A23" s="73" t="s">
        <v>8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4">
        <f>I8+I23+I37+I44+I64+I83+I30+I72+I90+I59+I51</f>
        <v>16278</v>
      </c>
    </row>
    <row r="24" spans="1:10" x14ac:dyDescent="0.3">
      <c r="A24" s="73" t="s">
        <v>348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>
        <f>I10+I24+I38+I45+I65+I84+I31+I73+I77+I91+I60+I53</f>
        <v>20789</v>
      </c>
    </row>
    <row r="25" spans="1:10" x14ac:dyDescent="0.3">
      <c r="A25" s="73" t="s">
        <v>158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>
        <f>I11+I25+I39+I46+I85+I32+I74+I78+I92+I61+I54</f>
        <v>19821</v>
      </c>
    </row>
    <row r="26" spans="1:10" x14ac:dyDescent="0.3">
      <c r="A26" s="2" t="s">
        <v>172</v>
      </c>
      <c r="B26" s="2" t="s">
        <v>407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352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22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323</v>
      </c>
      <c r="B29" s="2" t="s">
        <v>407</v>
      </c>
      <c r="C29" s="17"/>
      <c r="D29" s="17">
        <v>4897</v>
      </c>
      <c r="E29" s="17">
        <v>2325</v>
      </c>
      <c r="F29" s="17">
        <v>3247</v>
      </c>
      <c r="G29" s="17"/>
      <c r="I29" s="47">
        <f t="shared" si="0"/>
        <v>10469</v>
      </c>
      <c r="J29" s="44"/>
    </row>
    <row r="30" spans="1:10" x14ac:dyDescent="0.3">
      <c r="A30" s="2" t="s">
        <v>24</v>
      </c>
      <c r="B30" s="2" t="s">
        <v>407</v>
      </c>
      <c r="C30" s="17"/>
      <c r="D30" s="17"/>
      <c r="E30" s="17">
        <v>1562</v>
      </c>
      <c r="F30" s="17"/>
      <c r="G30" s="17"/>
      <c r="I30" s="47">
        <f t="shared" si="0"/>
        <v>1562</v>
      </c>
      <c r="J30" s="44"/>
    </row>
    <row r="31" spans="1:10" x14ac:dyDescent="0.3">
      <c r="A31" s="2" t="s">
        <v>353</v>
      </c>
      <c r="B31" s="2" t="s">
        <v>407</v>
      </c>
      <c r="C31" s="17">
        <v>1172</v>
      </c>
      <c r="D31" s="17"/>
      <c r="E31" s="17"/>
      <c r="F31" s="17"/>
      <c r="G31" s="17"/>
      <c r="I31" s="47">
        <f t="shared" si="0"/>
        <v>1172</v>
      </c>
      <c r="J31" s="44"/>
    </row>
    <row r="32" spans="1:10" x14ac:dyDescent="0.3">
      <c r="A32" s="2" t="s">
        <v>354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11</v>
      </c>
      <c r="B33" s="61" t="s">
        <v>345</v>
      </c>
      <c r="C33" s="17"/>
      <c r="D33" s="17"/>
      <c r="E33" s="17"/>
      <c r="F33" s="17">
        <v>81</v>
      </c>
      <c r="G33" s="17"/>
      <c r="I33" s="47">
        <f t="shared" si="0"/>
        <v>81</v>
      </c>
      <c r="J33" s="45"/>
    </row>
    <row r="34" spans="1:10" x14ac:dyDescent="0.3">
      <c r="A34" s="2" t="s">
        <v>346</v>
      </c>
      <c r="B34" s="61" t="s">
        <v>345</v>
      </c>
      <c r="C34" s="17"/>
      <c r="D34" s="17">
        <v>5001</v>
      </c>
      <c r="E34" s="17"/>
      <c r="F34" s="17"/>
      <c r="G34" s="17"/>
      <c r="I34" s="47">
        <f t="shared" si="0"/>
        <v>5001</v>
      </c>
      <c r="J34" s="45"/>
    </row>
    <row r="35" spans="1:10" x14ac:dyDescent="0.3">
      <c r="A35" s="2" t="s">
        <v>10</v>
      </c>
      <c r="B35" s="61" t="s">
        <v>345</v>
      </c>
      <c r="C35" s="17"/>
      <c r="D35" s="17">
        <v>943</v>
      </c>
      <c r="E35" s="17"/>
      <c r="F35" s="17"/>
      <c r="G35" s="17"/>
      <c r="I35" s="47">
        <f t="shared" si="0"/>
        <v>943</v>
      </c>
      <c r="J35" s="45"/>
    </row>
    <row r="36" spans="1:10" x14ac:dyDescent="0.3">
      <c r="A36" s="2" t="s">
        <v>347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8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348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158</v>
      </c>
      <c r="B39" s="61" t="s">
        <v>345</v>
      </c>
      <c r="C39" s="17">
        <v>723</v>
      </c>
      <c r="D39" s="17"/>
      <c r="E39" s="17"/>
      <c r="F39" s="17">
        <v>781</v>
      </c>
      <c r="G39" s="17"/>
      <c r="I39" s="47">
        <f t="shared" si="0"/>
        <v>1504</v>
      </c>
      <c r="J39" s="45"/>
    </row>
    <row r="40" spans="1:10" x14ac:dyDescent="0.3">
      <c r="A40" s="2" t="s">
        <v>157</v>
      </c>
      <c r="B40" s="63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328</v>
      </c>
      <c r="B41" s="63" t="s">
        <v>345</v>
      </c>
      <c r="C41" s="17"/>
      <c r="D41" s="17">
        <v>222</v>
      </c>
      <c r="E41" s="17"/>
      <c r="F41" s="17"/>
      <c r="G41" s="17"/>
      <c r="I41" s="47">
        <f t="shared" si="0"/>
        <v>222</v>
      </c>
      <c r="J41" s="45"/>
    </row>
    <row r="42" spans="1:10" x14ac:dyDescent="0.3">
      <c r="A42" s="2" t="s">
        <v>139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329</v>
      </c>
      <c r="B43" s="63" t="s">
        <v>345</v>
      </c>
      <c r="C43" s="17"/>
      <c r="D43" s="17"/>
      <c r="E43" s="17">
        <v>3054</v>
      </c>
      <c r="F43" s="17">
        <v>2520</v>
      </c>
      <c r="G43" s="17"/>
      <c r="I43" s="47">
        <f t="shared" si="0"/>
        <v>5574</v>
      </c>
      <c r="J43" s="45"/>
    </row>
    <row r="44" spans="1:10" x14ac:dyDescent="0.3">
      <c r="A44" s="2" t="s">
        <v>174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307</v>
      </c>
      <c r="B45" s="63" t="s">
        <v>345</v>
      </c>
      <c r="C45" s="17">
        <v>971</v>
      </c>
      <c r="D45" s="17"/>
      <c r="E45" s="17">
        <v>3815</v>
      </c>
      <c r="F45" s="17"/>
      <c r="G45" s="17"/>
      <c r="I45" s="47">
        <f t="shared" si="0"/>
        <v>4786</v>
      </c>
      <c r="J45" s="45"/>
    </row>
    <row r="46" spans="1:10" x14ac:dyDescent="0.3">
      <c r="A46" s="2" t="s">
        <v>324</v>
      </c>
      <c r="B46" s="63" t="s">
        <v>345</v>
      </c>
      <c r="C46" s="17"/>
      <c r="D46" s="17"/>
      <c r="E46" s="17"/>
      <c r="F46" s="17">
        <v>219</v>
      </c>
      <c r="G46" s="17"/>
      <c r="I46" s="47">
        <f t="shared" si="0"/>
        <v>219</v>
      </c>
      <c r="J46" s="45"/>
    </row>
    <row r="47" spans="1:10" x14ac:dyDescent="0.3">
      <c r="A47" s="2" t="s">
        <v>29</v>
      </c>
      <c r="B47" s="84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330</v>
      </c>
      <c r="B48" s="84" t="s">
        <v>345</v>
      </c>
      <c r="C48" s="17"/>
      <c r="D48" s="17">
        <v>4195</v>
      </c>
      <c r="E48" s="17">
        <v>877</v>
      </c>
      <c r="F48" s="17"/>
      <c r="G48" s="17"/>
      <c r="I48" s="47">
        <f t="shared" si="0"/>
        <v>5072</v>
      </c>
      <c r="J48" s="45"/>
    </row>
    <row r="49" spans="1:10" x14ac:dyDescent="0.3">
      <c r="A49" s="2" t="s">
        <v>17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331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18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415</v>
      </c>
      <c r="B52" s="84" t="s">
        <v>345</v>
      </c>
      <c r="C52" s="17">
        <v>961</v>
      </c>
      <c r="D52" s="17"/>
      <c r="E52" s="17">
        <v>2176</v>
      </c>
      <c r="F52" s="17">
        <v>2528</v>
      </c>
      <c r="G52" s="17"/>
      <c r="I52" s="47">
        <f t="shared" si="0"/>
        <v>5665</v>
      </c>
      <c r="J52" s="46">
        <f>I52</f>
        <v>5665</v>
      </c>
    </row>
    <row r="53" spans="1:10" x14ac:dyDescent="0.3">
      <c r="A53" s="2" t="s">
        <v>244</v>
      </c>
      <c r="B53" s="84" t="s">
        <v>345</v>
      </c>
      <c r="C53" s="17">
        <v>1660</v>
      </c>
      <c r="D53" s="17"/>
      <c r="E53" s="17">
        <v>1943</v>
      </c>
      <c r="F53" s="17"/>
      <c r="G53" s="17"/>
      <c r="I53" s="47">
        <f t="shared" si="0"/>
        <v>3603</v>
      </c>
      <c r="J53" s="45"/>
    </row>
    <row r="54" spans="1:10" x14ac:dyDescent="0.3">
      <c r="A54" s="2" t="s">
        <v>162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172</v>
      </c>
      <c r="B55" s="57" t="s">
        <v>413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352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22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323</v>
      </c>
      <c r="B58" s="57" t="s">
        <v>413</v>
      </c>
      <c r="C58" s="17">
        <v>1154</v>
      </c>
      <c r="D58" s="17">
        <v>14902</v>
      </c>
      <c r="E58" s="17">
        <v>24533</v>
      </c>
      <c r="F58" s="17">
        <v>14186</v>
      </c>
      <c r="G58" s="17"/>
      <c r="I58" s="47">
        <f t="shared" si="0"/>
        <v>54775</v>
      </c>
      <c r="J58" s="45"/>
    </row>
    <row r="59" spans="1:10" x14ac:dyDescent="0.3">
      <c r="A59" s="57" t="s">
        <v>24</v>
      </c>
      <c r="B59" s="57" t="s">
        <v>413</v>
      </c>
      <c r="C59" s="17"/>
      <c r="D59" s="17">
        <v>2874</v>
      </c>
      <c r="E59" s="17">
        <v>4601</v>
      </c>
      <c r="F59" s="17">
        <v>5971</v>
      </c>
      <c r="G59" s="17"/>
      <c r="I59" s="47">
        <f t="shared" si="0"/>
        <v>13446</v>
      </c>
      <c r="J59" s="45"/>
    </row>
    <row r="60" spans="1:10" x14ac:dyDescent="0.3">
      <c r="A60" s="57" t="s">
        <v>353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354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2" t="s">
        <v>19</v>
      </c>
      <c r="B62" s="2" t="s">
        <v>288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20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21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243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157</v>
      </c>
      <c r="B66" s="2" t="s">
        <v>315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139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0" t="s">
        <v>11</v>
      </c>
      <c r="B68" s="60" t="s">
        <v>315</v>
      </c>
      <c r="C68" s="17"/>
      <c r="D68" s="17">
        <v>5480</v>
      </c>
      <c r="E68" s="17">
        <v>4262</v>
      </c>
      <c r="F68" s="17">
        <v>2376</v>
      </c>
      <c r="G68" s="17"/>
      <c r="I68" s="47">
        <f t="shared" si="0"/>
        <v>12118</v>
      </c>
      <c r="J68" s="45"/>
    </row>
    <row r="69" spans="1:10" x14ac:dyDescent="0.3">
      <c r="A69" s="60" t="s">
        <v>346</v>
      </c>
      <c r="B69" s="60" t="s">
        <v>315</v>
      </c>
      <c r="C69" s="17"/>
      <c r="D69" s="17">
        <v>3521</v>
      </c>
      <c r="E69" s="17">
        <v>4754</v>
      </c>
      <c r="F69" s="17"/>
      <c r="G69" s="17"/>
      <c r="I69" s="47">
        <f t="shared" si="0"/>
        <v>8275</v>
      </c>
      <c r="J69" s="45"/>
    </row>
    <row r="70" spans="1:10" x14ac:dyDescent="0.3">
      <c r="A70" s="60" t="s">
        <v>10</v>
      </c>
      <c r="B70" s="60" t="s">
        <v>315</v>
      </c>
      <c r="C70" s="17"/>
      <c r="D70" s="17">
        <v>8831</v>
      </c>
      <c r="E70" s="17">
        <v>4233</v>
      </c>
      <c r="F70" s="17">
        <v>4088</v>
      </c>
      <c r="G70" s="17"/>
      <c r="I70" s="47">
        <f t="shared" si="0"/>
        <v>17152</v>
      </c>
      <c r="J70" s="45"/>
    </row>
    <row r="71" spans="1:10" x14ac:dyDescent="0.3">
      <c r="A71" s="60" t="s">
        <v>347</v>
      </c>
      <c r="B71" s="60" t="s">
        <v>315</v>
      </c>
      <c r="C71" s="17"/>
      <c r="D71" s="17"/>
      <c r="E71" s="17">
        <v>139</v>
      </c>
      <c r="F71" s="17">
        <v>2824</v>
      </c>
      <c r="G71" s="17"/>
      <c r="I71" s="47">
        <f t="shared" si="0"/>
        <v>2963</v>
      </c>
      <c r="J71" s="45"/>
    </row>
    <row r="72" spans="1:10" x14ac:dyDescent="0.3">
      <c r="A72" s="60" t="s">
        <v>8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348</v>
      </c>
      <c r="B73" s="60" t="s">
        <v>315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158</v>
      </c>
      <c r="B74" s="60" t="s">
        <v>315</v>
      </c>
      <c r="C74" s="17">
        <v>3121</v>
      </c>
      <c r="D74" s="17"/>
      <c r="E74" s="17"/>
      <c r="F74" s="17"/>
      <c r="G74" s="17"/>
      <c r="I74" s="47">
        <f t="shared" si="0"/>
        <v>3121</v>
      </c>
      <c r="J74" s="45"/>
    </row>
    <row r="75" spans="1:10" x14ac:dyDescent="0.3">
      <c r="A75" s="60" t="s">
        <v>11</v>
      </c>
      <c r="B75" s="60" t="s">
        <v>379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346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348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158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2" t="s">
        <v>172</v>
      </c>
      <c r="B79" s="62" t="s">
        <v>351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352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22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323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24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353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354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77" t="s">
        <v>157</v>
      </c>
      <c r="B86" s="77" t="s">
        <v>386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328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139</v>
      </c>
      <c r="B88" s="77" t="s">
        <v>386</v>
      </c>
      <c r="C88" s="17"/>
      <c r="D88" s="17">
        <v>1346</v>
      </c>
      <c r="E88" s="17"/>
      <c r="F88" s="17"/>
      <c r="G88" s="17"/>
      <c r="I88" s="47">
        <f t="shared" si="0"/>
        <v>1346</v>
      </c>
      <c r="J88" s="45"/>
    </row>
    <row r="89" spans="1:10" x14ac:dyDescent="0.3">
      <c r="A89" s="77" t="s">
        <v>329</v>
      </c>
      <c r="B89" s="77" t="s">
        <v>386</v>
      </c>
      <c r="C89" s="17"/>
      <c r="D89" s="17">
        <v>3308</v>
      </c>
      <c r="E89" s="17">
        <v>982</v>
      </c>
      <c r="F89" s="17"/>
      <c r="G89" s="17"/>
      <c r="I89" s="47">
        <f t="shared" si="0"/>
        <v>4290</v>
      </c>
      <c r="J89" s="45"/>
    </row>
    <row r="90" spans="1:10" x14ac:dyDescent="0.3">
      <c r="A90" s="77" t="s">
        <v>174</v>
      </c>
      <c r="B90" s="77" t="s">
        <v>386</v>
      </c>
      <c r="C90" s="17"/>
      <c r="D90" s="17"/>
      <c r="E90" s="17">
        <v>1270</v>
      </c>
      <c r="F90" s="17"/>
      <c r="G90" s="17"/>
      <c r="I90" s="47">
        <f t="shared" si="0"/>
        <v>1270</v>
      </c>
      <c r="J90" s="45"/>
    </row>
    <row r="91" spans="1:10" x14ac:dyDescent="0.3">
      <c r="A91" s="77" t="s">
        <v>307</v>
      </c>
      <c r="B91" s="77" t="s">
        <v>386</v>
      </c>
      <c r="C91" s="17"/>
      <c r="D91" s="17"/>
      <c r="E91" s="17"/>
      <c r="F91" s="17"/>
      <c r="G91" s="17"/>
      <c r="I91" s="47">
        <f t="shared" si="0"/>
        <v>0</v>
      </c>
      <c r="J91" s="45"/>
    </row>
    <row r="92" spans="1:10" x14ac:dyDescent="0.3">
      <c r="A92" s="77" t="s">
        <v>324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t="s">
        <v>29</v>
      </c>
      <c r="B93" t="s">
        <v>30</v>
      </c>
      <c r="C93" s="17"/>
      <c r="D93" s="17"/>
      <c r="E93" s="17"/>
      <c r="F93" s="17"/>
      <c r="G93" s="17"/>
      <c r="I93" s="47">
        <f t="shared" si="0"/>
        <v>0</v>
      </c>
      <c r="J93" s="44"/>
    </row>
    <row r="94" spans="1:10" x14ac:dyDescent="0.3">
      <c r="A94" t="s">
        <v>17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4"/>
    </row>
    <row r="95" spans="1:10" x14ac:dyDescent="0.3">
      <c r="A95" t="s">
        <v>18</v>
      </c>
      <c r="B95" t="s">
        <v>30</v>
      </c>
      <c r="C95" s="17"/>
      <c r="D95" s="17"/>
      <c r="E95" s="17"/>
      <c r="F95" s="17"/>
      <c r="G95" s="17"/>
      <c r="I95" s="47">
        <f t="shared" si="0"/>
        <v>0</v>
      </c>
      <c r="J95" s="44"/>
    </row>
    <row r="96" spans="1:10" x14ac:dyDescent="0.3">
      <c r="A96" t="s">
        <v>244</v>
      </c>
      <c r="B96" t="s">
        <v>30</v>
      </c>
      <c r="C96" s="17"/>
      <c r="D96" s="17"/>
      <c r="E96" s="17"/>
      <c r="F96" s="17"/>
      <c r="G96" s="17"/>
      <c r="I96" s="47">
        <f t="shared" si="0"/>
        <v>0</v>
      </c>
      <c r="J96" s="44"/>
    </row>
    <row r="97" spans="1:10" x14ac:dyDescent="0.3">
      <c r="A97" t="s">
        <v>162</v>
      </c>
      <c r="B97" t="s">
        <v>30</v>
      </c>
      <c r="C97" s="17"/>
      <c r="D97" s="17"/>
      <c r="E97" s="17"/>
      <c r="F97" s="17"/>
      <c r="G97" s="17"/>
      <c r="I97" s="47">
        <f t="shared" si="0"/>
        <v>0</v>
      </c>
      <c r="J97" s="46"/>
    </row>
    <row r="98" spans="1:10" x14ac:dyDescent="0.3">
      <c r="A98" s="42" t="s">
        <v>25</v>
      </c>
      <c r="B98" s="42" t="s">
        <v>30</v>
      </c>
      <c r="C98" s="17"/>
      <c r="D98" s="17"/>
      <c r="E98" s="17"/>
      <c r="F98" s="17"/>
      <c r="G98" s="17"/>
      <c r="I98" s="47">
        <f t="shared" si="0"/>
        <v>0</v>
      </c>
      <c r="J98" s="46">
        <f>I98+I117</f>
        <v>0</v>
      </c>
    </row>
    <row r="99" spans="1:10" x14ac:dyDescent="0.3">
      <c r="A99" s="42" t="s">
        <v>349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6">
        <f>I99</f>
        <v>0</v>
      </c>
    </row>
    <row r="100" spans="1:10" x14ac:dyDescent="0.3">
      <c r="A100" s="42" t="s">
        <v>27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4">
        <f>I100+I115+I118</f>
        <v>0</v>
      </c>
    </row>
    <row r="101" spans="1:10" x14ac:dyDescent="0.3">
      <c r="A101" s="60" t="s">
        <v>325</v>
      </c>
      <c r="B101" s="60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4">
        <f>I101+I119</f>
        <v>0</v>
      </c>
    </row>
    <row r="102" spans="1:10" x14ac:dyDescent="0.3">
      <c r="A102" s="42" t="s">
        <v>28</v>
      </c>
      <c r="B102" s="42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4">
        <f>I102+I116+I120</f>
        <v>0</v>
      </c>
    </row>
    <row r="103" spans="1:10" x14ac:dyDescent="0.3">
      <c r="A103" t="s">
        <v>29</v>
      </c>
      <c r="B103" s="59" t="s">
        <v>254</v>
      </c>
      <c r="C103" s="17"/>
      <c r="D103" s="17"/>
      <c r="E103" s="17"/>
      <c r="F103" s="17"/>
      <c r="G103" s="17"/>
      <c r="I103" s="47">
        <f t="shared" si="0"/>
        <v>0</v>
      </c>
      <c r="J103" s="44">
        <f>I93+I103+I111+I121+I153+I125+I132+I139+I146+I160</f>
        <v>29118</v>
      </c>
    </row>
    <row r="104" spans="1:10" x14ac:dyDescent="0.3">
      <c r="A104" t="s">
        <v>330</v>
      </c>
      <c r="B104" s="59" t="s">
        <v>254</v>
      </c>
      <c r="C104" s="17"/>
      <c r="D104" s="17">
        <v>750</v>
      </c>
      <c r="E104" s="17">
        <v>9784</v>
      </c>
      <c r="F104" s="17">
        <v>6773</v>
      </c>
      <c r="G104" s="17"/>
      <c r="I104" s="47">
        <f t="shared" si="0"/>
        <v>17307</v>
      </c>
      <c r="J104" s="46">
        <f>I104+I154+I126+I133+I140+I147+I161</f>
        <v>35141</v>
      </c>
    </row>
    <row r="105" spans="1:10" x14ac:dyDescent="0.3">
      <c r="A105" t="s">
        <v>17</v>
      </c>
      <c r="B105" s="59" t="s">
        <v>254</v>
      </c>
      <c r="C105" s="17"/>
      <c r="D105" s="17"/>
      <c r="E105" s="17"/>
      <c r="F105" s="17">
        <v>2347</v>
      </c>
      <c r="G105" s="17"/>
      <c r="I105" s="47">
        <f t="shared" si="0"/>
        <v>2347</v>
      </c>
      <c r="J105" s="44">
        <f>I94+I105+I112+I122+I155+I127+I134+I141+I148+I162</f>
        <v>19802</v>
      </c>
    </row>
    <row r="106" spans="1:10" x14ac:dyDescent="0.3">
      <c r="A106" t="s">
        <v>331</v>
      </c>
      <c r="B106" s="59" t="s">
        <v>254</v>
      </c>
      <c r="C106" s="17"/>
      <c r="D106" s="17"/>
      <c r="E106" s="17">
        <v>13526</v>
      </c>
      <c r="F106" s="17">
        <v>6917</v>
      </c>
      <c r="G106" s="17"/>
      <c r="I106" s="47">
        <f t="shared" si="0"/>
        <v>20443</v>
      </c>
      <c r="J106" s="46">
        <f>I106+I156+I128+I135+I142+I149+I163</f>
        <v>47669</v>
      </c>
    </row>
    <row r="107" spans="1:10" x14ac:dyDescent="0.3">
      <c r="A107" t="s">
        <v>18</v>
      </c>
      <c r="B107" s="59" t="s">
        <v>254</v>
      </c>
      <c r="C107" s="17"/>
      <c r="D107" s="17"/>
      <c r="E107" s="17"/>
      <c r="F107" s="17"/>
      <c r="G107" s="17"/>
      <c r="I107" s="47">
        <f t="shared" si="0"/>
        <v>0</v>
      </c>
      <c r="J107" s="44">
        <f>I95+I113+I123+I157+I107+I129+I136+I143+I150+I164</f>
        <v>11546</v>
      </c>
    </row>
    <row r="108" spans="1:10" x14ac:dyDescent="0.3">
      <c r="A108" t="s">
        <v>415</v>
      </c>
      <c r="B108" s="59" t="s">
        <v>254</v>
      </c>
      <c r="C108" s="17">
        <v>396</v>
      </c>
      <c r="D108" s="17"/>
      <c r="E108" s="17">
        <v>3433</v>
      </c>
      <c r="F108" s="17">
        <v>652</v>
      </c>
      <c r="G108" s="17"/>
      <c r="I108" s="47">
        <f t="shared" si="0"/>
        <v>4481</v>
      </c>
      <c r="J108" s="44">
        <f>I108</f>
        <v>4481</v>
      </c>
    </row>
    <row r="109" spans="1:10" x14ac:dyDescent="0.3">
      <c r="A109" t="s">
        <v>244</v>
      </c>
      <c r="B109" s="59" t="s">
        <v>254</v>
      </c>
      <c r="C109" s="17">
        <v>4916</v>
      </c>
      <c r="D109" s="17"/>
      <c r="E109" s="17"/>
      <c r="F109" s="17">
        <v>4474</v>
      </c>
      <c r="G109" s="17"/>
      <c r="I109" s="47">
        <f t="shared" si="0"/>
        <v>9390</v>
      </c>
      <c r="J109" s="44">
        <f>I96+I114+I124+I109+I158+I130+I137+I144+I151+I165</f>
        <v>9390</v>
      </c>
    </row>
    <row r="110" spans="1:10" x14ac:dyDescent="0.3">
      <c r="A110" t="s">
        <v>162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I97+I110+I159+I131+I138+I145+I152+I166</f>
        <v>8066</v>
      </c>
    </row>
    <row r="111" spans="1:10" x14ac:dyDescent="0.3">
      <c r="A111" s="2" t="s">
        <v>29</v>
      </c>
      <c r="B111" s="2" t="s">
        <v>289</v>
      </c>
      <c r="C111" s="17"/>
      <c r="D111" s="17"/>
      <c r="E111" s="17"/>
      <c r="F111" s="17"/>
      <c r="G111" s="17"/>
      <c r="I111" s="47">
        <f t="shared" si="0"/>
        <v>0</v>
      </c>
      <c r="J111" s="45"/>
    </row>
    <row r="112" spans="1:10" x14ac:dyDescent="0.3">
      <c r="A112" s="2" t="s">
        <v>17</v>
      </c>
      <c r="B112" s="2" t="s">
        <v>289</v>
      </c>
      <c r="C112" s="17"/>
      <c r="D112" s="17"/>
      <c r="E112" s="17"/>
      <c r="F112" s="17"/>
      <c r="G112" s="17"/>
      <c r="I112" s="47">
        <f t="shared" si="0"/>
        <v>0</v>
      </c>
      <c r="J112" s="45"/>
    </row>
    <row r="113" spans="1:10" x14ac:dyDescent="0.3">
      <c r="A113" t="s">
        <v>18</v>
      </c>
      <c r="B113" s="2" t="s">
        <v>289</v>
      </c>
      <c r="C113" s="17"/>
      <c r="D113" s="17"/>
      <c r="E113" s="17"/>
      <c r="F113" s="17"/>
      <c r="G113" s="17"/>
      <c r="I113" s="47">
        <f t="shared" si="0"/>
        <v>0</v>
      </c>
      <c r="J113" s="45"/>
    </row>
    <row r="114" spans="1:10" x14ac:dyDescent="0.3">
      <c r="A114" s="2" t="s">
        <v>244</v>
      </c>
      <c r="B114" s="2" t="s">
        <v>289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27</v>
      </c>
      <c r="B115" s="2" t="s">
        <v>289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28</v>
      </c>
      <c r="B116" s="2" t="s">
        <v>289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t="s">
        <v>25</v>
      </c>
      <c r="B117" s="2" t="s">
        <v>292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t="s">
        <v>27</v>
      </c>
      <c r="B118" s="2" t="s">
        <v>292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t="s">
        <v>325</v>
      </c>
      <c r="B119" s="2" t="s">
        <v>292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28</v>
      </c>
      <c r="B120" s="2" t="s">
        <v>292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s="2" t="s">
        <v>29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s="2" t="s">
        <v>17</v>
      </c>
      <c r="B122" s="2" t="s">
        <v>292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18</v>
      </c>
      <c r="B123" s="2" t="s">
        <v>292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s="2" t="s">
        <v>244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175</v>
      </c>
      <c r="B125" s="64" t="s">
        <v>360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361</v>
      </c>
      <c r="B126" s="64" t="s">
        <v>360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176</v>
      </c>
      <c r="B127" s="64" t="s">
        <v>360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362</v>
      </c>
      <c r="B128" s="64" t="s">
        <v>360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t="s">
        <v>177</v>
      </c>
      <c r="B129" s="64" t="s">
        <v>360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2" t="s">
        <v>363</v>
      </c>
      <c r="B130" s="64" t="s">
        <v>360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s="2" t="s">
        <v>364</v>
      </c>
      <c r="B131" s="64" t="s">
        <v>360</v>
      </c>
      <c r="C131" s="17"/>
      <c r="D131" s="17"/>
      <c r="E131" s="17">
        <v>1831</v>
      </c>
      <c r="F131" s="17"/>
      <c r="G131" s="17"/>
      <c r="I131" s="13">
        <f t="shared" si="0"/>
        <v>1831</v>
      </c>
      <c r="J131" s="45"/>
    </row>
    <row r="132" spans="1:10" x14ac:dyDescent="0.3">
      <c r="A132" s="53" t="s">
        <v>29</v>
      </c>
      <c r="B132" s="68" t="s">
        <v>420</v>
      </c>
      <c r="C132" s="17"/>
      <c r="D132" s="17">
        <v>10634</v>
      </c>
      <c r="E132" s="17">
        <v>10083</v>
      </c>
      <c r="F132" s="17">
        <v>8401</v>
      </c>
      <c r="G132" s="17"/>
      <c r="I132" s="13">
        <f t="shared" si="0"/>
        <v>29118</v>
      </c>
      <c r="J132" s="46"/>
    </row>
    <row r="133" spans="1:10" x14ac:dyDescent="0.3">
      <c r="A133" s="53" t="s">
        <v>330</v>
      </c>
      <c r="B133" s="68" t="s">
        <v>420</v>
      </c>
      <c r="C133" s="17">
        <v>819</v>
      </c>
      <c r="D133" s="17">
        <v>17015</v>
      </c>
      <c r="E133" s="17"/>
      <c r="F133" s="17"/>
      <c r="G133" s="17"/>
      <c r="I133" s="13">
        <f t="shared" si="0"/>
        <v>17834</v>
      </c>
      <c r="J133" s="46"/>
    </row>
    <row r="134" spans="1:10" x14ac:dyDescent="0.3">
      <c r="A134" s="53" t="s">
        <v>17</v>
      </c>
      <c r="B134" s="68" t="s">
        <v>420</v>
      </c>
      <c r="C134" s="17"/>
      <c r="D134" s="17">
        <v>7832</v>
      </c>
      <c r="E134" s="17">
        <v>1971</v>
      </c>
      <c r="F134" s="17">
        <v>7652</v>
      </c>
      <c r="G134" s="17"/>
      <c r="I134" s="13">
        <f t="shared" si="0"/>
        <v>17455</v>
      </c>
      <c r="J134" s="46"/>
    </row>
    <row r="135" spans="1:10" x14ac:dyDescent="0.3">
      <c r="A135" s="53" t="s">
        <v>331</v>
      </c>
      <c r="B135" s="68" t="s">
        <v>420</v>
      </c>
      <c r="C135" s="17">
        <v>1005</v>
      </c>
      <c r="D135" s="17">
        <v>12244</v>
      </c>
      <c r="E135" s="17">
        <v>4974</v>
      </c>
      <c r="F135" s="17">
        <v>9003</v>
      </c>
      <c r="G135" s="17"/>
      <c r="I135" s="13">
        <f t="shared" si="0"/>
        <v>27226</v>
      </c>
      <c r="J135" s="46"/>
    </row>
    <row r="136" spans="1:10" x14ac:dyDescent="0.3">
      <c r="A136" s="53" t="s">
        <v>18</v>
      </c>
      <c r="B136" s="68" t="s">
        <v>420</v>
      </c>
      <c r="C136" s="17"/>
      <c r="D136" s="17">
        <v>1016</v>
      </c>
      <c r="E136" s="17">
        <v>3552</v>
      </c>
      <c r="F136" s="17">
        <v>5418</v>
      </c>
      <c r="G136" s="17"/>
      <c r="I136" s="13">
        <f t="shared" si="0"/>
        <v>9986</v>
      </c>
      <c r="J136" s="46"/>
    </row>
    <row r="137" spans="1:10" x14ac:dyDescent="0.3">
      <c r="A137" s="53" t="s">
        <v>244</v>
      </c>
      <c r="B137" s="68" t="s">
        <v>420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53" t="s">
        <v>162</v>
      </c>
      <c r="B138" s="68" t="s">
        <v>420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1" t="s">
        <v>29</v>
      </c>
      <c r="B139" s="68" t="s">
        <v>382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71" t="s">
        <v>330</v>
      </c>
      <c r="B140" s="68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1" t="s">
        <v>17</v>
      </c>
      <c r="B141" s="68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1" t="s">
        <v>331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1" t="s">
        <v>18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1" t="s">
        <v>244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1" t="s">
        <v>162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55" t="s">
        <v>37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55" t="s">
        <v>332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2" t="s">
        <v>33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2" t="s">
        <v>326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2" t="s">
        <v>31</v>
      </c>
      <c r="B150" s="68" t="s">
        <v>382</v>
      </c>
      <c r="C150" s="17"/>
      <c r="D150" s="17">
        <v>1560</v>
      </c>
      <c r="E150" s="17"/>
      <c r="F150" s="17"/>
      <c r="G150" s="17"/>
      <c r="I150" s="13">
        <f t="shared" si="0"/>
        <v>1560</v>
      </c>
      <c r="J150" s="46"/>
    </row>
    <row r="151" spans="1:10" x14ac:dyDescent="0.3">
      <c r="A151" s="55" t="s">
        <v>245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55" t="s">
        <v>161</v>
      </c>
      <c r="B152" s="68" t="s">
        <v>382</v>
      </c>
      <c r="C152" s="17">
        <v>883</v>
      </c>
      <c r="D152" s="17"/>
      <c r="E152" s="17"/>
      <c r="F152" s="17"/>
      <c r="G152" s="17"/>
      <c r="I152" s="13">
        <f t="shared" si="0"/>
        <v>883</v>
      </c>
      <c r="J152" s="46"/>
    </row>
    <row r="153" spans="1:10" x14ac:dyDescent="0.3">
      <c r="A153" s="2" t="s">
        <v>37</v>
      </c>
      <c r="B153" s="73" t="s">
        <v>297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2" t="s">
        <v>332</v>
      </c>
      <c r="B154" s="73" t="s">
        <v>297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2" t="s">
        <v>33</v>
      </c>
      <c r="B155" s="73" t="s">
        <v>297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2" t="s">
        <v>326</v>
      </c>
      <c r="B156" s="73" t="s">
        <v>297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2" t="s">
        <v>31</v>
      </c>
      <c r="B157" s="73" t="s">
        <v>297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2" t="s">
        <v>245</v>
      </c>
      <c r="B158" s="73" t="s">
        <v>297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2" t="s">
        <v>161</v>
      </c>
      <c r="B159" s="73" t="s">
        <v>297</v>
      </c>
      <c r="C159" s="17">
        <v>5352</v>
      </c>
      <c r="D159" s="17"/>
      <c r="E159" s="17"/>
      <c r="F159" s="17"/>
      <c r="G159" s="17"/>
      <c r="I159" s="13">
        <f t="shared" si="0"/>
        <v>5352</v>
      </c>
      <c r="J159" s="46"/>
    </row>
    <row r="160" spans="1:10" x14ac:dyDescent="0.3">
      <c r="A160" s="77" t="s">
        <v>175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77" t="s">
        <v>361</v>
      </c>
      <c r="B161" s="68" t="s">
        <v>382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78" t="s">
        <v>176</v>
      </c>
      <c r="B162" s="68" t="s">
        <v>382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78" t="s">
        <v>362</v>
      </c>
      <c r="B163" s="68" t="s">
        <v>382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78" t="s">
        <v>177</v>
      </c>
      <c r="B164" s="68" t="s">
        <v>382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77" t="s">
        <v>363</v>
      </c>
      <c r="B165" s="68" t="s">
        <v>382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77" t="s">
        <v>364</v>
      </c>
      <c r="B166" s="68" t="s">
        <v>382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t="s">
        <v>37</v>
      </c>
      <c r="B167" s="55" t="s">
        <v>336</v>
      </c>
      <c r="C167" s="17"/>
      <c r="D167" s="17"/>
      <c r="E167" s="17"/>
      <c r="F167" s="10">
        <v>1518</v>
      </c>
      <c r="G167" s="17"/>
      <c r="I167" s="47">
        <f t="shared" si="0"/>
        <v>1518</v>
      </c>
      <c r="J167" s="45"/>
    </row>
    <row r="168" spans="1:10" x14ac:dyDescent="0.3">
      <c r="A168" s="2" t="s">
        <v>332</v>
      </c>
      <c r="B168" s="55" t="s">
        <v>336</v>
      </c>
      <c r="C168" s="17"/>
      <c r="D168" s="17"/>
      <c r="E168" s="17"/>
      <c r="F168" s="10"/>
      <c r="G168" s="17"/>
      <c r="I168" s="47">
        <f t="shared" si="0"/>
        <v>0</v>
      </c>
      <c r="J168" s="45"/>
    </row>
    <row r="169" spans="1:10" x14ac:dyDescent="0.3">
      <c r="A169" t="s">
        <v>33</v>
      </c>
      <c r="B169" s="55" t="s">
        <v>336</v>
      </c>
      <c r="C169" s="17"/>
      <c r="D169" s="17"/>
      <c r="E169" s="17"/>
      <c r="F169" s="10"/>
      <c r="G169" s="17"/>
      <c r="I169" s="47">
        <f t="shared" si="0"/>
        <v>0</v>
      </c>
      <c r="J169" s="45"/>
    </row>
    <row r="170" spans="1:10" x14ac:dyDescent="0.3">
      <c r="A170" s="2" t="s">
        <v>326</v>
      </c>
      <c r="B170" s="55" t="s">
        <v>336</v>
      </c>
      <c r="C170" s="17"/>
      <c r="D170" s="17"/>
      <c r="E170" s="17"/>
      <c r="F170" s="10"/>
      <c r="G170" s="17"/>
      <c r="I170" s="47">
        <f t="shared" si="0"/>
        <v>0</v>
      </c>
      <c r="J170" s="45"/>
    </row>
    <row r="171" spans="1:10" x14ac:dyDescent="0.3">
      <c r="A171" s="2" t="s">
        <v>339</v>
      </c>
      <c r="B171" s="55" t="s">
        <v>336</v>
      </c>
      <c r="C171" s="17"/>
      <c r="D171" s="17"/>
      <c r="E171" s="17"/>
      <c r="F171" s="10"/>
      <c r="G171" s="17"/>
      <c r="I171" s="47">
        <f t="shared" si="0"/>
        <v>0</v>
      </c>
      <c r="J171" s="46">
        <f>I171</f>
        <v>0</v>
      </c>
    </row>
    <row r="172" spans="1:10" x14ac:dyDescent="0.3">
      <c r="A172" t="s">
        <v>31</v>
      </c>
      <c r="B172" s="55" t="s">
        <v>336</v>
      </c>
      <c r="C172" s="17"/>
      <c r="D172" s="17"/>
      <c r="E172" s="17"/>
      <c r="F172" s="17"/>
      <c r="G172" s="17"/>
      <c r="I172" s="47">
        <f t="shared" si="0"/>
        <v>0</v>
      </c>
      <c r="J172" s="45"/>
    </row>
    <row r="173" spans="1:10" x14ac:dyDescent="0.3">
      <c r="A173" s="2" t="s">
        <v>245</v>
      </c>
      <c r="B173" s="55" t="s">
        <v>336</v>
      </c>
      <c r="C173" s="17">
        <v>1236</v>
      </c>
      <c r="D173" s="17"/>
      <c r="E173" s="17">
        <v>2226</v>
      </c>
      <c r="F173" s="17"/>
      <c r="G173" s="17"/>
      <c r="I173" s="47">
        <f t="shared" si="0"/>
        <v>3462</v>
      </c>
      <c r="J173" s="45"/>
    </row>
    <row r="174" spans="1:10" x14ac:dyDescent="0.3">
      <c r="A174" s="2" t="s">
        <v>161</v>
      </c>
      <c r="B174" s="55" t="s">
        <v>336</v>
      </c>
      <c r="C174" s="17">
        <v>2598</v>
      </c>
      <c r="D174" s="17"/>
      <c r="E174" s="17">
        <v>2044</v>
      </c>
      <c r="F174" s="17">
        <v>2399</v>
      </c>
      <c r="G174" s="17"/>
      <c r="I174" s="47">
        <f t="shared" si="0"/>
        <v>7041</v>
      </c>
      <c r="J174" s="45"/>
    </row>
    <row r="175" spans="1:10" x14ac:dyDescent="0.3">
      <c r="A175" t="s">
        <v>35</v>
      </c>
      <c r="B175" t="s">
        <v>32</v>
      </c>
      <c r="C175" s="17"/>
      <c r="D175" s="17"/>
      <c r="E175" s="17"/>
      <c r="F175" s="17"/>
      <c r="G175" s="17"/>
      <c r="I175" s="13">
        <f t="shared" si="0"/>
        <v>0</v>
      </c>
      <c r="J175" s="46">
        <f>I175</f>
        <v>0</v>
      </c>
    </row>
    <row r="176" spans="1:10" x14ac:dyDescent="0.3">
      <c r="A176" t="s">
        <v>36</v>
      </c>
      <c r="B176" t="s">
        <v>32</v>
      </c>
      <c r="C176" s="17"/>
      <c r="D176" s="17"/>
      <c r="E176" s="17"/>
      <c r="F176" s="17"/>
      <c r="G176" s="17"/>
      <c r="I176" s="13">
        <f t="shared" si="0"/>
        <v>0</v>
      </c>
      <c r="J176" s="46">
        <f t="shared" ref="J176:J185" si="1">I176</f>
        <v>0</v>
      </c>
    </row>
    <row r="177" spans="1:10" x14ac:dyDescent="0.3">
      <c r="A177" t="s">
        <v>340</v>
      </c>
      <c r="B177" s="56" t="s">
        <v>32</v>
      </c>
      <c r="C177" s="17"/>
      <c r="D177" s="17"/>
      <c r="E177" s="17"/>
      <c r="F177" s="17"/>
      <c r="G177" s="17"/>
      <c r="I177" s="13">
        <f t="shared" si="0"/>
        <v>0</v>
      </c>
      <c r="J177" s="46">
        <f t="shared" si="1"/>
        <v>0</v>
      </c>
    </row>
    <row r="178" spans="1:10" x14ac:dyDescent="0.3">
      <c r="A178" t="s">
        <v>405</v>
      </c>
      <c r="B178" s="56" t="s">
        <v>32</v>
      </c>
      <c r="C178" s="17"/>
      <c r="D178" s="17"/>
      <c r="E178" s="17">
        <v>7936</v>
      </c>
      <c r="F178" s="17">
        <v>3342</v>
      </c>
      <c r="G178" s="17"/>
      <c r="I178" s="13">
        <f t="shared" si="0"/>
        <v>11278</v>
      </c>
      <c r="J178" s="46">
        <f t="shared" si="1"/>
        <v>11278</v>
      </c>
    </row>
    <row r="179" spans="1:10" x14ac:dyDescent="0.3">
      <c r="A179" t="s">
        <v>341</v>
      </c>
      <c r="B179" s="56" t="s">
        <v>32</v>
      </c>
      <c r="C179" s="17">
        <v>7039</v>
      </c>
      <c r="D179" s="17"/>
      <c r="E179" s="17"/>
      <c r="F179" s="17"/>
      <c r="G179" s="17"/>
      <c r="I179" s="13">
        <f t="shared" si="0"/>
        <v>7039</v>
      </c>
      <c r="J179" s="46">
        <f t="shared" si="1"/>
        <v>7039</v>
      </c>
    </row>
    <row r="180" spans="1:10" x14ac:dyDescent="0.3">
      <c r="A180" t="s">
        <v>389</v>
      </c>
      <c r="B180" s="56" t="s">
        <v>390</v>
      </c>
      <c r="C180" s="17"/>
      <c r="D180" s="17"/>
      <c r="E180" s="17">
        <v>6475</v>
      </c>
      <c r="F180" s="17"/>
      <c r="G180" s="17"/>
      <c r="I180" s="13">
        <f t="shared" si="0"/>
        <v>6475</v>
      </c>
      <c r="J180" s="46">
        <f t="shared" si="1"/>
        <v>6475</v>
      </c>
    </row>
    <row r="181" spans="1:10" x14ac:dyDescent="0.3">
      <c r="A181" t="s">
        <v>396</v>
      </c>
      <c r="B181" s="56" t="s">
        <v>390</v>
      </c>
      <c r="C181" s="17"/>
      <c r="D181" s="17"/>
      <c r="E181" s="17">
        <v>9082</v>
      </c>
      <c r="F181" s="17">
        <v>3802</v>
      </c>
      <c r="G181" s="17"/>
      <c r="I181" s="13">
        <f t="shared" si="0"/>
        <v>12884</v>
      </c>
      <c r="J181" s="46">
        <f t="shared" si="1"/>
        <v>12884</v>
      </c>
    </row>
    <row r="182" spans="1:10" x14ac:dyDescent="0.3">
      <c r="A182" t="s">
        <v>391</v>
      </c>
      <c r="B182" s="56" t="s">
        <v>390</v>
      </c>
      <c r="C182" s="17">
        <v>7826</v>
      </c>
      <c r="D182" s="17"/>
      <c r="E182" s="17"/>
      <c r="F182" s="17"/>
      <c r="G182" s="17"/>
      <c r="I182" s="13">
        <f t="shared" si="0"/>
        <v>7826</v>
      </c>
      <c r="J182" s="46">
        <f t="shared" si="1"/>
        <v>7826</v>
      </c>
    </row>
    <row r="183" spans="1:10" x14ac:dyDescent="0.3">
      <c r="A183" t="s">
        <v>408</v>
      </c>
      <c r="B183" s="56" t="s">
        <v>390</v>
      </c>
      <c r="C183" s="17">
        <v>8993</v>
      </c>
      <c r="D183" s="17"/>
      <c r="E183" s="17"/>
      <c r="F183" s="17"/>
      <c r="G183" s="17"/>
      <c r="I183" s="13">
        <f t="shared" si="0"/>
        <v>8993</v>
      </c>
      <c r="J183" s="46">
        <f t="shared" si="1"/>
        <v>8993</v>
      </c>
    </row>
    <row r="184" spans="1:10" x14ac:dyDescent="0.3">
      <c r="A184" s="53" t="s">
        <v>332</v>
      </c>
      <c r="B184" s="54" t="s">
        <v>316</v>
      </c>
      <c r="C184" s="17"/>
      <c r="D184" s="17"/>
      <c r="E184" s="17">
        <v>2424</v>
      </c>
      <c r="F184" s="17"/>
      <c r="G184" s="17"/>
      <c r="I184" s="13">
        <f t="shared" si="0"/>
        <v>2424</v>
      </c>
      <c r="J184" s="46">
        <f t="shared" si="1"/>
        <v>2424</v>
      </c>
    </row>
    <row r="185" spans="1:10" x14ac:dyDescent="0.3">
      <c r="A185" s="53" t="s">
        <v>326</v>
      </c>
      <c r="B185" s="54" t="s">
        <v>316</v>
      </c>
      <c r="C185" s="17"/>
      <c r="D185" s="17"/>
      <c r="E185" s="17">
        <v>6802</v>
      </c>
      <c r="F185" s="17">
        <v>2811</v>
      </c>
      <c r="G185" s="17"/>
      <c r="I185" s="13">
        <f t="shared" si="0"/>
        <v>9613</v>
      </c>
      <c r="J185" s="46">
        <f t="shared" si="1"/>
        <v>9613</v>
      </c>
    </row>
    <row r="186" spans="1:10" x14ac:dyDescent="0.3">
      <c r="A186" s="53" t="s">
        <v>339</v>
      </c>
      <c r="B186" s="54" t="s">
        <v>316</v>
      </c>
      <c r="C186" s="17">
        <v>6275</v>
      </c>
      <c r="D186" s="17"/>
      <c r="E186" s="17"/>
      <c r="F186" s="10"/>
      <c r="G186" s="17"/>
      <c r="I186" s="13">
        <f t="shared" si="0"/>
        <v>6275</v>
      </c>
      <c r="J186" s="46">
        <f>I186</f>
        <v>6275</v>
      </c>
    </row>
    <row r="187" spans="1:10" x14ac:dyDescent="0.3">
      <c r="A187" s="53" t="s">
        <v>161</v>
      </c>
      <c r="B187" s="54" t="s">
        <v>316</v>
      </c>
      <c r="C187" s="17">
        <v>3438</v>
      </c>
      <c r="D187" s="17"/>
      <c r="E187" s="17"/>
      <c r="F187" s="10"/>
      <c r="G187" s="17"/>
      <c r="I187" s="13">
        <f t="shared" ref="I187" si="2">C187+D187+E187+F187+G187</f>
        <v>3438</v>
      </c>
      <c r="J187" s="46">
        <f>I187</f>
        <v>3438</v>
      </c>
    </row>
    <row r="188" spans="1:10" x14ac:dyDescent="0.3">
      <c r="A188" s="53" t="s">
        <v>349</v>
      </c>
      <c r="B188" s="54" t="s">
        <v>397</v>
      </c>
      <c r="C188" s="17"/>
      <c r="D188" s="17"/>
      <c r="E188" s="17">
        <v>2550</v>
      </c>
      <c r="F188" s="10"/>
      <c r="G188" s="17"/>
      <c r="I188" s="13">
        <f t="shared" si="0"/>
        <v>2550</v>
      </c>
      <c r="J188" s="46">
        <f t="shared" ref="J188:J194" si="3">I188</f>
        <v>2550</v>
      </c>
    </row>
    <row r="189" spans="1:10" x14ac:dyDescent="0.3">
      <c r="A189" s="53" t="s">
        <v>325</v>
      </c>
      <c r="B189" s="54" t="s">
        <v>397</v>
      </c>
      <c r="C189" s="17">
        <v>182</v>
      </c>
      <c r="D189" s="17"/>
      <c r="E189" s="17">
        <v>6857</v>
      </c>
      <c r="F189" s="10">
        <v>2973</v>
      </c>
      <c r="G189" s="17"/>
      <c r="I189" s="13">
        <f t="shared" si="0"/>
        <v>10012</v>
      </c>
      <c r="J189" s="46">
        <f t="shared" si="3"/>
        <v>10012</v>
      </c>
    </row>
    <row r="190" spans="1:10" x14ac:dyDescent="0.3">
      <c r="A190" s="53" t="s">
        <v>398</v>
      </c>
      <c r="B190" s="54" t="s">
        <v>397</v>
      </c>
      <c r="C190" s="17">
        <v>6167</v>
      </c>
      <c r="D190" s="17"/>
      <c r="E190" s="17"/>
      <c r="F190" s="10"/>
      <c r="G190" s="17"/>
      <c r="I190" s="13">
        <f t="shared" si="0"/>
        <v>6167</v>
      </c>
      <c r="J190" s="46">
        <f t="shared" si="3"/>
        <v>6167</v>
      </c>
    </row>
    <row r="191" spans="1:10" x14ac:dyDescent="0.3">
      <c r="A191" s="53" t="s">
        <v>160</v>
      </c>
      <c r="B191" s="54" t="s">
        <v>397</v>
      </c>
      <c r="C191" s="17">
        <v>3438</v>
      </c>
      <c r="D191" s="17"/>
      <c r="E191" s="17"/>
      <c r="F191" s="10"/>
      <c r="G191" s="17"/>
      <c r="I191" s="13">
        <f t="shared" si="0"/>
        <v>3438</v>
      </c>
      <c r="J191" s="46">
        <f t="shared" si="3"/>
        <v>3438</v>
      </c>
    </row>
    <row r="192" spans="1:10" x14ac:dyDescent="0.3">
      <c r="A192" s="53" t="s">
        <v>332</v>
      </c>
      <c r="B192" s="54" t="s">
        <v>401</v>
      </c>
      <c r="C192" s="17"/>
      <c r="D192" s="17"/>
      <c r="E192" s="17"/>
      <c r="F192" s="10"/>
      <c r="G192" s="17"/>
      <c r="I192" s="13">
        <f t="shared" si="0"/>
        <v>0</v>
      </c>
      <c r="J192" s="46">
        <f t="shared" si="3"/>
        <v>0</v>
      </c>
    </row>
    <row r="193" spans="1:10" x14ac:dyDescent="0.3">
      <c r="A193" s="53" t="s">
        <v>339</v>
      </c>
      <c r="B193" s="54" t="s">
        <v>401</v>
      </c>
      <c r="C193" s="17"/>
      <c r="D193" s="17"/>
      <c r="E193" s="17"/>
      <c r="F193" s="10"/>
      <c r="G193" s="17"/>
      <c r="I193" s="13">
        <f t="shared" si="0"/>
        <v>0</v>
      </c>
      <c r="J193" s="46">
        <f t="shared" si="3"/>
        <v>0</v>
      </c>
    </row>
    <row r="194" spans="1:10" x14ac:dyDescent="0.3">
      <c r="A194" s="53" t="s">
        <v>161</v>
      </c>
      <c r="B194" s="54" t="s">
        <v>401</v>
      </c>
      <c r="C194" s="17"/>
      <c r="D194" s="17"/>
      <c r="E194" s="17"/>
      <c r="F194" s="10"/>
      <c r="G194" s="17"/>
      <c r="I194" s="13">
        <f t="shared" si="0"/>
        <v>0</v>
      </c>
      <c r="J194" s="46">
        <f t="shared" si="3"/>
        <v>0</v>
      </c>
    </row>
    <row r="195" spans="1:10" x14ac:dyDescent="0.3">
      <c r="A195" t="s">
        <v>37</v>
      </c>
      <c r="B195" t="s">
        <v>293</v>
      </c>
      <c r="C195" s="17"/>
      <c r="D195" s="17"/>
      <c r="E195" s="17"/>
      <c r="F195" s="17"/>
      <c r="G195" s="17"/>
      <c r="I195" s="13">
        <f t="shared" si="0"/>
        <v>0</v>
      </c>
      <c r="J195" s="44">
        <f>I195+I202+I206+I214</f>
        <v>96</v>
      </c>
    </row>
    <row r="196" spans="1:10" x14ac:dyDescent="0.3">
      <c r="A196" s="2" t="s">
        <v>332</v>
      </c>
      <c r="B196" s="2" t="s">
        <v>327</v>
      </c>
      <c r="C196" s="17"/>
      <c r="D196" s="17"/>
      <c r="E196" s="17"/>
      <c r="F196" s="17"/>
      <c r="G196" s="17"/>
      <c r="I196" s="13">
        <f t="shared" si="0"/>
        <v>0</v>
      </c>
      <c r="J196" s="46">
        <f>I196+I215+I221+I207</f>
        <v>4254</v>
      </c>
    </row>
    <row r="197" spans="1:10" x14ac:dyDescent="0.3">
      <c r="A197" t="s">
        <v>33</v>
      </c>
      <c r="B197" t="s">
        <v>293</v>
      </c>
      <c r="C197" s="17"/>
      <c r="D197" s="17"/>
      <c r="E197" s="17"/>
      <c r="F197" s="17"/>
      <c r="G197" s="17"/>
      <c r="I197" s="13">
        <f t="shared" si="0"/>
        <v>0</v>
      </c>
      <c r="J197" s="46">
        <f>I197+I203+I208+I216</f>
        <v>2900.4</v>
      </c>
    </row>
    <row r="198" spans="1:10" x14ac:dyDescent="0.3">
      <c r="A198" s="2" t="s">
        <v>326</v>
      </c>
      <c r="B198" s="2" t="s">
        <v>327</v>
      </c>
      <c r="C198" s="17"/>
      <c r="D198" s="17"/>
      <c r="E198" s="17"/>
      <c r="F198" s="17"/>
      <c r="G198" s="17"/>
      <c r="I198" s="13">
        <f t="shared" si="0"/>
        <v>0</v>
      </c>
      <c r="J198" s="46">
        <f>I198+I217+I222+I209</f>
        <v>4954</v>
      </c>
    </row>
    <row r="199" spans="1:10" x14ac:dyDescent="0.3">
      <c r="A199" t="s">
        <v>31</v>
      </c>
      <c r="B199" t="s">
        <v>293</v>
      </c>
      <c r="C199" s="17"/>
      <c r="D199" s="17"/>
      <c r="E199" s="17"/>
      <c r="F199" s="10"/>
      <c r="G199" s="17"/>
      <c r="I199" s="13">
        <f t="shared" si="0"/>
        <v>0</v>
      </c>
      <c r="J199" s="44">
        <f>I199+I204+I210+I218</f>
        <v>6527</v>
      </c>
    </row>
    <row r="200" spans="1:10" x14ac:dyDescent="0.3">
      <c r="A200" t="s">
        <v>245</v>
      </c>
      <c r="B200" t="s">
        <v>293</v>
      </c>
      <c r="C200" s="17"/>
      <c r="D200" s="17"/>
      <c r="E200" s="17"/>
      <c r="F200" s="10"/>
      <c r="G200" s="17"/>
      <c r="I200" s="13">
        <f t="shared" si="0"/>
        <v>0</v>
      </c>
      <c r="J200" s="75">
        <f>I200+I205+I212+I219+I223</f>
        <v>9561</v>
      </c>
    </row>
    <row r="201" spans="1:10" x14ac:dyDescent="0.3">
      <c r="A201" t="s">
        <v>161</v>
      </c>
      <c r="B201" t="s">
        <v>293</v>
      </c>
      <c r="C201" s="17"/>
      <c r="D201" s="17"/>
      <c r="E201" s="17"/>
      <c r="F201" s="10"/>
      <c r="G201" s="17"/>
      <c r="I201" s="13">
        <f t="shared" si="0"/>
        <v>0</v>
      </c>
      <c r="J201" s="46">
        <f>I201+I220+I224+I213</f>
        <v>4451</v>
      </c>
    </row>
    <row r="202" spans="1:10" x14ac:dyDescent="0.3">
      <c r="A202" t="s">
        <v>37</v>
      </c>
      <c r="B202" t="s">
        <v>277</v>
      </c>
      <c r="C202" s="17"/>
      <c r="D202" s="17"/>
      <c r="E202" s="17"/>
      <c r="F202" s="10"/>
      <c r="G202" s="17"/>
      <c r="I202" s="47">
        <f t="shared" si="0"/>
        <v>0</v>
      </c>
      <c r="J202" s="46"/>
    </row>
    <row r="203" spans="1:10" x14ac:dyDescent="0.3">
      <c r="A203" t="s">
        <v>33</v>
      </c>
      <c r="B203" t="s">
        <v>277</v>
      </c>
      <c r="C203" s="17"/>
      <c r="D203" s="17"/>
      <c r="E203" s="17"/>
      <c r="F203" s="10">
        <v>2900.4</v>
      </c>
      <c r="G203" s="17"/>
      <c r="I203" s="47">
        <f t="shared" si="0"/>
        <v>2900.4</v>
      </c>
      <c r="J203" s="46"/>
    </row>
    <row r="204" spans="1:10" x14ac:dyDescent="0.3">
      <c r="A204" t="s">
        <v>31</v>
      </c>
      <c r="B204" t="s">
        <v>277</v>
      </c>
      <c r="C204" s="17"/>
      <c r="D204" s="17"/>
      <c r="E204" s="17"/>
      <c r="F204" s="10"/>
      <c r="G204" s="17"/>
      <c r="I204" s="47">
        <f t="shared" si="0"/>
        <v>0</v>
      </c>
      <c r="J204" s="46"/>
    </row>
    <row r="205" spans="1:10" x14ac:dyDescent="0.3">
      <c r="A205" t="s">
        <v>245</v>
      </c>
      <c r="B205" t="s">
        <v>277</v>
      </c>
      <c r="C205" s="17">
        <v>1709</v>
      </c>
      <c r="D205" s="17"/>
      <c r="E205" s="17"/>
      <c r="F205" s="10"/>
      <c r="G205" s="17"/>
      <c r="I205" s="74">
        <f t="shared" si="0"/>
        <v>1709</v>
      </c>
      <c r="J205" s="46"/>
    </row>
    <row r="206" spans="1:10" x14ac:dyDescent="0.3">
      <c r="A206" s="2" t="s">
        <v>37</v>
      </c>
      <c r="B206" s="2" t="s">
        <v>153</v>
      </c>
      <c r="C206" s="17"/>
      <c r="D206" s="17"/>
      <c r="E206" s="17"/>
      <c r="F206" s="10"/>
      <c r="G206" s="17"/>
      <c r="I206" s="47">
        <f t="shared" si="0"/>
        <v>0</v>
      </c>
      <c r="J206" s="46"/>
    </row>
    <row r="207" spans="1:10" x14ac:dyDescent="0.3">
      <c r="A207" s="2" t="s">
        <v>332</v>
      </c>
      <c r="B207" s="2" t="s">
        <v>153</v>
      </c>
      <c r="C207" s="17"/>
      <c r="D207" s="17">
        <v>1333</v>
      </c>
      <c r="E207" s="17"/>
      <c r="F207" s="10">
        <v>2921</v>
      </c>
      <c r="G207" s="17"/>
      <c r="I207" s="47">
        <f t="shared" si="0"/>
        <v>4254</v>
      </c>
      <c r="J207" s="46"/>
    </row>
    <row r="208" spans="1:10" x14ac:dyDescent="0.3">
      <c r="A208" s="2" t="s">
        <v>33</v>
      </c>
      <c r="B208" s="2" t="s">
        <v>153</v>
      </c>
      <c r="C208" s="17"/>
      <c r="D208" s="17"/>
      <c r="E208" s="17"/>
      <c r="F208" s="10"/>
      <c r="G208" s="17"/>
      <c r="I208" s="47">
        <f t="shared" si="0"/>
        <v>0</v>
      </c>
      <c r="J208" s="46"/>
    </row>
    <row r="209" spans="1:10" x14ac:dyDescent="0.3">
      <c r="A209" s="2" t="s">
        <v>326</v>
      </c>
      <c r="B209" s="2" t="s">
        <v>153</v>
      </c>
      <c r="C209" s="17">
        <v>1165</v>
      </c>
      <c r="D209" s="17">
        <v>2689</v>
      </c>
      <c r="E209" s="17">
        <v>1100</v>
      </c>
      <c r="F209" s="10"/>
      <c r="G209" s="17"/>
      <c r="I209" s="47">
        <f t="shared" si="0"/>
        <v>4954</v>
      </c>
      <c r="J209" s="46"/>
    </row>
    <row r="210" spans="1:10" x14ac:dyDescent="0.3">
      <c r="A210" s="2" t="s">
        <v>31</v>
      </c>
      <c r="B210" s="2" t="s">
        <v>153</v>
      </c>
      <c r="C210" s="17">
        <v>1115</v>
      </c>
      <c r="D210" s="17">
        <v>2705</v>
      </c>
      <c r="E210" s="17">
        <v>1289</v>
      </c>
      <c r="F210" s="10">
        <v>1418</v>
      </c>
      <c r="G210" s="17"/>
      <c r="I210" s="47">
        <f t="shared" si="0"/>
        <v>6527</v>
      </c>
      <c r="J210" s="46"/>
    </row>
    <row r="211" spans="1:10" x14ac:dyDescent="0.3">
      <c r="A211" s="2" t="s">
        <v>339</v>
      </c>
      <c r="B211" s="2" t="s">
        <v>153</v>
      </c>
      <c r="C211" s="17"/>
      <c r="D211" s="17"/>
      <c r="E211" s="17"/>
      <c r="F211" s="10"/>
      <c r="G211" s="17"/>
      <c r="I211" s="47">
        <f t="shared" si="0"/>
        <v>0</v>
      </c>
      <c r="J211" s="46">
        <f>I211</f>
        <v>0</v>
      </c>
    </row>
    <row r="212" spans="1:10" x14ac:dyDescent="0.3">
      <c r="A212" s="2" t="s">
        <v>245</v>
      </c>
      <c r="B212" s="2" t="s">
        <v>153</v>
      </c>
      <c r="C212" s="17">
        <v>5342</v>
      </c>
      <c r="D212" s="17"/>
      <c r="E212" s="17">
        <v>2510</v>
      </c>
      <c r="F212" s="10"/>
      <c r="G212" s="17"/>
      <c r="I212" s="47">
        <f t="shared" si="0"/>
        <v>7852</v>
      </c>
      <c r="J212" s="46"/>
    </row>
    <row r="213" spans="1:10" x14ac:dyDescent="0.3">
      <c r="A213" s="2" t="s">
        <v>161</v>
      </c>
      <c r="B213" s="2" t="s">
        <v>153</v>
      </c>
      <c r="C213" s="17">
        <v>2113</v>
      </c>
      <c r="D213" s="17"/>
      <c r="E213" s="17">
        <v>1856</v>
      </c>
      <c r="F213" s="10"/>
      <c r="G213" s="17"/>
      <c r="I213" s="47">
        <f t="shared" si="0"/>
        <v>3969</v>
      </c>
      <c r="J213" s="46"/>
    </row>
    <row r="214" spans="1:10" x14ac:dyDescent="0.3">
      <c r="A214" s="2" t="s">
        <v>42</v>
      </c>
      <c r="B214" s="2" t="s">
        <v>355</v>
      </c>
      <c r="C214" s="17"/>
      <c r="D214" s="17"/>
      <c r="E214" s="17"/>
      <c r="F214" s="17">
        <v>96</v>
      </c>
      <c r="G214" s="17"/>
      <c r="I214" s="47">
        <f t="shared" si="0"/>
        <v>96</v>
      </c>
      <c r="J214" s="46"/>
    </row>
    <row r="215" spans="1:10" x14ac:dyDescent="0.3">
      <c r="A215" s="2" t="s">
        <v>356</v>
      </c>
      <c r="B215" s="2" t="s">
        <v>355</v>
      </c>
      <c r="C215" s="17"/>
      <c r="D215" s="17"/>
      <c r="E215" s="17"/>
      <c r="F215" s="17"/>
      <c r="G215" s="17"/>
      <c r="I215" s="47">
        <f t="shared" si="0"/>
        <v>0</v>
      </c>
      <c r="J215" s="46"/>
    </row>
    <row r="216" spans="1:10" x14ac:dyDescent="0.3">
      <c r="A216" s="2" t="s">
        <v>44</v>
      </c>
      <c r="B216" s="2" t="s">
        <v>355</v>
      </c>
      <c r="C216" s="17"/>
      <c r="D216" s="17"/>
      <c r="E216" s="17"/>
      <c r="F216" s="17"/>
      <c r="G216" s="17"/>
      <c r="I216" s="47">
        <f t="shared" si="0"/>
        <v>0</v>
      </c>
      <c r="J216" s="46"/>
    </row>
    <row r="217" spans="1:10" x14ac:dyDescent="0.3">
      <c r="A217" s="2" t="s">
        <v>357</v>
      </c>
      <c r="B217" s="2" t="s">
        <v>355</v>
      </c>
      <c r="C217" s="17"/>
      <c r="D217" s="17"/>
      <c r="E217" s="17"/>
      <c r="F217" s="17"/>
      <c r="G217" s="17"/>
      <c r="I217" s="47">
        <f t="shared" si="0"/>
        <v>0</v>
      </c>
      <c r="J217" s="46"/>
    </row>
    <row r="218" spans="1:10" x14ac:dyDescent="0.3">
      <c r="A218" s="2" t="s">
        <v>71</v>
      </c>
      <c r="B218" s="2" t="s">
        <v>355</v>
      </c>
      <c r="C218" s="17"/>
      <c r="D218" s="17"/>
      <c r="E218" s="17"/>
      <c r="F218" s="17"/>
      <c r="G218" s="17"/>
      <c r="I218" s="47">
        <f t="shared" si="0"/>
        <v>0</v>
      </c>
      <c r="J218" s="46"/>
    </row>
    <row r="219" spans="1:10" x14ac:dyDescent="0.3">
      <c r="A219" s="2" t="s">
        <v>358</v>
      </c>
      <c r="B219" s="2" t="s">
        <v>355</v>
      </c>
      <c r="C219" s="17"/>
      <c r="D219" s="17"/>
      <c r="E219" s="17"/>
      <c r="F219" s="17"/>
      <c r="G219" s="17"/>
      <c r="I219" s="47">
        <f t="shared" si="0"/>
        <v>0</v>
      </c>
      <c r="J219" s="46"/>
    </row>
    <row r="220" spans="1:10" x14ac:dyDescent="0.3">
      <c r="A220" s="2" t="s">
        <v>359</v>
      </c>
      <c r="B220" s="2" t="s">
        <v>355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s="2" t="s">
        <v>332</v>
      </c>
      <c r="B221" s="2" t="s">
        <v>381</v>
      </c>
      <c r="C221" s="17"/>
      <c r="D221" s="17"/>
      <c r="E221" s="17"/>
      <c r="F221" s="10"/>
      <c r="G221" s="17"/>
      <c r="I221" s="47">
        <f t="shared" si="0"/>
        <v>0</v>
      </c>
      <c r="J221" s="46"/>
    </row>
    <row r="222" spans="1:10" x14ac:dyDescent="0.3">
      <c r="A222" s="2" t="s">
        <v>326</v>
      </c>
      <c r="B222" s="2" t="s">
        <v>381</v>
      </c>
      <c r="C222" s="17"/>
      <c r="D222" s="17"/>
      <c r="E222" s="17"/>
      <c r="F222" s="10"/>
      <c r="G222" s="17"/>
      <c r="I222" s="47">
        <f t="shared" si="0"/>
        <v>0</v>
      </c>
      <c r="J222" s="46"/>
    </row>
    <row r="223" spans="1:10" x14ac:dyDescent="0.3">
      <c r="A223" s="2" t="s">
        <v>245</v>
      </c>
      <c r="B223" s="2" t="s">
        <v>381</v>
      </c>
      <c r="C223" s="17"/>
      <c r="D223" s="17"/>
      <c r="E223" s="17"/>
      <c r="F223" s="10"/>
      <c r="G223" s="17"/>
      <c r="I223" s="47">
        <f t="shared" si="0"/>
        <v>0</v>
      </c>
      <c r="J223" s="46"/>
    </row>
    <row r="224" spans="1:10" x14ac:dyDescent="0.3">
      <c r="A224" s="2" t="s">
        <v>161</v>
      </c>
      <c r="B224" s="2" t="s">
        <v>381</v>
      </c>
      <c r="C224" s="17">
        <v>482</v>
      </c>
      <c r="D224" s="17"/>
      <c r="E224" s="17"/>
      <c r="F224" s="10"/>
      <c r="G224" s="17"/>
      <c r="I224" s="47">
        <f t="shared" si="0"/>
        <v>482</v>
      </c>
      <c r="J224" s="46"/>
    </row>
    <row r="225" spans="1:10" x14ac:dyDescent="0.3">
      <c r="A225" s="2" t="s">
        <v>29</v>
      </c>
      <c r="B225" s="2" t="s">
        <v>318</v>
      </c>
      <c r="C225" s="17"/>
      <c r="D225" s="17"/>
      <c r="E225" s="17"/>
      <c r="F225" s="10"/>
      <c r="G225" s="17"/>
      <c r="I225" s="47">
        <f t="shared" si="0"/>
        <v>0</v>
      </c>
      <c r="J225" s="46">
        <f>I225</f>
        <v>0</v>
      </c>
    </row>
    <row r="226" spans="1:10" x14ac:dyDescent="0.3">
      <c r="A226" s="2" t="s">
        <v>17</v>
      </c>
      <c r="B226" s="2" t="s">
        <v>318</v>
      </c>
      <c r="C226" s="17"/>
      <c r="D226" s="17"/>
      <c r="E226" s="17"/>
      <c r="F226" s="10"/>
      <c r="G226" s="17"/>
      <c r="I226" s="47">
        <f t="shared" si="0"/>
        <v>0</v>
      </c>
      <c r="J226" s="46">
        <f>I226</f>
        <v>0</v>
      </c>
    </row>
    <row r="227" spans="1:10" x14ac:dyDescent="0.3">
      <c r="A227" s="2" t="s">
        <v>37</v>
      </c>
      <c r="B227" s="2" t="s">
        <v>290</v>
      </c>
      <c r="C227" s="17"/>
      <c r="D227" s="17"/>
      <c r="E227" s="17"/>
      <c r="F227" s="10"/>
      <c r="G227" s="17"/>
      <c r="I227" s="47">
        <f t="shared" si="0"/>
        <v>0</v>
      </c>
      <c r="J227" s="45"/>
    </row>
    <row r="228" spans="1:10" x14ac:dyDescent="0.3">
      <c r="A228" s="2" t="s">
        <v>33</v>
      </c>
      <c r="B228" s="2" t="s">
        <v>290</v>
      </c>
      <c r="C228" s="17"/>
      <c r="D228" s="17"/>
      <c r="E228" s="17"/>
      <c r="F228" s="10"/>
      <c r="G228" s="17"/>
      <c r="I228" s="47">
        <f t="shared" si="0"/>
        <v>0</v>
      </c>
      <c r="J228" s="45"/>
    </row>
    <row r="229" spans="1:10" x14ac:dyDescent="0.3">
      <c r="A229" s="2" t="s">
        <v>31</v>
      </c>
      <c r="B229" s="2" t="s">
        <v>290</v>
      </c>
      <c r="C229" s="17"/>
      <c r="D229" s="17"/>
      <c r="E229" s="17"/>
      <c r="F229" s="10"/>
      <c r="G229" s="17"/>
      <c r="I229" s="47">
        <f t="shared" si="0"/>
        <v>0</v>
      </c>
      <c r="J229" s="45"/>
    </row>
    <row r="230" spans="1:10" x14ac:dyDescent="0.3">
      <c r="A230" s="2" t="s">
        <v>245</v>
      </c>
      <c r="B230" s="2" t="s">
        <v>290</v>
      </c>
      <c r="C230" s="17"/>
      <c r="D230" s="17"/>
      <c r="E230" s="17"/>
      <c r="F230" s="10"/>
      <c r="G230" s="17"/>
      <c r="I230" s="47">
        <f t="shared" si="0"/>
        <v>0</v>
      </c>
      <c r="J230" s="45"/>
    </row>
    <row r="231" spans="1:10" x14ac:dyDescent="0.3">
      <c r="A231" s="62" t="s">
        <v>29</v>
      </c>
      <c r="B231" s="62" t="s">
        <v>32</v>
      </c>
      <c r="C231" s="17"/>
      <c r="D231" s="17"/>
      <c r="E231" s="17"/>
      <c r="F231" s="10"/>
      <c r="G231" s="17"/>
      <c r="I231" s="47">
        <f t="shared" si="0"/>
        <v>0</v>
      </c>
      <c r="J231" s="46">
        <f>I231</f>
        <v>0</v>
      </c>
    </row>
    <row r="232" spans="1:10" x14ac:dyDescent="0.3">
      <c r="A232" s="62" t="s">
        <v>17</v>
      </c>
      <c r="B232" s="62" t="s">
        <v>32</v>
      </c>
      <c r="C232" s="17"/>
      <c r="D232" s="17"/>
      <c r="E232" s="17"/>
      <c r="F232" s="10"/>
      <c r="G232" s="17"/>
      <c r="I232" s="47">
        <f t="shared" si="0"/>
        <v>0</v>
      </c>
      <c r="J232" s="46">
        <f t="shared" ref="J232:J233" si="4">I232</f>
        <v>0</v>
      </c>
    </row>
    <row r="233" spans="1:10" x14ac:dyDescent="0.3">
      <c r="A233" s="40" t="s">
        <v>18</v>
      </c>
      <c r="B233" s="62" t="s">
        <v>32</v>
      </c>
      <c r="C233" s="17"/>
      <c r="D233" s="17"/>
      <c r="E233" s="17"/>
      <c r="F233" s="10"/>
      <c r="G233" s="17"/>
      <c r="I233" s="47">
        <f t="shared" si="0"/>
        <v>0</v>
      </c>
      <c r="J233" s="46">
        <f t="shared" si="4"/>
        <v>0</v>
      </c>
    </row>
    <row r="234" spans="1:10" x14ac:dyDescent="0.3">
      <c r="A234" s="2" t="s">
        <v>42</v>
      </c>
      <c r="B234" s="54" t="s">
        <v>385</v>
      </c>
      <c r="C234" s="17"/>
      <c r="D234" s="17">
        <v>18810</v>
      </c>
      <c r="E234" s="17">
        <v>11162</v>
      </c>
      <c r="F234" s="10">
        <v>12796</v>
      </c>
      <c r="G234" s="17"/>
      <c r="I234" s="47">
        <f t="shared" si="0"/>
        <v>42768</v>
      </c>
      <c r="J234" s="46"/>
    </row>
    <row r="235" spans="1:10" x14ac:dyDescent="0.3">
      <c r="A235" s="2" t="s">
        <v>356</v>
      </c>
      <c r="B235" s="54" t="s">
        <v>385</v>
      </c>
      <c r="C235" s="17"/>
      <c r="D235" s="17">
        <v>19497</v>
      </c>
      <c r="E235" s="17">
        <v>16034</v>
      </c>
      <c r="F235" s="10">
        <v>4186</v>
      </c>
      <c r="G235" s="17"/>
      <c r="I235" s="47">
        <f t="shared" si="0"/>
        <v>39717</v>
      </c>
      <c r="J235" s="46"/>
    </row>
    <row r="236" spans="1:10" x14ac:dyDescent="0.3">
      <c r="A236" s="2" t="s">
        <v>44</v>
      </c>
      <c r="B236" s="54" t="s">
        <v>385</v>
      </c>
      <c r="C236" s="17"/>
      <c r="D236" s="17">
        <v>8991</v>
      </c>
      <c r="E236" s="17">
        <v>2115</v>
      </c>
      <c r="F236" s="10">
        <v>8204</v>
      </c>
      <c r="G236" s="17"/>
      <c r="I236" s="47">
        <f t="shared" si="0"/>
        <v>19310</v>
      </c>
      <c r="J236" s="46"/>
    </row>
    <row r="237" spans="1:10" x14ac:dyDescent="0.3">
      <c r="A237" s="2" t="s">
        <v>357</v>
      </c>
      <c r="B237" s="54" t="s">
        <v>385</v>
      </c>
      <c r="C237" s="17"/>
      <c r="D237" s="17">
        <v>14724</v>
      </c>
      <c r="E237" s="17">
        <v>30691</v>
      </c>
      <c r="F237" s="10">
        <v>21373</v>
      </c>
      <c r="G237" s="17"/>
      <c r="I237" s="47">
        <f t="shared" si="0"/>
        <v>66788</v>
      </c>
      <c r="J237" s="46"/>
    </row>
    <row r="238" spans="1:10" x14ac:dyDescent="0.3">
      <c r="A238" s="2" t="s">
        <v>71</v>
      </c>
      <c r="B238" s="54" t="s">
        <v>385</v>
      </c>
      <c r="C238" s="17"/>
      <c r="D238" s="17">
        <v>4179</v>
      </c>
      <c r="E238" s="17">
        <v>3924</v>
      </c>
      <c r="F238" s="10">
        <v>6181</v>
      </c>
      <c r="G238" s="17"/>
      <c r="I238" s="47">
        <f t="shared" si="0"/>
        <v>14284</v>
      </c>
      <c r="J238" s="46"/>
    </row>
    <row r="239" spans="1:10" x14ac:dyDescent="0.3">
      <c r="A239" s="2" t="s">
        <v>416</v>
      </c>
      <c r="B239" s="54" t="s">
        <v>385</v>
      </c>
      <c r="C239" s="17">
        <v>6021</v>
      </c>
      <c r="D239" s="17"/>
      <c r="E239" s="17">
        <v>3134</v>
      </c>
      <c r="F239" s="10"/>
      <c r="G239" s="17"/>
      <c r="I239" s="47">
        <f t="shared" si="0"/>
        <v>9155</v>
      </c>
      <c r="J239" s="46">
        <f>I239</f>
        <v>9155</v>
      </c>
    </row>
    <row r="240" spans="1:10" x14ac:dyDescent="0.3">
      <c r="A240" s="2" t="s">
        <v>358</v>
      </c>
      <c r="B240" s="54" t="s">
        <v>385</v>
      </c>
      <c r="C240" s="17"/>
      <c r="D240" s="17"/>
      <c r="E240" s="17">
        <v>634</v>
      </c>
      <c r="F240" s="10">
        <v>4855</v>
      </c>
      <c r="G240" s="17"/>
      <c r="I240" s="47">
        <f t="shared" si="0"/>
        <v>5489</v>
      </c>
      <c r="J240" s="46"/>
    </row>
    <row r="241" spans="1:10" x14ac:dyDescent="0.3">
      <c r="A241" s="2" t="s">
        <v>359</v>
      </c>
      <c r="B241" s="54" t="s">
        <v>385</v>
      </c>
      <c r="C241" s="17">
        <v>6818</v>
      </c>
      <c r="D241" s="17"/>
      <c r="E241" s="17"/>
      <c r="F241" s="10">
        <v>2397</v>
      </c>
      <c r="G241" s="17"/>
      <c r="I241" s="47">
        <f t="shared" si="0"/>
        <v>9215</v>
      </c>
      <c r="J241" s="46"/>
    </row>
    <row r="242" spans="1:10" x14ac:dyDescent="0.3">
      <c r="A242" s="2" t="s">
        <v>392</v>
      </c>
      <c r="B242" s="54" t="s">
        <v>390</v>
      </c>
      <c r="C242" s="17"/>
      <c r="D242" s="17"/>
      <c r="E242" s="17"/>
      <c r="F242" s="10"/>
      <c r="G242" s="17"/>
      <c r="I242" s="47">
        <f t="shared" si="0"/>
        <v>0</v>
      </c>
      <c r="J242" s="46">
        <f>I242</f>
        <v>0</v>
      </c>
    </row>
    <row r="243" spans="1:10" x14ac:dyDescent="0.3">
      <c r="A243" s="2" t="s">
        <v>411</v>
      </c>
      <c r="B243" s="54" t="s">
        <v>390</v>
      </c>
      <c r="C243" s="17"/>
      <c r="D243" s="17"/>
      <c r="E243" s="17"/>
      <c r="F243" s="10"/>
      <c r="G243" s="17"/>
      <c r="I243" s="47">
        <f t="shared" si="0"/>
        <v>0</v>
      </c>
      <c r="J243" s="46">
        <f>I243</f>
        <v>0</v>
      </c>
    </row>
    <row r="244" spans="1:10" x14ac:dyDescent="0.3">
      <c r="A244" s="2" t="s">
        <v>393</v>
      </c>
      <c r="B244" s="54" t="s">
        <v>390</v>
      </c>
      <c r="C244" s="17"/>
      <c r="D244" s="17"/>
      <c r="E244" s="17"/>
      <c r="F244" s="10"/>
      <c r="G244" s="17"/>
      <c r="I244" s="47">
        <f t="shared" si="0"/>
        <v>0</v>
      </c>
      <c r="J244" s="46">
        <f>I244</f>
        <v>0</v>
      </c>
    </row>
    <row r="245" spans="1:10" x14ac:dyDescent="0.3">
      <c r="A245" s="2" t="s">
        <v>53</v>
      </c>
      <c r="B245" s="58" t="s">
        <v>310</v>
      </c>
      <c r="C245" s="17"/>
      <c r="D245" s="17"/>
      <c r="E245" s="17"/>
      <c r="F245" s="10"/>
      <c r="G245" s="17"/>
      <c r="I245" s="47">
        <f t="shared" si="0"/>
        <v>0</v>
      </c>
      <c r="J245" s="44">
        <f>I167+I227+I245+I252+I234</f>
        <v>44374</v>
      </c>
    </row>
    <row r="246" spans="1:10" x14ac:dyDescent="0.3">
      <c r="A246" s="2" t="s">
        <v>333</v>
      </c>
      <c r="B246" s="58" t="s">
        <v>310</v>
      </c>
      <c r="C246" s="17"/>
      <c r="D246" s="17"/>
      <c r="E246" s="17"/>
      <c r="F246" s="10"/>
      <c r="G246" s="17"/>
      <c r="I246" s="47">
        <f t="shared" si="0"/>
        <v>0</v>
      </c>
      <c r="J246" s="46">
        <f>I246+I168+I253+I235</f>
        <v>41180</v>
      </c>
    </row>
    <row r="247" spans="1:10" x14ac:dyDescent="0.3">
      <c r="A247" s="2" t="s">
        <v>54</v>
      </c>
      <c r="B247" s="58" t="s">
        <v>310</v>
      </c>
      <c r="C247" s="17"/>
      <c r="D247" s="17"/>
      <c r="E247" s="17"/>
      <c r="F247" s="10"/>
      <c r="G247" s="17"/>
      <c r="I247" s="47">
        <f t="shared" si="0"/>
        <v>0</v>
      </c>
      <c r="J247" s="44">
        <f>I169+I228+I247+I260+I254+I236</f>
        <v>19310</v>
      </c>
    </row>
    <row r="248" spans="1:10" x14ac:dyDescent="0.3">
      <c r="A248" s="2" t="s">
        <v>334</v>
      </c>
      <c r="B248" s="58" t="s">
        <v>310</v>
      </c>
      <c r="C248" s="17"/>
      <c r="D248" s="17"/>
      <c r="E248" s="17"/>
      <c r="F248" s="10"/>
      <c r="G248" s="17"/>
      <c r="I248" s="47">
        <f t="shared" si="0"/>
        <v>0</v>
      </c>
      <c r="J248" s="46">
        <f>I248+I170+I255+I237</f>
        <v>68566</v>
      </c>
    </row>
    <row r="249" spans="1:10" x14ac:dyDescent="0.3">
      <c r="A249" s="2" t="s">
        <v>311</v>
      </c>
      <c r="B249" s="58" t="s">
        <v>310</v>
      </c>
      <c r="C249" s="17"/>
      <c r="D249" s="17"/>
      <c r="E249" s="17"/>
      <c r="F249" s="10"/>
      <c r="G249" s="17"/>
      <c r="I249" s="47">
        <f t="shared" si="0"/>
        <v>0</v>
      </c>
      <c r="J249" s="44">
        <f>I172+I229+I249+I256+I238</f>
        <v>14494</v>
      </c>
    </row>
    <row r="250" spans="1:10" x14ac:dyDescent="0.3">
      <c r="A250" s="2" t="s">
        <v>320</v>
      </c>
      <c r="B250" s="58" t="s">
        <v>310</v>
      </c>
      <c r="C250" s="17"/>
      <c r="D250" s="17"/>
      <c r="E250" s="17"/>
      <c r="F250" s="17"/>
      <c r="G250" s="17"/>
      <c r="I250" s="47">
        <f t="shared" si="0"/>
        <v>0</v>
      </c>
      <c r="J250" s="44">
        <f>I230+I250+I173+I258+I240</f>
        <v>9506</v>
      </c>
    </row>
    <row r="251" spans="1:10" x14ac:dyDescent="0.3">
      <c r="A251" s="2" t="s">
        <v>337</v>
      </c>
      <c r="B251" s="58" t="s">
        <v>310</v>
      </c>
      <c r="C251" s="17"/>
      <c r="D251" s="17"/>
      <c r="E251" s="17"/>
      <c r="F251" s="17"/>
      <c r="G251" s="17"/>
      <c r="I251" s="47">
        <f>C251+D251+E251+F251+G251</f>
        <v>0</v>
      </c>
      <c r="J251" s="46">
        <f>I251+I174+I259+I241</f>
        <v>16256</v>
      </c>
    </row>
    <row r="252" spans="1:10" x14ac:dyDescent="0.3">
      <c r="A252" s="65" t="s">
        <v>29</v>
      </c>
      <c r="B252" s="58" t="s">
        <v>310</v>
      </c>
      <c r="C252" s="17"/>
      <c r="D252" s="17">
        <v>88</v>
      </c>
      <c r="E252" s="17"/>
      <c r="F252" s="17"/>
      <c r="G252" s="17"/>
      <c r="I252" s="47">
        <f t="shared" ref="I252:I259" si="5">C252+D252+E252+F252+G252</f>
        <v>88</v>
      </c>
      <c r="J252" s="46"/>
    </row>
    <row r="253" spans="1:10" x14ac:dyDescent="0.3">
      <c r="A253" s="65" t="s">
        <v>330</v>
      </c>
      <c r="B253" s="58" t="s">
        <v>310</v>
      </c>
      <c r="C253" s="17">
        <v>780</v>
      </c>
      <c r="D253" s="17">
        <v>683</v>
      </c>
      <c r="E253" s="17"/>
      <c r="F253" s="17"/>
      <c r="G253" s="17"/>
      <c r="I253" s="47">
        <f t="shared" si="5"/>
        <v>1463</v>
      </c>
      <c r="J253" s="46"/>
    </row>
    <row r="254" spans="1:10" x14ac:dyDescent="0.3">
      <c r="A254" s="65" t="s">
        <v>17</v>
      </c>
      <c r="B254" s="58" t="s">
        <v>310</v>
      </c>
      <c r="C254" s="17"/>
      <c r="D254" s="17"/>
      <c r="E254" s="17"/>
      <c r="F254" s="17"/>
      <c r="G254" s="17"/>
      <c r="I254" s="47">
        <f t="shared" si="5"/>
        <v>0</v>
      </c>
      <c r="J254" s="46"/>
    </row>
    <row r="255" spans="1:10" x14ac:dyDescent="0.3">
      <c r="A255" s="65" t="s">
        <v>331</v>
      </c>
      <c r="B255" s="58" t="s">
        <v>310</v>
      </c>
      <c r="C255" s="17"/>
      <c r="D255" s="17"/>
      <c r="E255" s="17"/>
      <c r="F255" s="17">
        <v>1778</v>
      </c>
      <c r="G255" s="17"/>
      <c r="I255" s="47">
        <f t="shared" si="5"/>
        <v>1778</v>
      </c>
      <c r="J255" s="46"/>
    </row>
    <row r="256" spans="1:10" x14ac:dyDescent="0.3">
      <c r="A256" s="65" t="s">
        <v>18</v>
      </c>
      <c r="B256" s="58" t="s">
        <v>310</v>
      </c>
      <c r="C256" s="17"/>
      <c r="D256" s="17"/>
      <c r="E256" s="17"/>
      <c r="F256" s="10">
        <v>210</v>
      </c>
      <c r="G256" s="17"/>
      <c r="I256" s="47">
        <f t="shared" si="5"/>
        <v>210</v>
      </c>
      <c r="J256" s="46"/>
    </row>
    <row r="257" spans="1:10" x14ac:dyDescent="0.3">
      <c r="A257" s="65" t="s">
        <v>415</v>
      </c>
      <c r="B257" s="58" t="s">
        <v>310</v>
      </c>
      <c r="C257" s="17"/>
      <c r="D257" s="17"/>
      <c r="E257" s="17"/>
      <c r="F257" s="10"/>
      <c r="G257" s="17"/>
      <c r="I257" s="47">
        <f t="shared" si="5"/>
        <v>0</v>
      </c>
      <c r="J257" s="46">
        <f>I257</f>
        <v>0</v>
      </c>
    </row>
    <row r="258" spans="1:10" x14ac:dyDescent="0.3">
      <c r="A258" s="65" t="s">
        <v>244</v>
      </c>
      <c r="B258" s="58" t="s">
        <v>310</v>
      </c>
      <c r="C258" s="17"/>
      <c r="D258" s="17"/>
      <c r="E258" s="17">
        <v>555</v>
      </c>
      <c r="F258" s="10"/>
      <c r="G258" s="17"/>
      <c r="I258" s="47">
        <f t="shared" si="5"/>
        <v>555</v>
      </c>
      <c r="J258" s="46"/>
    </row>
    <row r="259" spans="1:10" x14ac:dyDescent="0.3">
      <c r="A259" s="65" t="s">
        <v>162</v>
      </c>
      <c r="B259" s="58" t="s">
        <v>310</v>
      </c>
      <c r="C259" s="17"/>
      <c r="D259" s="17"/>
      <c r="E259" s="17"/>
      <c r="F259" s="10"/>
      <c r="G259" s="17"/>
      <c r="I259" s="47">
        <f t="shared" si="5"/>
        <v>0</v>
      </c>
      <c r="J259" s="46"/>
    </row>
    <row r="260" spans="1:10" x14ac:dyDescent="0.3">
      <c r="A260" t="s">
        <v>27</v>
      </c>
      <c r="B260" t="s">
        <v>45</v>
      </c>
      <c r="C260" s="17"/>
      <c r="D260" s="17"/>
      <c r="E260" s="17"/>
      <c r="F260" s="17"/>
      <c r="G260" s="17"/>
      <c r="I260" s="47">
        <f t="shared" si="0"/>
        <v>0</v>
      </c>
      <c r="J260" s="44"/>
    </row>
    <row r="261" spans="1:10" x14ac:dyDescent="0.3">
      <c r="C261" s="1" t="s">
        <v>0</v>
      </c>
      <c r="D261" s="1" t="s">
        <v>0</v>
      </c>
      <c r="E261" s="1" t="s">
        <v>0</v>
      </c>
      <c r="F261" s="1" t="s">
        <v>0</v>
      </c>
      <c r="G261" s="1" t="s">
        <v>0</v>
      </c>
      <c r="H261" s="1"/>
      <c r="I261" s="1" t="s">
        <v>0</v>
      </c>
    </row>
    <row r="262" spans="1:10" x14ac:dyDescent="0.3">
      <c r="C262" s="70">
        <f>SUM(C4:C260)</f>
        <v>109409</v>
      </c>
      <c r="D262" s="70">
        <f>SUM(D4:D260)</f>
        <v>236539</v>
      </c>
      <c r="E262" s="70">
        <f>SUM(E4:E260)</f>
        <v>269096</v>
      </c>
      <c r="F262" s="70">
        <f>SUM(F4:F260)</f>
        <v>230924.4</v>
      </c>
      <c r="G262" s="70">
        <f>SUM(G4:G260)</f>
        <v>0</v>
      </c>
      <c r="H262" s="9"/>
      <c r="I262" s="76">
        <f>SUM(I4:I260)</f>
        <v>845968.4</v>
      </c>
      <c r="J262" s="76">
        <f>SUM(J4:J260)</f>
        <v>845968.4</v>
      </c>
    </row>
    <row r="263" spans="1:10" x14ac:dyDescent="0.3">
      <c r="C263" s="1" t="s">
        <v>1</v>
      </c>
      <c r="D263" s="1" t="s">
        <v>1</v>
      </c>
      <c r="E263" s="1" t="s">
        <v>1</v>
      </c>
      <c r="F263" s="1" t="s">
        <v>1</v>
      </c>
      <c r="G263" s="1" t="s">
        <v>1</v>
      </c>
      <c r="H263" s="1"/>
      <c r="I263" s="1" t="s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J266"/>
  <sheetViews>
    <sheetView topLeftCell="A244" workbookViewId="0">
      <selection activeCell="D11" sqref="D11"/>
    </sheetView>
  </sheetViews>
  <sheetFormatPr defaultRowHeight="14.4" x14ac:dyDescent="0.3"/>
  <cols>
    <col min="2" max="2" width="18.33203125" customWidth="1"/>
    <col min="3" max="4" width="12.5546875" customWidth="1"/>
    <col min="5" max="5" width="11.5546875" customWidth="1"/>
    <col min="6" max="6" width="12.44140625" customWidth="1"/>
    <col min="7" max="7" width="11.44140625" customWidth="1"/>
    <col min="9" max="10" width="12.44140625" customWidth="1"/>
  </cols>
  <sheetData>
    <row r="1" spans="1:10" x14ac:dyDescent="0.3">
      <c r="A1" t="s">
        <v>425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426</v>
      </c>
      <c r="D3" s="4" t="s">
        <v>427</v>
      </c>
      <c r="E3" s="4" t="s">
        <v>428</v>
      </c>
      <c r="F3" s="3" t="s">
        <v>429</v>
      </c>
      <c r="G3" s="3" t="s">
        <v>76</v>
      </c>
    </row>
    <row r="4" spans="1:10" x14ac:dyDescent="0.3">
      <c r="A4" t="s">
        <v>19</v>
      </c>
      <c r="B4" t="s">
        <v>13</v>
      </c>
      <c r="C4" s="5"/>
      <c r="D4" s="5">
        <v>8861</v>
      </c>
      <c r="E4" s="5">
        <v>1134</v>
      </c>
      <c r="F4" s="10">
        <v>6796</v>
      </c>
      <c r="G4" s="5"/>
      <c r="I4" s="47">
        <f t="shared" ref="I4:I263" si="0">C4+D4+E4+F4+G4</f>
        <v>16791</v>
      </c>
      <c r="J4" s="44"/>
    </row>
    <row r="5" spans="1:10" x14ac:dyDescent="0.3">
      <c r="A5" t="s">
        <v>421</v>
      </c>
      <c r="B5" t="s">
        <v>13</v>
      </c>
      <c r="C5" s="5"/>
      <c r="D5" s="5">
        <v>15782</v>
      </c>
      <c r="E5" s="5">
        <v>2024</v>
      </c>
      <c r="F5" s="10">
        <v>20157</v>
      </c>
      <c r="G5" s="5">
        <v>3951</v>
      </c>
      <c r="I5" s="47">
        <f t="shared" si="0"/>
        <v>41914</v>
      </c>
      <c r="J5" s="44"/>
    </row>
    <row r="6" spans="1:10" x14ac:dyDescent="0.3">
      <c r="A6" t="s">
        <v>20</v>
      </c>
      <c r="B6" t="s">
        <v>13</v>
      </c>
      <c r="C6" s="5"/>
      <c r="D6" s="5">
        <v>8396</v>
      </c>
      <c r="E6" s="5">
        <v>8047</v>
      </c>
      <c r="F6" s="17">
        <v>9963</v>
      </c>
      <c r="G6" s="5"/>
      <c r="I6" s="47">
        <f t="shared" si="0"/>
        <v>26406</v>
      </c>
      <c r="J6" s="44"/>
    </row>
    <row r="7" spans="1:10" x14ac:dyDescent="0.3">
      <c r="A7" t="s">
        <v>422</v>
      </c>
      <c r="B7" t="s">
        <v>13</v>
      </c>
      <c r="C7" s="5"/>
      <c r="D7" s="5">
        <v>9109</v>
      </c>
      <c r="E7" s="5">
        <v>10158</v>
      </c>
      <c r="F7" s="17">
        <v>5234</v>
      </c>
      <c r="G7" s="5">
        <v>5590</v>
      </c>
      <c r="I7" s="47">
        <f t="shared" si="0"/>
        <v>30091</v>
      </c>
      <c r="J7" s="44"/>
    </row>
    <row r="8" spans="1:10" x14ac:dyDescent="0.3">
      <c r="A8" t="s">
        <v>21</v>
      </c>
      <c r="B8" t="s">
        <v>13</v>
      </c>
      <c r="C8" s="5"/>
      <c r="D8" s="5"/>
      <c r="E8" s="5">
        <v>2519</v>
      </c>
      <c r="F8" s="17"/>
      <c r="G8" s="5"/>
      <c r="I8" s="47">
        <f t="shared" si="0"/>
        <v>2519</v>
      </c>
      <c r="J8" s="44"/>
    </row>
    <row r="9" spans="1:10" x14ac:dyDescent="0.3">
      <c r="A9" t="s">
        <v>423</v>
      </c>
      <c r="B9" t="s">
        <v>13</v>
      </c>
      <c r="C9" s="5"/>
      <c r="D9" s="5">
        <v>4597</v>
      </c>
      <c r="E9" s="5">
        <v>5216</v>
      </c>
      <c r="F9" s="17"/>
      <c r="G9" s="5"/>
      <c r="I9" s="47">
        <f t="shared" si="0"/>
        <v>9813</v>
      </c>
      <c r="J9" s="44">
        <f>I9</f>
        <v>9813</v>
      </c>
    </row>
    <row r="10" spans="1:10" x14ac:dyDescent="0.3">
      <c r="A10" t="s">
        <v>243</v>
      </c>
      <c r="B10" t="s">
        <v>13</v>
      </c>
      <c r="C10" s="5"/>
      <c r="D10" s="5"/>
      <c r="E10" s="5">
        <v>5735</v>
      </c>
      <c r="F10" s="17">
        <v>1336</v>
      </c>
      <c r="G10" s="5"/>
      <c r="I10" s="47">
        <f t="shared" si="0"/>
        <v>7071</v>
      </c>
      <c r="J10" s="44"/>
    </row>
    <row r="11" spans="1:10" x14ac:dyDescent="0.3">
      <c r="A11" t="s">
        <v>197</v>
      </c>
      <c r="B11" t="s">
        <v>13</v>
      </c>
      <c r="C11" s="5"/>
      <c r="D11" s="5"/>
      <c r="E11" s="5">
        <v>2880</v>
      </c>
      <c r="F11" s="17"/>
      <c r="G11" s="5">
        <v>1062</v>
      </c>
      <c r="I11" s="47">
        <f t="shared" si="0"/>
        <v>3942</v>
      </c>
      <c r="J11" s="46"/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>
        <v>1209</v>
      </c>
      <c r="G13" s="5"/>
      <c r="I13" s="47">
        <f t="shared" si="0"/>
        <v>1209</v>
      </c>
      <c r="J13" s="46">
        <f>I13+I15</f>
        <v>1209</v>
      </c>
    </row>
    <row r="14" spans="1:10" x14ac:dyDescent="0.3">
      <c r="A14" t="s">
        <v>24</v>
      </c>
      <c r="B14" t="s">
        <v>23</v>
      </c>
      <c r="C14" s="5"/>
      <c r="D14" s="5">
        <v>1277</v>
      </c>
      <c r="E14" s="5"/>
      <c r="F14" s="17">
        <v>1529</v>
      </c>
      <c r="G14" s="5"/>
      <c r="I14" s="47">
        <f t="shared" si="0"/>
        <v>2806</v>
      </c>
      <c r="J14" s="46">
        <f>I14+I16</f>
        <v>2806</v>
      </c>
    </row>
    <row r="15" spans="1:10" x14ac:dyDescent="0.3">
      <c r="A15" s="67" t="s">
        <v>331</v>
      </c>
      <c r="B15" s="67" t="s">
        <v>315</v>
      </c>
      <c r="C15" s="17"/>
      <c r="D15" s="17"/>
      <c r="E15" s="17"/>
      <c r="F15" s="17"/>
      <c r="G15" s="17"/>
      <c r="I15" s="47">
        <f t="shared" si="0"/>
        <v>0</v>
      </c>
      <c r="J15" s="46"/>
    </row>
    <row r="16" spans="1:10" x14ac:dyDescent="0.3">
      <c r="A16" s="67" t="s">
        <v>18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2" t="s">
        <v>331</v>
      </c>
      <c r="B17" s="2" t="s">
        <v>287</v>
      </c>
      <c r="C17" s="17"/>
      <c r="D17" s="17"/>
      <c r="E17" s="17"/>
      <c r="F17" s="17"/>
      <c r="G17" s="17"/>
      <c r="I17" s="47">
        <f t="shared" si="0"/>
        <v>0</v>
      </c>
      <c r="J17" s="46">
        <f>I17</f>
        <v>0</v>
      </c>
    </row>
    <row r="18" spans="1:10" x14ac:dyDescent="0.3">
      <c r="A18" s="2" t="s">
        <v>18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73" t="s">
        <v>11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4">
        <f>I4+I19+I33+I40+I62+I66+I68+I79+I26+I75+I86+I55+I47</f>
        <v>16791</v>
      </c>
    </row>
    <row r="20" spans="1:10" x14ac:dyDescent="0.3">
      <c r="A20" s="73" t="s">
        <v>346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6">
        <f>I20+I34+I41+I80+I27+I69+I76+I87+I56+I48+I5</f>
        <v>58245</v>
      </c>
    </row>
    <row r="21" spans="1:10" x14ac:dyDescent="0.3">
      <c r="A21" s="73" t="s">
        <v>10</v>
      </c>
      <c r="B21" s="73" t="s">
        <v>410</v>
      </c>
      <c r="C21" s="17"/>
      <c r="D21" s="17">
        <v>1775</v>
      </c>
      <c r="E21" s="17"/>
      <c r="F21" s="17"/>
      <c r="G21" s="17"/>
      <c r="I21" s="47">
        <f t="shared" si="0"/>
        <v>1775</v>
      </c>
      <c r="J21" s="44">
        <f>I6+I21+I35+I42+I63+I67+I81+I28+I70+I88+I57+I49</f>
        <v>68640</v>
      </c>
    </row>
    <row r="22" spans="1:10" x14ac:dyDescent="0.3">
      <c r="A22" s="73" t="s">
        <v>347</v>
      </c>
      <c r="B22" s="73" t="s">
        <v>410</v>
      </c>
      <c r="C22" s="17"/>
      <c r="D22" s="17">
        <v>2648</v>
      </c>
      <c r="E22" s="17">
        <v>764</v>
      </c>
      <c r="F22" s="17"/>
      <c r="G22" s="17"/>
      <c r="I22" s="47">
        <f t="shared" si="0"/>
        <v>3412</v>
      </c>
      <c r="J22" s="46">
        <f>I22+I36+I43+I82+I29+I71+I89+I58+I50+I7</f>
        <v>45408</v>
      </c>
    </row>
    <row r="23" spans="1:10" x14ac:dyDescent="0.3">
      <c r="A23" s="73" t="s">
        <v>8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4">
        <f>I8+I23+I37+I44+I64+I83+I30+I72+I90+I59+I51</f>
        <v>7786</v>
      </c>
    </row>
    <row r="24" spans="1:10" x14ac:dyDescent="0.3">
      <c r="A24" s="73" t="s">
        <v>348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>
        <f>I10+I24+I38+I45+I65+I84+I31+I73+I77+I91+I60+I53</f>
        <v>12977</v>
      </c>
    </row>
    <row r="25" spans="1:10" x14ac:dyDescent="0.3">
      <c r="A25" s="73" t="s">
        <v>158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>
        <f>I11+I25+I39+I46+I85+I32+I74+I78+I92+I61+I54</f>
        <v>3942</v>
      </c>
    </row>
    <row r="26" spans="1:10" x14ac:dyDescent="0.3">
      <c r="A26" s="2" t="s">
        <v>172</v>
      </c>
      <c r="B26" s="2" t="s">
        <v>407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352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22</v>
      </c>
      <c r="B28" s="2" t="s">
        <v>407</v>
      </c>
      <c r="C28" s="17"/>
      <c r="D28" s="17">
        <v>1678</v>
      </c>
      <c r="E28" s="17"/>
      <c r="F28" s="17"/>
      <c r="G28" s="17"/>
      <c r="I28" s="47">
        <f t="shared" si="0"/>
        <v>1678</v>
      </c>
      <c r="J28" s="44"/>
    </row>
    <row r="29" spans="1:10" x14ac:dyDescent="0.3">
      <c r="A29" s="2" t="s">
        <v>323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24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353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354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11</v>
      </c>
      <c r="B33" s="61" t="s">
        <v>345</v>
      </c>
      <c r="C33" s="17"/>
      <c r="D33" s="17"/>
      <c r="E33" s="17"/>
      <c r="F33" s="17"/>
      <c r="G33" s="17"/>
      <c r="I33" s="47">
        <f t="shared" si="0"/>
        <v>0</v>
      </c>
      <c r="J33" s="45"/>
    </row>
    <row r="34" spans="1:10" x14ac:dyDescent="0.3">
      <c r="A34" s="2" t="s">
        <v>346</v>
      </c>
      <c r="B34" s="61" t="s">
        <v>345</v>
      </c>
      <c r="C34" s="17"/>
      <c r="D34" s="17">
        <v>7966</v>
      </c>
      <c r="E34" s="17">
        <v>2524</v>
      </c>
      <c r="F34" s="17">
        <v>5841</v>
      </c>
      <c r="G34" s="17"/>
      <c r="I34" s="47">
        <f t="shared" si="0"/>
        <v>16331</v>
      </c>
      <c r="J34" s="45"/>
    </row>
    <row r="35" spans="1:10" x14ac:dyDescent="0.3">
      <c r="A35" s="2" t="s">
        <v>10</v>
      </c>
      <c r="B35" s="61" t="s">
        <v>345</v>
      </c>
      <c r="C35" s="17"/>
      <c r="D35" s="17">
        <v>9300</v>
      </c>
      <c r="E35" s="17">
        <v>16191</v>
      </c>
      <c r="F35" s="17">
        <v>2842</v>
      </c>
      <c r="G35" s="17"/>
      <c r="I35" s="47">
        <f t="shared" si="0"/>
        <v>28333</v>
      </c>
      <c r="J35" s="45"/>
    </row>
    <row r="36" spans="1:10" x14ac:dyDescent="0.3">
      <c r="A36" s="2" t="s">
        <v>347</v>
      </c>
      <c r="B36" s="61" t="s">
        <v>345</v>
      </c>
      <c r="C36" s="17"/>
      <c r="D36" s="17"/>
      <c r="E36" s="17">
        <v>3137</v>
      </c>
      <c r="F36" s="17">
        <v>2092</v>
      </c>
      <c r="G36" s="17"/>
      <c r="I36" s="47">
        <f t="shared" si="0"/>
        <v>5229</v>
      </c>
      <c r="J36" s="45"/>
    </row>
    <row r="37" spans="1:10" x14ac:dyDescent="0.3">
      <c r="A37" s="2" t="s">
        <v>8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348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158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157</v>
      </c>
      <c r="B40" s="63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328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139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329</v>
      </c>
      <c r="B43" s="63" t="s">
        <v>345</v>
      </c>
      <c r="C43" s="17"/>
      <c r="D43" s="17">
        <v>509</v>
      </c>
      <c r="E43" s="17">
        <v>77</v>
      </c>
      <c r="F43" s="17"/>
      <c r="G43" s="17"/>
      <c r="I43" s="47">
        <f t="shared" si="0"/>
        <v>586</v>
      </c>
      <c r="J43" s="45"/>
    </row>
    <row r="44" spans="1:10" x14ac:dyDescent="0.3">
      <c r="A44" s="2" t="s">
        <v>174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307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324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29</v>
      </c>
      <c r="B47" s="84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330</v>
      </c>
      <c r="B48" s="84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2" t="s">
        <v>17</v>
      </c>
      <c r="B49" s="84" t="s">
        <v>345</v>
      </c>
      <c r="C49" s="17"/>
      <c r="D49" s="17">
        <v>3239</v>
      </c>
      <c r="E49" s="17">
        <v>5682</v>
      </c>
      <c r="F49" s="17">
        <v>1527</v>
      </c>
      <c r="G49" s="17"/>
      <c r="I49" s="47">
        <f t="shared" si="0"/>
        <v>10448</v>
      </c>
      <c r="J49" s="45"/>
    </row>
    <row r="50" spans="1:10" x14ac:dyDescent="0.3">
      <c r="A50" s="2" t="s">
        <v>331</v>
      </c>
      <c r="B50" s="84" t="s">
        <v>345</v>
      </c>
      <c r="C50" s="17"/>
      <c r="D50" s="17"/>
      <c r="E50" s="17">
        <v>2662</v>
      </c>
      <c r="F50" s="17">
        <v>1698</v>
      </c>
      <c r="G50" s="17"/>
      <c r="I50" s="47">
        <f t="shared" si="0"/>
        <v>4360</v>
      </c>
      <c r="J50" s="45"/>
    </row>
    <row r="51" spans="1:10" x14ac:dyDescent="0.3">
      <c r="A51" s="2" t="s">
        <v>18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415</v>
      </c>
      <c r="B52" s="84" t="s">
        <v>345</v>
      </c>
      <c r="C52" s="17"/>
      <c r="D52" s="17"/>
      <c r="E52" s="17">
        <v>727</v>
      </c>
      <c r="F52" s="17">
        <v>1732</v>
      </c>
      <c r="G52" s="17"/>
      <c r="I52" s="47">
        <f t="shared" si="0"/>
        <v>2459</v>
      </c>
      <c r="J52" s="46">
        <f>I52</f>
        <v>2459</v>
      </c>
    </row>
    <row r="53" spans="1:10" x14ac:dyDescent="0.3">
      <c r="A53" s="2" t="s">
        <v>244</v>
      </c>
      <c r="B53" s="84" t="s">
        <v>345</v>
      </c>
      <c r="C53" s="17"/>
      <c r="D53" s="17"/>
      <c r="E53" s="17"/>
      <c r="F53" s="17">
        <v>3228</v>
      </c>
      <c r="G53" s="17"/>
      <c r="I53" s="47">
        <f t="shared" si="0"/>
        <v>3228</v>
      </c>
      <c r="J53" s="45"/>
    </row>
    <row r="54" spans="1:10" x14ac:dyDescent="0.3">
      <c r="A54" s="2" t="s">
        <v>162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172</v>
      </c>
      <c r="B55" s="57" t="s">
        <v>413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352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22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323</v>
      </c>
      <c r="B58" s="57" t="s">
        <v>413</v>
      </c>
      <c r="C58" s="17"/>
      <c r="D58" s="17">
        <v>1730</v>
      </c>
      <c r="E58" s="17"/>
      <c r="F58" s="17"/>
      <c r="G58" s="17"/>
      <c r="I58" s="47">
        <f t="shared" si="0"/>
        <v>1730</v>
      </c>
      <c r="J58" s="45"/>
    </row>
    <row r="59" spans="1:10" x14ac:dyDescent="0.3">
      <c r="A59" s="57" t="s">
        <v>24</v>
      </c>
      <c r="B59" s="57" t="s">
        <v>413</v>
      </c>
      <c r="C59" s="17"/>
      <c r="D59" s="17"/>
      <c r="E59" s="17"/>
      <c r="F59" s="17">
        <v>4681</v>
      </c>
      <c r="G59" s="17"/>
      <c r="I59" s="47">
        <f t="shared" si="0"/>
        <v>4681</v>
      </c>
      <c r="J59" s="45"/>
    </row>
    <row r="60" spans="1:10" x14ac:dyDescent="0.3">
      <c r="A60" s="57" t="s">
        <v>353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354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2" t="s">
        <v>19</v>
      </c>
      <c r="B62" s="2" t="s">
        <v>288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20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21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243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157</v>
      </c>
      <c r="B66" s="2" t="s">
        <v>315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139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0" t="s">
        <v>11</v>
      </c>
      <c r="B68" s="60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346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10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347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8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348</v>
      </c>
      <c r="B73" s="60" t="s">
        <v>315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158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11</v>
      </c>
      <c r="B75" s="60" t="s">
        <v>379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346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348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158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2" t="s">
        <v>172</v>
      </c>
      <c r="B79" s="62" t="s">
        <v>351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352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22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323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24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353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354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77" t="s">
        <v>157</v>
      </c>
      <c r="B86" s="77" t="s">
        <v>386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328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139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329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174</v>
      </c>
      <c r="B90" s="77" t="s">
        <v>386</v>
      </c>
      <c r="C90" s="17"/>
      <c r="D90" s="17"/>
      <c r="E90" s="17"/>
      <c r="F90" s="17">
        <v>586</v>
      </c>
      <c r="G90" s="17"/>
      <c r="I90" s="47">
        <f t="shared" si="0"/>
        <v>586</v>
      </c>
      <c r="J90" s="45"/>
    </row>
    <row r="91" spans="1:10" x14ac:dyDescent="0.3">
      <c r="A91" s="77" t="s">
        <v>307</v>
      </c>
      <c r="B91" s="77" t="s">
        <v>386</v>
      </c>
      <c r="C91" s="17"/>
      <c r="D91" s="17"/>
      <c r="E91" s="17">
        <v>1332</v>
      </c>
      <c r="F91" s="17">
        <v>1346</v>
      </c>
      <c r="G91" s="17"/>
      <c r="I91" s="47">
        <f t="shared" si="0"/>
        <v>2678</v>
      </c>
      <c r="J91" s="45"/>
    </row>
    <row r="92" spans="1:10" x14ac:dyDescent="0.3">
      <c r="A92" s="77" t="s">
        <v>324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t="s">
        <v>29</v>
      </c>
      <c r="B93" t="s">
        <v>30</v>
      </c>
      <c r="C93" s="17"/>
      <c r="D93" s="17"/>
      <c r="E93" s="17"/>
      <c r="F93" s="17"/>
      <c r="G93" s="17"/>
      <c r="I93" s="47">
        <f t="shared" si="0"/>
        <v>0</v>
      </c>
      <c r="J93" s="44"/>
    </row>
    <row r="94" spans="1:10" x14ac:dyDescent="0.3">
      <c r="A94" t="s">
        <v>17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4"/>
    </row>
    <row r="95" spans="1:10" x14ac:dyDescent="0.3">
      <c r="A95" t="s">
        <v>18</v>
      </c>
      <c r="B95" t="s">
        <v>30</v>
      </c>
      <c r="C95" s="17"/>
      <c r="D95" s="17"/>
      <c r="E95" s="17"/>
      <c r="F95" s="17"/>
      <c r="G95" s="17"/>
      <c r="I95" s="47">
        <f t="shared" si="0"/>
        <v>0</v>
      </c>
      <c r="J95" s="44"/>
    </row>
    <row r="96" spans="1:10" x14ac:dyDescent="0.3">
      <c r="A96" t="s">
        <v>244</v>
      </c>
      <c r="B96" t="s">
        <v>30</v>
      </c>
      <c r="C96" s="17"/>
      <c r="D96" s="17"/>
      <c r="E96" s="17"/>
      <c r="F96" s="17"/>
      <c r="G96" s="17"/>
      <c r="I96" s="47">
        <f t="shared" si="0"/>
        <v>0</v>
      </c>
      <c r="J96" s="44"/>
    </row>
    <row r="97" spans="1:10" x14ac:dyDescent="0.3">
      <c r="A97" t="s">
        <v>162</v>
      </c>
      <c r="B97" t="s">
        <v>30</v>
      </c>
      <c r="C97" s="17"/>
      <c r="D97" s="17"/>
      <c r="E97" s="17"/>
      <c r="F97" s="17"/>
      <c r="G97" s="17"/>
      <c r="I97" s="47">
        <f t="shared" si="0"/>
        <v>0</v>
      </c>
      <c r="J97" s="46"/>
    </row>
    <row r="98" spans="1:10" x14ac:dyDescent="0.3">
      <c r="A98" s="42" t="s">
        <v>25</v>
      </c>
      <c r="B98" s="42" t="s">
        <v>30</v>
      </c>
      <c r="C98" s="17"/>
      <c r="D98" s="17"/>
      <c r="E98" s="17"/>
      <c r="F98" s="17"/>
      <c r="G98" s="17"/>
      <c r="I98" s="47">
        <f t="shared" si="0"/>
        <v>0</v>
      </c>
      <c r="J98" s="46">
        <f>I98+I120</f>
        <v>0</v>
      </c>
    </row>
    <row r="99" spans="1:10" x14ac:dyDescent="0.3">
      <c r="A99" s="42" t="s">
        <v>349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6">
        <f>I99</f>
        <v>0</v>
      </c>
    </row>
    <row r="100" spans="1:10" x14ac:dyDescent="0.3">
      <c r="A100" s="42" t="s">
        <v>27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4">
        <f>I100+I118+I121</f>
        <v>0</v>
      </c>
    </row>
    <row r="101" spans="1:10" x14ac:dyDescent="0.3">
      <c r="A101" s="60" t="s">
        <v>325</v>
      </c>
      <c r="B101" s="60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4">
        <f>I101+I122</f>
        <v>0</v>
      </c>
    </row>
    <row r="102" spans="1:10" x14ac:dyDescent="0.3">
      <c r="A102" s="42" t="s">
        <v>28</v>
      </c>
      <c r="B102" s="42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4">
        <f>I102+I119+I123</f>
        <v>0</v>
      </c>
    </row>
    <row r="103" spans="1:10" x14ac:dyDescent="0.3">
      <c r="A103" t="s">
        <v>29</v>
      </c>
      <c r="B103" s="59" t="s">
        <v>254</v>
      </c>
      <c r="C103" s="17"/>
      <c r="D103" s="17">
        <v>4638</v>
      </c>
      <c r="E103" s="17">
        <v>1066</v>
      </c>
      <c r="F103" s="17">
        <v>6635</v>
      </c>
      <c r="G103" s="17"/>
      <c r="I103" s="47">
        <f t="shared" si="0"/>
        <v>12339</v>
      </c>
      <c r="J103" s="44">
        <f>I93+I103+I111+I124+I156+I128+I135+I142+I149+I163</f>
        <v>14283</v>
      </c>
    </row>
    <row r="104" spans="1:10" x14ac:dyDescent="0.3">
      <c r="A104" t="s">
        <v>330</v>
      </c>
      <c r="B104" s="59" t="s">
        <v>254</v>
      </c>
      <c r="C104" s="17"/>
      <c r="D104" s="17">
        <v>11830</v>
      </c>
      <c r="E104" s="17">
        <v>3098</v>
      </c>
      <c r="F104" s="17">
        <v>13959</v>
      </c>
      <c r="G104" s="17">
        <v>3627</v>
      </c>
      <c r="I104" s="47">
        <f t="shared" si="0"/>
        <v>32514</v>
      </c>
      <c r="J104" s="46">
        <f>I104+I157+I129+I136+I143+I150+I164+I112</f>
        <v>32514</v>
      </c>
    </row>
    <row r="105" spans="1:10" x14ac:dyDescent="0.3">
      <c r="A105" t="s">
        <v>17</v>
      </c>
      <c r="B105" s="59" t="s">
        <v>254</v>
      </c>
      <c r="C105" s="17"/>
      <c r="D105" s="17">
        <v>7399</v>
      </c>
      <c r="E105" s="17">
        <v>7469</v>
      </c>
      <c r="F105" s="17">
        <v>4294</v>
      </c>
      <c r="G105" s="17"/>
      <c r="I105" s="47">
        <f t="shared" si="0"/>
        <v>19162</v>
      </c>
      <c r="J105" s="44">
        <f>I94+I105+I113+I125+I158+I130+I137+I144+I151+I165</f>
        <v>19792</v>
      </c>
    </row>
    <row r="106" spans="1:10" x14ac:dyDescent="0.3">
      <c r="A106" t="s">
        <v>331</v>
      </c>
      <c r="B106" s="59" t="s">
        <v>254</v>
      </c>
      <c r="C106" s="17"/>
      <c r="D106" s="17"/>
      <c r="E106" s="17">
        <v>4066</v>
      </c>
      <c r="F106" s="17"/>
      <c r="G106" s="17">
        <v>4870</v>
      </c>
      <c r="I106" s="47">
        <f t="shared" si="0"/>
        <v>8936</v>
      </c>
      <c r="J106" s="46">
        <f>I106+I159+I131+I138+I145+I152+I166+I114</f>
        <v>13103</v>
      </c>
    </row>
    <row r="107" spans="1:10" x14ac:dyDescent="0.3">
      <c r="A107" t="s">
        <v>18</v>
      </c>
      <c r="B107" s="59" t="s">
        <v>254</v>
      </c>
      <c r="C107" s="17"/>
      <c r="D107" s="17"/>
      <c r="E107" s="17">
        <v>2368</v>
      </c>
      <c r="F107" s="17"/>
      <c r="G107" s="17"/>
      <c r="I107" s="47">
        <f t="shared" si="0"/>
        <v>2368</v>
      </c>
      <c r="J107" s="44">
        <f>I95+I115+I126+I160+I107+I132+I139+I146+I153+I167</f>
        <v>6839</v>
      </c>
    </row>
    <row r="108" spans="1:10" x14ac:dyDescent="0.3">
      <c r="A108" t="s">
        <v>415</v>
      </c>
      <c r="B108" s="59" t="s">
        <v>254</v>
      </c>
      <c r="C108" s="17"/>
      <c r="D108" s="17">
        <v>4099</v>
      </c>
      <c r="E108" s="17">
        <v>5072</v>
      </c>
      <c r="F108" s="17">
        <v>1221</v>
      </c>
      <c r="G108" s="17"/>
      <c r="I108" s="47">
        <f t="shared" si="0"/>
        <v>10392</v>
      </c>
      <c r="J108" s="44">
        <f>I108</f>
        <v>10392</v>
      </c>
    </row>
    <row r="109" spans="1:10" x14ac:dyDescent="0.3">
      <c r="A109" t="s">
        <v>244</v>
      </c>
      <c r="B109" s="59" t="s">
        <v>254</v>
      </c>
      <c r="C109" s="17"/>
      <c r="D109" s="17"/>
      <c r="E109" s="17">
        <v>5185</v>
      </c>
      <c r="F109" s="17">
        <v>3287</v>
      </c>
      <c r="G109" s="17"/>
      <c r="I109" s="47">
        <f t="shared" si="0"/>
        <v>8472</v>
      </c>
      <c r="J109" s="44">
        <f>I96+I117+I127+I109+I161+I133+I140+I147+I154+I168</f>
        <v>11376</v>
      </c>
    </row>
    <row r="110" spans="1:10" x14ac:dyDescent="0.3">
      <c r="A110" t="s">
        <v>162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I97+I110+I162+I134+I141+I148+I155+I169</f>
        <v>3187</v>
      </c>
    </row>
    <row r="111" spans="1:10" x14ac:dyDescent="0.3">
      <c r="A111" t="s">
        <v>175</v>
      </c>
      <c r="B111" s="68" t="s">
        <v>430</v>
      </c>
      <c r="C111" s="17"/>
      <c r="D111" s="17"/>
      <c r="E111" s="17"/>
      <c r="F111" s="17"/>
      <c r="G111" s="17"/>
      <c r="I111" s="47">
        <f t="shared" si="0"/>
        <v>0</v>
      </c>
      <c r="J111" s="45"/>
    </row>
    <row r="112" spans="1:10" x14ac:dyDescent="0.3">
      <c r="A112" t="s">
        <v>361</v>
      </c>
      <c r="B112" s="68" t="s">
        <v>430</v>
      </c>
      <c r="C112" s="17"/>
      <c r="D112" s="17"/>
      <c r="E112" s="17"/>
      <c r="F112" s="17"/>
      <c r="G112" s="17"/>
      <c r="I112" s="47">
        <f t="shared" si="0"/>
        <v>0</v>
      </c>
      <c r="J112" s="45"/>
    </row>
    <row r="113" spans="1:10" x14ac:dyDescent="0.3">
      <c r="A113" t="s">
        <v>176</v>
      </c>
      <c r="B113" s="68" t="s">
        <v>430</v>
      </c>
      <c r="C113" s="17"/>
      <c r="D113" s="17"/>
      <c r="E113" s="17"/>
      <c r="F113" s="17"/>
      <c r="G113" s="17"/>
      <c r="I113" s="47">
        <f t="shared" si="0"/>
        <v>0</v>
      </c>
      <c r="J113" s="45"/>
    </row>
    <row r="114" spans="1:10" x14ac:dyDescent="0.3">
      <c r="A114" t="s">
        <v>362</v>
      </c>
      <c r="B114" s="68" t="s">
        <v>430</v>
      </c>
      <c r="C114" s="17"/>
      <c r="D114" s="17">
        <v>4167</v>
      </c>
      <c r="E114" s="17"/>
      <c r="F114" s="17"/>
      <c r="G114" s="17"/>
      <c r="I114" s="47">
        <f t="shared" si="0"/>
        <v>4167</v>
      </c>
      <c r="J114" s="45"/>
    </row>
    <row r="115" spans="1:10" x14ac:dyDescent="0.3">
      <c r="A115" t="s">
        <v>177</v>
      </c>
      <c r="B115" s="68" t="s">
        <v>430</v>
      </c>
      <c r="C115" s="17"/>
      <c r="D115" s="17"/>
      <c r="E115" s="17"/>
      <c r="F115" s="17"/>
      <c r="G115" s="17"/>
      <c r="I115" s="47">
        <f t="shared" si="0"/>
        <v>0</v>
      </c>
      <c r="J115" s="45"/>
    </row>
    <row r="116" spans="1:10" x14ac:dyDescent="0.3">
      <c r="A116" t="s">
        <v>363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364</v>
      </c>
      <c r="B117" s="68" t="s">
        <v>430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t="s">
        <v>27</v>
      </c>
      <c r="B118" s="2" t="s">
        <v>289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t="s">
        <v>28</v>
      </c>
      <c r="B119" s="2" t="s">
        <v>289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25</v>
      </c>
      <c r="B120" s="2" t="s">
        <v>292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t="s">
        <v>27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325</v>
      </c>
      <c r="B122" s="2" t="s">
        <v>292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28</v>
      </c>
      <c r="B123" s="2" t="s">
        <v>292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s="2" t="s">
        <v>29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s="2" t="s">
        <v>17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18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s="2" t="s">
        <v>244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175</v>
      </c>
      <c r="B128" s="64" t="s">
        <v>360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t="s">
        <v>361</v>
      </c>
      <c r="B129" s="64" t="s">
        <v>360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t="s">
        <v>176</v>
      </c>
      <c r="B130" s="64" t="s">
        <v>360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362</v>
      </c>
      <c r="B131" s="64" t="s">
        <v>360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t="s">
        <v>177</v>
      </c>
      <c r="B132" s="64" t="s">
        <v>360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s="2" t="s">
        <v>363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s="2" t="s">
        <v>364</v>
      </c>
      <c r="B134" s="64" t="s">
        <v>360</v>
      </c>
      <c r="C134" s="17"/>
      <c r="D134" s="17"/>
      <c r="E134" s="17"/>
      <c r="F134" s="17"/>
      <c r="G134" s="17">
        <v>3187</v>
      </c>
      <c r="I134" s="13">
        <f t="shared" si="0"/>
        <v>3187</v>
      </c>
      <c r="J134" s="45"/>
    </row>
    <row r="135" spans="1:10" x14ac:dyDescent="0.3">
      <c r="A135" s="53" t="s">
        <v>29</v>
      </c>
      <c r="B135" s="68" t="s">
        <v>420</v>
      </c>
      <c r="C135" s="17"/>
      <c r="D135" s="17">
        <v>1944</v>
      </c>
      <c r="E135" s="17"/>
      <c r="F135" s="17"/>
      <c r="G135" s="17"/>
      <c r="I135" s="13">
        <f t="shared" si="0"/>
        <v>1944</v>
      </c>
      <c r="J135" s="46"/>
    </row>
    <row r="136" spans="1:10" x14ac:dyDescent="0.3">
      <c r="A136" s="53" t="s">
        <v>330</v>
      </c>
      <c r="B136" s="68" t="s">
        <v>420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53" t="s">
        <v>17</v>
      </c>
      <c r="B137" s="68" t="s">
        <v>420</v>
      </c>
      <c r="C137" s="17"/>
      <c r="D137" s="17">
        <v>630</v>
      </c>
      <c r="E137" s="17"/>
      <c r="F137" s="17"/>
      <c r="G137" s="17"/>
      <c r="I137" s="13">
        <f t="shared" si="0"/>
        <v>630</v>
      </c>
      <c r="J137" s="46"/>
    </row>
    <row r="138" spans="1:10" x14ac:dyDescent="0.3">
      <c r="A138" s="53" t="s">
        <v>331</v>
      </c>
      <c r="B138" s="68" t="s">
        <v>420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53" t="s">
        <v>18</v>
      </c>
      <c r="B139" s="68" t="s">
        <v>420</v>
      </c>
      <c r="C139" s="17"/>
      <c r="D139" s="17"/>
      <c r="E139" s="17"/>
      <c r="F139" s="17">
        <v>4471</v>
      </c>
      <c r="G139" s="17"/>
      <c r="I139" s="13">
        <f t="shared" si="0"/>
        <v>4471</v>
      </c>
      <c r="J139" s="46"/>
    </row>
    <row r="140" spans="1:10" x14ac:dyDescent="0.3">
      <c r="A140" s="53" t="s">
        <v>244</v>
      </c>
      <c r="B140" s="68" t="s">
        <v>420</v>
      </c>
      <c r="C140" s="17"/>
      <c r="D140" s="17"/>
      <c r="E140" s="17"/>
      <c r="F140" s="17">
        <v>1263</v>
      </c>
      <c r="G140" s="17"/>
      <c r="I140" s="13">
        <f t="shared" si="0"/>
        <v>1263</v>
      </c>
      <c r="J140" s="46"/>
    </row>
    <row r="141" spans="1:10" x14ac:dyDescent="0.3">
      <c r="A141" s="53" t="s">
        <v>162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1" t="s">
        <v>29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1" t="s">
        <v>330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1" t="s">
        <v>17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1" t="s">
        <v>331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1" t="s">
        <v>18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244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162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55" t="s">
        <v>37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55" t="s">
        <v>332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2" t="s">
        <v>33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2" t="s">
        <v>326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2" t="s">
        <v>31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245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161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2" t="s">
        <v>37</v>
      </c>
      <c r="B156" s="73" t="s">
        <v>297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2" t="s">
        <v>332</v>
      </c>
      <c r="B157" s="73" t="s">
        <v>297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2" t="s">
        <v>33</v>
      </c>
      <c r="B158" s="73" t="s">
        <v>297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2" t="s">
        <v>326</v>
      </c>
      <c r="B159" s="73" t="s">
        <v>297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2" t="s">
        <v>31</v>
      </c>
      <c r="B160" s="73" t="s">
        <v>297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245</v>
      </c>
      <c r="B161" s="73" t="s">
        <v>297</v>
      </c>
      <c r="C161" s="17"/>
      <c r="D161" s="17"/>
      <c r="E161" s="17">
        <v>1641</v>
      </c>
      <c r="F161" s="17"/>
      <c r="G161" s="17"/>
      <c r="I161" s="13">
        <f t="shared" si="0"/>
        <v>1641</v>
      </c>
      <c r="J161" s="46"/>
    </row>
    <row r="162" spans="1:10" x14ac:dyDescent="0.3">
      <c r="A162" s="2" t="s">
        <v>161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77" t="s">
        <v>175</v>
      </c>
      <c r="B163" s="68" t="s">
        <v>382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77" t="s">
        <v>361</v>
      </c>
      <c r="B164" s="68" t="s">
        <v>382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78" t="s">
        <v>176</v>
      </c>
      <c r="B165" s="68" t="s">
        <v>382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78" t="s">
        <v>362</v>
      </c>
      <c r="B166" s="68" t="s">
        <v>382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78" t="s">
        <v>177</v>
      </c>
      <c r="B167" s="68" t="s">
        <v>382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363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7" t="s">
        <v>364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t="s">
        <v>37</v>
      </c>
      <c r="B170" s="55" t="s">
        <v>336</v>
      </c>
      <c r="C170" s="17"/>
      <c r="D170" s="17"/>
      <c r="E170" s="17"/>
      <c r="F170" s="10"/>
      <c r="G170" s="17"/>
      <c r="I170" s="47">
        <f t="shared" si="0"/>
        <v>0</v>
      </c>
      <c r="J170" s="45"/>
    </row>
    <row r="171" spans="1:10" x14ac:dyDescent="0.3">
      <c r="A171" s="2" t="s">
        <v>332</v>
      </c>
      <c r="B171" s="55" t="s">
        <v>336</v>
      </c>
      <c r="C171" s="17"/>
      <c r="D171" s="17"/>
      <c r="E171" s="17"/>
      <c r="F171" s="10"/>
      <c r="G171" s="17"/>
      <c r="I171" s="47">
        <f t="shared" si="0"/>
        <v>0</v>
      </c>
      <c r="J171" s="45"/>
    </row>
    <row r="172" spans="1:10" x14ac:dyDescent="0.3">
      <c r="A172" t="s">
        <v>33</v>
      </c>
      <c r="B172" s="55" t="s">
        <v>336</v>
      </c>
      <c r="C172" s="17"/>
      <c r="D172" s="17"/>
      <c r="E172" s="17"/>
      <c r="F172" s="10"/>
      <c r="G172" s="17"/>
      <c r="I172" s="47">
        <f t="shared" si="0"/>
        <v>0</v>
      </c>
      <c r="J172" s="45"/>
    </row>
    <row r="173" spans="1:10" x14ac:dyDescent="0.3">
      <c r="A173" s="2" t="s">
        <v>326</v>
      </c>
      <c r="B173" s="55" t="s">
        <v>336</v>
      </c>
      <c r="C173" s="17"/>
      <c r="D173" s="17"/>
      <c r="E173" s="17"/>
      <c r="F173" s="10"/>
      <c r="G173" s="17"/>
      <c r="I173" s="47">
        <f t="shared" si="0"/>
        <v>0</v>
      </c>
      <c r="J173" s="45"/>
    </row>
    <row r="174" spans="1:10" x14ac:dyDescent="0.3">
      <c r="A174" s="2" t="s">
        <v>339</v>
      </c>
      <c r="B174" s="55" t="s">
        <v>336</v>
      </c>
      <c r="C174" s="17"/>
      <c r="D174" s="17"/>
      <c r="E174" s="17"/>
      <c r="F174" s="10"/>
      <c r="G174" s="17"/>
      <c r="I174" s="47">
        <f t="shared" si="0"/>
        <v>0</v>
      </c>
      <c r="J174" s="46">
        <f>I174</f>
        <v>0</v>
      </c>
    </row>
    <row r="175" spans="1:10" x14ac:dyDescent="0.3">
      <c r="A175" t="s">
        <v>31</v>
      </c>
      <c r="B175" s="55" t="s">
        <v>336</v>
      </c>
      <c r="C175" s="17"/>
      <c r="D175" s="17"/>
      <c r="E175" s="17"/>
      <c r="F175" s="17"/>
      <c r="G175" s="17"/>
      <c r="I175" s="47">
        <f t="shared" si="0"/>
        <v>0</v>
      </c>
      <c r="J175" s="45"/>
    </row>
    <row r="176" spans="1:10" x14ac:dyDescent="0.3">
      <c r="A176" s="2" t="s">
        <v>245</v>
      </c>
      <c r="B176" s="55" t="s">
        <v>336</v>
      </c>
      <c r="C176" s="17"/>
      <c r="D176" s="17"/>
      <c r="E176" s="17"/>
      <c r="F176" s="17"/>
      <c r="G176" s="17"/>
      <c r="I176" s="47">
        <f t="shared" si="0"/>
        <v>0</v>
      </c>
      <c r="J176" s="45"/>
    </row>
    <row r="177" spans="1:10" x14ac:dyDescent="0.3">
      <c r="A177" s="2" t="s">
        <v>161</v>
      </c>
      <c r="B177" s="55" t="s">
        <v>336</v>
      </c>
      <c r="C177" s="17"/>
      <c r="D177" s="17"/>
      <c r="E177" s="17">
        <v>1110</v>
      </c>
      <c r="F177" s="17"/>
      <c r="G177" s="17"/>
      <c r="I177" s="47">
        <f t="shared" si="0"/>
        <v>1110</v>
      </c>
      <c r="J177" s="45"/>
    </row>
    <row r="178" spans="1:10" x14ac:dyDescent="0.3">
      <c r="A178" t="s">
        <v>35</v>
      </c>
      <c r="B178" t="s">
        <v>32</v>
      </c>
      <c r="C178" s="17"/>
      <c r="D178" s="17"/>
      <c r="E178" s="17"/>
      <c r="F178" s="17"/>
      <c r="G178" s="17"/>
      <c r="I178" s="13">
        <f t="shared" si="0"/>
        <v>0</v>
      </c>
      <c r="J178" s="46">
        <f>I178</f>
        <v>0</v>
      </c>
    </row>
    <row r="179" spans="1:10" x14ac:dyDescent="0.3">
      <c r="A179" t="s">
        <v>36</v>
      </c>
      <c r="B179" t="s">
        <v>32</v>
      </c>
      <c r="C179" s="17"/>
      <c r="D179" s="17"/>
      <c r="E179" s="17"/>
      <c r="F179" s="17"/>
      <c r="G179" s="17"/>
      <c r="I179" s="13">
        <f t="shared" si="0"/>
        <v>0</v>
      </c>
      <c r="J179" s="46">
        <f t="shared" ref="J179:J188" si="1">I179</f>
        <v>0</v>
      </c>
    </row>
    <row r="180" spans="1:10" x14ac:dyDescent="0.3">
      <c r="A180" t="s">
        <v>340</v>
      </c>
      <c r="B180" s="56" t="s">
        <v>32</v>
      </c>
      <c r="C180" s="17"/>
      <c r="D180" s="17"/>
      <c r="E180" s="17"/>
      <c r="F180" s="17"/>
      <c r="G180" s="17"/>
      <c r="I180" s="13">
        <f t="shared" si="0"/>
        <v>0</v>
      </c>
      <c r="J180" s="46">
        <f t="shared" si="1"/>
        <v>0</v>
      </c>
    </row>
    <row r="181" spans="1:10" x14ac:dyDescent="0.3">
      <c r="A181" t="s">
        <v>405</v>
      </c>
      <c r="B181" s="56" t="s">
        <v>32</v>
      </c>
      <c r="C181" s="17"/>
      <c r="D181" s="17"/>
      <c r="E181" s="17"/>
      <c r="F181" s="17"/>
      <c r="G181" s="17">
        <v>7230</v>
      </c>
      <c r="I181" s="13">
        <f t="shared" si="0"/>
        <v>7230</v>
      </c>
      <c r="J181" s="46">
        <f t="shared" si="1"/>
        <v>7230</v>
      </c>
    </row>
    <row r="182" spans="1:10" x14ac:dyDescent="0.3">
      <c r="A182" t="s">
        <v>341</v>
      </c>
      <c r="B182" s="56" t="s">
        <v>32</v>
      </c>
      <c r="C182" s="17"/>
      <c r="D182" s="17"/>
      <c r="E182" s="17">
        <v>6673</v>
      </c>
      <c r="F182" s="17"/>
      <c r="G182" s="17"/>
      <c r="I182" s="13">
        <f t="shared" si="0"/>
        <v>6673</v>
      </c>
      <c r="J182" s="46">
        <f t="shared" si="1"/>
        <v>6673</v>
      </c>
    </row>
    <row r="183" spans="1:10" x14ac:dyDescent="0.3">
      <c r="A183" t="s">
        <v>389</v>
      </c>
      <c r="B183" s="56" t="s">
        <v>390</v>
      </c>
      <c r="C183" s="17"/>
      <c r="D183" s="17"/>
      <c r="E183" s="17">
        <v>2675</v>
      </c>
      <c r="F183" s="17"/>
      <c r="G183" s="17"/>
      <c r="I183" s="13">
        <f t="shared" si="0"/>
        <v>2675</v>
      </c>
      <c r="J183" s="46">
        <f t="shared" si="1"/>
        <v>2675</v>
      </c>
    </row>
    <row r="184" spans="1:10" x14ac:dyDescent="0.3">
      <c r="A184" t="s">
        <v>396</v>
      </c>
      <c r="B184" s="56" t="s">
        <v>390</v>
      </c>
      <c r="C184" s="17"/>
      <c r="D184" s="17"/>
      <c r="E184" s="17"/>
      <c r="F184" s="17"/>
      <c r="G184" s="17">
        <v>8955</v>
      </c>
      <c r="I184" s="13">
        <f t="shared" si="0"/>
        <v>8955</v>
      </c>
      <c r="J184" s="46">
        <f t="shared" si="1"/>
        <v>8955</v>
      </c>
    </row>
    <row r="185" spans="1:10" x14ac:dyDescent="0.3">
      <c r="A185" t="s">
        <v>391</v>
      </c>
      <c r="B185" s="56" t="s">
        <v>390</v>
      </c>
      <c r="C185" s="17"/>
      <c r="D185" s="17"/>
      <c r="E185" s="17">
        <v>7718</v>
      </c>
      <c r="F185" s="17"/>
      <c r="G185" s="17">
        <v>8153</v>
      </c>
      <c r="I185" s="13">
        <f t="shared" si="0"/>
        <v>15871</v>
      </c>
      <c r="J185" s="46">
        <f t="shared" si="1"/>
        <v>15871</v>
      </c>
    </row>
    <row r="186" spans="1:10" x14ac:dyDescent="0.3">
      <c r="A186" t="s">
        <v>408</v>
      </c>
      <c r="B186" s="56" t="s">
        <v>390</v>
      </c>
      <c r="C186" s="17"/>
      <c r="D186" s="17"/>
      <c r="E186" s="17">
        <v>2081</v>
      </c>
      <c r="F186" s="17"/>
      <c r="G186" s="17">
        <v>10008</v>
      </c>
      <c r="I186" s="13">
        <f t="shared" si="0"/>
        <v>12089</v>
      </c>
      <c r="J186" s="46">
        <f t="shared" si="1"/>
        <v>12089</v>
      </c>
    </row>
    <row r="187" spans="1:10" x14ac:dyDescent="0.3">
      <c r="A187" s="53" t="s">
        <v>332</v>
      </c>
      <c r="B187" s="54" t="s">
        <v>316</v>
      </c>
      <c r="C187" s="17"/>
      <c r="D187" s="17"/>
      <c r="E187" s="17">
        <v>1350</v>
      </c>
      <c r="F187" s="17"/>
      <c r="G187" s="17">
        <v>3377</v>
      </c>
      <c r="I187" s="13">
        <f t="shared" si="0"/>
        <v>4727</v>
      </c>
      <c r="J187" s="46">
        <f t="shared" si="1"/>
        <v>4727</v>
      </c>
    </row>
    <row r="188" spans="1:10" x14ac:dyDescent="0.3">
      <c r="A188" s="53" t="s">
        <v>326</v>
      </c>
      <c r="B188" s="54" t="s">
        <v>316</v>
      </c>
      <c r="C188" s="17"/>
      <c r="D188" s="17"/>
      <c r="E188" s="17"/>
      <c r="F188" s="17"/>
      <c r="G188" s="17">
        <v>4472</v>
      </c>
      <c r="I188" s="13">
        <f t="shared" si="0"/>
        <v>4472</v>
      </c>
      <c r="J188" s="46">
        <f t="shared" si="1"/>
        <v>4472</v>
      </c>
    </row>
    <row r="189" spans="1:10" x14ac:dyDescent="0.3">
      <c r="A189" s="53" t="s">
        <v>339</v>
      </c>
      <c r="B189" s="54" t="s">
        <v>316</v>
      </c>
      <c r="C189" s="17"/>
      <c r="D189" s="17"/>
      <c r="E189" s="17">
        <v>5937</v>
      </c>
      <c r="F189" s="10"/>
      <c r="G189" s="17">
        <v>4309</v>
      </c>
      <c r="I189" s="13">
        <f t="shared" si="0"/>
        <v>10246</v>
      </c>
      <c r="J189" s="46">
        <f>I189</f>
        <v>10246</v>
      </c>
    </row>
    <row r="190" spans="1:10" x14ac:dyDescent="0.3">
      <c r="A190" s="53" t="s">
        <v>161</v>
      </c>
      <c r="B190" s="54" t="s">
        <v>316</v>
      </c>
      <c r="C190" s="17"/>
      <c r="D190" s="17"/>
      <c r="E190" s="17">
        <v>798</v>
      </c>
      <c r="F190" s="10"/>
      <c r="G190" s="17"/>
      <c r="I190" s="13">
        <f t="shared" si="0"/>
        <v>798</v>
      </c>
      <c r="J190" s="46">
        <f>I190</f>
        <v>798</v>
      </c>
    </row>
    <row r="191" spans="1:10" x14ac:dyDescent="0.3">
      <c r="A191" s="53" t="s">
        <v>349</v>
      </c>
      <c r="B191" s="54" t="s">
        <v>397</v>
      </c>
      <c r="C191" s="17"/>
      <c r="D191" s="17"/>
      <c r="E191" s="17">
        <v>1188</v>
      </c>
      <c r="F191" s="10"/>
      <c r="G191" s="17">
        <v>3397</v>
      </c>
      <c r="I191" s="13">
        <f t="shared" si="0"/>
        <v>4585</v>
      </c>
      <c r="J191" s="46">
        <f t="shared" ref="J191:J197" si="2">I191</f>
        <v>4585</v>
      </c>
    </row>
    <row r="192" spans="1:10" x14ac:dyDescent="0.3">
      <c r="A192" s="53" t="s">
        <v>325</v>
      </c>
      <c r="B192" s="54" t="s">
        <v>397</v>
      </c>
      <c r="C192" s="17"/>
      <c r="D192" s="17"/>
      <c r="E192" s="17"/>
      <c r="F192" s="10"/>
      <c r="G192" s="17">
        <v>6210</v>
      </c>
      <c r="I192" s="13">
        <f t="shared" si="0"/>
        <v>6210</v>
      </c>
      <c r="J192" s="46">
        <f t="shared" si="2"/>
        <v>6210</v>
      </c>
    </row>
    <row r="193" spans="1:10" x14ac:dyDescent="0.3">
      <c r="A193" s="53" t="s">
        <v>398</v>
      </c>
      <c r="B193" s="54" t="s">
        <v>397</v>
      </c>
      <c r="C193" s="17"/>
      <c r="D193" s="17"/>
      <c r="E193" s="17">
        <v>6116</v>
      </c>
      <c r="F193" s="10"/>
      <c r="G193" s="17">
        <v>4349</v>
      </c>
      <c r="I193" s="13">
        <f t="shared" si="0"/>
        <v>10465</v>
      </c>
      <c r="J193" s="46">
        <f t="shared" si="2"/>
        <v>10465</v>
      </c>
    </row>
    <row r="194" spans="1:10" x14ac:dyDescent="0.3">
      <c r="A194" s="53" t="s">
        <v>160</v>
      </c>
      <c r="B194" s="54" t="s">
        <v>397</v>
      </c>
      <c r="C194" s="17"/>
      <c r="D194" s="17"/>
      <c r="E194" s="17"/>
      <c r="F194" s="10"/>
      <c r="G194" s="17"/>
      <c r="I194" s="13">
        <f t="shared" si="0"/>
        <v>0</v>
      </c>
      <c r="J194" s="46">
        <f t="shared" si="2"/>
        <v>0</v>
      </c>
    </row>
    <row r="195" spans="1:10" x14ac:dyDescent="0.3">
      <c r="A195" s="53" t="s">
        <v>332</v>
      </c>
      <c r="B195" s="54" t="s">
        <v>401</v>
      </c>
      <c r="C195" s="17"/>
      <c r="D195" s="17"/>
      <c r="E195" s="17"/>
      <c r="F195" s="10"/>
      <c r="G195" s="17"/>
      <c r="I195" s="13">
        <f t="shared" si="0"/>
        <v>0</v>
      </c>
      <c r="J195" s="46">
        <f t="shared" si="2"/>
        <v>0</v>
      </c>
    </row>
    <row r="196" spans="1:10" x14ac:dyDescent="0.3">
      <c r="A196" s="53" t="s">
        <v>339</v>
      </c>
      <c r="B196" s="54" t="s">
        <v>401</v>
      </c>
      <c r="C196" s="17"/>
      <c r="D196" s="17"/>
      <c r="E196" s="17"/>
      <c r="F196" s="10"/>
      <c r="G196" s="17"/>
      <c r="I196" s="13">
        <f t="shared" si="0"/>
        <v>0</v>
      </c>
      <c r="J196" s="46">
        <f t="shared" si="2"/>
        <v>0</v>
      </c>
    </row>
    <row r="197" spans="1:10" x14ac:dyDescent="0.3">
      <c r="A197" s="53" t="s">
        <v>161</v>
      </c>
      <c r="B197" s="54" t="s">
        <v>401</v>
      </c>
      <c r="C197" s="17"/>
      <c r="D197" s="17"/>
      <c r="E197" s="17">
        <v>713</v>
      </c>
      <c r="F197" s="10"/>
      <c r="G197" s="17"/>
      <c r="I197" s="13">
        <f t="shared" si="0"/>
        <v>713</v>
      </c>
      <c r="J197" s="46">
        <f t="shared" si="2"/>
        <v>713</v>
      </c>
    </row>
    <row r="198" spans="1:10" x14ac:dyDescent="0.3">
      <c r="A198" t="s">
        <v>37</v>
      </c>
      <c r="B198" t="s">
        <v>293</v>
      </c>
      <c r="C198" s="17"/>
      <c r="D198" s="17"/>
      <c r="E198" s="17"/>
      <c r="F198" s="17"/>
      <c r="G198" s="17"/>
      <c r="I198" s="13">
        <f t="shared" si="0"/>
        <v>0</v>
      </c>
      <c r="J198" s="44">
        <f>I198+I205+I209+I217</f>
        <v>1216</v>
      </c>
    </row>
    <row r="199" spans="1:10" x14ac:dyDescent="0.3">
      <c r="A199" s="2" t="s">
        <v>332</v>
      </c>
      <c r="B199" s="2" t="s">
        <v>327</v>
      </c>
      <c r="C199" s="17"/>
      <c r="D199" s="17"/>
      <c r="E199" s="17"/>
      <c r="F199" s="17"/>
      <c r="G199" s="17"/>
      <c r="I199" s="13">
        <f t="shared" si="0"/>
        <v>0</v>
      </c>
      <c r="J199" s="46">
        <f>I199+I218+I224+I210</f>
        <v>1953</v>
      </c>
    </row>
    <row r="200" spans="1:10" x14ac:dyDescent="0.3">
      <c r="A200" t="s">
        <v>33</v>
      </c>
      <c r="B200" t="s">
        <v>293</v>
      </c>
      <c r="C200" s="17"/>
      <c r="D200" s="17"/>
      <c r="E200" s="17"/>
      <c r="F200" s="17"/>
      <c r="G200" s="17"/>
      <c r="I200" s="13">
        <f t="shared" si="0"/>
        <v>0</v>
      </c>
      <c r="J200" s="46">
        <f>I200+I206+I211+I219</f>
        <v>2590</v>
      </c>
    </row>
    <row r="201" spans="1:10" x14ac:dyDescent="0.3">
      <c r="A201" s="2" t="s">
        <v>326</v>
      </c>
      <c r="B201" s="2" t="s">
        <v>327</v>
      </c>
      <c r="C201" s="17"/>
      <c r="D201" s="17"/>
      <c r="E201" s="17"/>
      <c r="F201" s="17"/>
      <c r="G201" s="17"/>
      <c r="I201" s="13">
        <f t="shared" si="0"/>
        <v>0</v>
      </c>
      <c r="J201" s="46">
        <f>I201+I220+I225+I212</f>
        <v>0</v>
      </c>
    </row>
    <row r="202" spans="1:10" x14ac:dyDescent="0.3">
      <c r="A202" t="s">
        <v>31</v>
      </c>
      <c r="B202" t="s">
        <v>293</v>
      </c>
      <c r="C202" s="17"/>
      <c r="D202" s="17"/>
      <c r="E202" s="17"/>
      <c r="F202" s="10"/>
      <c r="G202" s="17"/>
      <c r="I202" s="13">
        <f t="shared" si="0"/>
        <v>0</v>
      </c>
      <c r="J202" s="44">
        <f>I202+I207+I213+I221</f>
        <v>7394</v>
      </c>
    </row>
    <row r="203" spans="1:10" x14ac:dyDescent="0.3">
      <c r="A203" t="s">
        <v>245</v>
      </c>
      <c r="B203" t="s">
        <v>293</v>
      </c>
      <c r="C203" s="17"/>
      <c r="D203" s="17"/>
      <c r="E203" s="17"/>
      <c r="F203" s="10"/>
      <c r="G203" s="17"/>
      <c r="I203" s="13">
        <f t="shared" si="0"/>
        <v>0</v>
      </c>
      <c r="J203" s="75">
        <f>I203+I208+I215+I222+I226</f>
        <v>3101</v>
      </c>
    </row>
    <row r="204" spans="1:10" x14ac:dyDescent="0.3">
      <c r="A204" t="s">
        <v>161</v>
      </c>
      <c r="B204" t="s">
        <v>293</v>
      </c>
      <c r="C204" s="17"/>
      <c r="D204" s="17"/>
      <c r="E204" s="17"/>
      <c r="F204" s="10"/>
      <c r="G204" s="17"/>
      <c r="I204" s="13">
        <f t="shared" si="0"/>
        <v>0</v>
      </c>
      <c r="J204" s="46">
        <f>I204+I223+I227+I216</f>
        <v>2466</v>
      </c>
    </row>
    <row r="205" spans="1:10" x14ac:dyDescent="0.3">
      <c r="A205" t="s">
        <v>37</v>
      </c>
      <c r="B205" t="s">
        <v>277</v>
      </c>
      <c r="C205" s="17"/>
      <c r="D205" s="17"/>
      <c r="E205" s="17"/>
      <c r="F205" s="10"/>
      <c r="G205" s="17"/>
      <c r="I205" s="47">
        <f t="shared" si="0"/>
        <v>0</v>
      </c>
      <c r="J205" s="46"/>
    </row>
    <row r="206" spans="1:10" x14ac:dyDescent="0.3">
      <c r="A206" t="s">
        <v>33</v>
      </c>
      <c r="B206" t="s">
        <v>277</v>
      </c>
      <c r="C206" s="17"/>
      <c r="D206" s="17"/>
      <c r="E206" s="17"/>
      <c r="F206" s="10"/>
      <c r="G206" s="17"/>
      <c r="I206" s="47">
        <f t="shared" si="0"/>
        <v>0</v>
      </c>
      <c r="J206" s="46"/>
    </row>
    <row r="207" spans="1:10" x14ac:dyDescent="0.3">
      <c r="A207" t="s">
        <v>31</v>
      </c>
      <c r="B207" t="s">
        <v>277</v>
      </c>
      <c r="C207" s="17"/>
      <c r="D207" s="17"/>
      <c r="E207" s="17"/>
      <c r="F207" s="10"/>
      <c r="G207" s="17"/>
      <c r="I207" s="47">
        <f t="shared" si="0"/>
        <v>0</v>
      </c>
      <c r="J207" s="46"/>
    </row>
    <row r="208" spans="1:10" x14ac:dyDescent="0.3">
      <c r="A208" t="s">
        <v>245</v>
      </c>
      <c r="B208" t="s">
        <v>277</v>
      </c>
      <c r="C208" s="17"/>
      <c r="D208" s="17"/>
      <c r="E208" s="17"/>
      <c r="F208" s="10"/>
      <c r="G208" s="17"/>
      <c r="I208" s="74">
        <f t="shared" si="0"/>
        <v>0</v>
      </c>
      <c r="J208" s="46"/>
    </row>
    <row r="209" spans="1:10" x14ac:dyDescent="0.3">
      <c r="A209" s="2" t="s">
        <v>37</v>
      </c>
      <c r="B209" s="2" t="s">
        <v>153</v>
      </c>
      <c r="C209" s="17"/>
      <c r="D209" s="17"/>
      <c r="E209" s="17">
        <v>790</v>
      </c>
      <c r="F209" s="10"/>
      <c r="G209" s="17"/>
      <c r="I209" s="47">
        <f t="shared" si="0"/>
        <v>790</v>
      </c>
      <c r="J209" s="46"/>
    </row>
    <row r="210" spans="1:10" x14ac:dyDescent="0.3">
      <c r="A210" s="2" t="s">
        <v>332</v>
      </c>
      <c r="B210" s="2" t="s">
        <v>153</v>
      </c>
      <c r="C210" s="17"/>
      <c r="D210" s="17"/>
      <c r="E210" s="17">
        <v>460</v>
      </c>
      <c r="F210" s="10">
        <v>1493</v>
      </c>
      <c r="G210" s="17"/>
      <c r="I210" s="47">
        <f t="shared" si="0"/>
        <v>1953</v>
      </c>
      <c r="J210" s="46"/>
    </row>
    <row r="211" spans="1:10" x14ac:dyDescent="0.3">
      <c r="A211" s="2" t="s">
        <v>33</v>
      </c>
      <c r="B211" s="2" t="s">
        <v>153</v>
      </c>
      <c r="C211" s="17"/>
      <c r="D211" s="17">
        <v>2590</v>
      </c>
      <c r="E211" s="17"/>
      <c r="F211" s="10"/>
      <c r="G211" s="17"/>
      <c r="I211" s="47">
        <f t="shared" si="0"/>
        <v>2590</v>
      </c>
      <c r="J211" s="46"/>
    </row>
    <row r="212" spans="1:10" x14ac:dyDescent="0.3">
      <c r="A212" s="2" t="s">
        <v>326</v>
      </c>
      <c r="B212" s="2" t="s">
        <v>153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s="2" t="s">
        <v>31</v>
      </c>
      <c r="B213" s="2" t="s">
        <v>153</v>
      </c>
      <c r="C213" s="17"/>
      <c r="D213" s="17">
        <v>1810</v>
      </c>
      <c r="E213" s="17">
        <v>2835</v>
      </c>
      <c r="F213" s="10">
        <v>2749</v>
      </c>
      <c r="G213" s="17"/>
      <c r="I213" s="47">
        <f t="shared" si="0"/>
        <v>7394</v>
      </c>
      <c r="J213" s="46"/>
    </row>
    <row r="214" spans="1:10" x14ac:dyDescent="0.3">
      <c r="A214" s="2" t="s">
        <v>339</v>
      </c>
      <c r="B214" s="2" t="s">
        <v>153</v>
      </c>
      <c r="C214" s="17"/>
      <c r="D214" s="17"/>
      <c r="E214" s="17"/>
      <c r="F214" s="10"/>
      <c r="G214" s="17"/>
      <c r="I214" s="47">
        <f t="shared" si="0"/>
        <v>0</v>
      </c>
      <c r="J214" s="46">
        <f>I214</f>
        <v>0</v>
      </c>
    </row>
    <row r="215" spans="1:10" x14ac:dyDescent="0.3">
      <c r="A215" s="2" t="s">
        <v>245</v>
      </c>
      <c r="B215" s="2" t="s">
        <v>153</v>
      </c>
      <c r="C215" s="17"/>
      <c r="D215" s="17"/>
      <c r="E215" s="17">
        <v>3101</v>
      </c>
      <c r="F215" s="10"/>
      <c r="G215" s="17"/>
      <c r="I215" s="47">
        <f t="shared" si="0"/>
        <v>3101</v>
      </c>
      <c r="J215" s="46"/>
    </row>
    <row r="216" spans="1:10" x14ac:dyDescent="0.3">
      <c r="A216" s="2" t="s">
        <v>161</v>
      </c>
      <c r="B216" s="2" t="s">
        <v>153</v>
      </c>
      <c r="C216" s="17"/>
      <c r="D216" s="17"/>
      <c r="E216" s="17"/>
      <c r="F216" s="10"/>
      <c r="G216" s="17">
        <v>1404</v>
      </c>
      <c r="I216" s="47">
        <f t="shared" si="0"/>
        <v>1404</v>
      </c>
      <c r="J216" s="46"/>
    </row>
    <row r="217" spans="1:10" x14ac:dyDescent="0.3">
      <c r="A217" s="2" t="s">
        <v>42</v>
      </c>
      <c r="B217" s="2" t="s">
        <v>355</v>
      </c>
      <c r="C217" s="17"/>
      <c r="D217" s="17"/>
      <c r="E217" s="17">
        <v>426</v>
      </c>
      <c r="F217" s="17"/>
      <c r="G217" s="17"/>
      <c r="I217" s="47">
        <f t="shared" si="0"/>
        <v>426</v>
      </c>
      <c r="J217" s="46"/>
    </row>
    <row r="218" spans="1:10" x14ac:dyDescent="0.3">
      <c r="A218" s="2" t="s">
        <v>356</v>
      </c>
      <c r="B218" s="2" t="s">
        <v>355</v>
      </c>
      <c r="C218" s="17"/>
      <c r="D218" s="17"/>
      <c r="E218" s="17"/>
      <c r="F218" s="17"/>
      <c r="G218" s="17"/>
      <c r="I218" s="47">
        <f t="shared" si="0"/>
        <v>0</v>
      </c>
      <c r="J218" s="46"/>
    </row>
    <row r="219" spans="1:10" x14ac:dyDescent="0.3">
      <c r="A219" s="2" t="s">
        <v>44</v>
      </c>
      <c r="B219" s="2" t="s">
        <v>355</v>
      </c>
      <c r="C219" s="17"/>
      <c r="D219" s="17"/>
      <c r="E219" s="17"/>
      <c r="F219" s="17"/>
      <c r="G219" s="17"/>
      <c r="I219" s="47">
        <f t="shared" si="0"/>
        <v>0</v>
      </c>
      <c r="J219" s="46"/>
    </row>
    <row r="220" spans="1:10" x14ac:dyDescent="0.3">
      <c r="A220" s="2" t="s">
        <v>357</v>
      </c>
      <c r="B220" s="2" t="s">
        <v>355</v>
      </c>
      <c r="C220" s="17"/>
      <c r="D220" s="17"/>
      <c r="E220" s="17"/>
      <c r="F220" s="17"/>
      <c r="G220" s="17"/>
      <c r="I220" s="47">
        <f t="shared" si="0"/>
        <v>0</v>
      </c>
      <c r="J220" s="46"/>
    </row>
    <row r="221" spans="1:10" x14ac:dyDescent="0.3">
      <c r="A221" s="2" t="s">
        <v>71</v>
      </c>
      <c r="B221" s="2" t="s">
        <v>355</v>
      </c>
      <c r="C221" s="17"/>
      <c r="D221" s="17"/>
      <c r="E221" s="17"/>
      <c r="F221" s="17"/>
      <c r="G221" s="17"/>
      <c r="I221" s="47">
        <f t="shared" si="0"/>
        <v>0</v>
      </c>
      <c r="J221" s="46"/>
    </row>
    <row r="222" spans="1:10" x14ac:dyDescent="0.3">
      <c r="A222" s="2" t="s">
        <v>358</v>
      </c>
      <c r="B222" s="2" t="s">
        <v>355</v>
      </c>
      <c r="C222" s="17"/>
      <c r="D222" s="17"/>
      <c r="E222" s="17"/>
      <c r="F222" s="17"/>
      <c r="G222" s="17"/>
      <c r="I222" s="47">
        <f t="shared" si="0"/>
        <v>0</v>
      </c>
      <c r="J222" s="46"/>
    </row>
    <row r="223" spans="1:10" x14ac:dyDescent="0.3">
      <c r="A223" s="2" t="s">
        <v>359</v>
      </c>
      <c r="B223" s="2" t="s">
        <v>355</v>
      </c>
      <c r="C223" s="17"/>
      <c r="D223" s="17"/>
      <c r="E223" s="17"/>
      <c r="F223" s="10"/>
      <c r="G223" s="17"/>
      <c r="I223" s="47">
        <f t="shared" si="0"/>
        <v>0</v>
      </c>
      <c r="J223" s="46"/>
    </row>
    <row r="224" spans="1:10" x14ac:dyDescent="0.3">
      <c r="A224" s="2" t="s">
        <v>332</v>
      </c>
      <c r="B224" s="2" t="s">
        <v>381</v>
      </c>
      <c r="C224" s="17"/>
      <c r="D224" s="17"/>
      <c r="E224" s="17"/>
      <c r="F224" s="10"/>
      <c r="G224" s="17"/>
      <c r="I224" s="47">
        <f t="shared" si="0"/>
        <v>0</v>
      </c>
      <c r="J224" s="46"/>
    </row>
    <row r="225" spans="1:10" x14ac:dyDescent="0.3">
      <c r="A225" s="2" t="s">
        <v>326</v>
      </c>
      <c r="B225" s="2" t="s">
        <v>381</v>
      </c>
      <c r="C225" s="17"/>
      <c r="D225" s="17"/>
      <c r="E225" s="17"/>
      <c r="F225" s="10"/>
      <c r="G225" s="17"/>
      <c r="I225" s="47">
        <f t="shared" si="0"/>
        <v>0</v>
      </c>
      <c r="J225" s="46"/>
    </row>
    <row r="226" spans="1:10" x14ac:dyDescent="0.3">
      <c r="A226" s="2" t="s">
        <v>245</v>
      </c>
      <c r="B226" s="2" t="s">
        <v>381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161</v>
      </c>
      <c r="B227" s="2" t="s">
        <v>381</v>
      </c>
      <c r="C227" s="17"/>
      <c r="D227" s="17"/>
      <c r="E227" s="17">
        <v>1062</v>
      </c>
      <c r="F227" s="10"/>
      <c r="G227" s="17"/>
      <c r="I227" s="47">
        <f t="shared" si="0"/>
        <v>1062</v>
      </c>
      <c r="J227" s="46"/>
    </row>
    <row r="228" spans="1:10" x14ac:dyDescent="0.3">
      <c r="A228" s="2" t="s">
        <v>29</v>
      </c>
      <c r="B228" s="2" t="s">
        <v>318</v>
      </c>
      <c r="C228" s="17"/>
      <c r="D228" s="17"/>
      <c r="E228" s="17"/>
      <c r="F228" s="10"/>
      <c r="G228" s="17"/>
      <c r="I228" s="47">
        <f t="shared" si="0"/>
        <v>0</v>
      </c>
      <c r="J228" s="46">
        <f>I228</f>
        <v>0</v>
      </c>
    </row>
    <row r="229" spans="1:10" x14ac:dyDescent="0.3">
      <c r="A229" s="2" t="s">
        <v>17</v>
      </c>
      <c r="B229" s="2" t="s">
        <v>318</v>
      </c>
      <c r="C229" s="17"/>
      <c r="D229" s="17"/>
      <c r="E229" s="17"/>
      <c r="F229" s="10"/>
      <c r="G229" s="17"/>
      <c r="I229" s="47">
        <f t="shared" si="0"/>
        <v>0</v>
      </c>
      <c r="J229" s="46">
        <f>I229</f>
        <v>0</v>
      </c>
    </row>
    <row r="230" spans="1:10" x14ac:dyDescent="0.3">
      <c r="A230" s="2" t="s">
        <v>37</v>
      </c>
      <c r="B230" s="2" t="s">
        <v>290</v>
      </c>
      <c r="C230" s="17"/>
      <c r="D230" s="17"/>
      <c r="E230" s="17"/>
      <c r="F230" s="10"/>
      <c r="G230" s="17"/>
      <c r="I230" s="47">
        <f t="shared" si="0"/>
        <v>0</v>
      </c>
      <c r="J230" s="45"/>
    </row>
    <row r="231" spans="1:10" x14ac:dyDescent="0.3">
      <c r="A231" s="2" t="s">
        <v>33</v>
      </c>
      <c r="B231" s="2" t="s">
        <v>290</v>
      </c>
      <c r="C231" s="17"/>
      <c r="D231" s="17"/>
      <c r="E231" s="17"/>
      <c r="F231" s="10"/>
      <c r="G231" s="17"/>
      <c r="I231" s="47">
        <f t="shared" si="0"/>
        <v>0</v>
      </c>
      <c r="J231" s="45"/>
    </row>
    <row r="232" spans="1:10" x14ac:dyDescent="0.3">
      <c r="A232" s="2" t="s">
        <v>31</v>
      </c>
      <c r="B232" s="2" t="s">
        <v>290</v>
      </c>
      <c r="C232" s="17"/>
      <c r="D232" s="17"/>
      <c r="E232" s="17"/>
      <c r="F232" s="10"/>
      <c r="G232" s="17"/>
      <c r="I232" s="47">
        <f t="shared" si="0"/>
        <v>0</v>
      </c>
      <c r="J232" s="45"/>
    </row>
    <row r="233" spans="1:10" x14ac:dyDescent="0.3">
      <c r="A233" s="2" t="s">
        <v>245</v>
      </c>
      <c r="B233" s="2" t="s">
        <v>290</v>
      </c>
      <c r="C233" s="17"/>
      <c r="D233" s="17"/>
      <c r="E233" s="17"/>
      <c r="F233" s="10"/>
      <c r="G233" s="17"/>
      <c r="I233" s="47">
        <f t="shared" si="0"/>
        <v>0</v>
      </c>
      <c r="J233" s="45"/>
    </row>
    <row r="234" spans="1:10" x14ac:dyDescent="0.3">
      <c r="A234" s="62" t="s">
        <v>29</v>
      </c>
      <c r="B234" s="62" t="s">
        <v>32</v>
      </c>
      <c r="C234" s="17"/>
      <c r="D234" s="17"/>
      <c r="E234" s="17"/>
      <c r="F234" s="10"/>
      <c r="G234" s="17"/>
      <c r="I234" s="47">
        <f t="shared" si="0"/>
        <v>0</v>
      </c>
      <c r="J234" s="46">
        <f>I234</f>
        <v>0</v>
      </c>
    </row>
    <row r="235" spans="1:10" x14ac:dyDescent="0.3">
      <c r="A235" s="62" t="s">
        <v>17</v>
      </c>
      <c r="B235" s="62" t="s">
        <v>32</v>
      </c>
      <c r="C235" s="17"/>
      <c r="D235" s="17"/>
      <c r="E235" s="17"/>
      <c r="F235" s="10"/>
      <c r="G235" s="17"/>
      <c r="I235" s="47">
        <f t="shared" si="0"/>
        <v>0</v>
      </c>
      <c r="J235" s="46">
        <f t="shared" ref="J235:J236" si="3">I235</f>
        <v>0</v>
      </c>
    </row>
    <row r="236" spans="1:10" x14ac:dyDescent="0.3">
      <c r="A236" s="40" t="s">
        <v>18</v>
      </c>
      <c r="B236" s="62" t="s">
        <v>32</v>
      </c>
      <c r="C236" s="17"/>
      <c r="D236" s="17"/>
      <c r="E236" s="17"/>
      <c r="F236" s="10"/>
      <c r="G236" s="17"/>
      <c r="I236" s="47">
        <f t="shared" si="0"/>
        <v>0</v>
      </c>
      <c r="J236" s="46">
        <f t="shared" si="3"/>
        <v>0</v>
      </c>
    </row>
    <row r="237" spans="1:10" x14ac:dyDescent="0.3">
      <c r="A237" s="2" t="s">
        <v>42</v>
      </c>
      <c r="B237" s="54" t="s">
        <v>385</v>
      </c>
      <c r="C237" s="17"/>
      <c r="D237" s="17">
        <v>9845</v>
      </c>
      <c r="E237" s="17"/>
      <c r="F237" s="10">
        <v>7180</v>
      </c>
      <c r="G237" s="17"/>
      <c r="I237" s="47">
        <f t="shared" si="0"/>
        <v>17025</v>
      </c>
      <c r="J237" s="46"/>
    </row>
    <row r="238" spans="1:10" x14ac:dyDescent="0.3">
      <c r="A238" s="2" t="s">
        <v>356</v>
      </c>
      <c r="B238" s="54" t="s">
        <v>385</v>
      </c>
      <c r="C238" s="17"/>
      <c r="D238" s="17">
        <v>12890</v>
      </c>
      <c r="E238" s="17">
        <v>3785</v>
      </c>
      <c r="F238" s="10">
        <v>14821</v>
      </c>
      <c r="G238" s="17">
        <v>6365</v>
      </c>
      <c r="I238" s="47">
        <f t="shared" si="0"/>
        <v>37861</v>
      </c>
      <c r="J238" s="46"/>
    </row>
    <row r="239" spans="1:10" x14ac:dyDescent="0.3">
      <c r="A239" s="2" t="s">
        <v>44</v>
      </c>
      <c r="B239" s="54" t="s">
        <v>385</v>
      </c>
      <c r="C239" s="17"/>
      <c r="D239" s="17">
        <v>9653</v>
      </c>
      <c r="E239" s="17">
        <v>14377</v>
      </c>
      <c r="F239" s="10">
        <v>9044</v>
      </c>
      <c r="G239" s="17"/>
      <c r="I239" s="47">
        <f t="shared" si="0"/>
        <v>33074</v>
      </c>
      <c r="J239" s="46"/>
    </row>
    <row r="240" spans="1:10" x14ac:dyDescent="0.3">
      <c r="A240" s="2" t="s">
        <v>357</v>
      </c>
      <c r="B240" s="54" t="s">
        <v>385</v>
      </c>
      <c r="C240" s="17"/>
      <c r="D240" s="17">
        <v>4724</v>
      </c>
      <c r="E240" s="17">
        <v>7480</v>
      </c>
      <c r="F240" s="10">
        <v>7419</v>
      </c>
      <c r="G240" s="17">
        <v>9133</v>
      </c>
      <c r="I240" s="47">
        <f t="shared" si="0"/>
        <v>28756</v>
      </c>
      <c r="J240" s="46"/>
    </row>
    <row r="241" spans="1:10" x14ac:dyDescent="0.3">
      <c r="A241" s="2" t="s">
        <v>71</v>
      </c>
      <c r="B241" s="54" t="s">
        <v>385</v>
      </c>
      <c r="C241" s="17"/>
      <c r="D241" s="17">
        <v>1221</v>
      </c>
      <c r="E241" s="17">
        <v>1985</v>
      </c>
      <c r="F241" s="10">
        <v>5275</v>
      </c>
      <c r="G241" s="17"/>
      <c r="I241" s="47">
        <f t="shared" si="0"/>
        <v>8481</v>
      </c>
      <c r="J241" s="46"/>
    </row>
    <row r="242" spans="1:10" x14ac:dyDescent="0.3">
      <c r="A242" s="2" t="s">
        <v>416</v>
      </c>
      <c r="B242" s="54" t="s">
        <v>385</v>
      </c>
      <c r="C242" s="17"/>
      <c r="D242" s="17">
        <v>2810</v>
      </c>
      <c r="E242" s="17">
        <v>7584</v>
      </c>
      <c r="F242" s="10"/>
      <c r="G242" s="17">
        <v>3215</v>
      </c>
      <c r="I242" s="47">
        <f t="shared" si="0"/>
        <v>13609</v>
      </c>
      <c r="J242" s="46">
        <f>I242</f>
        <v>13609</v>
      </c>
    </row>
    <row r="243" spans="1:10" x14ac:dyDescent="0.3">
      <c r="A243" s="2" t="s">
        <v>358</v>
      </c>
      <c r="B243" s="54" t="s">
        <v>385</v>
      </c>
      <c r="C243" s="17"/>
      <c r="D243" s="17"/>
      <c r="E243" s="17">
        <v>4168</v>
      </c>
      <c r="F243" s="10"/>
      <c r="G243" s="17"/>
      <c r="I243" s="47">
        <f t="shared" si="0"/>
        <v>4168</v>
      </c>
      <c r="J243" s="46"/>
    </row>
    <row r="244" spans="1:10" x14ac:dyDescent="0.3">
      <c r="A244" s="2" t="s">
        <v>359</v>
      </c>
      <c r="B244" s="54" t="s">
        <v>385</v>
      </c>
      <c r="C244" s="17"/>
      <c r="D244" s="17"/>
      <c r="E244" s="17">
        <v>564</v>
      </c>
      <c r="F244" s="10"/>
      <c r="G244" s="17">
        <v>1378</v>
      </c>
      <c r="I244" s="47">
        <f t="shared" si="0"/>
        <v>1942</v>
      </c>
      <c r="J244" s="46"/>
    </row>
    <row r="245" spans="1:10" x14ac:dyDescent="0.3">
      <c r="A245" s="2" t="s">
        <v>392</v>
      </c>
      <c r="B245" s="54" t="s">
        <v>390</v>
      </c>
      <c r="C245" s="17"/>
      <c r="D245" s="17"/>
      <c r="E245" s="17"/>
      <c r="F245" s="10"/>
      <c r="G245" s="17"/>
      <c r="I245" s="47">
        <f t="shared" si="0"/>
        <v>0</v>
      </c>
      <c r="J245" s="46">
        <f>I245</f>
        <v>0</v>
      </c>
    </row>
    <row r="246" spans="1:10" x14ac:dyDescent="0.3">
      <c r="A246" s="2" t="s">
        <v>411</v>
      </c>
      <c r="B246" s="54" t="s">
        <v>390</v>
      </c>
      <c r="C246" s="17"/>
      <c r="D246" s="17"/>
      <c r="E246" s="17"/>
      <c r="F246" s="10"/>
      <c r="G246" s="17"/>
      <c r="I246" s="47">
        <f t="shared" si="0"/>
        <v>0</v>
      </c>
      <c r="J246" s="46">
        <f>I246</f>
        <v>0</v>
      </c>
    </row>
    <row r="247" spans="1:10" x14ac:dyDescent="0.3">
      <c r="A247" s="2" t="s">
        <v>393</v>
      </c>
      <c r="B247" s="54" t="s">
        <v>390</v>
      </c>
      <c r="C247" s="17"/>
      <c r="D247" s="17"/>
      <c r="E247" s="17">
        <v>272</v>
      </c>
      <c r="F247" s="10"/>
      <c r="G247" s="17">
        <v>653</v>
      </c>
      <c r="I247" s="47">
        <f t="shared" si="0"/>
        <v>925</v>
      </c>
      <c r="J247" s="46">
        <f>I247</f>
        <v>925</v>
      </c>
    </row>
    <row r="248" spans="1:10" x14ac:dyDescent="0.3">
      <c r="A248" s="2" t="s">
        <v>53</v>
      </c>
      <c r="B248" s="58" t="s">
        <v>310</v>
      </c>
      <c r="C248" s="17"/>
      <c r="D248" s="17"/>
      <c r="E248" s="17"/>
      <c r="F248" s="10"/>
      <c r="G248" s="17"/>
      <c r="I248" s="47">
        <f t="shared" si="0"/>
        <v>0</v>
      </c>
      <c r="J248" s="44">
        <f>I170+I230+I248+I255+I237</f>
        <v>17025</v>
      </c>
    </row>
    <row r="249" spans="1:10" x14ac:dyDescent="0.3">
      <c r="A249" s="2" t="s">
        <v>333</v>
      </c>
      <c r="B249" s="58" t="s">
        <v>310</v>
      </c>
      <c r="C249" s="17"/>
      <c r="D249" s="17"/>
      <c r="E249" s="17"/>
      <c r="F249" s="10"/>
      <c r="G249" s="17"/>
      <c r="I249" s="47">
        <f t="shared" si="0"/>
        <v>0</v>
      </c>
      <c r="J249" s="46">
        <f>I249+I171+I256+I238</f>
        <v>37861</v>
      </c>
    </row>
    <row r="250" spans="1:10" x14ac:dyDescent="0.3">
      <c r="A250" s="2" t="s">
        <v>54</v>
      </c>
      <c r="B250" s="58" t="s">
        <v>310</v>
      </c>
      <c r="C250" s="17"/>
      <c r="D250" s="17"/>
      <c r="E250" s="17"/>
      <c r="F250" s="10"/>
      <c r="G250" s="17"/>
      <c r="I250" s="47">
        <f t="shared" si="0"/>
        <v>0</v>
      </c>
      <c r="J250" s="44">
        <f>I172+I231+I250+I263+I257+I239</f>
        <v>33074</v>
      </c>
    </row>
    <row r="251" spans="1:10" x14ac:dyDescent="0.3">
      <c r="A251" s="2" t="s">
        <v>334</v>
      </c>
      <c r="B251" s="58" t="s">
        <v>310</v>
      </c>
      <c r="C251" s="17"/>
      <c r="D251" s="17"/>
      <c r="E251" s="17"/>
      <c r="F251" s="10"/>
      <c r="G251" s="17"/>
      <c r="I251" s="47">
        <f t="shared" si="0"/>
        <v>0</v>
      </c>
      <c r="J251" s="46">
        <f>I251+I173+I258+I240</f>
        <v>29596</v>
      </c>
    </row>
    <row r="252" spans="1:10" x14ac:dyDescent="0.3">
      <c r="A252" s="2" t="s">
        <v>311</v>
      </c>
      <c r="B252" s="58" t="s">
        <v>310</v>
      </c>
      <c r="C252" s="17"/>
      <c r="D252" s="17"/>
      <c r="E252" s="17"/>
      <c r="F252" s="10"/>
      <c r="G252" s="17"/>
      <c r="I252" s="47">
        <f t="shared" si="0"/>
        <v>0</v>
      </c>
      <c r="J252" s="44">
        <f>I175+I232+I252+I259+I241</f>
        <v>10830</v>
      </c>
    </row>
    <row r="253" spans="1:10" x14ac:dyDescent="0.3">
      <c r="A253" s="2" t="s">
        <v>320</v>
      </c>
      <c r="B253" s="58" t="s">
        <v>310</v>
      </c>
      <c r="C253" s="17"/>
      <c r="D253" s="17"/>
      <c r="E253" s="17"/>
      <c r="F253" s="17"/>
      <c r="G253" s="17"/>
      <c r="I253" s="47">
        <f t="shared" si="0"/>
        <v>0</v>
      </c>
      <c r="J253" s="44">
        <f>I233+I253+I176+I261+I243</f>
        <v>9190</v>
      </c>
    </row>
    <row r="254" spans="1:10" x14ac:dyDescent="0.3">
      <c r="A254" s="2" t="s">
        <v>337</v>
      </c>
      <c r="B254" s="58" t="s">
        <v>310</v>
      </c>
      <c r="C254" s="17"/>
      <c r="D254" s="17"/>
      <c r="E254" s="17"/>
      <c r="F254" s="17"/>
      <c r="G254" s="17"/>
      <c r="I254" s="47">
        <f>C254+D254+E254+F254+G254</f>
        <v>0</v>
      </c>
      <c r="J254" s="46">
        <f>I254+I177+I262+I244</f>
        <v>3052</v>
      </c>
    </row>
    <row r="255" spans="1:10" x14ac:dyDescent="0.3">
      <c r="A255" s="65" t="s">
        <v>29</v>
      </c>
      <c r="B255" s="58" t="s">
        <v>310</v>
      </c>
      <c r="C255" s="17"/>
      <c r="D255" s="17"/>
      <c r="E255" s="17"/>
      <c r="F255" s="17"/>
      <c r="G255" s="17"/>
      <c r="I255" s="47">
        <f t="shared" ref="I255:I262" si="4">C255+D255+E255+F255+G255</f>
        <v>0</v>
      </c>
      <c r="J255" s="46"/>
    </row>
    <row r="256" spans="1:10" x14ac:dyDescent="0.3">
      <c r="A256" s="65" t="s">
        <v>330</v>
      </c>
      <c r="B256" s="58" t="s">
        <v>310</v>
      </c>
      <c r="C256" s="17"/>
      <c r="D256" s="17"/>
      <c r="E256" s="17"/>
      <c r="F256" s="17"/>
      <c r="G256" s="17"/>
      <c r="I256" s="47">
        <f t="shared" si="4"/>
        <v>0</v>
      </c>
      <c r="J256" s="46"/>
    </row>
    <row r="257" spans="1:10" x14ac:dyDescent="0.3">
      <c r="A257" s="65" t="s">
        <v>17</v>
      </c>
      <c r="B257" s="58" t="s">
        <v>310</v>
      </c>
      <c r="C257" s="17"/>
      <c r="D257" s="17"/>
      <c r="E257" s="17"/>
      <c r="F257" s="17"/>
      <c r="G257" s="17"/>
      <c r="I257" s="47">
        <f t="shared" si="4"/>
        <v>0</v>
      </c>
      <c r="J257" s="46"/>
    </row>
    <row r="258" spans="1:10" x14ac:dyDescent="0.3">
      <c r="A258" s="65" t="s">
        <v>331</v>
      </c>
      <c r="B258" s="58" t="s">
        <v>310</v>
      </c>
      <c r="C258" s="17"/>
      <c r="D258" s="17"/>
      <c r="E258" s="17"/>
      <c r="F258" s="17"/>
      <c r="G258" s="17">
        <v>840</v>
      </c>
      <c r="I258" s="47">
        <f t="shared" si="4"/>
        <v>840</v>
      </c>
      <c r="J258" s="46"/>
    </row>
    <row r="259" spans="1:10" x14ac:dyDescent="0.3">
      <c r="A259" s="65" t="s">
        <v>18</v>
      </c>
      <c r="B259" s="58" t="s">
        <v>310</v>
      </c>
      <c r="C259" s="17"/>
      <c r="D259" s="17">
        <v>1042</v>
      </c>
      <c r="E259" s="17"/>
      <c r="F259" s="10">
        <v>1307</v>
      </c>
      <c r="G259" s="17"/>
      <c r="I259" s="47">
        <f t="shared" si="4"/>
        <v>2349</v>
      </c>
      <c r="J259" s="46"/>
    </row>
    <row r="260" spans="1:10" x14ac:dyDescent="0.3">
      <c r="A260" s="65" t="s">
        <v>415</v>
      </c>
      <c r="B260" s="58" t="s">
        <v>310</v>
      </c>
      <c r="C260" s="17"/>
      <c r="D260" s="17"/>
      <c r="E260" s="17"/>
      <c r="F260" s="10"/>
      <c r="G260" s="17"/>
      <c r="I260" s="47">
        <f t="shared" si="4"/>
        <v>0</v>
      </c>
      <c r="J260" s="46">
        <f>I260</f>
        <v>0</v>
      </c>
    </row>
    <row r="261" spans="1:10" x14ac:dyDescent="0.3">
      <c r="A261" s="65" t="s">
        <v>244</v>
      </c>
      <c r="B261" s="58" t="s">
        <v>310</v>
      </c>
      <c r="C261" s="17"/>
      <c r="D261" s="17"/>
      <c r="E261" s="17"/>
      <c r="F261" s="10">
        <v>5022</v>
      </c>
      <c r="G261" s="17"/>
      <c r="I261" s="47">
        <f t="shared" si="4"/>
        <v>5022</v>
      </c>
      <c r="J261" s="46"/>
    </row>
    <row r="262" spans="1:10" x14ac:dyDescent="0.3">
      <c r="A262" s="65" t="s">
        <v>162</v>
      </c>
      <c r="B262" s="58" t="s">
        <v>310</v>
      </c>
      <c r="C262" s="17"/>
      <c r="D262" s="17"/>
      <c r="E262" s="17"/>
      <c r="F262" s="10"/>
      <c r="G262" s="17"/>
      <c r="I262" s="47">
        <f t="shared" si="4"/>
        <v>0</v>
      </c>
      <c r="J262" s="46"/>
    </row>
    <row r="263" spans="1:10" x14ac:dyDescent="0.3">
      <c r="A263" t="s">
        <v>27</v>
      </c>
      <c r="B263" t="s">
        <v>45</v>
      </c>
      <c r="C263" s="17"/>
      <c r="D263" s="17"/>
      <c r="E263" s="17"/>
      <c r="F263" s="17"/>
      <c r="G263" s="17"/>
      <c r="I263" s="47">
        <f t="shared" si="0"/>
        <v>0</v>
      </c>
      <c r="J263" s="44"/>
    </row>
    <row r="264" spans="1:10" x14ac:dyDescent="0.3">
      <c r="C264" s="1" t="s">
        <v>0</v>
      </c>
      <c r="D264" s="1" t="s">
        <v>0</v>
      </c>
      <c r="E264" s="1" t="s">
        <v>0</v>
      </c>
      <c r="F264" s="1" t="s">
        <v>0</v>
      </c>
      <c r="G264" s="1" t="s">
        <v>0</v>
      </c>
      <c r="H264" s="1"/>
      <c r="I264" s="1" t="s">
        <v>0</v>
      </c>
    </row>
    <row r="265" spans="1:10" x14ac:dyDescent="0.3">
      <c r="C265" s="70">
        <f>SUM(C4:C263)</f>
        <v>0</v>
      </c>
      <c r="D265" s="70">
        <f>SUM(D4:D263)</f>
        <v>158159</v>
      </c>
      <c r="E265" s="70">
        <f>SUM(E4:E263)</f>
        <v>186022</v>
      </c>
      <c r="F265" s="70">
        <f>SUM(F4:F263)</f>
        <v>161237</v>
      </c>
      <c r="G265" s="70">
        <f>SUM(G4:G263)</f>
        <v>105735</v>
      </c>
      <c r="H265" s="9"/>
      <c r="I265" s="76">
        <f>SUM(I4:I263)</f>
        <v>611153</v>
      </c>
      <c r="J265" s="76">
        <f>SUM(J4:J263)</f>
        <v>611153</v>
      </c>
    </row>
    <row r="266" spans="1:10" x14ac:dyDescent="0.3">
      <c r="C266" s="1" t="s">
        <v>1</v>
      </c>
      <c r="D266" s="1" t="s">
        <v>1</v>
      </c>
      <c r="E266" s="1" t="s">
        <v>1</v>
      </c>
      <c r="F266" s="1" t="s">
        <v>1</v>
      </c>
      <c r="G266" s="1" t="s">
        <v>1</v>
      </c>
      <c r="H266" s="1"/>
      <c r="I266" s="1" t="s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J277"/>
  <sheetViews>
    <sheetView topLeftCell="A250" workbookViewId="0">
      <selection activeCell="F30" sqref="F30"/>
    </sheetView>
  </sheetViews>
  <sheetFormatPr defaultRowHeight="14.4" x14ac:dyDescent="0.3"/>
  <cols>
    <col min="2" max="2" width="18.33203125" customWidth="1"/>
    <col min="3" max="4" width="12.5546875" customWidth="1"/>
    <col min="5" max="5" width="11.5546875" customWidth="1"/>
    <col min="6" max="6" width="12.44140625" customWidth="1"/>
    <col min="7" max="7" width="11.44140625" customWidth="1"/>
    <col min="9" max="10" width="12.44140625" customWidth="1"/>
  </cols>
  <sheetData>
    <row r="1" spans="1:10" x14ac:dyDescent="0.3">
      <c r="A1" t="s">
        <v>431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432</v>
      </c>
      <c r="D3" s="4" t="s">
        <v>194</v>
      </c>
      <c r="E3" s="4" t="s">
        <v>195</v>
      </c>
      <c r="F3" s="3" t="s">
        <v>249</v>
      </c>
      <c r="G3" s="3" t="s">
        <v>156</v>
      </c>
    </row>
    <row r="4" spans="1:10" x14ac:dyDescent="0.3">
      <c r="A4" t="s">
        <v>19</v>
      </c>
      <c r="B4" t="s">
        <v>13</v>
      </c>
      <c r="C4" s="5">
        <v>7582</v>
      </c>
      <c r="D4" s="5">
        <v>14015</v>
      </c>
      <c r="E4" s="5">
        <v>15699</v>
      </c>
      <c r="F4" s="10">
        <v>3418</v>
      </c>
      <c r="G4" s="5">
        <v>5696</v>
      </c>
      <c r="I4" s="47">
        <f t="shared" ref="I4:I274" si="0">C4+D4+E4+F4+G4</f>
        <v>46410</v>
      </c>
      <c r="J4" s="44"/>
    </row>
    <row r="5" spans="1:10" x14ac:dyDescent="0.3">
      <c r="A5" t="s">
        <v>421</v>
      </c>
      <c r="B5" t="s">
        <v>13</v>
      </c>
      <c r="C5" s="5">
        <v>2550</v>
      </c>
      <c r="D5" s="5">
        <v>6839</v>
      </c>
      <c r="E5" s="5">
        <v>7071</v>
      </c>
      <c r="F5" s="10">
        <v>2409</v>
      </c>
      <c r="G5" s="5">
        <v>7525</v>
      </c>
      <c r="I5" s="47">
        <f t="shared" si="0"/>
        <v>26394</v>
      </c>
      <c r="J5" s="44"/>
    </row>
    <row r="6" spans="1:10" x14ac:dyDescent="0.3">
      <c r="A6" t="s">
        <v>20</v>
      </c>
      <c r="B6" t="s">
        <v>13</v>
      </c>
      <c r="C6" s="5">
        <v>12704</v>
      </c>
      <c r="D6" s="5">
        <v>8412</v>
      </c>
      <c r="E6" s="5">
        <v>16509</v>
      </c>
      <c r="F6" s="17">
        <v>2113</v>
      </c>
      <c r="G6" s="5">
        <v>9724</v>
      </c>
      <c r="I6" s="47">
        <f t="shared" si="0"/>
        <v>49462</v>
      </c>
      <c r="J6" s="44"/>
    </row>
    <row r="7" spans="1:10" x14ac:dyDescent="0.3">
      <c r="A7" t="s">
        <v>422</v>
      </c>
      <c r="B7" t="s">
        <v>13</v>
      </c>
      <c r="C7" s="5">
        <v>3968</v>
      </c>
      <c r="D7" s="5">
        <v>1725</v>
      </c>
      <c r="E7" s="5"/>
      <c r="F7" s="17">
        <v>17666</v>
      </c>
      <c r="G7" s="5"/>
      <c r="I7" s="47">
        <f t="shared" si="0"/>
        <v>23359</v>
      </c>
      <c r="J7" s="44"/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/>
    </row>
    <row r="9" spans="1:10" x14ac:dyDescent="0.3">
      <c r="A9" t="s">
        <v>423</v>
      </c>
      <c r="B9" t="s">
        <v>13</v>
      </c>
      <c r="C9" s="5"/>
      <c r="D9" s="5"/>
      <c r="E9" s="5">
        <v>5025</v>
      </c>
      <c r="F9" s="17">
        <v>3766</v>
      </c>
      <c r="G9" s="5">
        <v>4172</v>
      </c>
      <c r="I9" s="47">
        <f t="shared" si="0"/>
        <v>12963</v>
      </c>
      <c r="J9" s="44">
        <f>I9</f>
        <v>12963</v>
      </c>
    </row>
    <row r="10" spans="1:10" x14ac:dyDescent="0.3">
      <c r="A10" t="s">
        <v>243</v>
      </c>
      <c r="B10" t="s">
        <v>13</v>
      </c>
      <c r="C10" s="5"/>
      <c r="D10" s="5">
        <v>925</v>
      </c>
      <c r="E10" s="5">
        <v>3107</v>
      </c>
      <c r="F10" s="17"/>
      <c r="G10" s="5"/>
      <c r="I10" s="47">
        <f t="shared" si="0"/>
        <v>4032</v>
      </c>
      <c r="J10" s="44"/>
    </row>
    <row r="11" spans="1:10" x14ac:dyDescent="0.3">
      <c r="A11" t="s">
        <v>197</v>
      </c>
      <c r="B11" t="s">
        <v>13</v>
      </c>
      <c r="C11" s="5"/>
      <c r="D11" s="5">
        <v>3546</v>
      </c>
      <c r="E11" s="5">
        <v>1474</v>
      </c>
      <c r="F11" s="17"/>
      <c r="G11" s="5">
        <v>3425</v>
      </c>
      <c r="I11" s="47">
        <f t="shared" si="0"/>
        <v>8445</v>
      </c>
      <c r="J11" s="46"/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>
        <v>1475</v>
      </c>
      <c r="D13" s="5">
        <v>1239</v>
      </c>
      <c r="E13" s="5">
        <v>1228</v>
      </c>
      <c r="F13" s="17">
        <v>1156</v>
      </c>
      <c r="G13" s="5"/>
      <c r="I13" s="47">
        <f t="shared" si="0"/>
        <v>5098</v>
      </c>
      <c r="J13" s="46">
        <f>I13+I15</f>
        <v>5098</v>
      </c>
    </row>
    <row r="14" spans="1:10" x14ac:dyDescent="0.3">
      <c r="A14" t="s">
        <v>24</v>
      </c>
      <c r="B14" t="s">
        <v>23</v>
      </c>
      <c r="C14" s="5"/>
      <c r="D14" s="5">
        <v>985</v>
      </c>
      <c r="E14" s="5"/>
      <c r="F14" s="17"/>
      <c r="G14" s="5"/>
      <c r="I14" s="47">
        <f t="shared" si="0"/>
        <v>985</v>
      </c>
      <c r="J14" s="46">
        <f>I14+I16</f>
        <v>3140</v>
      </c>
    </row>
    <row r="15" spans="1:10" x14ac:dyDescent="0.3">
      <c r="A15" s="67" t="s">
        <v>331</v>
      </c>
      <c r="B15" s="67" t="s">
        <v>315</v>
      </c>
      <c r="C15" s="17"/>
      <c r="D15" s="17"/>
      <c r="E15" s="17"/>
      <c r="F15" s="17"/>
      <c r="G15" s="17"/>
      <c r="I15" s="47">
        <f t="shared" si="0"/>
        <v>0</v>
      </c>
      <c r="J15" s="46"/>
    </row>
    <row r="16" spans="1:10" x14ac:dyDescent="0.3">
      <c r="A16" s="67" t="s">
        <v>18</v>
      </c>
      <c r="B16" s="67" t="s">
        <v>315</v>
      </c>
      <c r="C16" s="17"/>
      <c r="D16" s="17">
        <v>445</v>
      </c>
      <c r="E16" s="17">
        <v>1710</v>
      </c>
      <c r="F16" s="17"/>
      <c r="G16" s="17"/>
      <c r="I16" s="47">
        <f t="shared" si="0"/>
        <v>2155</v>
      </c>
      <c r="J16" s="46"/>
    </row>
    <row r="17" spans="1:10" x14ac:dyDescent="0.3">
      <c r="A17" s="2" t="s">
        <v>331</v>
      </c>
      <c r="B17" s="2" t="s">
        <v>287</v>
      </c>
      <c r="C17" s="17"/>
      <c r="D17" s="17"/>
      <c r="E17" s="17"/>
      <c r="F17" s="17"/>
      <c r="G17" s="17"/>
      <c r="I17" s="47">
        <f t="shared" si="0"/>
        <v>0</v>
      </c>
      <c r="J17" s="46">
        <f>I17</f>
        <v>0</v>
      </c>
    </row>
    <row r="18" spans="1:10" x14ac:dyDescent="0.3">
      <c r="A18" s="2" t="s">
        <v>18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73" t="s">
        <v>11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4">
        <f>I4+I19+I33+I40+I62+I66+I68+I79+I26+I75+I86+I55+I47</f>
        <v>52484</v>
      </c>
    </row>
    <row r="20" spans="1:10" x14ac:dyDescent="0.3">
      <c r="A20" s="73" t="s">
        <v>346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6">
        <f>I20+I34+I41+I80+I27+I69+I76+I87+I56+I48+I5</f>
        <v>35708</v>
      </c>
    </row>
    <row r="21" spans="1:10" x14ac:dyDescent="0.3">
      <c r="A21" s="73" t="s">
        <v>10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4">
        <f>I6+I21+I35+I42+I63+I67+I81+I28+I70+I88+I57+I49</f>
        <v>82333</v>
      </c>
    </row>
    <row r="22" spans="1:10" x14ac:dyDescent="0.3">
      <c r="A22" s="73" t="s">
        <v>347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6">
        <f>I22+I36+I43+I82+I29+I71+I89+I58+I50+I7</f>
        <v>29877</v>
      </c>
    </row>
    <row r="23" spans="1:10" x14ac:dyDescent="0.3">
      <c r="A23" s="73" t="s">
        <v>8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4">
        <f>I8+I23+I37+I44+I64+I83+I30+I72+I90+I59+I51</f>
        <v>33412</v>
      </c>
    </row>
    <row r="24" spans="1:10" x14ac:dyDescent="0.3">
      <c r="A24" s="73" t="s">
        <v>348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>
        <f>I10+I24+I38+I45+I65+I84+I31+I73+I77+I91+I60+I53</f>
        <v>8269</v>
      </c>
    </row>
    <row r="25" spans="1:10" x14ac:dyDescent="0.3">
      <c r="A25" s="73" t="s">
        <v>158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>
        <f>I11+I25+I39+I46+I85+I32+I74+I78+I92+I61+I54</f>
        <v>8445</v>
      </c>
    </row>
    <row r="26" spans="1:10" x14ac:dyDescent="0.3">
      <c r="A26" s="2" t="s">
        <v>172</v>
      </c>
      <c r="B26" s="2" t="s">
        <v>407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352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22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323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24</v>
      </c>
      <c r="B30" s="2" t="s">
        <v>407</v>
      </c>
      <c r="C30" s="17"/>
      <c r="D30" s="17">
        <v>2876</v>
      </c>
      <c r="E30" s="17">
        <v>3013</v>
      </c>
      <c r="F30" s="17"/>
      <c r="G30" s="17"/>
      <c r="I30" s="47">
        <f t="shared" si="0"/>
        <v>5889</v>
      </c>
      <c r="J30" s="44"/>
    </row>
    <row r="31" spans="1:10" x14ac:dyDescent="0.3">
      <c r="A31" s="2" t="s">
        <v>353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354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11</v>
      </c>
      <c r="B33" s="61" t="s">
        <v>345</v>
      </c>
      <c r="C33" s="17"/>
      <c r="D33" s="17"/>
      <c r="E33" s="17">
        <v>3352</v>
      </c>
      <c r="F33" s="17"/>
      <c r="G33" s="17"/>
      <c r="I33" s="47">
        <f t="shared" si="0"/>
        <v>3352</v>
      </c>
      <c r="J33" s="45"/>
    </row>
    <row r="34" spans="1:10" x14ac:dyDescent="0.3">
      <c r="A34" s="2" t="s">
        <v>346</v>
      </c>
      <c r="B34" s="61" t="s">
        <v>345</v>
      </c>
      <c r="C34" s="17">
        <v>1556</v>
      </c>
      <c r="D34" s="17"/>
      <c r="E34" s="17">
        <v>2019</v>
      </c>
      <c r="F34" s="17"/>
      <c r="G34" s="17">
        <v>3324</v>
      </c>
      <c r="I34" s="47">
        <f t="shared" si="0"/>
        <v>6899</v>
      </c>
      <c r="J34" s="45"/>
    </row>
    <row r="35" spans="1:10" x14ac:dyDescent="0.3">
      <c r="A35" s="2" t="s">
        <v>10</v>
      </c>
      <c r="B35" s="61" t="s">
        <v>345</v>
      </c>
      <c r="C35" s="17">
        <v>8148</v>
      </c>
      <c r="D35" s="17">
        <v>3053</v>
      </c>
      <c r="E35" s="17">
        <v>6196</v>
      </c>
      <c r="F35" s="17"/>
      <c r="G35" s="17">
        <v>2881</v>
      </c>
      <c r="I35" s="47">
        <f t="shared" si="0"/>
        <v>20278</v>
      </c>
      <c r="J35" s="45"/>
    </row>
    <row r="36" spans="1:10" x14ac:dyDescent="0.3">
      <c r="A36" s="2" t="s">
        <v>347</v>
      </c>
      <c r="B36" s="61" t="s">
        <v>345</v>
      </c>
      <c r="C36" s="17"/>
      <c r="D36" s="17">
        <v>1937</v>
      </c>
      <c r="E36" s="17"/>
      <c r="F36" s="17"/>
      <c r="G36" s="17"/>
      <c r="I36" s="47">
        <f t="shared" si="0"/>
        <v>1937</v>
      </c>
      <c r="J36" s="45"/>
    </row>
    <row r="37" spans="1:10" x14ac:dyDescent="0.3">
      <c r="A37" s="2" t="s">
        <v>8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348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158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157</v>
      </c>
      <c r="B40" s="63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328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139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329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174</v>
      </c>
      <c r="B44" s="63" t="s">
        <v>345</v>
      </c>
      <c r="C44" s="17"/>
      <c r="D44" s="17"/>
      <c r="E44" s="17">
        <v>1533</v>
      </c>
      <c r="F44" s="17"/>
      <c r="G44" s="17"/>
      <c r="I44" s="47">
        <f t="shared" si="0"/>
        <v>1533</v>
      </c>
      <c r="J44" s="45"/>
    </row>
    <row r="45" spans="1:10" x14ac:dyDescent="0.3">
      <c r="A45" s="2" t="s">
        <v>307</v>
      </c>
      <c r="B45" s="63" t="s">
        <v>345</v>
      </c>
      <c r="C45" s="17"/>
      <c r="D45" s="17">
        <v>4041</v>
      </c>
      <c r="E45" s="17"/>
      <c r="F45" s="17"/>
      <c r="G45" s="17"/>
      <c r="I45" s="47">
        <f t="shared" si="0"/>
        <v>4041</v>
      </c>
      <c r="J45" s="45"/>
    </row>
    <row r="46" spans="1:10" x14ac:dyDescent="0.3">
      <c r="A46" s="2" t="s">
        <v>324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29</v>
      </c>
      <c r="B47" s="84" t="s">
        <v>345</v>
      </c>
      <c r="C47" s="17"/>
      <c r="D47" s="17"/>
      <c r="E47" s="17">
        <v>2722</v>
      </c>
      <c r="F47" s="17"/>
      <c r="G47" s="17"/>
      <c r="I47" s="47">
        <f t="shared" si="0"/>
        <v>2722</v>
      </c>
      <c r="J47" s="45"/>
    </row>
    <row r="48" spans="1:10" x14ac:dyDescent="0.3">
      <c r="A48" s="2" t="s">
        <v>330</v>
      </c>
      <c r="B48" s="84" t="s">
        <v>345</v>
      </c>
      <c r="C48" s="17"/>
      <c r="D48" s="17"/>
      <c r="E48" s="17"/>
      <c r="F48" s="17"/>
      <c r="G48" s="17">
        <v>2415</v>
      </c>
      <c r="I48" s="47">
        <f t="shared" si="0"/>
        <v>2415</v>
      </c>
      <c r="J48" s="45"/>
    </row>
    <row r="49" spans="1:10" x14ac:dyDescent="0.3">
      <c r="A49" s="2" t="s">
        <v>17</v>
      </c>
      <c r="B49" s="84" t="s">
        <v>345</v>
      </c>
      <c r="C49" s="17">
        <v>5193</v>
      </c>
      <c r="D49" s="17">
        <v>3410</v>
      </c>
      <c r="E49" s="17">
        <v>2083</v>
      </c>
      <c r="F49" s="17"/>
      <c r="G49" s="17"/>
      <c r="I49" s="47">
        <f t="shared" si="0"/>
        <v>10686</v>
      </c>
      <c r="J49" s="45"/>
    </row>
    <row r="50" spans="1:10" x14ac:dyDescent="0.3">
      <c r="A50" s="2" t="s">
        <v>331</v>
      </c>
      <c r="B50" s="84" t="s">
        <v>345</v>
      </c>
      <c r="C50" s="17"/>
      <c r="D50" s="17"/>
      <c r="E50" s="17"/>
      <c r="F50" s="17">
        <v>4581</v>
      </c>
      <c r="G50" s="17"/>
      <c r="I50" s="47">
        <f t="shared" si="0"/>
        <v>4581</v>
      </c>
      <c r="J50" s="45"/>
    </row>
    <row r="51" spans="1:10" x14ac:dyDescent="0.3">
      <c r="A51" s="2" t="s">
        <v>18</v>
      </c>
      <c r="B51" s="84" t="s">
        <v>345</v>
      </c>
      <c r="C51" s="17"/>
      <c r="D51" s="17">
        <v>2429</v>
      </c>
      <c r="E51" s="17">
        <v>2245</v>
      </c>
      <c r="F51" s="17"/>
      <c r="G51" s="17"/>
      <c r="I51" s="47">
        <f t="shared" si="0"/>
        <v>4674</v>
      </c>
      <c r="J51" s="45"/>
    </row>
    <row r="52" spans="1:10" x14ac:dyDescent="0.3">
      <c r="A52" s="2" t="s">
        <v>415</v>
      </c>
      <c r="B52" s="84" t="s">
        <v>345</v>
      </c>
      <c r="C52" s="17"/>
      <c r="D52" s="17"/>
      <c r="E52" s="17"/>
      <c r="F52" s="17"/>
      <c r="G52" s="17"/>
      <c r="I52" s="47">
        <f t="shared" si="0"/>
        <v>0</v>
      </c>
      <c r="J52" s="46">
        <f>I52</f>
        <v>0</v>
      </c>
    </row>
    <row r="53" spans="1:10" x14ac:dyDescent="0.3">
      <c r="A53" s="2" t="s">
        <v>244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5"/>
    </row>
    <row r="54" spans="1:10" x14ac:dyDescent="0.3">
      <c r="A54" s="2" t="s">
        <v>162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172</v>
      </c>
      <c r="B55" s="57" t="s">
        <v>413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352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22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323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24</v>
      </c>
      <c r="B59" s="57" t="s">
        <v>413</v>
      </c>
      <c r="C59" s="17">
        <v>4443</v>
      </c>
      <c r="D59" s="17">
        <v>4877</v>
      </c>
      <c r="E59" s="17">
        <v>7322</v>
      </c>
      <c r="F59" s="17">
        <v>2141</v>
      </c>
      <c r="G59" s="17"/>
      <c r="I59" s="47">
        <f t="shared" si="0"/>
        <v>18783</v>
      </c>
      <c r="J59" s="45"/>
    </row>
    <row r="60" spans="1:10" x14ac:dyDescent="0.3">
      <c r="A60" s="57" t="s">
        <v>353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354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2" t="s">
        <v>19</v>
      </c>
      <c r="B62" s="2" t="s">
        <v>288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20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21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243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157</v>
      </c>
      <c r="B66" s="2" t="s">
        <v>315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139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0" t="s">
        <v>11</v>
      </c>
      <c r="B68" s="60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346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10</v>
      </c>
      <c r="B70" s="60" t="s">
        <v>315</v>
      </c>
      <c r="C70" s="17"/>
      <c r="D70" s="17">
        <v>1246</v>
      </c>
      <c r="E70" s="17">
        <v>661</v>
      </c>
      <c r="F70" s="17"/>
      <c r="G70" s="17"/>
      <c r="I70" s="47">
        <f t="shared" si="0"/>
        <v>1907</v>
      </c>
      <c r="J70" s="45"/>
    </row>
    <row r="71" spans="1:10" x14ac:dyDescent="0.3">
      <c r="A71" s="60" t="s">
        <v>347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8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348</v>
      </c>
      <c r="B73" s="60" t="s">
        <v>315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158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11</v>
      </c>
      <c r="B75" s="60" t="s">
        <v>379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346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348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158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2" t="s">
        <v>172</v>
      </c>
      <c r="B79" s="62" t="s">
        <v>351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352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22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323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24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353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354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77" t="s">
        <v>157</v>
      </c>
      <c r="B86" s="77" t="s">
        <v>386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328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139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329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174</v>
      </c>
      <c r="B90" s="77" t="s">
        <v>386</v>
      </c>
      <c r="C90" s="17"/>
      <c r="D90" s="17">
        <v>1963</v>
      </c>
      <c r="E90" s="17">
        <v>570</v>
      </c>
      <c r="F90" s="17"/>
      <c r="G90" s="17"/>
      <c r="I90" s="47">
        <f t="shared" si="0"/>
        <v>2533</v>
      </c>
      <c r="J90" s="45"/>
    </row>
    <row r="91" spans="1:10" x14ac:dyDescent="0.3">
      <c r="A91" s="77" t="s">
        <v>307</v>
      </c>
      <c r="B91" s="77" t="s">
        <v>386</v>
      </c>
      <c r="C91" s="17"/>
      <c r="D91" s="17">
        <v>196</v>
      </c>
      <c r="E91" s="17"/>
      <c r="F91" s="17"/>
      <c r="G91" s="17"/>
      <c r="I91" s="47">
        <f t="shared" si="0"/>
        <v>196</v>
      </c>
      <c r="J91" s="45"/>
    </row>
    <row r="92" spans="1:10" x14ac:dyDescent="0.3">
      <c r="A92" s="77" t="s">
        <v>324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t="s">
        <v>29</v>
      </c>
      <c r="B93" t="s">
        <v>30</v>
      </c>
      <c r="C93" s="17"/>
      <c r="D93" s="17"/>
      <c r="E93" s="17"/>
      <c r="F93" s="17"/>
      <c r="G93" s="17"/>
      <c r="I93" s="47">
        <f t="shared" si="0"/>
        <v>0</v>
      </c>
      <c r="J93" s="44"/>
    </row>
    <row r="94" spans="1:10" x14ac:dyDescent="0.3">
      <c r="A94" t="s">
        <v>17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4"/>
    </row>
    <row r="95" spans="1:10" x14ac:dyDescent="0.3">
      <c r="A95" t="s">
        <v>18</v>
      </c>
      <c r="B95" t="s">
        <v>30</v>
      </c>
      <c r="C95" s="17"/>
      <c r="D95" s="17"/>
      <c r="E95" s="17"/>
      <c r="F95" s="17"/>
      <c r="G95" s="17"/>
      <c r="I95" s="47">
        <f t="shared" si="0"/>
        <v>0</v>
      </c>
      <c r="J95" s="44"/>
    </row>
    <row r="96" spans="1:10" x14ac:dyDescent="0.3">
      <c r="A96" t="s">
        <v>244</v>
      </c>
      <c r="B96" t="s">
        <v>30</v>
      </c>
      <c r="C96" s="17"/>
      <c r="D96" s="17"/>
      <c r="E96" s="17"/>
      <c r="F96" s="17"/>
      <c r="G96" s="17"/>
      <c r="I96" s="47">
        <f t="shared" si="0"/>
        <v>0</v>
      </c>
      <c r="J96" s="44"/>
    </row>
    <row r="97" spans="1:10" x14ac:dyDescent="0.3">
      <c r="A97" t="s">
        <v>162</v>
      </c>
      <c r="B97" t="s">
        <v>30</v>
      </c>
      <c r="C97" s="17"/>
      <c r="D97" s="17"/>
      <c r="E97" s="17"/>
      <c r="F97" s="17"/>
      <c r="G97" s="17"/>
      <c r="I97" s="47">
        <f t="shared" si="0"/>
        <v>0</v>
      </c>
      <c r="J97" s="46"/>
    </row>
    <row r="98" spans="1:10" x14ac:dyDescent="0.3">
      <c r="A98" s="42" t="s">
        <v>25</v>
      </c>
      <c r="B98" s="42" t="s">
        <v>30</v>
      </c>
      <c r="C98" s="17"/>
      <c r="D98" s="17"/>
      <c r="E98" s="17"/>
      <c r="F98" s="17"/>
      <c r="G98" s="17"/>
      <c r="I98" s="47">
        <f t="shared" si="0"/>
        <v>0</v>
      </c>
      <c r="J98" s="46">
        <f>I98+I120</f>
        <v>0</v>
      </c>
    </row>
    <row r="99" spans="1:10" x14ac:dyDescent="0.3">
      <c r="A99" s="42" t="s">
        <v>349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6">
        <f>I99</f>
        <v>0</v>
      </c>
    </row>
    <row r="100" spans="1:10" x14ac:dyDescent="0.3">
      <c r="A100" s="42" t="s">
        <v>27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4">
        <f>I100+I118+I121</f>
        <v>0</v>
      </c>
    </row>
    <row r="101" spans="1:10" x14ac:dyDescent="0.3">
      <c r="A101" s="60" t="s">
        <v>325</v>
      </c>
      <c r="B101" s="60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4">
        <f>I101+I122</f>
        <v>0</v>
      </c>
    </row>
    <row r="102" spans="1:10" x14ac:dyDescent="0.3">
      <c r="A102" s="42" t="s">
        <v>28</v>
      </c>
      <c r="B102" s="42" t="s">
        <v>30</v>
      </c>
      <c r="C102" s="17"/>
      <c r="D102" s="17">
        <v>341</v>
      </c>
      <c r="E102" s="17"/>
      <c r="F102" s="17"/>
      <c r="G102" s="17"/>
      <c r="I102" s="47">
        <f t="shared" si="0"/>
        <v>341</v>
      </c>
      <c r="J102" s="44">
        <f>I102+I119+I123</f>
        <v>341</v>
      </c>
    </row>
    <row r="103" spans="1:10" x14ac:dyDescent="0.3">
      <c r="A103" t="s">
        <v>29</v>
      </c>
      <c r="B103" s="59" t="s">
        <v>254</v>
      </c>
      <c r="C103" s="17">
        <v>4462</v>
      </c>
      <c r="D103" s="17">
        <v>11145</v>
      </c>
      <c r="E103" s="17">
        <v>8009</v>
      </c>
      <c r="F103" s="17">
        <v>3299</v>
      </c>
      <c r="G103" s="17">
        <v>5024</v>
      </c>
      <c r="I103" s="47">
        <f t="shared" si="0"/>
        <v>31939</v>
      </c>
      <c r="J103" s="44">
        <f>I93+I103+I111+I124+I156+I128+I135+I142+I149+I163</f>
        <v>31939</v>
      </c>
    </row>
    <row r="104" spans="1:10" x14ac:dyDescent="0.3">
      <c r="A104" t="s">
        <v>330</v>
      </c>
      <c r="B104" s="59" t="s">
        <v>254</v>
      </c>
      <c r="C104" s="17">
        <v>1264</v>
      </c>
      <c r="D104" s="17">
        <v>6401</v>
      </c>
      <c r="E104" s="17">
        <v>5063</v>
      </c>
      <c r="F104" s="17">
        <v>2077</v>
      </c>
      <c r="G104" s="17">
        <v>756</v>
      </c>
      <c r="I104" s="47">
        <f t="shared" si="0"/>
        <v>15561</v>
      </c>
      <c r="J104" s="46">
        <f>I104+I157+I129+I136+I143+I150+I164+I112</f>
        <v>17034</v>
      </c>
    </row>
    <row r="105" spans="1:10" x14ac:dyDescent="0.3">
      <c r="A105" t="s">
        <v>17</v>
      </c>
      <c r="B105" s="59" t="s">
        <v>254</v>
      </c>
      <c r="C105" s="17">
        <v>1440</v>
      </c>
      <c r="D105" s="17">
        <v>1477</v>
      </c>
      <c r="E105" s="17">
        <v>5045</v>
      </c>
      <c r="F105" s="17">
        <v>1942</v>
      </c>
      <c r="G105" s="17">
        <v>5892</v>
      </c>
      <c r="I105" s="47">
        <f t="shared" si="0"/>
        <v>15796</v>
      </c>
      <c r="J105" s="44">
        <f>I94+I105+I113+I125+I158+I130+I137+I144+I151+I165</f>
        <v>19334</v>
      </c>
    </row>
    <row r="106" spans="1:10" x14ac:dyDescent="0.3">
      <c r="A106" t="s">
        <v>331</v>
      </c>
      <c r="B106" s="59" t="s">
        <v>254</v>
      </c>
      <c r="C106" s="17">
        <v>3401</v>
      </c>
      <c r="D106" s="17">
        <v>3224</v>
      </c>
      <c r="E106" s="17"/>
      <c r="F106" s="17">
        <v>2159</v>
      </c>
      <c r="G106" s="17"/>
      <c r="I106" s="47">
        <f t="shared" si="0"/>
        <v>8784</v>
      </c>
      <c r="J106" s="46">
        <f>I106+I159+I131+I138+I145+I152+I166+I114</f>
        <v>8784</v>
      </c>
    </row>
    <row r="107" spans="1:10" x14ac:dyDescent="0.3">
      <c r="A107" t="s">
        <v>18</v>
      </c>
      <c r="B107" s="59" t="s">
        <v>254</v>
      </c>
      <c r="C107" s="17">
        <v>2750</v>
      </c>
      <c r="D107" s="17">
        <v>1806</v>
      </c>
      <c r="E107" s="17">
        <v>3727</v>
      </c>
      <c r="F107" s="17"/>
      <c r="G107" s="17"/>
      <c r="I107" s="47">
        <f t="shared" si="0"/>
        <v>8283</v>
      </c>
      <c r="J107" s="44">
        <f>I95+I115+I126+I160+I107+I132+I139+I146+I153+I167</f>
        <v>10876</v>
      </c>
    </row>
    <row r="108" spans="1:10" x14ac:dyDescent="0.3">
      <c r="A108" t="s">
        <v>415</v>
      </c>
      <c r="B108" s="59" t="s">
        <v>254</v>
      </c>
      <c r="C108" s="17"/>
      <c r="D108" s="17"/>
      <c r="E108" s="17">
        <v>4426</v>
      </c>
      <c r="F108" s="17">
        <v>1831</v>
      </c>
      <c r="G108" s="17">
        <v>572</v>
      </c>
      <c r="I108" s="47">
        <f t="shared" si="0"/>
        <v>6829</v>
      </c>
      <c r="J108" s="44">
        <f>I108</f>
        <v>6829</v>
      </c>
    </row>
    <row r="109" spans="1:10" x14ac:dyDescent="0.3">
      <c r="A109" t="s">
        <v>244</v>
      </c>
      <c r="B109" s="59" t="s">
        <v>254</v>
      </c>
      <c r="C109" s="17"/>
      <c r="D109" s="17">
        <v>4186</v>
      </c>
      <c r="E109" s="17"/>
      <c r="F109" s="17"/>
      <c r="G109" s="17"/>
      <c r="I109" s="47">
        <f t="shared" si="0"/>
        <v>4186</v>
      </c>
      <c r="J109" s="44">
        <f>I96+I116+I127+I109+I161+I133+I140+I147+I154+I168</f>
        <v>7575</v>
      </c>
    </row>
    <row r="110" spans="1:10" x14ac:dyDescent="0.3">
      <c r="A110" t="s">
        <v>162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I97+I110+I117+I162+I134+I141+I148+I155+I169</f>
        <v>4864</v>
      </c>
    </row>
    <row r="111" spans="1:10" x14ac:dyDescent="0.3">
      <c r="A111" t="s">
        <v>175</v>
      </c>
      <c r="B111" s="68" t="s">
        <v>430</v>
      </c>
      <c r="C111" s="17"/>
      <c r="D111" s="17"/>
      <c r="E111" s="17"/>
      <c r="F111" s="17"/>
      <c r="G111" s="17"/>
      <c r="I111" s="47">
        <f t="shared" si="0"/>
        <v>0</v>
      </c>
      <c r="J111" s="45"/>
    </row>
    <row r="112" spans="1:10" x14ac:dyDescent="0.3">
      <c r="A112" t="s">
        <v>361</v>
      </c>
      <c r="B112" s="68" t="s">
        <v>430</v>
      </c>
      <c r="C112" s="17"/>
      <c r="D112" s="17"/>
      <c r="E112" s="17"/>
      <c r="F112" s="17"/>
      <c r="G112" s="17">
        <v>1473</v>
      </c>
      <c r="I112" s="47">
        <f t="shared" si="0"/>
        <v>1473</v>
      </c>
      <c r="J112" s="45"/>
    </row>
    <row r="113" spans="1:10" x14ac:dyDescent="0.3">
      <c r="A113" t="s">
        <v>176</v>
      </c>
      <c r="B113" s="68" t="s">
        <v>430</v>
      </c>
      <c r="C113" s="17"/>
      <c r="D113" s="17"/>
      <c r="E113" s="17">
        <v>2709</v>
      </c>
      <c r="F113" s="17"/>
      <c r="G113" s="17">
        <v>829</v>
      </c>
      <c r="I113" s="47">
        <f t="shared" si="0"/>
        <v>3538</v>
      </c>
      <c r="J113" s="45"/>
    </row>
    <row r="114" spans="1:10" x14ac:dyDescent="0.3">
      <c r="A114" t="s">
        <v>362</v>
      </c>
      <c r="B114" s="68" t="s">
        <v>430</v>
      </c>
      <c r="C114" s="17"/>
      <c r="D114" s="17"/>
      <c r="E114" s="17"/>
      <c r="F114" s="17"/>
      <c r="G114" s="17"/>
      <c r="I114" s="47">
        <f t="shared" si="0"/>
        <v>0</v>
      </c>
      <c r="J114" s="45"/>
    </row>
    <row r="115" spans="1:10" x14ac:dyDescent="0.3">
      <c r="A115" t="s">
        <v>177</v>
      </c>
      <c r="B115" s="68" t="s">
        <v>430</v>
      </c>
      <c r="C115" s="17"/>
      <c r="D115" s="17"/>
      <c r="E115" s="17"/>
      <c r="F115" s="17"/>
      <c r="G115" s="17"/>
      <c r="I115" s="47">
        <f t="shared" si="0"/>
        <v>0</v>
      </c>
      <c r="J115" s="45"/>
    </row>
    <row r="116" spans="1:10" x14ac:dyDescent="0.3">
      <c r="A116" t="s">
        <v>363</v>
      </c>
      <c r="B116" s="68" t="s">
        <v>430</v>
      </c>
      <c r="C116" s="17"/>
      <c r="D116" s="17">
        <v>754</v>
      </c>
      <c r="E116" s="17">
        <v>2635</v>
      </c>
      <c r="F116" s="17"/>
      <c r="G116" s="17"/>
      <c r="I116" s="47">
        <f t="shared" si="0"/>
        <v>3389</v>
      </c>
      <c r="J116" s="45"/>
    </row>
    <row r="117" spans="1:10" x14ac:dyDescent="0.3">
      <c r="A117" t="s">
        <v>364</v>
      </c>
      <c r="B117" s="68" t="s">
        <v>430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t="s">
        <v>27</v>
      </c>
      <c r="B118" s="2" t="s">
        <v>289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t="s">
        <v>28</v>
      </c>
      <c r="B119" s="2" t="s">
        <v>289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25</v>
      </c>
      <c r="B120" s="2" t="s">
        <v>292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t="s">
        <v>27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325</v>
      </c>
      <c r="B122" s="2" t="s">
        <v>292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28</v>
      </c>
      <c r="B123" s="2" t="s">
        <v>292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s="2" t="s">
        <v>29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s="2" t="s">
        <v>17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18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s="2" t="s">
        <v>244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175</v>
      </c>
      <c r="B128" s="64" t="s">
        <v>360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t="s">
        <v>361</v>
      </c>
      <c r="B129" s="64" t="s">
        <v>360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t="s">
        <v>176</v>
      </c>
      <c r="B130" s="64" t="s">
        <v>360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362</v>
      </c>
      <c r="B131" s="64" t="s">
        <v>360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t="s">
        <v>177</v>
      </c>
      <c r="B132" s="64" t="s">
        <v>360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s="2" t="s">
        <v>363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s="2" t="s">
        <v>364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s="53" t="s">
        <v>29</v>
      </c>
      <c r="B135" s="68" t="s">
        <v>420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53" t="s">
        <v>330</v>
      </c>
      <c r="B136" s="68" t="s">
        <v>420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53" t="s">
        <v>17</v>
      </c>
      <c r="B137" s="68" t="s">
        <v>420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53" t="s">
        <v>331</v>
      </c>
      <c r="B138" s="68" t="s">
        <v>420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53" t="s">
        <v>18</v>
      </c>
      <c r="B139" s="68" t="s">
        <v>420</v>
      </c>
      <c r="C139" s="17">
        <v>598</v>
      </c>
      <c r="D139" s="17"/>
      <c r="E139" s="17"/>
      <c r="F139" s="17">
        <v>1995</v>
      </c>
      <c r="G139" s="17"/>
      <c r="I139" s="13">
        <f t="shared" si="0"/>
        <v>2593</v>
      </c>
      <c r="J139" s="46"/>
    </row>
    <row r="140" spans="1:10" x14ac:dyDescent="0.3">
      <c r="A140" s="53" t="s">
        <v>244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162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1" t="s">
        <v>29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1" t="s">
        <v>330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1" t="s">
        <v>17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1" t="s">
        <v>331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1" t="s">
        <v>18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244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162</v>
      </c>
      <c r="B148" s="68" t="s">
        <v>382</v>
      </c>
      <c r="C148" s="17"/>
      <c r="D148" s="17"/>
      <c r="E148" s="17"/>
      <c r="F148" s="17"/>
      <c r="G148" s="17">
        <v>2100</v>
      </c>
      <c r="I148" s="13">
        <f t="shared" si="0"/>
        <v>2100</v>
      </c>
      <c r="J148" s="46"/>
    </row>
    <row r="149" spans="1:10" x14ac:dyDescent="0.3">
      <c r="A149" s="55" t="s">
        <v>37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55" t="s">
        <v>332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2" t="s">
        <v>33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2" t="s">
        <v>326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2" t="s">
        <v>31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245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161</v>
      </c>
      <c r="B155" s="68" t="s">
        <v>382</v>
      </c>
      <c r="C155" s="17"/>
      <c r="D155" s="17"/>
      <c r="E155" s="17">
        <v>1499</v>
      </c>
      <c r="F155" s="17"/>
      <c r="G155" s="17">
        <v>1265</v>
      </c>
      <c r="I155" s="13">
        <f t="shared" si="0"/>
        <v>2764</v>
      </c>
      <c r="J155" s="46"/>
    </row>
    <row r="156" spans="1:10" x14ac:dyDescent="0.3">
      <c r="A156" s="2" t="s">
        <v>37</v>
      </c>
      <c r="B156" s="73" t="s">
        <v>297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2" t="s">
        <v>332</v>
      </c>
      <c r="B157" s="73" t="s">
        <v>297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2" t="s">
        <v>33</v>
      </c>
      <c r="B158" s="73" t="s">
        <v>297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2" t="s">
        <v>326</v>
      </c>
      <c r="B159" s="73" t="s">
        <v>297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2" t="s">
        <v>31</v>
      </c>
      <c r="B160" s="73" t="s">
        <v>297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245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161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77" t="s">
        <v>175</v>
      </c>
      <c r="B163" s="68" t="s">
        <v>382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77" t="s">
        <v>361</v>
      </c>
      <c r="B164" s="68" t="s">
        <v>382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78" t="s">
        <v>176</v>
      </c>
      <c r="B165" s="68" t="s">
        <v>382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78" t="s">
        <v>362</v>
      </c>
      <c r="B166" s="68" t="s">
        <v>382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78" t="s">
        <v>177</v>
      </c>
      <c r="B167" s="68" t="s">
        <v>382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363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7" t="s">
        <v>364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t="s">
        <v>37</v>
      </c>
      <c r="B170" s="55" t="s">
        <v>336</v>
      </c>
      <c r="C170" s="17"/>
      <c r="D170" s="17"/>
      <c r="E170" s="17"/>
      <c r="F170" s="10"/>
      <c r="G170" s="17"/>
      <c r="I170" s="47">
        <f t="shared" si="0"/>
        <v>0</v>
      </c>
      <c r="J170" s="45"/>
    </row>
    <row r="171" spans="1:10" x14ac:dyDescent="0.3">
      <c r="A171" s="2" t="s">
        <v>332</v>
      </c>
      <c r="B171" s="55" t="s">
        <v>336</v>
      </c>
      <c r="C171" s="17"/>
      <c r="D171" s="17"/>
      <c r="E171" s="17"/>
      <c r="F171" s="10"/>
      <c r="G171" s="17"/>
      <c r="I171" s="47">
        <f t="shared" si="0"/>
        <v>0</v>
      </c>
      <c r="J171" s="45"/>
    </row>
    <row r="172" spans="1:10" x14ac:dyDescent="0.3">
      <c r="A172" t="s">
        <v>33</v>
      </c>
      <c r="B172" s="55" t="s">
        <v>336</v>
      </c>
      <c r="C172" s="17"/>
      <c r="D172" s="17"/>
      <c r="E172" s="17"/>
      <c r="F172" s="10"/>
      <c r="G172" s="17"/>
      <c r="I172" s="47">
        <f t="shared" si="0"/>
        <v>0</v>
      </c>
      <c r="J172" s="45"/>
    </row>
    <row r="173" spans="1:10" x14ac:dyDescent="0.3">
      <c r="A173" s="2" t="s">
        <v>326</v>
      </c>
      <c r="B173" s="55" t="s">
        <v>336</v>
      </c>
      <c r="C173" s="17"/>
      <c r="D173" s="17"/>
      <c r="E173" s="17"/>
      <c r="F173" s="10"/>
      <c r="G173" s="17"/>
      <c r="I173" s="47">
        <f t="shared" si="0"/>
        <v>0</v>
      </c>
      <c r="J173" s="45"/>
    </row>
    <row r="174" spans="1:10" x14ac:dyDescent="0.3">
      <c r="A174" s="2" t="s">
        <v>339</v>
      </c>
      <c r="B174" s="55" t="s">
        <v>336</v>
      </c>
      <c r="C174" s="17"/>
      <c r="D174" s="17"/>
      <c r="E174" s="17"/>
      <c r="F174" s="10"/>
      <c r="G174" s="17"/>
      <c r="I174" s="47">
        <f t="shared" si="0"/>
        <v>0</v>
      </c>
      <c r="J174" s="46">
        <f>I174</f>
        <v>0</v>
      </c>
    </row>
    <row r="175" spans="1:10" x14ac:dyDescent="0.3">
      <c r="A175" t="s">
        <v>31</v>
      </c>
      <c r="B175" s="55" t="s">
        <v>336</v>
      </c>
      <c r="C175" s="17"/>
      <c r="D175" s="17"/>
      <c r="E175" s="17"/>
      <c r="F175" s="17"/>
      <c r="G175" s="17"/>
      <c r="I175" s="47">
        <f t="shared" si="0"/>
        <v>0</v>
      </c>
      <c r="J175" s="45"/>
    </row>
    <row r="176" spans="1:10" x14ac:dyDescent="0.3">
      <c r="A176" s="2" t="s">
        <v>245</v>
      </c>
      <c r="B176" s="55" t="s">
        <v>336</v>
      </c>
      <c r="C176" s="17"/>
      <c r="D176" s="17"/>
      <c r="E176" s="17"/>
      <c r="F176" s="17"/>
      <c r="G176" s="17"/>
      <c r="I176" s="47">
        <f t="shared" si="0"/>
        <v>0</v>
      </c>
      <c r="J176" s="45"/>
    </row>
    <row r="177" spans="1:10" x14ac:dyDescent="0.3">
      <c r="A177" s="2" t="s">
        <v>161</v>
      </c>
      <c r="B177" s="55" t="s">
        <v>336</v>
      </c>
      <c r="C177" s="17"/>
      <c r="D177" s="17">
        <v>627</v>
      </c>
      <c r="E177" s="17"/>
      <c r="F177" s="17"/>
      <c r="G177" s="17"/>
      <c r="I177" s="47">
        <f t="shared" si="0"/>
        <v>627</v>
      </c>
      <c r="J177" s="45"/>
    </row>
    <row r="178" spans="1:10" x14ac:dyDescent="0.3">
      <c r="A178" t="s">
        <v>35</v>
      </c>
      <c r="B178" t="s">
        <v>32</v>
      </c>
      <c r="C178" s="17"/>
      <c r="D178" s="17"/>
      <c r="E178" s="17"/>
      <c r="F178" s="17"/>
      <c r="G178" s="17"/>
      <c r="I178" s="13">
        <f t="shared" si="0"/>
        <v>0</v>
      </c>
      <c r="J178" s="46">
        <f>I178</f>
        <v>0</v>
      </c>
    </row>
    <row r="179" spans="1:10" x14ac:dyDescent="0.3">
      <c r="A179" t="s">
        <v>36</v>
      </c>
      <c r="B179" t="s">
        <v>32</v>
      </c>
      <c r="C179" s="17"/>
      <c r="D179" s="17"/>
      <c r="E179" s="17"/>
      <c r="F179" s="17"/>
      <c r="G179" s="17"/>
      <c r="I179" s="13">
        <f t="shared" si="0"/>
        <v>0</v>
      </c>
      <c r="J179" s="46">
        <f t="shared" ref="J179:J193" si="1">I179</f>
        <v>0</v>
      </c>
    </row>
    <row r="180" spans="1:10" x14ac:dyDescent="0.3">
      <c r="A180" t="s">
        <v>340</v>
      </c>
      <c r="B180" s="56" t="s">
        <v>32</v>
      </c>
      <c r="C180" s="17"/>
      <c r="D180" s="17"/>
      <c r="E180" s="17"/>
      <c r="F180" s="17"/>
      <c r="G180" s="17"/>
      <c r="I180" s="13">
        <f t="shared" si="0"/>
        <v>0</v>
      </c>
      <c r="J180" s="46">
        <f t="shared" si="1"/>
        <v>0</v>
      </c>
    </row>
    <row r="181" spans="1:10" x14ac:dyDescent="0.3">
      <c r="A181" t="s">
        <v>405</v>
      </c>
      <c r="B181" s="56" t="s">
        <v>32</v>
      </c>
      <c r="C181" s="17"/>
      <c r="D181" s="17">
        <v>6589</v>
      </c>
      <c r="E181" s="17"/>
      <c r="F181" s="17"/>
      <c r="G181" s="17"/>
      <c r="I181" s="13">
        <f t="shared" si="0"/>
        <v>6589</v>
      </c>
      <c r="J181" s="46">
        <f t="shared" si="1"/>
        <v>6589</v>
      </c>
    </row>
    <row r="182" spans="1:10" x14ac:dyDescent="0.3">
      <c r="A182" t="s">
        <v>341</v>
      </c>
      <c r="B182" s="56" t="s">
        <v>32</v>
      </c>
      <c r="C182" s="17"/>
      <c r="D182" s="17">
        <v>2052</v>
      </c>
      <c r="E182" s="17"/>
      <c r="F182" s="17"/>
      <c r="G182" s="17"/>
      <c r="I182" s="13">
        <f t="shared" si="0"/>
        <v>2052</v>
      </c>
      <c r="J182" s="46">
        <f t="shared" si="1"/>
        <v>2052</v>
      </c>
    </row>
    <row r="183" spans="1:10" x14ac:dyDescent="0.3">
      <c r="A183" t="s">
        <v>389</v>
      </c>
      <c r="B183" s="56" t="s">
        <v>390</v>
      </c>
      <c r="C183" s="17"/>
      <c r="D183" s="17"/>
      <c r="E183" s="17"/>
      <c r="F183" s="17">
        <v>6151</v>
      </c>
      <c r="G183" s="17"/>
      <c r="I183" s="13">
        <f t="shared" si="0"/>
        <v>6151</v>
      </c>
      <c r="J183" s="46">
        <f t="shared" si="1"/>
        <v>6151</v>
      </c>
    </row>
    <row r="184" spans="1:10" x14ac:dyDescent="0.3">
      <c r="A184" t="s">
        <v>396</v>
      </c>
      <c r="B184" s="56" t="s">
        <v>390</v>
      </c>
      <c r="C184" s="17"/>
      <c r="D184" s="17"/>
      <c r="E184" s="17"/>
      <c r="F184" s="17">
        <v>1277</v>
      </c>
      <c r="G184" s="17"/>
      <c r="I184" s="13">
        <f t="shared" si="0"/>
        <v>1277</v>
      </c>
      <c r="J184" s="46">
        <f t="shared" si="1"/>
        <v>1277</v>
      </c>
    </row>
    <row r="185" spans="1:10" x14ac:dyDescent="0.3">
      <c r="A185" t="s">
        <v>391</v>
      </c>
      <c r="B185" s="56" t="s">
        <v>390</v>
      </c>
      <c r="C185" s="17"/>
      <c r="D185" s="17"/>
      <c r="E185" s="17"/>
      <c r="F185" s="17"/>
      <c r="G185" s="17"/>
      <c r="I185" s="13">
        <f t="shared" si="0"/>
        <v>0</v>
      </c>
      <c r="J185" s="46">
        <f t="shared" si="1"/>
        <v>0</v>
      </c>
    </row>
    <row r="186" spans="1:10" x14ac:dyDescent="0.3">
      <c r="A186" t="s">
        <v>408</v>
      </c>
      <c r="B186" s="56" t="s">
        <v>390</v>
      </c>
      <c r="C186" s="17"/>
      <c r="D186" s="17"/>
      <c r="E186" s="17"/>
      <c r="F186" s="17"/>
      <c r="G186" s="17"/>
      <c r="I186" s="13">
        <f t="shared" si="0"/>
        <v>0</v>
      </c>
      <c r="J186" s="46">
        <f t="shared" si="1"/>
        <v>0</v>
      </c>
    </row>
    <row r="187" spans="1:10" x14ac:dyDescent="0.3">
      <c r="A187" t="s">
        <v>35</v>
      </c>
      <c r="B187" s="56" t="s">
        <v>433</v>
      </c>
      <c r="C187" s="17"/>
      <c r="D187" s="17"/>
      <c r="E187" s="17"/>
      <c r="F187" s="17"/>
      <c r="G187" s="17"/>
      <c r="I187" s="13">
        <f t="shared" ref="I187:I191" si="2">C187+D187+E187+F187+G187</f>
        <v>0</v>
      </c>
      <c r="J187" s="46">
        <f t="shared" ref="J187:J191" si="3">I187</f>
        <v>0</v>
      </c>
    </row>
    <row r="188" spans="1:10" x14ac:dyDescent="0.3">
      <c r="A188" t="s">
        <v>389</v>
      </c>
      <c r="B188" s="56" t="s">
        <v>433</v>
      </c>
      <c r="C188" s="17"/>
      <c r="D188" s="17"/>
      <c r="E188" s="17"/>
      <c r="F188" s="17">
        <v>5924</v>
      </c>
      <c r="G188" s="17"/>
      <c r="I188" s="13">
        <f t="shared" si="2"/>
        <v>5924</v>
      </c>
      <c r="J188" s="46">
        <f t="shared" si="3"/>
        <v>5924</v>
      </c>
    </row>
    <row r="189" spans="1:10" x14ac:dyDescent="0.3">
      <c r="A189" t="s">
        <v>396</v>
      </c>
      <c r="B189" s="56" t="s">
        <v>433</v>
      </c>
      <c r="C189" s="17"/>
      <c r="D189" s="17">
        <v>7274</v>
      </c>
      <c r="E189" s="17"/>
      <c r="F189" s="17">
        <v>1279</v>
      </c>
      <c r="G189" s="17"/>
      <c r="I189" s="13">
        <f t="shared" si="2"/>
        <v>8553</v>
      </c>
      <c r="J189" s="46">
        <f t="shared" si="3"/>
        <v>8553</v>
      </c>
    </row>
    <row r="190" spans="1:10" x14ac:dyDescent="0.3">
      <c r="A190" t="s">
        <v>391</v>
      </c>
      <c r="B190" s="56" t="s">
        <v>433</v>
      </c>
      <c r="C190" s="17"/>
      <c r="D190" s="17">
        <v>3908</v>
      </c>
      <c r="E190" s="17"/>
      <c r="F190" s="17"/>
      <c r="G190" s="17"/>
      <c r="I190" s="13">
        <f t="shared" si="2"/>
        <v>3908</v>
      </c>
      <c r="J190" s="46">
        <f t="shared" si="3"/>
        <v>3908</v>
      </c>
    </row>
    <row r="191" spans="1:10" x14ac:dyDescent="0.3">
      <c r="A191" t="s">
        <v>408</v>
      </c>
      <c r="B191" s="56" t="s">
        <v>433</v>
      </c>
      <c r="C191" s="17"/>
      <c r="D191" s="17"/>
      <c r="E191" s="17"/>
      <c r="F191" s="17"/>
      <c r="G191" s="17"/>
      <c r="I191" s="13">
        <f t="shared" si="2"/>
        <v>0</v>
      </c>
      <c r="J191" s="46">
        <f t="shared" si="3"/>
        <v>0</v>
      </c>
    </row>
    <row r="192" spans="1:10" x14ac:dyDescent="0.3">
      <c r="A192" s="53" t="s">
        <v>332</v>
      </c>
      <c r="B192" s="54" t="s">
        <v>316</v>
      </c>
      <c r="C192" s="17"/>
      <c r="D192" s="17"/>
      <c r="E192" s="17"/>
      <c r="F192" s="17">
        <v>4595</v>
      </c>
      <c r="G192" s="17"/>
      <c r="I192" s="13">
        <f t="shared" si="0"/>
        <v>4595</v>
      </c>
      <c r="J192" s="46">
        <f t="shared" si="1"/>
        <v>4595</v>
      </c>
    </row>
    <row r="193" spans="1:10" x14ac:dyDescent="0.3">
      <c r="A193" s="53" t="s">
        <v>326</v>
      </c>
      <c r="B193" s="54" t="s">
        <v>316</v>
      </c>
      <c r="C193" s="17"/>
      <c r="D193" s="17">
        <v>5749</v>
      </c>
      <c r="E193" s="17"/>
      <c r="F193" s="17">
        <v>1002</v>
      </c>
      <c r="G193" s="17"/>
      <c r="I193" s="13">
        <f t="shared" si="0"/>
        <v>6751</v>
      </c>
      <c r="J193" s="46">
        <f t="shared" si="1"/>
        <v>6751</v>
      </c>
    </row>
    <row r="194" spans="1:10" x14ac:dyDescent="0.3">
      <c r="A194" s="53" t="s">
        <v>339</v>
      </c>
      <c r="B194" s="54" t="s">
        <v>316</v>
      </c>
      <c r="C194" s="17"/>
      <c r="D194" s="17">
        <v>3081</v>
      </c>
      <c r="E194" s="17"/>
      <c r="F194" s="10"/>
      <c r="G194" s="17"/>
      <c r="I194" s="13">
        <f t="shared" si="0"/>
        <v>3081</v>
      </c>
      <c r="J194" s="46">
        <f>I194</f>
        <v>3081</v>
      </c>
    </row>
    <row r="195" spans="1:10" x14ac:dyDescent="0.3">
      <c r="A195" s="53" t="s">
        <v>161</v>
      </c>
      <c r="B195" s="54" t="s">
        <v>316</v>
      </c>
      <c r="C195" s="17"/>
      <c r="D195" s="17"/>
      <c r="E195" s="17"/>
      <c r="F195" s="10"/>
      <c r="G195" s="17"/>
      <c r="I195" s="13">
        <f t="shared" si="0"/>
        <v>0</v>
      </c>
      <c r="J195" s="46">
        <f>I195</f>
        <v>0</v>
      </c>
    </row>
    <row r="196" spans="1:10" x14ac:dyDescent="0.3">
      <c r="A196" s="53" t="s">
        <v>349</v>
      </c>
      <c r="B196" s="54" t="s">
        <v>397</v>
      </c>
      <c r="C196" s="17"/>
      <c r="D196" s="17"/>
      <c r="E196" s="17"/>
      <c r="F196" s="10">
        <v>4471</v>
      </c>
      <c r="G196" s="17"/>
      <c r="I196" s="13">
        <f t="shared" si="0"/>
        <v>4471</v>
      </c>
      <c r="J196" s="46">
        <f t="shared" ref="J196:J202" si="4">I196</f>
        <v>4471</v>
      </c>
    </row>
    <row r="197" spans="1:10" x14ac:dyDescent="0.3">
      <c r="A197" s="53" t="s">
        <v>325</v>
      </c>
      <c r="B197" s="54" t="s">
        <v>397</v>
      </c>
      <c r="C197" s="17"/>
      <c r="D197" s="17">
        <v>5569</v>
      </c>
      <c r="E197" s="17"/>
      <c r="F197" s="10">
        <v>976</v>
      </c>
      <c r="G197" s="17"/>
      <c r="I197" s="13">
        <f t="shared" si="0"/>
        <v>6545</v>
      </c>
      <c r="J197" s="46">
        <f t="shared" si="4"/>
        <v>6545</v>
      </c>
    </row>
    <row r="198" spans="1:10" x14ac:dyDescent="0.3">
      <c r="A198" s="53" t="s">
        <v>398</v>
      </c>
      <c r="B198" s="54" t="s">
        <v>397</v>
      </c>
      <c r="C198" s="17"/>
      <c r="D198" s="17">
        <v>2998</v>
      </c>
      <c r="E198" s="17"/>
      <c r="F198" s="10"/>
      <c r="G198" s="17"/>
      <c r="I198" s="13">
        <f t="shared" si="0"/>
        <v>2998</v>
      </c>
      <c r="J198" s="46">
        <f t="shared" si="4"/>
        <v>2998</v>
      </c>
    </row>
    <row r="199" spans="1:10" x14ac:dyDescent="0.3">
      <c r="A199" s="53" t="s">
        <v>160</v>
      </c>
      <c r="B199" s="54" t="s">
        <v>397</v>
      </c>
      <c r="C199" s="17"/>
      <c r="D199" s="17"/>
      <c r="E199" s="17"/>
      <c r="F199" s="10"/>
      <c r="G199" s="17"/>
      <c r="I199" s="13">
        <f t="shared" si="0"/>
        <v>0</v>
      </c>
      <c r="J199" s="46">
        <f t="shared" si="4"/>
        <v>0</v>
      </c>
    </row>
    <row r="200" spans="1:10" x14ac:dyDescent="0.3">
      <c r="A200" s="53" t="s">
        <v>332</v>
      </c>
      <c r="B200" s="54" t="s">
        <v>401</v>
      </c>
      <c r="C200" s="17"/>
      <c r="D200" s="17"/>
      <c r="E200" s="17"/>
      <c r="F200" s="10"/>
      <c r="G200" s="17"/>
      <c r="I200" s="13">
        <f t="shared" si="0"/>
        <v>0</v>
      </c>
      <c r="J200" s="46">
        <f t="shared" si="4"/>
        <v>0</v>
      </c>
    </row>
    <row r="201" spans="1:10" x14ac:dyDescent="0.3">
      <c r="A201" s="53" t="s">
        <v>339</v>
      </c>
      <c r="B201" s="54" t="s">
        <v>401</v>
      </c>
      <c r="C201" s="17"/>
      <c r="D201" s="17"/>
      <c r="E201" s="17"/>
      <c r="F201" s="10"/>
      <c r="G201" s="17"/>
      <c r="I201" s="13">
        <f t="shared" si="0"/>
        <v>0</v>
      </c>
      <c r="J201" s="46">
        <f t="shared" si="4"/>
        <v>0</v>
      </c>
    </row>
    <row r="202" spans="1:10" x14ac:dyDescent="0.3">
      <c r="A202" s="53" t="s">
        <v>161</v>
      </c>
      <c r="B202" s="54" t="s">
        <v>401</v>
      </c>
      <c r="C202" s="17"/>
      <c r="D202" s="17"/>
      <c r="E202" s="17"/>
      <c r="F202" s="10"/>
      <c r="G202" s="17"/>
      <c r="I202" s="13">
        <f t="shared" si="0"/>
        <v>0</v>
      </c>
      <c r="J202" s="46">
        <f t="shared" si="4"/>
        <v>0</v>
      </c>
    </row>
    <row r="203" spans="1:10" x14ac:dyDescent="0.3">
      <c r="A203" t="s">
        <v>37</v>
      </c>
      <c r="B203" t="s">
        <v>293</v>
      </c>
      <c r="C203" s="17"/>
      <c r="D203" s="17"/>
      <c r="E203" s="17"/>
      <c r="F203" s="17"/>
      <c r="G203" s="17"/>
      <c r="I203" s="13">
        <f t="shared" si="0"/>
        <v>0</v>
      </c>
      <c r="J203" s="44">
        <f>I203+I210+I214+I222</f>
        <v>1963</v>
      </c>
    </row>
    <row r="204" spans="1:10" x14ac:dyDescent="0.3">
      <c r="A204" s="2" t="s">
        <v>332</v>
      </c>
      <c r="B204" s="2" t="s">
        <v>327</v>
      </c>
      <c r="C204" s="17"/>
      <c r="D204" s="17"/>
      <c r="E204" s="17"/>
      <c r="F204" s="17"/>
      <c r="G204" s="17"/>
      <c r="I204" s="13">
        <f t="shared" si="0"/>
        <v>0</v>
      </c>
      <c r="J204" s="46">
        <f>I204+I223+I229+I215</f>
        <v>5096</v>
      </c>
    </row>
    <row r="205" spans="1:10" x14ac:dyDescent="0.3">
      <c r="A205" t="s">
        <v>33</v>
      </c>
      <c r="B205" t="s">
        <v>293</v>
      </c>
      <c r="C205" s="17"/>
      <c r="D205" s="17"/>
      <c r="E205" s="17"/>
      <c r="F205" s="17"/>
      <c r="G205" s="17"/>
      <c r="I205" s="13">
        <f t="shared" si="0"/>
        <v>0</v>
      </c>
      <c r="J205" s="46">
        <f>I205+I211+I216+I224</f>
        <v>2657</v>
      </c>
    </row>
    <row r="206" spans="1:10" x14ac:dyDescent="0.3">
      <c r="A206" s="2" t="s">
        <v>326</v>
      </c>
      <c r="B206" s="2" t="s">
        <v>327</v>
      </c>
      <c r="C206" s="17"/>
      <c r="D206" s="17"/>
      <c r="E206" s="17"/>
      <c r="F206" s="17"/>
      <c r="G206" s="17"/>
      <c r="I206" s="13">
        <f t="shared" si="0"/>
        <v>0</v>
      </c>
      <c r="J206" s="46">
        <f>I206+I225+I230+I217</f>
        <v>2566</v>
      </c>
    </row>
    <row r="207" spans="1:10" x14ac:dyDescent="0.3">
      <c r="A207" t="s">
        <v>31</v>
      </c>
      <c r="B207" t="s">
        <v>293</v>
      </c>
      <c r="C207" s="17"/>
      <c r="D207" s="17"/>
      <c r="E207" s="17"/>
      <c r="F207" s="10"/>
      <c r="G207" s="17"/>
      <c r="I207" s="13">
        <f t="shared" si="0"/>
        <v>0</v>
      </c>
      <c r="J207" s="44">
        <f>I207+I212+I218+I226</f>
        <v>6872</v>
      </c>
    </row>
    <row r="208" spans="1:10" x14ac:dyDescent="0.3">
      <c r="A208" t="s">
        <v>245</v>
      </c>
      <c r="B208" t="s">
        <v>293</v>
      </c>
      <c r="C208" s="17"/>
      <c r="D208" s="17"/>
      <c r="E208" s="17"/>
      <c r="F208" s="10"/>
      <c r="G208" s="17"/>
      <c r="I208" s="13">
        <f t="shared" si="0"/>
        <v>0</v>
      </c>
      <c r="J208" s="75">
        <f>I208+I213+I220+I227+I231</f>
        <v>1138</v>
      </c>
    </row>
    <row r="209" spans="1:10" x14ac:dyDescent="0.3">
      <c r="A209" t="s">
        <v>161</v>
      </c>
      <c r="B209" t="s">
        <v>293</v>
      </c>
      <c r="C209" s="17"/>
      <c r="D209" s="17"/>
      <c r="E209" s="17"/>
      <c r="F209" s="10"/>
      <c r="G209" s="17"/>
      <c r="I209" s="13">
        <f t="shared" si="0"/>
        <v>0</v>
      </c>
      <c r="J209" s="46">
        <f>I209+I228+I232+I221</f>
        <v>6100</v>
      </c>
    </row>
    <row r="210" spans="1:10" x14ac:dyDescent="0.3">
      <c r="A210" t="s">
        <v>37</v>
      </c>
      <c r="B210" t="s">
        <v>277</v>
      </c>
      <c r="C210" s="17"/>
      <c r="D210" s="17">
        <v>1839</v>
      </c>
      <c r="E210" s="17"/>
      <c r="F210" s="10"/>
      <c r="G210" s="17"/>
      <c r="I210" s="47">
        <f t="shared" si="0"/>
        <v>1839</v>
      </c>
      <c r="J210" s="46"/>
    </row>
    <row r="211" spans="1:10" x14ac:dyDescent="0.3">
      <c r="A211" t="s">
        <v>33</v>
      </c>
      <c r="B211" t="s">
        <v>277</v>
      </c>
      <c r="C211" s="17"/>
      <c r="D211" s="17"/>
      <c r="E211" s="17"/>
      <c r="F211" s="10"/>
      <c r="G211" s="17"/>
      <c r="I211" s="47">
        <f t="shared" si="0"/>
        <v>0</v>
      </c>
      <c r="J211" s="46"/>
    </row>
    <row r="212" spans="1:10" x14ac:dyDescent="0.3">
      <c r="A212" t="s">
        <v>31</v>
      </c>
      <c r="B212" t="s">
        <v>277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t="s">
        <v>245</v>
      </c>
      <c r="B213" t="s">
        <v>277</v>
      </c>
      <c r="C213" s="17"/>
      <c r="D213" s="17"/>
      <c r="E213" s="17"/>
      <c r="F213" s="10"/>
      <c r="G213" s="17"/>
      <c r="I213" s="74">
        <f t="shared" si="0"/>
        <v>0</v>
      </c>
      <c r="J213" s="46"/>
    </row>
    <row r="214" spans="1:10" x14ac:dyDescent="0.3">
      <c r="A214" s="2" t="s">
        <v>37</v>
      </c>
      <c r="B214" s="2" t="s">
        <v>153</v>
      </c>
      <c r="C214" s="17"/>
      <c r="D214" s="17">
        <v>124</v>
      </c>
      <c r="E214" s="17"/>
      <c r="F214" s="10"/>
      <c r="G214" s="17"/>
      <c r="I214" s="47">
        <f t="shared" si="0"/>
        <v>124</v>
      </c>
      <c r="J214" s="46"/>
    </row>
    <row r="215" spans="1:10" x14ac:dyDescent="0.3">
      <c r="A215" s="2" t="s">
        <v>332</v>
      </c>
      <c r="B215" s="2" t="s">
        <v>153</v>
      </c>
      <c r="C215" s="17">
        <v>1444</v>
      </c>
      <c r="D215" s="17">
        <v>2081</v>
      </c>
      <c r="E215" s="17">
        <v>1571</v>
      </c>
      <c r="F215" s="10"/>
      <c r="G215" s="17"/>
      <c r="I215" s="47">
        <f t="shared" si="0"/>
        <v>5096</v>
      </c>
      <c r="J215" s="46"/>
    </row>
    <row r="216" spans="1:10" x14ac:dyDescent="0.3">
      <c r="A216" s="2" t="s">
        <v>33</v>
      </c>
      <c r="B216" s="2" t="s">
        <v>153</v>
      </c>
      <c r="C216" s="17"/>
      <c r="D216" s="17">
        <v>2657</v>
      </c>
      <c r="E216" s="17"/>
      <c r="F216" s="10"/>
      <c r="G216" s="17"/>
      <c r="I216" s="47">
        <f t="shared" si="0"/>
        <v>2657</v>
      </c>
      <c r="J216" s="46"/>
    </row>
    <row r="217" spans="1:10" x14ac:dyDescent="0.3">
      <c r="A217" s="2" t="s">
        <v>326</v>
      </c>
      <c r="B217" s="2" t="s">
        <v>153</v>
      </c>
      <c r="C217" s="17"/>
      <c r="D217" s="17">
        <v>1487</v>
      </c>
      <c r="E217" s="17"/>
      <c r="F217" s="10">
        <v>1079</v>
      </c>
      <c r="G217" s="17"/>
      <c r="I217" s="47">
        <f t="shared" si="0"/>
        <v>2566</v>
      </c>
      <c r="J217" s="46"/>
    </row>
    <row r="218" spans="1:10" x14ac:dyDescent="0.3">
      <c r="A218" s="2" t="s">
        <v>31</v>
      </c>
      <c r="B218" s="2" t="s">
        <v>153</v>
      </c>
      <c r="C218" s="17">
        <v>1393</v>
      </c>
      <c r="D218" s="17">
        <v>2006</v>
      </c>
      <c r="E218" s="17"/>
      <c r="F218" s="10">
        <v>2992</v>
      </c>
      <c r="G218" s="17">
        <v>481</v>
      </c>
      <c r="I218" s="47">
        <f t="shared" si="0"/>
        <v>6872</v>
      </c>
      <c r="J218" s="46"/>
    </row>
    <row r="219" spans="1:10" x14ac:dyDescent="0.3">
      <c r="A219" s="2" t="s">
        <v>339</v>
      </c>
      <c r="B219" s="2" t="s">
        <v>153</v>
      </c>
      <c r="C219" s="17"/>
      <c r="D219" s="17"/>
      <c r="E219" s="17"/>
      <c r="F219" s="10"/>
      <c r="G219" s="17"/>
      <c r="I219" s="47">
        <f t="shared" si="0"/>
        <v>0</v>
      </c>
      <c r="J219" s="46">
        <f>I219</f>
        <v>0</v>
      </c>
    </row>
    <row r="220" spans="1:10" x14ac:dyDescent="0.3">
      <c r="A220" s="2" t="s">
        <v>245</v>
      </c>
      <c r="B220" s="2" t="s">
        <v>153</v>
      </c>
      <c r="C220" s="17"/>
      <c r="D220" s="17">
        <v>1138</v>
      </c>
      <c r="E220" s="17"/>
      <c r="F220" s="10"/>
      <c r="G220" s="17"/>
      <c r="I220" s="47">
        <f t="shared" si="0"/>
        <v>1138</v>
      </c>
      <c r="J220" s="46"/>
    </row>
    <row r="221" spans="1:10" x14ac:dyDescent="0.3">
      <c r="A221" s="2" t="s">
        <v>161</v>
      </c>
      <c r="B221" s="2" t="s">
        <v>153</v>
      </c>
      <c r="C221" s="17"/>
      <c r="D221" s="17">
        <v>408</v>
      </c>
      <c r="E221" s="17"/>
      <c r="F221" s="10"/>
      <c r="G221" s="17"/>
      <c r="I221" s="47">
        <f t="shared" si="0"/>
        <v>408</v>
      </c>
      <c r="J221" s="46"/>
    </row>
    <row r="222" spans="1:10" x14ac:dyDescent="0.3">
      <c r="A222" s="2" t="s">
        <v>42</v>
      </c>
      <c r="B222" s="2" t="s">
        <v>355</v>
      </c>
      <c r="C222" s="17"/>
      <c r="D222" s="17"/>
      <c r="E222" s="17"/>
      <c r="F222" s="17"/>
      <c r="G222" s="17"/>
      <c r="I222" s="47">
        <f t="shared" si="0"/>
        <v>0</v>
      </c>
      <c r="J222" s="46"/>
    </row>
    <row r="223" spans="1:10" x14ac:dyDescent="0.3">
      <c r="A223" s="2" t="s">
        <v>356</v>
      </c>
      <c r="B223" s="2" t="s">
        <v>355</v>
      </c>
      <c r="C223" s="17"/>
      <c r="D223" s="17"/>
      <c r="E223" s="17"/>
      <c r="F223" s="17"/>
      <c r="G223" s="17"/>
      <c r="I223" s="47">
        <f t="shared" si="0"/>
        <v>0</v>
      </c>
      <c r="J223" s="46"/>
    </row>
    <row r="224" spans="1:10" x14ac:dyDescent="0.3">
      <c r="A224" s="2" t="s">
        <v>44</v>
      </c>
      <c r="B224" s="2" t="s">
        <v>355</v>
      </c>
      <c r="C224" s="17"/>
      <c r="D224" s="17"/>
      <c r="E224" s="17"/>
      <c r="F224" s="17"/>
      <c r="G224" s="17"/>
      <c r="I224" s="47">
        <f t="shared" si="0"/>
        <v>0</v>
      </c>
      <c r="J224" s="46"/>
    </row>
    <row r="225" spans="1:10" x14ac:dyDescent="0.3">
      <c r="A225" s="2" t="s">
        <v>357</v>
      </c>
      <c r="B225" s="2" t="s">
        <v>355</v>
      </c>
      <c r="C225" s="17"/>
      <c r="D225" s="17"/>
      <c r="E225" s="17"/>
      <c r="F225" s="17"/>
      <c r="G225" s="17"/>
      <c r="I225" s="47">
        <f t="shared" si="0"/>
        <v>0</v>
      </c>
      <c r="J225" s="46"/>
    </row>
    <row r="226" spans="1:10" x14ac:dyDescent="0.3">
      <c r="A226" s="2" t="s">
        <v>71</v>
      </c>
      <c r="B226" s="2" t="s">
        <v>355</v>
      </c>
      <c r="C226" s="17"/>
      <c r="D226" s="17"/>
      <c r="E226" s="17"/>
      <c r="F226" s="17"/>
      <c r="G226" s="17"/>
      <c r="I226" s="47">
        <f t="shared" si="0"/>
        <v>0</v>
      </c>
      <c r="J226" s="46"/>
    </row>
    <row r="227" spans="1:10" x14ac:dyDescent="0.3">
      <c r="A227" s="2" t="s">
        <v>358</v>
      </c>
      <c r="B227" s="2" t="s">
        <v>355</v>
      </c>
      <c r="C227" s="17"/>
      <c r="D227" s="17"/>
      <c r="E227" s="17"/>
      <c r="F227" s="17"/>
      <c r="G227" s="17"/>
      <c r="I227" s="47">
        <f t="shared" si="0"/>
        <v>0</v>
      </c>
      <c r="J227" s="46"/>
    </row>
    <row r="228" spans="1:10" x14ac:dyDescent="0.3">
      <c r="A228" s="2" t="s">
        <v>359</v>
      </c>
      <c r="B228" s="2" t="s">
        <v>355</v>
      </c>
      <c r="C228" s="17"/>
      <c r="D228" s="17"/>
      <c r="E228" s="17"/>
      <c r="F228" s="10"/>
      <c r="G228" s="17"/>
      <c r="I228" s="47">
        <f t="shared" si="0"/>
        <v>0</v>
      </c>
      <c r="J228" s="46"/>
    </row>
    <row r="229" spans="1:10" x14ac:dyDescent="0.3">
      <c r="A229" s="2" t="s">
        <v>332</v>
      </c>
      <c r="B229" s="2" t="s">
        <v>381</v>
      </c>
      <c r="C229" s="17"/>
      <c r="D229" s="17"/>
      <c r="E229" s="17"/>
      <c r="F229" s="10"/>
      <c r="G229" s="17"/>
      <c r="I229" s="47">
        <f t="shared" si="0"/>
        <v>0</v>
      </c>
      <c r="J229" s="46"/>
    </row>
    <row r="230" spans="1:10" x14ac:dyDescent="0.3">
      <c r="A230" s="2" t="s">
        <v>326</v>
      </c>
      <c r="B230" s="2" t="s">
        <v>381</v>
      </c>
      <c r="C230" s="17"/>
      <c r="D230" s="17"/>
      <c r="E230" s="17"/>
      <c r="F230" s="10"/>
      <c r="G230" s="17"/>
      <c r="I230" s="47">
        <f t="shared" si="0"/>
        <v>0</v>
      </c>
      <c r="J230" s="46"/>
    </row>
    <row r="231" spans="1:10" x14ac:dyDescent="0.3">
      <c r="A231" s="2" t="s">
        <v>245</v>
      </c>
      <c r="B231" s="2" t="s">
        <v>381</v>
      </c>
      <c r="C231" s="17"/>
      <c r="D231" s="17"/>
      <c r="E231" s="17"/>
      <c r="F231" s="10"/>
      <c r="G231" s="17"/>
      <c r="I231" s="47">
        <f t="shared" si="0"/>
        <v>0</v>
      </c>
      <c r="J231" s="46"/>
    </row>
    <row r="232" spans="1:10" x14ac:dyDescent="0.3">
      <c r="A232" s="2" t="s">
        <v>161</v>
      </c>
      <c r="B232" s="2" t="s">
        <v>381</v>
      </c>
      <c r="C232" s="17"/>
      <c r="D232" s="17">
        <v>868</v>
      </c>
      <c r="E232" s="17">
        <v>1322</v>
      </c>
      <c r="F232" s="10"/>
      <c r="G232" s="17">
        <v>3502</v>
      </c>
      <c r="I232" s="47">
        <f t="shared" si="0"/>
        <v>5692</v>
      </c>
      <c r="J232" s="46"/>
    </row>
    <row r="233" spans="1:10" x14ac:dyDescent="0.3">
      <c r="A233" s="2" t="s">
        <v>29</v>
      </c>
      <c r="B233" s="2" t="s">
        <v>318</v>
      </c>
      <c r="C233" s="17"/>
      <c r="D233" s="17"/>
      <c r="E233" s="17"/>
      <c r="F233" s="10"/>
      <c r="G233" s="17"/>
      <c r="I233" s="47">
        <f t="shared" si="0"/>
        <v>0</v>
      </c>
      <c r="J233" s="46">
        <f>I233</f>
        <v>0</v>
      </c>
    </row>
    <row r="234" spans="1:10" x14ac:dyDescent="0.3">
      <c r="A234" s="2" t="s">
        <v>17</v>
      </c>
      <c r="B234" s="2" t="s">
        <v>318</v>
      </c>
      <c r="C234" s="17"/>
      <c r="D234" s="17"/>
      <c r="E234" s="17"/>
      <c r="F234" s="10"/>
      <c r="G234" s="17"/>
      <c r="I234" s="47">
        <f t="shared" si="0"/>
        <v>0</v>
      </c>
      <c r="J234" s="46">
        <f>I234</f>
        <v>0</v>
      </c>
    </row>
    <row r="235" spans="1:10" x14ac:dyDescent="0.3">
      <c r="A235" s="2" t="s">
        <v>37</v>
      </c>
      <c r="B235" s="2" t="s">
        <v>290</v>
      </c>
      <c r="C235" s="17"/>
      <c r="D235" s="17"/>
      <c r="E235" s="17"/>
      <c r="F235" s="10"/>
      <c r="G235" s="17"/>
      <c r="I235" s="47">
        <f t="shared" si="0"/>
        <v>0</v>
      </c>
      <c r="J235" s="45"/>
    </row>
    <row r="236" spans="1:10" x14ac:dyDescent="0.3">
      <c r="A236" s="2" t="s">
        <v>33</v>
      </c>
      <c r="B236" s="2" t="s">
        <v>290</v>
      </c>
      <c r="C236" s="17"/>
      <c r="D236" s="17"/>
      <c r="E236" s="17"/>
      <c r="F236" s="10"/>
      <c r="G236" s="17"/>
      <c r="I236" s="47">
        <f t="shared" si="0"/>
        <v>0</v>
      </c>
      <c r="J236" s="45"/>
    </row>
    <row r="237" spans="1:10" x14ac:dyDescent="0.3">
      <c r="A237" s="2" t="s">
        <v>31</v>
      </c>
      <c r="B237" s="2" t="s">
        <v>290</v>
      </c>
      <c r="C237" s="17"/>
      <c r="D237" s="17"/>
      <c r="E237" s="17"/>
      <c r="F237" s="10"/>
      <c r="G237" s="17"/>
      <c r="I237" s="47">
        <f t="shared" si="0"/>
        <v>0</v>
      </c>
      <c r="J237" s="45"/>
    </row>
    <row r="238" spans="1:10" x14ac:dyDescent="0.3">
      <c r="A238" s="2" t="s">
        <v>245</v>
      </c>
      <c r="B238" s="2" t="s">
        <v>290</v>
      </c>
      <c r="C238" s="17"/>
      <c r="D238" s="17"/>
      <c r="E238" s="17"/>
      <c r="F238" s="10"/>
      <c r="G238" s="17"/>
      <c r="I238" s="47">
        <f t="shared" si="0"/>
        <v>0</v>
      </c>
      <c r="J238" s="45"/>
    </row>
    <row r="239" spans="1:10" x14ac:dyDescent="0.3">
      <c r="A239" s="62" t="s">
        <v>29</v>
      </c>
      <c r="B239" s="62" t="s">
        <v>32</v>
      </c>
      <c r="C239" s="17"/>
      <c r="D239" s="17"/>
      <c r="E239" s="17"/>
      <c r="F239" s="10"/>
      <c r="G239" s="17"/>
      <c r="I239" s="47">
        <f t="shared" si="0"/>
        <v>0</v>
      </c>
      <c r="J239" s="46">
        <f>I239</f>
        <v>0</v>
      </c>
    </row>
    <row r="240" spans="1:10" x14ac:dyDescent="0.3">
      <c r="A240" s="62" t="s">
        <v>17</v>
      </c>
      <c r="B240" s="62" t="s">
        <v>32</v>
      </c>
      <c r="C240" s="17"/>
      <c r="D240" s="17"/>
      <c r="E240" s="17"/>
      <c r="F240" s="10"/>
      <c r="G240" s="17"/>
      <c r="I240" s="47">
        <f t="shared" si="0"/>
        <v>0</v>
      </c>
      <c r="J240" s="46">
        <f t="shared" ref="J240:J241" si="5">I240</f>
        <v>0</v>
      </c>
    </row>
    <row r="241" spans="1:10" x14ac:dyDescent="0.3">
      <c r="A241" s="40" t="s">
        <v>18</v>
      </c>
      <c r="B241" s="62" t="s">
        <v>32</v>
      </c>
      <c r="C241" s="17"/>
      <c r="D241" s="17"/>
      <c r="E241" s="17"/>
      <c r="F241" s="10"/>
      <c r="G241" s="17"/>
      <c r="I241" s="47">
        <f t="shared" si="0"/>
        <v>0</v>
      </c>
      <c r="J241" s="46">
        <f t="shared" si="5"/>
        <v>0</v>
      </c>
    </row>
    <row r="242" spans="1:10" x14ac:dyDescent="0.3">
      <c r="A242" s="2" t="s">
        <v>42</v>
      </c>
      <c r="B242" s="54" t="s">
        <v>385</v>
      </c>
      <c r="C242" s="17">
        <v>9264</v>
      </c>
      <c r="D242" s="17">
        <v>11987</v>
      </c>
      <c r="E242" s="17">
        <v>13668</v>
      </c>
      <c r="F242" s="10">
        <v>3359</v>
      </c>
      <c r="G242" s="17">
        <v>5599</v>
      </c>
      <c r="I242" s="47">
        <f t="shared" si="0"/>
        <v>43877</v>
      </c>
      <c r="J242" s="46"/>
    </row>
    <row r="243" spans="1:10" x14ac:dyDescent="0.3">
      <c r="A243" s="2" t="s">
        <v>356</v>
      </c>
      <c r="B243" s="54" t="s">
        <v>385</v>
      </c>
      <c r="C243" s="17"/>
      <c r="D243" s="17">
        <v>4496</v>
      </c>
      <c r="E243" s="17">
        <v>4119</v>
      </c>
      <c r="F243" s="10">
        <v>5478</v>
      </c>
      <c r="G243" s="17">
        <v>4713</v>
      </c>
      <c r="I243" s="47">
        <f t="shared" si="0"/>
        <v>18806</v>
      </c>
      <c r="J243" s="46"/>
    </row>
    <row r="244" spans="1:10" x14ac:dyDescent="0.3">
      <c r="A244" s="2" t="s">
        <v>44</v>
      </c>
      <c r="B244" s="54" t="s">
        <v>385</v>
      </c>
      <c r="C244" s="17">
        <v>7198</v>
      </c>
      <c r="D244" s="17">
        <v>2682</v>
      </c>
      <c r="E244" s="17">
        <v>10611</v>
      </c>
      <c r="F244" s="10">
        <v>2120</v>
      </c>
      <c r="G244" s="17">
        <v>7065</v>
      </c>
      <c r="I244" s="47">
        <f t="shared" si="0"/>
        <v>29676</v>
      </c>
      <c r="J244" s="46"/>
    </row>
    <row r="245" spans="1:10" x14ac:dyDescent="0.3">
      <c r="A245" s="2" t="s">
        <v>357</v>
      </c>
      <c r="B245" s="54" t="s">
        <v>385</v>
      </c>
      <c r="C245" s="17">
        <v>6369</v>
      </c>
      <c r="D245" s="17">
        <v>7417</v>
      </c>
      <c r="E245" s="17"/>
      <c r="F245" s="10">
        <v>8901</v>
      </c>
      <c r="G245" s="17"/>
      <c r="I245" s="47">
        <f t="shared" si="0"/>
        <v>22687</v>
      </c>
      <c r="J245" s="46"/>
    </row>
    <row r="246" spans="1:10" x14ac:dyDescent="0.3">
      <c r="A246" s="2" t="s">
        <v>71</v>
      </c>
      <c r="B246" s="54" t="s">
        <v>385</v>
      </c>
      <c r="C246" s="17">
        <v>2746</v>
      </c>
      <c r="D246" s="17">
        <v>3909</v>
      </c>
      <c r="E246" s="17">
        <v>5125</v>
      </c>
      <c r="F246" s="10"/>
      <c r="G246" s="17"/>
      <c r="I246" s="47">
        <f t="shared" si="0"/>
        <v>11780</v>
      </c>
      <c r="J246" s="46"/>
    </row>
    <row r="247" spans="1:10" x14ac:dyDescent="0.3">
      <c r="A247" s="2" t="s">
        <v>416</v>
      </c>
      <c r="B247" s="54" t="s">
        <v>385</v>
      </c>
      <c r="C247" s="17"/>
      <c r="D247" s="17">
        <v>2264</v>
      </c>
      <c r="E247" s="17">
        <v>4683</v>
      </c>
      <c r="F247" s="10">
        <v>2646</v>
      </c>
      <c r="G247" s="17">
        <v>4189</v>
      </c>
      <c r="I247" s="47">
        <f t="shared" si="0"/>
        <v>13782</v>
      </c>
      <c r="J247" s="46">
        <f>I247+I258</f>
        <v>13782</v>
      </c>
    </row>
    <row r="248" spans="1:10" x14ac:dyDescent="0.3">
      <c r="A248" s="2" t="s">
        <v>358</v>
      </c>
      <c r="B248" s="54" t="s">
        <v>385</v>
      </c>
      <c r="C248" s="17"/>
      <c r="D248" s="17">
        <v>562</v>
      </c>
      <c r="E248" s="17">
        <v>2899</v>
      </c>
      <c r="F248" s="10"/>
      <c r="G248" s="17"/>
      <c r="I248" s="47">
        <f t="shared" si="0"/>
        <v>3461</v>
      </c>
      <c r="J248" s="46"/>
    </row>
    <row r="249" spans="1:10" x14ac:dyDescent="0.3">
      <c r="A249" s="2" t="s">
        <v>359</v>
      </c>
      <c r="B249" s="54" t="s">
        <v>385</v>
      </c>
      <c r="C249" s="17"/>
      <c r="D249" s="17">
        <v>324</v>
      </c>
      <c r="E249" s="17"/>
      <c r="F249" s="10"/>
      <c r="G249" s="17"/>
      <c r="I249" s="47">
        <f t="shared" si="0"/>
        <v>324</v>
      </c>
      <c r="J249" s="46"/>
    </row>
    <row r="250" spans="1:10" x14ac:dyDescent="0.3">
      <c r="A250" s="2" t="s">
        <v>392</v>
      </c>
      <c r="B250" s="54" t="s">
        <v>390</v>
      </c>
      <c r="C250" s="17"/>
      <c r="D250" s="17"/>
      <c r="E250" s="17"/>
      <c r="F250" s="10"/>
      <c r="G250" s="17"/>
      <c r="I250" s="47">
        <f t="shared" si="0"/>
        <v>0</v>
      </c>
      <c r="J250" s="46">
        <f>I250</f>
        <v>0</v>
      </c>
    </row>
    <row r="251" spans="1:10" x14ac:dyDescent="0.3">
      <c r="A251" s="2" t="s">
        <v>411</v>
      </c>
      <c r="B251" s="54" t="s">
        <v>390</v>
      </c>
      <c r="C251" s="17"/>
      <c r="D251" s="17"/>
      <c r="E251" s="17"/>
      <c r="F251" s="10"/>
      <c r="G251" s="17"/>
      <c r="I251" s="47">
        <f t="shared" si="0"/>
        <v>0</v>
      </c>
      <c r="J251" s="46">
        <f>I251</f>
        <v>0</v>
      </c>
    </row>
    <row r="252" spans="1:10" x14ac:dyDescent="0.3">
      <c r="A252" s="2" t="s">
        <v>393</v>
      </c>
      <c r="B252" s="54" t="s">
        <v>390</v>
      </c>
      <c r="C252" s="17"/>
      <c r="D252" s="17">
        <v>1219</v>
      </c>
      <c r="E252" s="17"/>
      <c r="F252" s="10"/>
      <c r="G252" s="17"/>
      <c r="I252" s="47">
        <f t="shared" si="0"/>
        <v>1219</v>
      </c>
      <c r="J252" s="46">
        <f>I252</f>
        <v>1219</v>
      </c>
    </row>
    <row r="253" spans="1:10" x14ac:dyDescent="0.3">
      <c r="A253" s="2" t="s">
        <v>29</v>
      </c>
      <c r="B253" s="54" t="s">
        <v>433</v>
      </c>
      <c r="C253" s="17"/>
      <c r="D253" s="17">
        <v>698</v>
      </c>
      <c r="E253" s="17">
        <v>812</v>
      </c>
      <c r="F253" s="10"/>
      <c r="G253" s="17"/>
      <c r="I253" s="47">
        <f t="shared" si="0"/>
        <v>1510</v>
      </c>
      <c r="J253" s="46"/>
    </row>
    <row r="254" spans="1:10" x14ac:dyDescent="0.3">
      <c r="A254" s="2" t="s">
        <v>330</v>
      </c>
      <c r="B254" s="54" t="s">
        <v>433</v>
      </c>
      <c r="C254" s="17"/>
      <c r="D254" s="17"/>
      <c r="E254" s="17"/>
      <c r="F254" s="10"/>
      <c r="G254" s="17"/>
      <c r="I254" s="47">
        <f t="shared" si="0"/>
        <v>0</v>
      </c>
      <c r="J254" s="46"/>
    </row>
    <row r="255" spans="1:10" x14ac:dyDescent="0.3">
      <c r="A255" s="2" t="s">
        <v>17</v>
      </c>
      <c r="B255" s="54" t="s">
        <v>433</v>
      </c>
      <c r="C255" s="17"/>
      <c r="D255" s="17"/>
      <c r="E255" s="17"/>
      <c r="F255" s="10"/>
      <c r="G255" s="17"/>
      <c r="I255" s="47">
        <f t="shared" si="0"/>
        <v>0</v>
      </c>
      <c r="J255" s="46"/>
    </row>
    <row r="256" spans="1:10" x14ac:dyDescent="0.3">
      <c r="A256" s="2" t="s">
        <v>331</v>
      </c>
      <c r="B256" s="54" t="s">
        <v>433</v>
      </c>
      <c r="C256" s="17"/>
      <c r="D256" s="17">
        <v>1015</v>
      </c>
      <c r="E256" s="17">
        <v>2201</v>
      </c>
      <c r="F256" s="10">
        <v>2047</v>
      </c>
      <c r="G256" s="17"/>
      <c r="I256" s="47">
        <f t="shared" si="0"/>
        <v>5263</v>
      </c>
      <c r="J256" s="46"/>
    </row>
    <row r="257" spans="1:10" x14ac:dyDescent="0.3">
      <c r="A257" s="2" t="s">
        <v>18</v>
      </c>
      <c r="B257" s="54" t="s">
        <v>433</v>
      </c>
      <c r="C257" s="17"/>
      <c r="D257" s="17">
        <v>892</v>
      </c>
      <c r="E257" s="17">
        <v>3701</v>
      </c>
      <c r="F257" s="10"/>
      <c r="G257" s="17"/>
      <c r="I257" s="47">
        <f t="shared" ref="I257:I258" si="6">C257+D257+E257+F257+G257</f>
        <v>4593</v>
      </c>
      <c r="J257" s="46"/>
    </row>
    <row r="258" spans="1:10" x14ac:dyDescent="0.3">
      <c r="A258" s="2" t="s">
        <v>415</v>
      </c>
      <c r="B258" s="54" t="s">
        <v>433</v>
      </c>
      <c r="C258" s="17"/>
      <c r="D258" s="17"/>
      <c r="E258" s="17"/>
      <c r="F258" s="10"/>
      <c r="G258" s="17"/>
      <c r="I258" s="47">
        <f t="shared" si="6"/>
        <v>0</v>
      </c>
      <c r="J258" s="46"/>
    </row>
    <row r="259" spans="1:10" x14ac:dyDescent="0.3">
      <c r="A259" s="2" t="s">
        <v>53</v>
      </c>
      <c r="B259" s="58" t="s">
        <v>310</v>
      </c>
      <c r="C259" s="17"/>
      <c r="D259" s="17"/>
      <c r="E259" s="17"/>
      <c r="F259" s="10"/>
      <c r="G259" s="17"/>
      <c r="I259" s="47">
        <f t="shared" si="0"/>
        <v>0</v>
      </c>
      <c r="J259" s="44">
        <f>I170+I235+I259+I266+I242+I253</f>
        <v>45387</v>
      </c>
    </row>
    <row r="260" spans="1:10" x14ac:dyDescent="0.3">
      <c r="A260" s="2" t="s">
        <v>333</v>
      </c>
      <c r="B260" s="58" t="s">
        <v>310</v>
      </c>
      <c r="C260" s="17"/>
      <c r="D260" s="17"/>
      <c r="E260" s="17"/>
      <c r="F260" s="10"/>
      <c r="G260" s="17"/>
      <c r="I260" s="47">
        <f t="shared" si="0"/>
        <v>0</v>
      </c>
      <c r="J260" s="46">
        <f>I260+I171+I267+I243+I254</f>
        <v>18806</v>
      </c>
    </row>
    <row r="261" spans="1:10" x14ac:dyDescent="0.3">
      <c r="A261" s="2" t="s">
        <v>54</v>
      </c>
      <c r="B261" s="58" t="s">
        <v>310</v>
      </c>
      <c r="C261" s="17"/>
      <c r="D261" s="17"/>
      <c r="E261" s="17"/>
      <c r="F261" s="10"/>
      <c r="G261" s="17"/>
      <c r="I261" s="47">
        <f t="shared" si="0"/>
        <v>0</v>
      </c>
      <c r="J261" s="44">
        <f>I172+I236+I261+I274+I268+I244+I255</f>
        <v>29676</v>
      </c>
    </row>
    <row r="262" spans="1:10" x14ac:dyDescent="0.3">
      <c r="A262" s="2" t="s">
        <v>334</v>
      </c>
      <c r="B262" s="58" t="s">
        <v>310</v>
      </c>
      <c r="C262" s="17"/>
      <c r="D262" s="17"/>
      <c r="E262" s="17"/>
      <c r="F262" s="10"/>
      <c r="G262" s="17"/>
      <c r="I262" s="47">
        <f t="shared" si="0"/>
        <v>0</v>
      </c>
      <c r="J262" s="46">
        <f>I262+I173+I269+I245+I256</f>
        <v>27950</v>
      </c>
    </row>
    <row r="263" spans="1:10" x14ac:dyDescent="0.3">
      <c r="A263" s="2" t="s">
        <v>311</v>
      </c>
      <c r="B263" s="58" t="s">
        <v>310</v>
      </c>
      <c r="C263" s="17"/>
      <c r="D263" s="17"/>
      <c r="E263" s="17"/>
      <c r="F263" s="10"/>
      <c r="G263" s="17"/>
      <c r="I263" s="47">
        <f t="shared" si="0"/>
        <v>0</v>
      </c>
      <c r="J263" s="44">
        <f>I175+I237+I263+I270+I246+I257</f>
        <v>16789</v>
      </c>
    </row>
    <row r="264" spans="1:10" x14ac:dyDescent="0.3">
      <c r="A264" s="2" t="s">
        <v>320</v>
      </c>
      <c r="B264" s="58" t="s">
        <v>310</v>
      </c>
      <c r="C264" s="17"/>
      <c r="D264" s="17"/>
      <c r="E264" s="17"/>
      <c r="F264" s="17"/>
      <c r="G264" s="17"/>
      <c r="I264" s="47">
        <f t="shared" si="0"/>
        <v>0</v>
      </c>
      <c r="J264" s="44">
        <f>I238+I264+I176+I272+I248</f>
        <v>7292</v>
      </c>
    </row>
    <row r="265" spans="1:10" x14ac:dyDescent="0.3">
      <c r="A265" s="2" t="s">
        <v>337</v>
      </c>
      <c r="B265" s="58" t="s">
        <v>310</v>
      </c>
      <c r="C265" s="17"/>
      <c r="D265" s="17"/>
      <c r="E265" s="17"/>
      <c r="F265" s="17"/>
      <c r="G265" s="17"/>
      <c r="I265" s="47">
        <f>C265+D265+E265+F265+G265</f>
        <v>0</v>
      </c>
      <c r="J265" s="46">
        <f>I265+I177+I273+I249</f>
        <v>1349</v>
      </c>
    </row>
    <row r="266" spans="1:10" x14ac:dyDescent="0.3">
      <c r="A266" s="65" t="s">
        <v>29</v>
      </c>
      <c r="B266" s="58" t="s">
        <v>310</v>
      </c>
      <c r="C266" s="17"/>
      <c r="D266" s="17"/>
      <c r="E266" s="17"/>
      <c r="F266" s="17"/>
      <c r="G266" s="17"/>
      <c r="I266" s="47">
        <f t="shared" ref="I266:I273" si="7">C266+D266+E266+F266+G266</f>
        <v>0</v>
      </c>
      <c r="J266" s="46"/>
    </row>
    <row r="267" spans="1:10" x14ac:dyDescent="0.3">
      <c r="A267" s="65" t="s">
        <v>330</v>
      </c>
      <c r="B267" s="58" t="s">
        <v>310</v>
      </c>
      <c r="C267" s="17"/>
      <c r="D267" s="17"/>
      <c r="E267" s="17"/>
      <c r="F267" s="17"/>
      <c r="G267" s="17"/>
      <c r="I267" s="47">
        <f t="shared" si="7"/>
        <v>0</v>
      </c>
      <c r="J267" s="46"/>
    </row>
    <row r="268" spans="1:10" x14ac:dyDescent="0.3">
      <c r="A268" s="65" t="s">
        <v>17</v>
      </c>
      <c r="B268" s="58" t="s">
        <v>310</v>
      </c>
      <c r="C268" s="17"/>
      <c r="D268" s="17"/>
      <c r="E268" s="17"/>
      <c r="F268" s="17"/>
      <c r="G268" s="17"/>
      <c r="I268" s="47">
        <f t="shared" si="7"/>
        <v>0</v>
      </c>
      <c r="J268" s="46"/>
    </row>
    <row r="269" spans="1:10" x14ac:dyDescent="0.3">
      <c r="A269" s="65" t="s">
        <v>331</v>
      </c>
      <c r="B269" s="58" t="s">
        <v>310</v>
      </c>
      <c r="C269" s="17"/>
      <c r="D269" s="17"/>
      <c r="E269" s="17"/>
      <c r="F269" s="17"/>
      <c r="G269" s="17"/>
      <c r="I269" s="47">
        <f t="shared" si="7"/>
        <v>0</v>
      </c>
      <c r="J269" s="46"/>
    </row>
    <row r="270" spans="1:10" x14ac:dyDescent="0.3">
      <c r="A270" s="65" t="s">
        <v>18</v>
      </c>
      <c r="B270" s="58" t="s">
        <v>310</v>
      </c>
      <c r="C270" s="17">
        <v>416</v>
      </c>
      <c r="D270" s="17"/>
      <c r="E270" s="17"/>
      <c r="F270" s="10"/>
      <c r="G270" s="17"/>
      <c r="I270" s="47">
        <f t="shared" si="7"/>
        <v>416</v>
      </c>
      <c r="J270" s="46"/>
    </row>
    <row r="271" spans="1:10" x14ac:dyDescent="0.3">
      <c r="A271" s="65" t="s">
        <v>415</v>
      </c>
      <c r="B271" s="58" t="s">
        <v>310</v>
      </c>
      <c r="C271" s="17"/>
      <c r="D271" s="17"/>
      <c r="E271" s="17"/>
      <c r="F271" s="10"/>
      <c r="G271" s="17"/>
      <c r="I271" s="47">
        <f t="shared" si="7"/>
        <v>0</v>
      </c>
      <c r="J271" s="46">
        <f>I271</f>
        <v>0</v>
      </c>
    </row>
    <row r="272" spans="1:10" x14ac:dyDescent="0.3">
      <c r="A272" s="65" t="s">
        <v>244</v>
      </c>
      <c r="B272" s="58" t="s">
        <v>310</v>
      </c>
      <c r="C272" s="17"/>
      <c r="D272" s="17">
        <v>3831</v>
      </c>
      <c r="E272" s="17"/>
      <c r="F272" s="10"/>
      <c r="G272" s="17"/>
      <c r="I272" s="47">
        <f t="shared" si="7"/>
        <v>3831</v>
      </c>
      <c r="J272" s="46"/>
    </row>
    <row r="273" spans="1:10" x14ac:dyDescent="0.3">
      <c r="A273" s="65" t="s">
        <v>162</v>
      </c>
      <c r="B273" s="58" t="s">
        <v>310</v>
      </c>
      <c r="C273" s="17"/>
      <c r="D273" s="17">
        <v>398</v>
      </c>
      <c r="E273" s="17"/>
      <c r="F273" s="10"/>
      <c r="G273" s="17"/>
      <c r="I273" s="47">
        <f t="shared" si="7"/>
        <v>398</v>
      </c>
      <c r="J273" s="46"/>
    </row>
    <row r="274" spans="1:10" x14ac:dyDescent="0.3">
      <c r="A274" t="s">
        <v>27</v>
      </c>
      <c r="B274" t="s">
        <v>45</v>
      </c>
      <c r="C274" s="17"/>
      <c r="D274" s="17"/>
      <c r="E274" s="17"/>
      <c r="F274" s="17"/>
      <c r="G274" s="17"/>
      <c r="I274" s="47">
        <f t="shared" si="0"/>
        <v>0</v>
      </c>
      <c r="J274" s="44"/>
    </row>
    <row r="275" spans="1:10" x14ac:dyDescent="0.3">
      <c r="C275" s="1" t="s">
        <v>0</v>
      </c>
      <c r="D275" s="1" t="s">
        <v>0</v>
      </c>
      <c r="E275" s="1" t="s">
        <v>0</v>
      </c>
      <c r="F275" s="1" t="s">
        <v>0</v>
      </c>
      <c r="G275" s="1" t="s">
        <v>0</v>
      </c>
      <c r="H275" s="1"/>
      <c r="I275" s="1" t="s">
        <v>0</v>
      </c>
    </row>
    <row r="276" spans="1:10" x14ac:dyDescent="0.3">
      <c r="C276" s="70">
        <f>SUM(C4:C274)</f>
        <v>90364</v>
      </c>
      <c r="D276" s="70">
        <f>SUM(D4:D274)</f>
        <v>185642</v>
      </c>
      <c r="E276" s="70">
        <f>SUM(E4:E274)</f>
        <v>167364</v>
      </c>
      <c r="F276" s="70">
        <f>SUM(F4:F274)</f>
        <v>104850</v>
      </c>
      <c r="G276" s="70">
        <f>SUM(G4:G274)</f>
        <v>82622</v>
      </c>
      <c r="H276" s="9"/>
      <c r="I276" s="76">
        <f>SUM(I4:I274)</f>
        <v>630842</v>
      </c>
      <c r="J276" s="76">
        <f>SUM(J4:J274)</f>
        <v>630842</v>
      </c>
    </row>
    <row r="277" spans="1:10" x14ac:dyDescent="0.3">
      <c r="C277" s="1" t="s">
        <v>1</v>
      </c>
      <c r="D277" s="1" t="s">
        <v>1</v>
      </c>
      <c r="E277" s="1" t="s">
        <v>1</v>
      </c>
      <c r="F277" s="1" t="s">
        <v>1</v>
      </c>
      <c r="G277" s="1" t="s">
        <v>1</v>
      </c>
      <c r="H277" s="1"/>
      <c r="I277" s="1" t="s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J279"/>
  <sheetViews>
    <sheetView topLeftCell="A256" workbookViewId="0">
      <selection activeCell="O151" sqref="O151"/>
    </sheetView>
  </sheetViews>
  <sheetFormatPr defaultRowHeight="14.4" x14ac:dyDescent="0.3"/>
  <cols>
    <col min="2" max="2" width="18.33203125" customWidth="1"/>
    <col min="3" max="4" width="12.5546875" customWidth="1"/>
    <col min="5" max="5" width="11.5546875" customWidth="1"/>
    <col min="6" max="6" width="12.44140625" customWidth="1"/>
    <col min="7" max="7" width="11.44140625" customWidth="1"/>
    <col min="8" max="8" width="10.5546875" bestFit="1" customWidth="1"/>
    <col min="9" max="10" width="12.44140625" customWidth="1"/>
  </cols>
  <sheetData>
    <row r="1" spans="1:10" x14ac:dyDescent="0.3">
      <c r="A1" t="s">
        <v>434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4" t="s">
        <v>194</v>
      </c>
      <c r="E3" s="4" t="s">
        <v>195</v>
      </c>
      <c r="F3" s="3" t="s">
        <v>249</v>
      </c>
      <c r="G3" s="3" t="s">
        <v>163</v>
      </c>
    </row>
    <row r="4" spans="1:10" x14ac:dyDescent="0.3">
      <c r="A4" t="s">
        <v>19</v>
      </c>
      <c r="B4" t="s">
        <v>13</v>
      </c>
      <c r="C4" s="5">
        <v>7160</v>
      </c>
      <c r="D4" s="5">
        <v>10429</v>
      </c>
      <c r="E4" s="5">
        <v>10254</v>
      </c>
      <c r="F4" s="10">
        <v>7707</v>
      </c>
      <c r="G4" s="5">
        <v>6597</v>
      </c>
      <c r="I4" s="47">
        <f t="shared" ref="I4:I260" si="0">C4+D4+E4+F4+G4</f>
        <v>42147</v>
      </c>
      <c r="J4" s="44"/>
    </row>
    <row r="5" spans="1:10" x14ac:dyDescent="0.3">
      <c r="A5" t="s">
        <v>421</v>
      </c>
      <c r="B5" t="s">
        <v>13</v>
      </c>
      <c r="C5" s="5">
        <v>7773</v>
      </c>
      <c r="D5" s="5">
        <v>6673</v>
      </c>
      <c r="E5" s="5">
        <v>1962</v>
      </c>
      <c r="F5" s="10">
        <v>5405</v>
      </c>
      <c r="G5" s="5">
        <v>16775</v>
      </c>
      <c r="I5" s="47">
        <f t="shared" si="0"/>
        <v>38588</v>
      </c>
      <c r="J5" s="44"/>
    </row>
    <row r="6" spans="1:10" x14ac:dyDescent="0.3">
      <c r="A6" t="s">
        <v>20</v>
      </c>
      <c r="B6" t="s">
        <v>13</v>
      </c>
      <c r="C6" s="5">
        <v>8467</v>
      </c>
      <c r="D6" s="5">
        <v>2890</v>
      </c>
      <c r="E6" s="5">
        <v>11391</v>
      </c>
      <c r="F6" s="17">
        <v>8208</v>
      </c>
      <c r="G6" s="5">
        <v>2183</v>
      </c>
      <c r="I6" s="47">
        <f t="shared" si="0"/>
        <v>33139</v>
      </c>
      <c r="J6" s="44"/>
    </row>
    <row r="7" spans="1:10" x14ac:dyDescent="0.3">
      <c r="A7" t="s">
        <v>422</v>
      </c>
      <c r="B7" t="s">
        <v>13</v>
      </c>
      <c r="C7" s="5">
        <v>5130</v>
      </c>
      <c r="D7" s="5">
        <v>21823</v>
      </c>
      <c r="E7" s="5">
        <v>3799</v>
      </c>
      <c r="F7" s="17">
        <v>739</v>
      </c>
      <c r="G7" s="5"/>
      <c r="I7" s="47">
        <f t="shared" si="0"/>
        <v>31491</v>
      </c>
      <c r="J7" s="44"/>
    </row>
    <row r="8" spans="1:10" x14ac:dyDescent="0.3">
      <c r="A8" t="s">
        <v>21</v>
      </c>
      <c r="B8" t="s">
        <v>13</v>
      </c>
      <c r="C8" s="5">
        <v>2601</v>
      </c>
      <c r="D8" s="5">
        <v>1172</v>
      </c>
      <c r="E8" s="5"/>
      <c r="F8" s="17">
        <v>3404</v>
      </c>
      <c r="G8" s="5"/>
      <c r="I8" s="47">
        <f t="shared" si="0"/>
        <v>7177</v>
      </c>
      <c r="J8" s="44"/>
    </row>
    <row r="9" spans="1:10" x14ac:dyDescent="0.3">
      <c r="A9" t="s">
        <v>423</v>
      </c>
      <c r="B9" t="s">
        <v>13</v>
      </c>
      <c r="C9" s="5">
        <v>3265</v>
      </c>
      <c r="D9" s="5"/>
      <c r="E9" s="5">
        <v>3248</v>
      </c>
      <c r="F9" s="17">
        <v>5361</v>
      </c>
      <c r="G9" s="5">
        <v>981</v>
      </c>
      <c r="I9" s="47">
        <f t="shared" si="0"/>
        <v>12855</v>
      </c>
      <c r="J9" s="44">
        <f>I9</f>
        <v>12855</v>
      </c>
    </row>
    <row r="10" spans="1:10" x14ac:dyDescent="0.3">
      <c r="A10" t="s">
        <v>243</v>
      </c>
      <c r="B10" t="s">
        <v>13</v>
      </c>
      <c r="C10" s="5"/>
      <c r="D10" s="5">
        <v>6045</v>
      </c>
      <c r="E10" s="5"/>
      <c r="F10" s="17">
        <v>3106</v>
      </c>
      <c r="G10" s="5">
        <v>2170</v>
      </c>
      <c r="I10" s="47">
        <f t="shared" si="0"/>
        <v>11321</v>
      </c>
      <c r="J10" s="44"/>
    </row>
    <row r="11" spans="1:10" x14ac:dyDescent="0.3">
      <c r="A11" t="s">
        <v>197</v>
      </c>
      <c r="B11" t="s">
        <v>13</v>
      </c>
      <c r="C11" s="5">
        <v>1866</v>
      </c>
      <c r="D11" s="5"/>
      <c r="E11" s="5"/>
      <c r="F11" s="17">
        <v>3433</v>
      </c>
      <c r="G11" s="5">
        <v>12606</v>
      </c>
      <c r="I11" s="47">
        <f t="shared" si="0"/>
        <v>17905</v>
      </c>
      <c r="J11" s="46"/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1597</v>
      </c>
      <c r="E13" s="5">
        <v>1358</v>
      </c>
      <c r="F13" s="17">
        <v>789</v>
      </c>
      <c r="G13" s="5"/>
      <c r="I13" s="47">
        <f t="shared" si="0"/>
        <v>3744</v>
      </c>
      <c r="J13" s="46">
        <f>I13+I16</f>
        <v>3744</v>
      </c>
    </row>
    <row r="14" spans="1:10" x14ac:dyDescent="0.3">
      <c r="A14" t="s">
        <v>24</v>
      </c>
      <c r="B14" t="s">
        <v>23</v>
      </c>
      <c r="C14" s="5">
        <v>1446</v>
      </c>
      <c r="D14" s="5"/>
      <c r="E14" s="5"/>
      <c r="F14" s="17">
        <v>1439</v>
      </c>
      <c r="G14" s="5"/>
      <c r="I14" s="47">
        <f t="shared" si="0"/>
        <v>2885</v>
      </c>
      <c r="J14" s="46">
        <f>I14+I17</f>
        <v>3888</v>
      </c>
    </row>
    <row r="15" spans="1:10" x14ac:dyDescent="0.3">
      <c r="A15" t="s">
        <v>436</v>
      </c>
      <c r="B15" t="s">
        <v>23</v>
      </c>
      <c r="C15" s="5"/>
      <c r="D15" s="5"/>
      <c r="E15" s="5"/>
      <c r="F15" s="17"/>
      <c r="G15" s="5"/>
      <c r="I15" s="47">
        <f t="shared" ref="I15" si="1">C15+D15+E15+F15+G15</f>
        <v>0</v>
      </c>
      <c r="J15" s="46">
        <f>I15</f>
        <v>0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>
        <v>1003</v>
      </c>
      <c r="G17" s="17"/>
      <c r="I17" s="47">
        <f t="shared" si="0"/>
        <v>1003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>
        <f>I4+I20+I34+I41+I63+I67+I69+I80+I27+I76+I87+I56+I48</f>
        <v>63263</v>
      </c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>
        <f>I21+I35+I42+I81+I28+I70+I77+I88+I57+I49+I5</f>
        <v>59998</v>
      </c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>
        <f>I6+I22+I36+I43+I64+I68+I82+I29+I71+I89+I58+I50</f>
        <v>45851</v>
      </c>
    </row>
    <row r="23" spans="1:10" x14ac:dyDescent="0.3">
      <c r="A23" s="73" t="s">
        <v>347</v>
      </c>
      <c r="B23" s="73" t="s">
        <v>410</v>
      </c>
      <c r="C23" s="17"/>
      <c r="D23" s="17"/>
      <c r="E23" s="17">
        <v>1711</v>
      </c>
      <c r="F23" s="17"/>
      <c r="G23" s="17"/>
      <c r="I23" s="47">
        <f t="shared" si="0"/>
        <v>1711</v>
      </c>
      <c r="J23" s="46">
        <f>I23+I37+I44+I83+I30+I72+I90+I59+I51+I7</f>
        <v>65111</v>
      </c>
    </row>
    <row r="24" spans="1:10" x14ac:dyDescent="0.3">
      <c r="A24" s="73" t="s">
        <v>8</v>
      </c>
      <c r="B24" s="73" t="s">
        <v>410</v>
      </c>
      <c r="C24" s="17">
        <v>4948</v>
      </c>
      <c r="D24" s="17">
        <v>4966</v>
      </c>
      <c r="E24" s="17"/>
      <c r="F24" s="17"/>
      <c r="G24" s="17"/>
      <c r="I24" s="47">
        <f t="shared" si="0"/>
        <v>9914</v>
      </c>
      <c r="J24" s="44">
        <f>I8+I24+I38+I45+I65+I84+I31+I73+I91+I60+I52</f>
        <v>41282</v>
      </c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>
        <f>I10+I25+I39+I46+I66+I85+I32+I74+I78+I92+I61+I54</f>
        <v>11564</v>
      </c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>
        <f>I11+I26+I40+I47+I86+I33+I75+I79+I93+I62+I55</f>
        <v>19204</v>
      </c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>
        <v>1592</v>
      </c>
      <c r="E31" s="17"/>
      <c r="F31" s="17">
        <v>2502</v>
      </c>
      <c r="G31" s="17">
        <v>1793</v>
      </c>
      <c r="I31" s="47">
        <f t="shared" si="0"/>
        <v>5887</v>
      </c>
      <c r="J31" s="44"/>
    </row>
    <row r="32" spans="1:10" x14ac:dyDescent="0.3">
      <c r="A32" s="2" t="s">
        <v>353</v>
      </c>
      <c r="B32" s="2" t="s">
        <v>407</v>
      </c>
      <c r="C32" s="17"/>
      <c r="D32" s="17">
        <v>243</v>
      </c>
      <c r="E32" s="17"/>
      <c r="F32" s="17"/>
      <c r="G32" s="17"/>
      <c r="I32" s="47">
        <f t="shared" si="0"/>
        <v>243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>
        <v>1667</v>
      </c>
      <c r="F34" s="17">
        <v>2939</v>
      </c>
      <c r="G34" s="17">
        <v>10495</v>
      </c>
      <c r="I34" s="47">
        <f t="shared" si="0"/>
        <v>15101</v>
      </c>
      <c r="J34" s="45"/>
    </row>
    <row r="35" spans="1:10" x14ac:dyDescent="0.3">
      <c r="A35" s="2" t="s">
        <v>346</v>
      </c>
      <c r="B35" s="61" t="s">
        <v>345</v>
      </c>
      <c r="C35" s="17"/>
      <c r="D35" s="17">
        <v>657</v>
      </c>
      <c r="E35" s="17">
        <v>1030</v>
      </c>
      <c r="F35" s="17">
        <v>1681</v>
      </c>
      <c r="G35" s="17">
        <v>4754</v>
      </c>
      <c r="I35" s="47">
        <f t="shared" si="0"/>
        <v>8122</v>
      </c>
      <c r="J35" s="45"/>
    </row>
    <row r="36" spans="1:10" x14ac:dyDescent="0.3">
      <c r="A36" s="2" t="s">
        <v>10</v>
      </c>
      <c r="B36" s="61" t="s">
        <v>345</v>
      </c>
      <c r="C36" s="17"/>
      <c r="D36" s="17">
        <v>1817</v>
      </c>
      <c r="E36" s="17">
        <v>2536</v>
      </c>
      <c r="F36" s="17">
        <v>2905</v>
      </c>
      <c r="G36" s="17">
        <v>2080</v>
      </c>
      <c r="I36" s="47">
        <f t="shared" si="0"/>
        <v>9338</v>
      </c>
      <c r="J36" s="45"/>
    </row>
    <row r="37" spans="1:10" x14ac:dyDescent="0.3">
      <c r="A37" s="2" t="s">
        <v>347</v>
      </c>
      <c r="B37" s="61" t="s">
        <v>345</v>
      </c>
      <c r="C37" s="17">
        <v>1680</v>
      </c>
      <c r="D37" s="17">
        <v>7452</v>
      </c>
      <c r="E37" s="17"/>
      <c r="F37" s="17">
        <v>4769</v>
      </c>
      <c r="G37" s="17">
        <v>6593</v>
      </c>
      <c r="I37" s="47">
        <f t="shared" si="0"/>
        <v>20494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>
        <v>4022</v>
      </c>
      <c r="I38" s="47">
        <f t="shared" si="0"/>
        <v>4022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>
        <v>1299</v>
      </c>
      <c r="I47" s="47">
        <f t="shared" si="0"/>
        <v>1299</v>
      </c>
      <c r="J47" s="45"/>
    </row>
    <row r="48" spans="1:10" x14ac:dyDescent="0.3">
      <c r="A48" s="2" t="s">
        <v>29</v>
      </c>
      <c r="B48" s="84" t="s">
        <v>345</v>
      </c>
      <c r="C48" s="17"/>
      <c r="D48" s="17"/>
      <c r="E48" s="17">
        <v>1339</v>
      </c>
      <c r="F48" s="17"/>
      <c r="G48" s="17">
        <v>2650</v>
      </c>
      <c r="I48" s="47">
        <f t="shared" si="0"/>
        <v>3989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/>
      <c r="F49" s="17">
        <v>1299</v>
      </c>
      <c r="G49" s="17">
        <v>4209</v>
      </c>
      <c r="I49" s="47">
        <f t="shared" si="0"/>
        <v>5508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>
        <v>2690</v>
      </c>
      <c r="D51" s="17">
        <v>6117</v>
      </c>
      <c r="E51" s="17">
        <v>1080</v>
      </c>
      <c r="F51" s="17"/>
      <c r="G51" s="17"/>
      <c r="I51" s="47">
        <f t="shared" si="0"/>
        <v>9887</v>
      </c>
      <c r="J51" s="45"/>
    </row>
    <row r="52" spans="1:10" x14ac:dyDescent="0.3">
      <c r="A52" s="2" t="s">
        <v>18</v>
      </c>
      <c r="B52" s="84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2" t="s">
        <v>244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>
        <v>725</v>
      </c>
      <c r="D60" s="17"/>
      <c r="E60" s="17"/>
      <c r="F60" s="17"/>
      <c r="G60" s="17"/>
      <c r="I60" s="47">
        <f t="shared" si="0"/>
        <v>725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>
        <v>2026</v>
      </c>
      <c r="G69" s="17"/>
      <c r="I69" s="47">
        <f t="shared" si="0"/>
        <v>2026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>
        <v>7780</v>
      </c>
      <c r="I70" s="47">
        <f t="shared" si="0"/>
        <v>7780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>
        <v>3374</v>
      </c>
      <c r="I71" s="47">
        <f t="shared" si="0"/>
        <v>3374</v>
      </c>
      <c r="J71" s="45"/>
    </row>
    <row r="72" spans="1:10" x14ac:dyDescent="0.3">
      <c r="A72" s="60" t="s">
        <v>347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328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329</v>
      </c>
      <c r="B90" s="77" t="s">
        <v>386</v>
      </c>
      <c r="C90" s="17">
        <v>1528</v>
      </c>
      <c r="D90" s="17"/>
      <c r="E90" s="17"/>
      <c r="F90" s="17"/>
      <c r="G90" s="17"/>
      <c r="I90" s="47">
        <f t="shared" si="0"/>
        <v>1528</v>
      </c>
      <c r="J90" s="45"/>
    </row>
    <row r="91" spans="1:10" x14ac:dyDescent="0.3">
      <c r="A91" s="77" t="s">
        <v>174</v>
      </c>
      <c r="B91" s="77" t="s">
        <v>386</v>
      </c>
      <c r="C91" s="17"/>
      <c r="D91" s="17">
        <v>1021</v>
      </c>
      <c r="E91" s="17">
        <v>1541</v>
      </c>
      <c r="F91" s="17">
        <v>8724</v>
      </c>
      <c r="G91" s="17">
        <v>2271</v>
      </c>
      <c r="I91" s="47">
        <f t="shared" si="0"/>
        <v>13557</v>
      </c>
      <c r="J91" s="45"/>
    </row>
    <row r="92" spans="1:10" x14ac:dyDescent="0.3">
      <c r="A92" s="77" t="s">
        <v>307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s="77" t="s">
        <v>324</v>
      </c>
      <c r="B93" s="77" t="s">
        <v>386</v>
      </c>
      <c r="C93" s="17"/>
      <c r="D93" s="17"/>
      <c r="E93" s="17"/>
      <c r="F93" s="17"/>
      <c r="G93" s="17"/>
      <c r="I93" s="47">
        <f t="shared" si="0"/>
        <v>0</v>
      </c>
      <c r="J93" s="45"/>
    </row>
    <row r="94" spans="1:10" x14ac:dyDescent="0.3">
      <c r="A94" t="s">
        <v>29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4"/>
    </row>
    <row r="95" spans="1:10" x14ac:dyDescent="0.3">
      <c r="A95" t="s">
        <v>17</v>
      </c>
      <c r="B95" t="s">
        <v>30</v>
      </c>
      <c r="C95" s="17"/>
      <c r="D95" s="17"/>
      <c r="E95" s="17"/>
      <c r="F95" s="17"/>
      <c r="G95" s="17"/>
      <c r="I95" s="47">
        <f t="shared" si="0"/>
        <v>0</v>
      </c>
      <c r="J95" s="44"/>
    </row>
    <row r="96" spans="1:10" x14ac:dyDescent="0.3">
      <c r="A96" t="s">
        <v>18</v>
      </c>
      <c r="B96" t="s">
        <v>30</v>
      </c>
      <c r="C96" s="17"/>
      <c r="D96" s="17"/>
      <c r="E96" s="17"/>
      <c r="F96" s="17"/>
      <c r="G96" s="17"/>
      <c r="I96" s="47">
        <f t="shared" si="0"/>
        <v>0</v>
      </c>
      <c r="J96" s="44"/>
    </row>
    <row r="97" spans="1:10" x14ac:dyDescent="0.3">
      <c r="A97" t="s">
        <v>244</v>
      </c>
      <c r="B97" t="s">
        <v>30</v>
      </c>
      <c r="C97" s="17"/>
      <c r="D97" s="17"/>
      <c r="E97" s="17"/>
      <c r="F97" s="17"/>
      <c r="G97" s="17"/>
      <c r="I97" s="47">
        <f t="shared" si="0"/>
        <v>0</v>
      </c>
      <c r="J97" s="44"/>
    </row>
    <row r="98" spans="1:10" x14ac:dyDescent="0.3">
      <c r="A98" t="s">
        <v>162</v>
      </c>
      <c r="B98" t="s">
        <v>30</v>
      </c>
      <c r="C98" s="17"/>
      <c r="D98" s="17"/>
      <c r="E98" s="17"/>
      <c r="F98" s="17"/>
      <c r="G98" s="17"/>
      <c r="I98" s="47">
        <f t="shared" si="0"/>
        <v>0</v>
      </c>
      <c r="J98" s="46"/>
    </row>
    <row r="99" spans="1:10" x14ac:dyDescent="0.3">
      <c r="A99" s="42" t="s">
        <v>25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6">
        <f>I99+I121</f>
        <v>0</v>
      </c>
    </row>
    <row r="100" spans="1:10" x14ac:dyDescent="0.3">
      <c r="A100" s="42" t="s">
        <v>349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6">
        <f>I100</f>
        <v>0</v>
      </c>
    </row>
    <row r="101" spans="1:10" x14ac:dyDescent="0.3">
      <c r="A101" s="42" t="s">
        <v>27</v>
      </c>
      <c r="B101" s="42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4">
        <f>I101+I119+I122</f>
        <v>0</v>
      </c>
    </row>
    <row r="102" spans="1:10" x14ac:dyDescent="0.3">
      <c r="A102" s="60" t="s">
        <v>325</v>
      </c>
      <c r="B102" s="60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4">
        <f>I102+I123</f>
        <v>0</v>
      </c>
    </row>
    <row r="103" spans="1:10" x14ac:dyDescent="0.3">
      <c r="A103" s="42" t="s">
        <v>28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4">
        <f>I103+I120+I124</f>
        <v>0</v>
      </c>
    </row>
    <row r="104" spans="1:10" x14ac:dyDescent="0.3">
      <c r="A104" t="s">
        <v>29</v>
      </c>
      <c r="B104" s="59" t="s">
        <v>254</v>
      </c>
      <c r="C104" s="17">
        <v>6383</v>
      </c>
      <c r="D104" s="17">
        <v>9290</v>
      </c>
      <c r="E104" s="17">
        <v>5485</v>
      </c>
      <c r="F104" s="17">
        <v>10829</v>
      </c>
      <c r="G104" s="17">
        <v>5765</v>
      </c>
      <c r="I104" s="47">
        <f t="shared" si="0"/>
        <v>37752</v>
      </c>
      <c r="J104" s="44">
        <f>I94+I104+I112+I125+I157+I129+I136+I143+I150+I164</f>
        <v>37752</v>
      </c>
    </row>
    <row r="105" spans="1:10" x14ac:dyDescent="0.3">
      <c r="A105" t="s">
        <v>330</v>
      </c>
      <c r="B105" s="59" t="s">
        <v>254</v>
      </c>
      <c r="C105" s="17"/>
      <c r="D105" s="17"/>
      <c r="E105" s="17"/>
      <c r="F105" s="17"/>
      <c r="G105" s="17"/>
      <c r="I105" s="47">
        <f t="shared" si="0"/>
        <v>0</v>
      </c>
      <c r="J105" s="46">
        <f>I105+I158+I130+I137+I144+I151+I165+I113</f>
        <v>23449</v>
      </c>
    </row>
    <row r="106" spans="1:10" x14ac:dyDescent="0.3">
      <c r="A106" t="s">
        <v>17</v>
      </c>
      <c r="B106" s="59" t="s">
        <v>254</v>
      </c>
      <c r="C106" s="17">
        <v>7500</v>
      </c>
      <c r="D106" s="17">
        <v>1445</v>
      </c>
      <c r="E106" s="17">
        <v>6110</v>
      </c>
      <c r="F106" s="17">
        <v>5407</v>
      </c>
      <c r="G106" s="17">
        <v>4420</v>
      </c>
      <c r="I106" s="47">
        <f t="shared" si="0"/>
        <v>24882</v>
      </c>
      <c r="J106" s="44">
        <f>I95+I106+I114+I126+I159+I131+I138+I145+I152+I166</f>
        <v>24882</v>
      </c>
    </row>
    <row r="107" spans="1:10" x14ac:dyDescent="0.3">
      <c r="A107" t="s">
        <v>331</v>
      </c>
      <c r="B107" s="59" t="s">
        <v>254</v>
      </c>
      <c r="C107" s="17"/>
      <c r="D107" s="17">
        <v>8880</v>
      </c>
      <c r="E107" s="17">
        <v>1952</v>
      </c>
      <c r="F107" s="17">
        <v>3939</v>
      </c>
      <c r="G107" s="17">
        <v>5119</v>
      </c>
      <c r="I107" s="47">
        <f t="shared" si="0"/>
        <v>19890</v>
      </c>
      <c r="J107" s="46">
        <f>I107+I160+I132+I139+I146+I153+I167+I115</f>
        <v>20919</v>
      </c>
    </row>
    <row r="108" spans="1:10" x14ac:dyDescent="0.3">
      <c r="A108" t="s">
        <v>18</v>
      </c>
      <c r="B108" s="59" t="s">
        <v>254</v>
      </c>
      <c r="C108" s="17"/>
      <c r="D108" s="17"/>
      <c r="E108" s="17"/>
      <c r="F108" s="17">
        <v>5916</v>
      </c>
      <c r="G108" s="17">
        <v>1200</v>
      </c>
      <c r="I108" s="47">
        <f t="shared" si="0"/>
        <v>7116</v>
      </c>
      <c r="J108" s="44">
        <f>I96+I116+I127+I161+I108+I133+I140+I147+I154+I168</f>
        <v>21803</v>
      </c>
    </row>
    <row r="109" spans="1:10" x14ac:dyDescent="0.3">
      <c r="A109" t="s">
        <v>415</v>
      </c>
      <c r="B109" s="59" t="s">
        <v>254</v>
      </c>
      <c r="C109" s="17">
        <v>3044</v>
      </c>
      <c r="D109" s="17"/>
      <c r="E109" s="17">
        <v>1052</v>
      </c>
      <c r="F109" s="17">
        <v>1864</v>
      </c>
      <c r="G109" s="17">
        <v>871</v>
      </c>
      <c r="I109" s="47">
        <f t="shared" si="0"/>
        <v>6831</v>
      </c>
      <c r="J109" s="44">
        <f>I109</f>
        <v>6831</v>
      </c>
    </row>
    <row r="110" spans="1:10" x14ac:dyDescent="0.3">
      <c r="A110" t="s">
        <v>244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I97+I117+I128+I110+I162+I134+I141+I148+I155+I169</f>
        <v>10400</v>
      </c>
    </row>
    <row r="111" spans="1:10" x14ac:dyDescent="0.3">
      <c r="A111" t="s">
        <v>162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4">
        <f>I98+I111+I118+I163+I135+I142+I149+I156+I170</f>
        <v>7314</v>
      </c>
    </row>
    <row r="112" spans="1:10" x14ac:dyDescent="0.3">
      <c r="A112" t="s">
        <v>175</v>
      </c>
      <c r="B112" s="68" t="s">
        <v>430</v>
      </c>
      <c r="C112" s="17"/>
      <c r="D112" s="17"/>
      <c r="E112" s="17"/>
      <c r="F112" s="17"/>
      <c r="G112" s="17"/>
      <c r="I112" s="47">
        <f t="shared" si="0"/>
        <v>0</v>
      </c>
      <c r="J112" s="45"/>
    </row>
    <row r="113" spans="1:10" x14ac:dyDescent="0.3">
      <c r="A113" t="s">
        <v>361</v>
      </c>
      <c r="B113" s="68" t="s">
        <v>430</v>
      </c>
      <c r="C113" s="17">
        <v>4941</v>
      </c>
      <c r="D113" s="17">
        <v>5625</v>
      </c>
      <c r="E113" s="17">
        <v>743</v>
      </c>
      <c r="F113" s="17"/>
      <c r="G113" s="17">
        <v>11303</v>
      </c>
      <c r="H113" s="17"/>
      <c r="I113" s="47">
        <f t="shared" si="0"/>
        <v>22612</v>
      </c>
      <c r="J113" s="45"/>
    </row>
    <row r="114" spans="1:10" x14ac:dyDescent="0.3">
      <c r="A114" t="s">
        <v>176</v>
      </c>
      <c r="B114" s="68" t="s">
        <v>430</v>
      </c>
      <c r="C114" s="17"/>
      <c r="D114" s="17"/>
      <c r="E114" s="17"/>
      <c r="F114" s="17"/>
      <c r="G114" s="17"/>
      <c r="I114" s="47">
        <f t="shared" si="0"/>
        <v>0</v>
      </c>
      <c r="J114" s="45"/>
    </row>
    <row r="115" spans="1:10" x14ac:dyDescent="0.3">
      <c r="A115" t="s">
        <v>362</v>
      </c>
      <c r="B115" s="68" t="s">
        <v>430</v>
      </c>
      <c r="C115" s="17"/>
      <c r="D115" s="17"/>
      <c r="E115" s="17"/>
      <c r="F115" s="17">
        <v>718</v>
      </c>
      <c r="G115" s="17">
        <v>311</v>
      </c>
      <c r="I115" s="47">
        <f t="shared" si="0"/>
        <v>1029</v>
      </c>
      <c r="J115" s="45"/>
    </row>
    <row r="116" spans="1:10" x14ac:dyDescent="0.3">
      <c r="A116" t="s">
        <v>177</v>
      </c>
      <c r="B116" s="68" t="s">
        <v>430</v>
      </c>
      <c r="C116" s="17"/>
      <c r="D116" s="17"/>
      <c r="E116" s="17"/>
      <c r="F116" s="17">
        <v>3146</v>
      </c>
      <c r="G116" s="17"/>
      <c r="I116" s="47">
        <f t="shared" si="0"/>
        <v>3146</v>
      </c>
      <c r="J116" s="45"/>
    </row>
    <row r="117" spans="1:10" x14ac:dyDescent="0.3">
      <c r="A117" t="s">
        <v>363</v>
      </c>
      <c r="B117" s="68" t="s">
        <v>430</v>
      </c>
      <c r="C117" s="17"/>
      <c r="D117" s="17">
        <v>5585</v>
      </c>
      <c r="E117" s="17"/>
      <c r="F117" s="17">
        <v>2874</v>
      </c>
      <c r="G117" s="17">
        <v>1941</v>
      </c>
      <c r="I117" s="47">
        <f t="shared" si="0"/>
        <v>10400</v>
      </c>
      <c r="J117" s="45"/>
    </row>
    <row r="118" spans="1:10" x14ac:dyDescent="0.3">
      <c r="A118" t="s">
        <v>364</v>
      </c>
      <c r="B118" s="68" t="s">
        <v>430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t="s">
        <v>27</v>
      </c>
      <c r="B119" s="2" t="s">
        <v>289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28</v>
      </c>
      <c r="B120" s="2" t="s">
        <v>289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t="s">
        <v>25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27</v>
      </c>
      <c r="B122" s="2" t="s">
        <v>292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325</v>
      </c>
      <c r="B123" s="2" t="s">
        <v>292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s="2" t="s">
        <v>29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s="2" t="s">
        <v>17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18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244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t="s">
        <v>175</v>
      </c>
      <c r="B129" s="64" t="s">
        <v>360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t="s">
        <v>361</v>
      </c>
      <c r="B130" s="64" t="s">
        <v>360</v>
      </c>
      <c r="C130" s="17"/>
      <c r="D130" s="17"/>
      <c r="E130" s="17">
        <v>332</v>
      </c>
      <c r="F130" s="17"/>
      <c r="G130" s="17">
        <v>505</v>
      </c>
      <c r="I130" s="13">
        <f t="shared" si="0"/>
        <v>837</v>
      </c>
      <c r="J130" s="45"/>
    </row>
    <row r="131" spans="1:10" x14ac:dyDescent="0.3">
      <c r="A131" t="s">
        <v>176</v>
      </c>
      <c r="B131" s="64" t="s">
        <v>360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t="s">
        <v>362</v>
      </c>
      <c r="B132" s="64" t="s">
        <v>360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177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s="2" t="s">
        <v>363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s="2" t="s">
        <v>364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s="53" t="s">
        <v>29</v>
      </c>
      <c r="B136" s="68" t="s">
        <v>420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53" t="s">
        <v>330</v>
      </c>
      <c r="B137" s="68" t="s">
        <v>420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53" t="s">
        <v>17</v>
      </c>
      <c r="B138" s="68" t="s">
        <v>420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53" t="s">
        <v>331</v>
      </c>
      <c r="B139" s="68" t="s">
        <v>420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53" t="s">
        <v>18</v>
      </c>
      <c r="B140" s="68" t="s">
        <v>420</v>
      </c>
      <c r="C140" s="17">
        <v>4765</v>
      </c>
      <c r="D140" s="17">
        <v>4671</v>
      </c>
      <c r="E140" s="17"/>
      <c r="F140" s="17"/>
      <c r="G140" s="17">
        <v>2105</v>
      </c>
      <c r="I140" s="13">
        <f t="shared" si="0"/>
        <v>11541</v>
      </c>
      <c r="J140" s="46"/>
    </row>
    <row r="141" spans="1:10" x14ac:dyDescent="0.3">
      <c r="A141" s="53" t="s">
        <v>244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162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1" t="s">
        <v>29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1" t="s">
        <v>330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1" t="s">
        <v>17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1" t="s">
        <v>331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18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244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162</v>
      </c>
      <c r="B149" s="68" t="s">
        <v>382</v>
      </c>
      <c r="C149" s="17">
        <v>1150</v>
      </c>
      <c r="D149" s="17"/>
      <c r="E149" s="17"/>
      <c r="F149" s="17"/>
      <c r="G149" s="17"/>
      <c r="I149" s="13">
        <f t="shared" si="0"/>
        <v>1150</v>
      </c>
      <c r="J149" s="46"/>
    </row>
    <row r="150" spans="1:10" x14ac:dyDescent="0.3">
      <c r="A150" s="55" t="s">
        <v>37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55" t="s">
        <v>332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2" t="s">
        <v>33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2" t="s">
        <v>326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72" t="s">
        <v>31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245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55" t="s">
        <v>161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2" t="s">
        <v>37</v>
      </c>
      <c r="B157" s="73" t="s">
        <v>297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2" t="s">
        <v>332</v>
      </c>
      <c r="B158" s="73" t="s">
        <v>297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2" t="s">
        <v>33</v>
      </c>
      <c r="B159" s="73" t="s">
        <v>297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2" t="s">
        <v>326</v>
      </c>
      <c r="B160" s="73" t="s">
        <v>297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31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245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161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77" t="s">
        <v>175</v>
      </c>
      <c r="B164" s="68" t="s">
        <v>382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77" t="s">
        <v>361</v>
      </c>
      <c r="B165" s="68" t="s">
        <v>382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78" t="s">
        <v>176</v>
      </c>
      <c r="B166" s="68" t="s">
        <v>382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78" t="s">
        <v>362</v>
      </c>
      <c r="B167" s="68" t="s">
        <v>382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8" t="s">
        <v>177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7" t="s">
        <v>363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s="77" t="s">
        <v>364</v>
      </c>
      <c r="B170" s="68" t="s">
        <v>382</v>
      </c>
      <c r="C170" s="17"/>
      <c r="D170" s="17"/>
      <c r="E170" s="17"/>
      <c r="F170" s="17"/>
      <c r="G170" s="17">
        <v>6164</v>
      </c>
      <c r="I170" s="13">
        <f t="shared" si="0"/>
        <v>6164</v>
      </c>
      <c r="J170" s="46"/>
    </row>
    <row r="171" spans="1:10" x14ac:dyDescent="0.3">
      <c r="A171" t="s">
        <v>37</v>
      </c>
      <c r="B171" s="55" t="s">
        <v>336</v>
      </c>
      <c r="C171" s="17"/>
      <c r="D171" s="17"/>
      <c r="E171" s="17"/>
      <c r="F171" s="10"/>
      <c r="G171" s="17"/>
      <c r="I171" s="47">
        <f t="shared" si="0"/>
        <v>0</v>
      </c>
      <c r="J171" s="45"/>
    </row>
    <row r="172" spans="1:10" x14ac:dyDescent="0.3">
      <c r="A172" s="2" t="s">
        <v>332</v>
      </c>
      <c r="B172" s="55" t="s">
        <v>336</v>
      </c>
      <c r="C172" s="17"/>
      <c r="D172" s="17"/>
      <c r="E172" s="17"/>
      <c r="F172" s="10"/>
      <c r="G172" s="17"/>
      <c r="I172" s="47">
        <f t="shared" si="0"/>
        <v>0</v>
      </c>
      <c r="J172" s="45"/>
    </row>
    <row r="173" spans="1:10" x14ac:dyDescent="0.3">
      <c r="A173" t="s">
        <v>33</v>
      </c>
      <c r="B173" s="55" t="s">
        <v>336</v>
      </c>
      <c r="C173" s="17"/>
      <c r="D173" s="17"/>
      <c r="E173" s="17"/>
      <c r="F173" s="10"/>
      <c r="G173" s="17"/>
      <c r="I173" s="47">
        <f t="shared" si="0"/>
        <v>0</v>
      </c>
      <c r="J173" s="45"/>
    </row>
    <row r="174" spans="1:10" x14ac:dyDescent="0.3">
      <c r="A174" s="2" t="s">
        <v>326</v>
      </c>
      <c r="B174" s="55" t="s">
        <v>336</v>
      </c>
      <c r="C174" s="17"/>
      <c r="D174" s="17"/>
      <c r="E174" s="17"/>
      <c r="F174" s="10"/>
      <c r="G174" s="17"/>
      <c r="I174" s="47">
        <f t="shared" si="0"/>
        <v>0</v>
      </c>
      <c r="J174" s="45"/>
    </row>
    <row r="175" spans="1:10" x14ac:dyDescent="0.3">
      <c r="A175" s="2" t="s">
        <v>339</v>
      </c>
      <c r="B175" s="55" t="s">
        <v>336</v>
      </c>
      <c r="C175" s="17"/>
      <c r="D175" s="17"/>
      <c r="E175" s="17"/>
      <c r="F175" s="10"/>
      <c r="G175" s="17"/>
      <c r="I175" s="47">
        <f t="shared" si="0"/>
        <v>0</v>
      </c>
      <c r="J175" s="46">
        <f>I175</f>
        <v>0</v>
      </c>
    </row>
    <row r="176" spans="1:10" x14ac:dyDescent="0.3">
      <c r="A176" t="s">
        <v>31</v>
      </c>
      <c r="B176" s="55" t="s">
        <v>336</v>
      </c>
      <c r="C176" s="17">
        <v>962</v>
      </c>
      <c r="D176" s="17"/>
      <c r="E176" s="17"/>
      <c r="F176" s="17">
        <v>153</v>
      </c>
      <c r="G176" s="17"/>
      <c r="I176" s="47">
        <f t="shared" si="0"/>
        <v>1115</v>
      </c>
      <c r="J176" s="45"/>
    </row>
    <row r="177" spans="1:10" x14ac:dyDescent="0.3">
      <c r="A177" s="2" t="s">
        <v>245</v>
      </c>
      <c r="B177" s="55" t="s">
        <v>336</v>
      </c>
      <c r="C177" s="17"/>
      <c r="D177" s="17">
        <v>222</v>
      </c>
      <c r="E177" s="17"/>
      <c r="F177" s="17"/>
      <c r="G177" s="17"/>
      <c r="I177" s="47">
        <f t="shared" si="0"/>
        <v>222</v>
      </c>
      <c r="J177" s="45"/>
    </row>
    <row r="178" spans="1:10" x14ac:dyDescent="0.3">
      <c r="A178" s="2" t="s">
        <v>161</v>
      </c>
      <c r="B178" s="55" t="s">
        <v>336</v>
      </c>
      <c r="C178" s="17"/>
      <c r="D178" s="17"/>
      <c r="E178" s="17"/>
      <c r="F178" s="17"/>
      <c r="G178" s="17"/>
      <c r="I178" s="47">
        <f t="shared" si="0"/>
        <v>0</v>
      </c>
      <c r="J178" s="45"/>
    </row>
    <row r="179" spans="1:10" x14ac:dyDescent="0.3">
      <c r="A179" t="s">
        <v>35</v>
      </c>
      <c r="B179" t="s">
        <v>32</v>
      </c>
      <c r="C179" s="17"/>
      <c r="D179" s="17"/>
      <c r="E179" s="17"/>
      <c r="F179" s="17"/>
      <c r="G179" s="17"/>
      <c r="I179" s="13">
        <f t="shared" si="0"/>
        <v>0</v>
      </c>
      <c r="J179" s="46">
        <f>I179</f>
        <v>0</v>
      </c>
    </row>
    <row r="180" spans="1:10" x14ac:dyDescent="0.3">
      <c r="A180" t="s">
        <v>36</v>
      </c>
      <c r="B180" t="s">
        <v>32</v>
      </c>
      <c r="C180" s="17"/>
      <c r="D180" s="17"/>
      <c r="E180" s="17"/>
      <c r="F180" s="17"/>
      <c r="G180" s="17"/>
      <c r="I180" s="13">
        <f t="shared" si="0"/>
        <v>0</v>
      </c>
      <c r="J180" s="46">
        <f t="shared" ref="J180:J195" si="2">I180</f>
        <v>0</v>
      </c>
    </row>
    <row r="181" spans="1:10" x14ac:dyDescent="0.3">
      <c r="A181" t="s">
        <v>340</v>
      </c>
      <c r="B181" s="56" t="s">
        <v>32</v>
      </c>
      <c r="C181" s="17"/>
      <c r="D181" s="17"/>
      <c r="E181" s="17"/>
      <c r="F181" s="17"/>
      <c r="G181" s="17"/>
      <c r="I181" s="13">
        <f t="shared" si="0"/>
        <v>0</v>
      </c>
      <c r="J181" s="46">
        <f t="shared" si="2"/>
        <v>0</v>
      </c>
    </row>
    <row r="182" spans="1:10" x14ac:dyDescent="0.3">
      <c r="A182" t="s">
        <v>405</v>
      </c>
      <c r="B182" s="56" t="s">
        <v>32</v>
      </c>
      <c r="C182" s="17"/>
      <c r="D182" s="17"/>
      <c r="E182" s="17"/>
      <c r="F182" s="17"/>
      <c r="G182" s="17"/>
      <c r="I182" s="13">
        <f t="shared" si="0"/>
        <v>0</v>
      </c>
      <c r="J182" s="46">
        <f t="shared" si="2"/>
        <v>0</v>
      </c>
    </row>
    <row r="183" spans="1:10" x14ac:dyDescent="0.3">
      <c r="A183" t="s">
        <v>341</v>
      </c>
      <c r="B183" s="56" t="s">
        <v>32</v>
      </c>
      <c r="C183" s="17"/>
      <c r="D183" s="17"/>
      <c r="E183" s="17"/>
      <c r="F183" s="17"/>
      <c r="G183" s="17"/>
      <c r="I183" s="13">
        <f t="shared" si="0"/>
        <v>0</v>
      </c>
      <c r="J183" s="46">
        <f t="shared" si="2"/>
        <v>0</v>
      </c>
    </row>
    <row r="184" spans="1:10" x14ac:dyDescent="0.3">
      <c r="A184" t="s">
        <v>35</v>
      </c>
      <c r="B184" s="56" t="s">
        <v>390</v>
      </c>
      <c r="C184" s="17"/>
      <c r="D184" s="17"/>
      <c r="E184" s="17"/>
      <c r="F184" s="17">
        <v>5030</v>
      </c>
      <c r="G184" s="17"/>
      <c r="I184" s="13">
        <f t="shared" ref="I184" si="3">C184+D184+E184+F184+G184</f>
        <v>5030</v>
      </c>
      <c r="J184" s="46">
        <f t="shared" si="2"/>
        <v>5030</v>
      </c>
    </row>
    <row r="185" spans="1:10" x14ac:dyDescent="0.3">
      <c r="A185" t="s">
        <v>389</v>
      </c>
      <c r="B185" s="56" t="s">
        <v>390</v>
      </c>
      <c r="C185" s="17">
        <v>1562</v>
      </c>
      <c r="D185" s="17">
        <v>4476</v>
      </c>
      <c r="E185" s="17"/>
      <c r="F185" s="17"/>
      <c r="G185" s="17"/>
      <c r="I185" s="13">
        <f t="shared" si="0"/>
        <v>6038</v>
      </c>
      <c r="J185" s="46">
        <f t="shared" si="2"/>
        <v>6038</v>
      </c>
    </row>
    <row r="186" spans="1:10" x14ac:dyDescent="0.3">
      <c r="A186" t="s">
        <v>396</v>
      </c>
      <c r="B186" s="56" t="s">
        <v>390</v>
      </c>
      <c r="C186" s="17"/>
      <c r="D186" s="17"/>
      <c r="E186" s="17"/>
      <c r="F186" s="17"/>
      <c r="G186" s="17"/>
      <c r="I186" s="13">
        <f t="shared" si="0"/>
        <v>0</v>
      </c>
      <c r="J186" s="46">
        <f t="shared" si="2"/>
        <v>0</v>
      </c>
    </row>
    <row r="187" spans="1:10" x14ac:dyDescent="0.3">
      <c r="A187" t="s">
        <v>391</v>
      </c>
      <c r="B187" s="56" t="s">
        <v>390</v>
      </c>
      <c r="C187" s="17">
        <v>615</v>
      </c>
      <c r="D187" s="17">
        <v>2852</v>
      </c>
      <c r="E187" s="17"/>
      <c r="F187" s="17">
        <v>5120</v>
      </c>
      <c r="G187" s="17"/>
      <c r="I187" s="13">
        <f t="shared" si="0"/>
        <v>8587</v>
      </c>
      <c r="J187" s="46">
        <f t="shared" si="2"/>
        <v>8587</v>
      </c>
    </row>
    <row r="188" spans="1:10" x14ac:dyDescent="0.3">
      <c r="A188" t="s">
        <v>408</v>
      </c>
      <c r="B188" s="56" t="s">
        <v>390</v>
      </c>
      <c r="C188" s="17"/>
      <c r="D188" s="17"/>
      <c r="E188" s="17"/>
      <c r="F188" s="17"/>
      <c r="G188" s="17"/>
      <c r="I188" s="13">
        <f t="shared" si="0"/>
        <v>0</v>
      </c>
      <c r="J188" s="46">
        <f t="shared" si="2"/>
        <v>0</v>
      </c>
    </row>
    <row r="189" spans="1:10" x14ac:dyDescent="0.3">
      <c r="A189" t="s">
        <v>35</v>
      </c>
      <c r="B189" s="56" t="s">
        <v>433</v>
      </c>
      <c r="C189" s="17"/>
      <c r="D189" s="17"/>
      <c r="E189" s="17"/>
      <c r="F189" s="17"/>
      <c r="G189" s="17"/>
      <c r="I189" s="13">
        <f t="shared" si="0"/>
        <v>0</v>
      </c>
      <c r="J189" s="46">
        <f t="shared" si="2"/>
        <v>0</v>
      </c>
    </row>
    <row r="190" spans="1:10" x14ac:dyDescent="0.3">
      <c r="A190" t="s">
        <v>389</v>
      </c>
      <c r="B190" s="56" t="s">
        <v>433</v>
      </c>
      <c r="C190" s="17">
        <v>1538</v>
      </c>
      <c r="D190" s="17">
        <v>4380</v>
      </c>
      <c r="E190" s="17"/>
      <c r="F190" s="17"/>
      <c r="G190" s="17"/>
      <c r="I190" s="13">
        <f t="shared" si="0"/>
        <v>5918</v>
      </c>
      <c r="J190" s="46">
        <f t="shared" si="2"/>
        <v>5918</v>
      </c>
    </row>
    <row r="191" spans="1:10" x14ac:dyDescent="0.3">
      <c r="A191" t="s">
        <v>396</v>
      </c>
      <c r="B191" s="56" t="s">
        <v>433</v>
      </c>
      <c r="C191" s="17"/>
      <c r="D191" s="17"/>
      <c r="E191" s="17"/>
      <c r="F191" s="17"/>
      <c r="G191" s="17"/>
      <c r="I191" s="13">
        <f t="shared" si="0"/>
        <v>0</v>
      </c>
      <c r="J191" s="46">
        <f t="shared" si="2"/>
        <v>0</v>
      </c>
    </row>
    <row r="192" spans="1:10" x14ac:dyDescent="0.3">
      <c r="A192" t="s">
        <v>391</v>
      </c>
      <c r="B192" s="56" t="s">
        <v>433</v>
      </c>
      <c r="C192" s="17">
        <v>1718</v>
      </c>
      <c r="D192" s="17">
        <v>2795</v>
      </c>
      <c r="E192" s="17"/>
      <c r="F192" s="17"/>
      <c r="G192" s="17"/>
      <c r="I192" s="13">
        <f t="shared" si="0"/>
        <v>4513</v>
      </c>
      <c r="J192" s="46">
        <f t="shared" si="2"/>
        <v>4513</v>
      </c>
    </row>
    <row r="193" spans="1:10" x14ac:dyDescent="0.3">
      <c r="A193" t="s">
        <v>408</v>
      </c>
      <c r="B193" s="56" t="s">
        <v>433</v>
      </c>
      <c r="C193" s="17"/>
      <c r="D193" s="17"/>
      <c r="E193" s="17"/>
      <c r="F193" s="17"/>
      <c r="G193" s="17"/>
      <c r="I193" s="13">
        <f t="shared" si="0"/>
        <v>0</v>
      </c>
      <c r="J193" s="46">
        <f t="shared" si="2"/>
        <v>0</v>
      </c>
    </row>
    <row r="194" spans="1:10" x14ac:dyDescent="0.3">
      <c r="A194" s="53" t="s">
        <v>332</v>
      </c>
      <c r="B194" s="54" t="s">
        <v>316</v>
      </c>
      <c r="C194" s="17">
        <v>1196</v>
      </c>
      <c r="D194" s="17">
        <v>3640</v>
      </c>
      <c r="E194" s="17"/>
      <c r="F194" s="17"/>
      <c r="G194" s="17"/>
      <c r="I194" s="13">
        <f t="shared" si="0"/>
        <v>4836</v>
      </c>
      <c r="J194" s="46">
        <f t="shared" si="2"/>
        <v>4836</v>
      </c>
    </row>
    <row r="195" spans="1:10" x14ac:dyDescent="0.3">
      <c r="A195" s="53" t="s">
        <v>326</v>
      </c>
      <c r="B195" s="54" t="s">
        <v>316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2"/>
        <v>0</v>
      </c>
    </row>
    <row r="196" spans="1:10" x14ac:dyDescent="0.3">
      <c r="A196" s="53" t="s">
        <v>339</v>
      </c>
      <c r="B196" s="54" t="s">
        <v>316</v>
      </c>
      <c r="C196" s="17">
        <v>1299</v>
      </c>
      <c r="D196" s="17">
        <v>2122</v>
      </c>
      <c r="E196" s="17"/>
      <c r="F196" s="10">
        <v>1932</v>
      </c>
      <c r="G196" s="17"/>
      <c r="I196" s="13">
        <f t="shared" si="0"/>
        <v>5353</v>
      </c>
      <c r="J196" s="46">
        <f>I196</f>
        <v>5353</v>
      </c>
    </row>
    <row r="197" spans="1:10" x14ac:dyDescent="0.3">
      <c r="A197" s="53" t="s">
        <v>161</v>
      </c>
      <c r="B197" s="54" t="s">
        <v>316</v>
      </c>
      <c r="C197" s="17"/>
      <c r="D197" s="17"/>
      <c r="E197" s="17"/>
      <c r="F197" s="10"/>
      <c r="G197" s="17"/>
      <c r="I197" s="13">
        <f t="shared" si="0"/>
        <v>0</v>
      </c>
      <c r="J197" s="46">
        <f>I197</f>
        <v>0</v>
      </c>
    </row>
    <row r="198" spans="1:10" x14ac:dyDescent="0.3">
      <c r="A198" s="53" t="s">
        <v>349</v>
      </c>
      <c r="B198" s="54" t="s">
        <v>397</v>
      </c>
      <c r="C198" s="17">
        <v>1184</v>
      </c>
      <c r="D198" s="17">
        <v>3330</v>
      </c>
      <c r="E198" s="17"/>
      <c r="F198" s="10"/>
      <c r="G198" s="17"/>
      <c r="I198" s="13">
        <f t="shared" si="0"/>
        <v>4514</v>
      </c>
      <c r="J198" s="46">
        <f t="shared" ref="J198:J204" si="4">I198</f>
        <v>4514</v>
      </c>
    </row>
    <row r="199" spans="1:10" x14ac:dyDescent="0.3">
      <c r="A199" s="53" t="s">
        <v>325</v>
      </c>
      <c r="B199" s="54" t="s">
        <v>397</v>
      </c>
      <c r="C199" s="17"/>
      <c r="D199" s="17"/>
      <c r="E199" s="17"/>
      <c r="F199" s="10"/>
      <c r="G199" s="17"/>
      <c r="I199" s="13">
        <f t="shared" si="0"/>
        <v>0</v>
      </c>
      <c r="J199" s="46">
        <f t="shared" si="4"/>
        <v>0</v>
      </c>
    </row>
    <row r="200" spans="1:10" x14ac:dyDescent="0.3">
      <c r="A200" s="53" t="s">
        <v>398</v>
      </c>
      <c r="B200" s="54" t="s">
        <v>397</v>
      </c>
      <c r="C200" s="17">
        <v>1342</v>
      </c>
      <c r="D200" s="17">
        <v>2172</v>
      </c>
      <c r="E200" s="17"/>
      <c r="F200" s="10">
        <v>1941</v>
      </c>
      <c r="G200" s="17"/>
      <c r="I200" s="13">
        <f t="shared" si="0"/>
        <v>5455</v>
      </c>
      <c r="J200" s="46">
        <f t="shared" si="4"/>
        <v>5455</v>
      </c>
    </row>
    <row r="201" spans="1:10" x14ac:dyDescent="0.3">
      <c r="A201" s="53" t="s">
        <v>160</v>
      </c>
      <c r="B201" s="54" t="s">
        <v>397</v>
      </c>
      <c r="C201" s="17"/>
      <c r="D201" s="17"/>
      <c r="E201" s="17"/>
      <c r="F201" s="10"/>
      <c r="G201" s="17"/>
      <c r="I201" s="13">
        <f t="shared" si="0"/>
        <v>0</v>
      </c>
      <c r="J201" s="46">
        <f t="shared" si="4"/>
        <v>0</v>
      </c>
    </row>
    <row r="202" spans="1:10" x14ac:dyDescent="0.3">
      <c r="A202" s="53" t="s">
        <v>332</v>
      </c>
      <c r="B202" s="54" t="s">
        <v>401</v>
      </c>
      <c r="C202" s="17"/>
      <c r="D202" s="17"/>
      <c r="E202" s="17"/>
      <c r="F202" s="10"/>
      <c r="G202" s="17"/>
      <c r="I202" s="13">
        <f t="shared" si="0"/>
        <v>0</v>
      </c>
      <c r="J202" s="46">
        <f t="shared" si="4"/>
        <v>0</v>
      </c>
    </row>
    <row r="203" spans="1:10" x14ac:dyDescent="0.3">
      <c r="A203" s="53" t="s">
        <v>339</v>
      </c>
      <c r="B203" s="54" t="s">
        <v>401</v>
      </c>
      <c r="C203" s="17"/>
      <c r="D203" s="17"/>
      <c r="E203" s="17"/>
      <c r="F203" s="10"/>
      <c r="G203" s="17"/>
      <c r="I203" s="13">
        <f t="shared" si="0"/>
        <v>0</v>
      </c>
      <c r="J203" s="46">
        <f t="shared" si="4"/>
        <v>0</v>
      </c>
    </row>
    <row r="204" spans="1:10" x14ac:dyDescent="0.3">
      <c r="A204" s="53" t="s">
        <v>161</v>
      </c>
      <c r="B204" s="54" t="s">
        <v>401</v>
      </c>
      <c r="C204" s="17"/>
      <c r="D204" s="17"/>
      <c r="E204" s="17"/>
      <c r="F204" s="10"/>
      <c r="G204" s="17"/>
      <c r="I204" s="13">
        <f t="shared" si="0"/>
        <v>0</v>
      </c>
      <c r="J204" s="46">
        <f t="shared" si="4"/>
        <v>0</v>
      </c>
    </row>
    <row r="205" spans="1:10" x14ac:dyDescent="0.3">
      <c r="A205" t="s">
        <v>37</v>
      </c>
      <c r="B205" t="s">
        <v>293</v>
      </c>
      <c r="C205" s="17"/>
      <c r="D205" s="17"/>
      <c r="E205" s="17"/>
      <c r="F205" s="17"/>
      <c r="G205" s="17"/>
      <c r="I205" s="13">
        <f t="shared" si="0"/>
        <v>0</v>
      </c>
      <c r="J205" s="44">
        <f>I205+I212+I216+I224</f>
        <v>3672.8</v>
      </c>
    </row>
    <row r="206" spans="1:10" x14ac:dyDescent="0.3">
      <c r="A206" s="2" t="s">
        <v>332</v>
      </c>
      <c r="B206" s="2" t="s">
        <v>327</v>
      </c>
      <c r="C206" s="17"/>
      <c r="D206" s="17"/>
      <c r="E206" s="17"/>
      <c r="F206" s="17"/>
      <c r="G206" s="17"/>
      <c r="I206" s="13">
        <f t="shared" si="0"/>
        <v>0</v>
      </c>
      <c r="J206" s="46">
        <f>I206+I225+I231+I217</f>
        <v>4771</v>
      </c>
    </row>
    <row r="207" spans="1:10" x14ac:dyDescent="0.3">
      <c r="A207" t="s">
        <v>33</v>
      </c>
      <c r="B207" t="s">
        <v>293</v>
      </c>
      <c r="C207" s="17"/>
      <c r="D207" s="17"/>
      <c r="E207" s="17"/>
      <c r="F207" s="17"/>
      <c r="G207" s="17"/>
      <c r="I207" s="13">
        <f t="shared" si="0"/>
        <v>0</v>
      </c>
      <c r="J207" s="46">
        <f>I207+I213+I218+I226</f>
        <v>0</v>
      </c>
    </row>
    <row r="208" spans="1:10" x14ac:dyDescent="0.3">
      <c r="A208" s="2" t="s">
        <v>326</v>
      </c>
      <c r="B208" s="2" t="s">
        <v>327</v>
      </c>
      <c r="C208" s="17"/>
      <c r="D208" s="17"/>
      <c r="E208" s="17"/>
      <c r="F208" s="17"/>
      <c r="G208" s="17"/>
      <c r="I208" s="13">
        <f t="shared" si="0"/>
        <v>0</v>
      </c>
      <c r="J208" s="46">
        <f>I208+I227+I232+I219</f>
        <v>2839</v>
      </c>
    </row>
    <row r="209" spans="1:10" x14ac:dyDescent="0.3">
      <c r="A209" t="s">
        <v>31</v>
      </c>
      <c r="B209" t="s">
        <v>293</v>
      </c>
      <c r="C209" s="17"/>
      <c r="D209" s="17"/>
      <c r="E209" s="17"/>
      <c r="F209" s="10"/>
      <c r="G209" s="17"/>
      <c r="I209" s="13">
        <f t="shared" si="0"/>
        <v>0</v>
      </c>
      <c r="J209" s="44">
        <f>I209+I214+I220+I228</f>
        <v>18853</v>
      </c>
    </row>
    <row r="210" spans="1:10" x14ac:dyDescent="0.3">
      <c r="A210" t="s">
        <v>245</v>
      </c>
      <c r="B210" t="s">
        <v>293</v>
      </c>
      <c r="C210" s="17"/>
      <c r="D210" s="17"/>
      <c r="E210" s="17"/>
      <c r="F210" s="10"/>
      <c r="G210" s="17"/>
      <c r="I210" s="13">
        <f t="shared" si="0"/>
        <v>0</v>
      </c>
      <c r="J210" s="75">
        <f>I210+I215+I222+I229+I233</f>
        <v>6313</v>
      </c>
    </row>
    <row r="211" spans="1:10" x14ac:dyDescent="0.3">
      <c r="A211" t="s">
        <v>161</v>
      </c>
      <c r="B211" t="s">
        <v>293</v>
      </c>
      <c r="C211" s="17"/>
      <c r="D211" s="17"/>
      <c r="E211" s="17"/>
      <c r="F211" s="10"/>
      <c r="G211" s="17"/>
      <c r="I211" s="13">
        <f t="shared" si="0"/>
        <v>0</v>
      </c>
      <c r="J211" s="46">
        <f>I211+I230+I234+I223</f>
        <v>1013</v>
      </c>
    </row>
    <row r="212" spans="1:10" x14ac:dyDescent="0.3">
      <c r="A212" t="s">
        <v>37</v>
      </c>
      <c r="B212" t="s">
        <v>277</v>
      </c>
      <c r="C212" s="17"/>
      <c r="D212" s="17"/>
      <c r="E212" s="17"/>
      <c r="F212" s="10">
        <v>764.8</v>
      </c>
      <c r="G212" s="17"/>
      <c r="I212" s="47">
        <f t="shared" si="0"/>
        <v>764.8</v>
      </c>
      <c r="J212" s="46"/>
    </row>
    <row r="213" spans="1:10" x14ac:dyDescent="0.3">
      <c r="A213" t="s">
        <v>33</v>
      </c>
      <c r="B213" t="s">
        <v>277</v>
      </c>
      <c r="C213" s="17"/>
      <c r="D213" s="17"/>
      <c r="E213" s="17"/>
      <c r="F213" s="10"/>
      <c r="G213" s="17"/>
      <c r="I213" s="47">
        <f t="shared" si="0"/>
        <v>0</v>
      </c>
      <c r="J213" s="46"/>
    </row>
    <row r="214" spans="1:10" x14ac:dyDescent="0.3">
      <c r="A214" t="s">
        <v>31</v>
      </c>
      <c r="B214" t="s">
        <v>277</v>
      </c>
      <c r="C214" s="17"/>
      <c r="D214" s="17"/>
      <c r="E214" s="17"/>
      <c r="F214" s="10"/>
      <c r="G214" s="17"/>
      <c r="I214" s="47">
        <f t="shared" si="0"/>
        <v>0</v>
      </c>
      <c r="J214" s="46"/>
    </row>
    <row r="215" spans="1:10" x14ac:dyDescent="0.3">
      <c r="A215" t="s">
        <v>245</v>
      </c>
      <c r="B215" t="s">
        <v>277</v>
      </c>
      <c r="C215" s="17"/>
      <c r="D215" s="17"/>
      <c r="E215" s="17"/>
      <c r="F215" s="10"/>
      <c r="G215" s="17"/>
      <c r="I215" s="74">
        <f t="shared" si="0"/>
        <v>0</v>
      </c>
      <c r="J215" s="46"/>
    </row>
    <row r="216" spans="1:10" x14ac:dyDescent="0.3">
      <c r="A216" s="2" t="s">
        <v>37</v>
      </c>
      <c r="B216" s="2" t="s">
        <v>153</v>
      </c>
      <c r="C216" s="17"/>
      <c r="D216" s="17">
        <v>1060</v>
      </c>
      <c r="E216" s="17"/>
      <c r="F216" s="10">
        <v>1848</v>
      </c>
      <c r="G216" s="17"/>
      <c r="I216" s="47">
        <f t="shared" si="0"/>
        <v>2908</v>
      </c>
      <c r="J216" s="46"/>
    </row>
    <row r="217" spans="1:10" x14ac:dyDescent="0.3">
      <c r="A217" s="2" t="s">
        <v>332</v>
      </c>
      <c r="B217" s="2" t="s">
        <v>153</v>
      </c>
      <c r="C217" s="17">
        <v>1516</v>
      </c>
      <c r="D217" s="17">
        <v>711</v>
      </c>
      <c r="E217" s="17"/>
      <c r="F217" s="10"/>
      <c r="G217" s="17">
        <v>2544</v>
      </c>
      <c r="I217" s="47">
        <f t="shared" si="0"/>
        <v>4771</v>
      </c>
      <c r="J217" s="46"/>
    </row>
    <row r="218" spans="1:10" x14ac:dyDescent="0.3">
      <c r="A218" s="2" t="s">
        <v>33</v>
      </c>
      <c r="B218" s="2" t="s">
        <v>153</v>
      </c>
      <c r="C218" s="17"/>
      <c r="D218" s="17"/>
      <c r="E218" s="17"/>
      <c r="F218" s="10"/>
      <c r="G218" s="17"/>
      <c r="I218" s="47">
        <f t="shared" si="0"/>
        <v>0</v>
      </c>
      <c r="J218" s="46"/>
    </row>
    <row r="219" spans="1:10" x14ac:dyDescent="0.3">
      <c r="A219" s="2" t="s">
        <v>326</v>
      </c>
      <c r="B219" s="2" t="s">
        <v>153</v>
      </c>
      <c r="C219" s="17"/>
      <c r="D219" s="17"/>
      <c r="E219" s="17">
        <v>2173</v>
      </c>
      <c r="F219" s="10">
        <v>666</v>
      </c>
      <c r="G219" s="17"/>
      <c r="I219" s="47">
        <f t="shared" si="0"/>
        <v>2839</v>
      </c>
      <c r="J219" s="46"/>
    </row>
    <row r="220" spans="1:10" x14ac:dyDescent="0.3">
      <c r="A220" s="2" t="s">
        <v>31</v>
      </c>
      <c r="B220" s="2" t="s">
        <v>153</v>
      </c>
      <c r="C220" s="17">
        <v>7040</v>
      </c>
      <c r="D220" s="17">
        <v>1371</v>
      </c>
      <c r="E220" s="17">
        <v>2896</v>
      </c>
      <c r="F220" s="10">
        <v>6554</v>
      </c>
      <c r="G220" s="17">
        <v>992</v>
      </c>
      <c r="I220" s="47">
        <f t="shared" si="0"/>
        <v>18853</v>
      </c>
      <c r="J220" s="46"/>
    </row>
    <row r="221" spans="1:10" x14ac:dyDescent="0.3">
      <c r="A221" s="2" t="s">
        <v>339</v>
      </c>
      <c r="B221" s="2" t="s">
        <v>153</v>
      </c>
      <c r="C221" s="17"/>
      <c r="D221" s="17"/>
      <c r="E221" s="17"/>
      <c r="F221" s="10"/>
      <c r="G221" s="17"/>
      <c r="I221" s="47">
        <f t="shared" si="0"/>
        <v>0</v>
      </c>
      <c r="J221" s="46">
        <f>I221</f>
        <v>0</v>
      </c>
    </row>
    <row r="222" spans="1:10" x14ac:dyDescent="0.3">
      <c r="A222" s="2" t="s">
        <v>245</v>
      </c>
      <c r="B222" s="2" t="s">
        <v>153</v>
      </c>
      <c r="C222" s="17"/>
      <c r="D222" s="17">
        <v>776</v>
      </c>
      <c r="E222" s="17"/>
      <c r="F222" s="10">
        <v>3331</v>
      </c>
      <c r="G222" s="17">
        <v>2206</v>
      </c>
      <c r="I222" s="47">
        <f t="shared" si="0"/>
        <v>6313</v>
      </c>
      <c r="J222" s="46"/>
    </row>
    <row r="223" spans="1:10" x14ac:dyDescent="0.3">
      <c r="A223" s="2" t="s">
        <v>161</v>
      </c>
      <c r="B223" s="2" t="s">
        <v>153</v>
      </c>
      <c r="C223" s="17"/>
      <c r="D223" s="17"/>
      <c r="E223" s="17"/>
      <c r="F223" s="10"/>
      <c r="G223" s="17"/>
      <c r="I223" s="47">
        <f t="shared" si="0"/>
        <v>0</v>
      </c>
      <c r="J223" s="46"/>
    </row>
    <row r="224" spans="1:10" x14ac:dyDescent="0.3">
      <c r="A224" s="2" t="s">
        <v>42</v>
      </c>
      <c r="B224" s="2" t="s">
        <v>355</v>
      </c>
      <c r="C224" s="17"/>
      <c r="D224" s="17"/>
      <c r="E224" s="17"/>
      <c r="F224" s="17"/>
      <c r="G224" s="17"/>
      <c r="I224" s="47">
        <f t="shared" si="0"/>
        <v>0</v>
      </c>
      <c r="J224" s="46"/>
    </row>
    <row r="225" spans="1:10" x14ac:dyDescent="0.3">
      <c r="A225" s="2" t="s">
        <v>356</v>
      </c>
      <c r="B225" s="2" t="s">
        <v>355</v>
      </c>
      <c r="C225" s="17"/>
      <c r="D225" s="17"/>
      <c r="E225" s="17"/>
      <c r="F225" s="17"/>
      <c r="G225" s="17"/>
      <c r="I225" s="47">
        <f t="shared" si="0"/>
        <v>0</v>
      </c>
      <c r="J225" s="46"/>
    </row>
    <row r="226" spans="1:10" x14ac:dyDescent="0.3">
      <c r="A226" s="2" t="s">
        <v>44</v>
      </c>
      <c r="B226" s="2" t="s">
        <v>355</v>
      </c>
      <c r="C226" s="17"/>
      <c r="D226" s="17"/>
      <c r="E226" s="17"/>
      <c r="F226" s="17"/>
      <c r="G226" s="17"/>
      <c r="I226" s="47">
        <f t="shared" si="0"/>
        <v>0</v>
      </c>
      <c r="J226" s="46"/>
    </row>
    <row r="227" spans="1:10" x14ac:dyDescent="0.3">
      <c r="A227" s="2" t="s">
        <v>357</v>
      </c>
      <c r="B227" s="2" t="s">
        <v>355</v>
      </c>
      <c r="C227" s="17"/>
      <c r="D227" s="17"/>
      <c r="E227" s="17"/>
      <c r="F227" s="17"/>
      <c r="G227" s="17"/>
      <c r="I227" s="47">
        <f t="shared" si="0"/>
        <v>0</v>
      </c>
      <c r="J227" s="46"/>
    </row>
    <row r="228" spans="1:10" x14ac:dyDescent="0.3">
      <c r="A228" s="2" t="s">
        <v>71</v>
      </c>
      <c r="B228" s="2" t="s">
        <v>355</v>
      </c>
      <c r="C228" s="17"/>
      <c r="D228" s="17"/>
      <c r="E228" s="17"/>
      <c r="F228" s="17"/>
      <c r="G228" s="17"/>
      <c r="I228" s="47">
        <f t="shared" si="0"/>
        <v>0</v>
      </c>
      <c r="J228" s="46"/>
    </row>
    <row r="229" spans="1:10" x14ac:dyDescent="0.3">
      <c r="A229" s="2" t="s">
        <v>358</v>
      </c>
      <c r="B229" s="2" t="s">
        <v>355</v>
      </c>
      <c r="C229" s="17"/>
      <c r="D229" s="17"/>
      <c r="E229" s="17"/>
      <c r="F229" s="17"/>
      <c r="G229" s="17"/>
      <c r="I229" s="47">
        <f t="shared" si="0"/>
        <v>0</v>
      </c>
      <c r="J229" s="46"/>
    </row>
    <row r="230" spans="1:10" x14ac:dyDescent="0.3">
      <c r="A230" s="2" t="s">
        <v>359</v>
      </c>
      <c r="B230" s="2" t="s">
        <v>355</v>
      </c>
      <c r="C230" s="17"/>
      <c r="D230" s="17"/>
      <c r="E230" s="17"/>
      <c r="F230" s="10"/>
      <c r="G230" s="17"/>
      <c r="I230" s="47">
        <f t="shared" si="0"/>
        <v>0</v>
      </c>
      <c r="J230" s="46"/>
    </row>
    <row r="231" spans="1:10" x14ac:dyDescent="0.3">
      <c r="A231" s="2" t="s">
        <v>332</v>
      </c>
      <c r="B231" s="2" t="s">
        <v>381</v>
      </c>
      <c r="C231" s="17"/>
      <c r="D231" s="17"/>
      <c r="E231" s="17"/>
      <c r="F231" s="10"/>
      <c r="G231" s="17"/>
      <c r="I231" s="47">
        <f t="shared" si="0"/>
        <v>0</v>
      </c>
      <c r="J231" s="46"/>
    </row>
    <row r="232" spans="1:10" x14ac:dyDescent="0.3">
      <c r="A232" s="2" t="s">
        <v>326</v>
      </c>
      <c r="B232" s="2" t="s">
        <v>381</v>
      </c>
      <c r="C232" s="17"/>
      <c r="D232" s="17"/>
      <c r="E232" s="17"/>
      <c r="F232" s="10"/>
      <c r="G232" s="17"/>
      <c r="I232" s="47">
        <f t="shared" si="0"/>
        <v>0</v>
      </c>
      <c r="J232" s="46"/>
    </row>
    <row r="233" spans="1:10" x14ac:dyDescent="0.3">
      <c r="A233" s="2" t="s">
        <v>245</v>
      </c>
      <c r="B233" s="2" t="s">
        <v>381</v>
      </c>
      <c r="C233" s="17"/>
      <c r="D233" s="17"/>
      <c r="E233" s="17"/>
      <c r="F233" s="10"/>
      <c r="G233" s="17"/>
      <c r="I233" s="47">
        <f t="shared" si="0"/>
        <v>0</v>
      </c>
      <c r="J233" s="46"/>
    </row>
    <row r="234" spans="1:10" x14ac:dyDescent="0.3">
      <c r="A234" s="2" t="s">
        <v>161</v>
      </c>
      <c r="B234" s="2" t="s">
        <v>381</v>
      </c>
      <c r="C234" s="17">
        <v>1013</v>
      </c>
      <c r="D234" s="17"/>
      <c r="E234" s="17"/>
      <c r="F234" s="10"/>
      <c r="G234" s="17"/>
      <c r="I234" s="47">
        <f t="shared" si="0"/>
        <v>1013</v>
      </c>
      <c r="J234" s="46"/>
    </row>
    <row r="235" spans="1:10" x14ac:dyDescent="0.3">
      <c r="A235" s="2" t="s">
        <v>29</v>
      </c>
      <c r="B235" s="2" t="s">
        <v>318</v>
      </c>
      <c r="C235" s="17"/>
      <c r="D235" s="17"/>
      <c r="E235" s="17"/>
      <c r="F235" s="10"/>
      <c r="G235" s="17"/>
      <c r="I235" s="47">
        <f t="shared" si="0"/>
        <v>0</v>
      </c>
      <c r="J235" s="46">
        <f>I235</f>
        <v>0</v>
      </c>
    </row>
    <row r="236" spans="1:10" x14ac:dyDescent="0.3">
      <c r="A236" s="2" t="s">
        <v>17</v>
      </c>
      <c r="B236" s="2" t="s">
        <v>318</v>
      </c>
      <c r="C236" s="17"/>
      <c r="D236" s="17"/>
      <c r="E236" s="17"/>
      <c r="F236" s="10"/>
      <c r="G236" s="17"/>
      <c r="I236" s="47">
        <f t="shared" si="0"/>
        <v>0</v>
      </c>
      <c r="J236" s="46">
        <f>I236</f>
        <v>0</v>
      </c>
    </row>
    <row r="237" spans="1:10" x14ac:dyDescent="0.3">
      <c r="A237" s="2" t="s">
        <v>37</v>
      </c>
      <c r="B237" s="2" t="s">
        <v>290</v>
      </c>
      <c r="C237" s="17"/>
      <c r="D237" s="17"/>
      <c r="E237" s="17"/>
      <c r="F237" s="10"/>
      <c r="G237" s="17"/>
      <c r="I237" s="47">
        <f t="shared" si="0"/>
        <v>0</v>
      </c>
      <c r="J237" s="45"/>
    </row>
    <row r="238" spans="1:10" x14ac:dyDescent="0.3">
      <c r="A238" s="2" t="s">
        <v>33</v>
      </c>
      <c r="B238" s="2" t="s">
        <v>290</v>
      </c>
      <c r="C238" s="17"/>
      <c r="D238" s="17"/>
      <c r="E238" s="17"/>
      <c r="F238" s="10"/>
      <c r="G238" s="17"/>
      <c r="I238" s="47">
        <f t="shared" si="0"/>
        <v>0</v>
      </c>
      <c r="J238" s="45"/>
    </row>
    <row r="239" spans="1:10" x14ac:dyDescent="0.3">
      <c r="A239" s="2" t="s">
        <v>31</v>
      </c>
      <c r="B239" s="2" t="s">
        <v>290</v>
      </c>
      <c r="C239" s="17"/>
      <c r="D239" s="17"/>
      <c r="E239" s="17"/>
      <c r="F239" s="10"/>
      <c r="G239" s="17"/>
      <c r="I239" s="47">
        <f t="shared" si="0"/>
        <v>0</v>
      </c>
      <c r="J239" s="45"/>
    </row>
    <row r="240" spans="1:10" x14ac:dyDescent="0.3">
      <c r="A240" s="2" t="s">
        <v>245</v>
      </c>
      <c r="B240" s="2" t="s">
        <v>290</v>
      </c>
      <c r="C240" s="17"/>
      <c r="D240" s="17"/>
      <c r="E240" s="17"/>
      <c r="F240" s="10"/>
      <c r="G240" s="17"/>
      <c r="I240" s="47">
        <f t="shared" si="0"/>
        <v>0</v>
      </c>
      <c r="J240" s="45"/>
    </row>
    <row r="241" spans="1:10" x14ac:dyDescent="0.3">
      <c r="A241" s="62" t="s">
        <v>29</v>
      </c>
      <c r="B241" s="62" t="s">
        <v>32</v>
      </c>
      <c r="C241" s="17"/>
      <c r="D241" s="17"/>
      <c r="E241" s="17"/>
      <c r="F241" s="10"/>
      <c r="G241" s="17"/>
      <c r="I241" s="47">
        <f t="shared" si="0"/>
        <v>0</v>
      </c>
      <c r="J241" s="46">
        <f>I241</f>
        <v>0</v>
      </c>
    </row>
    <row r="242" spans="1:10" x14ac:dyDescent="0.3">
      <c r="A242" s="62" t="s">
        <v>17</v>
      </c>
      <c r="B242" s="62" t="s">
        <v>32</v>
      </c>
      <c r="C242" s="17"/>
      <c r="D242" s="17"/>
      <c r="E242" s="17"/>
      <c r="F242" s="10"/>
      <c r="G242" s="17"/>
      <c r="I242" s="47">
        <f t="shared" si="0"/>
        <v>0</v>
      </c>
      <c r="J242" s="46">
        <f t="shared" ref="J242:J243" si="5">I242</f>
        <v>0</v>
      </c>
    </row>
    <row r="243" spans="1:10" x14ac:dyDescent="0.3">
      <c r="A243" s="40" t="s">
        <v>18</v>
      </c>
      <c r="B243" s="62" t="s">
        <v>32</v>
      </c>
      <c r="C243" s="17"/>
      <c r="D243" s="17"/>
      <c r="E243" s="17"/>
      <c r="F243" s="10"/>
      <c r="G243" s="17"/>
      <c r="I243" s="47">
        <f t="shared" si="0"/>
        <v>0</v>
      </c>
      <c r="J243" s="46">
        <f t="shared" si="5"/>
        <v>0</v>
      </c>
    </row>
    <row r="244" spans="1:10" x14ac:dyDescent="0.3">
      <c r="A244" s="2" t="s">
        <v>42</v>
      </c>
      <c r="B244" s="54" t="s">
        <v>385</v>
      </c>
      <c r="C244" s="17">
        <v>6781</v>
      </c>
      <c r="D244" s="17">
        <v>9107</v>
      </c>
      <c r="E244" s="17">
        <v>10153</v>
      </c>
      <c r="F244" s="10">
        <v>14641</v>
      </c>
      <c r="G244" s="17">
        <v>12207</v>
      </c>
      <c r="I244" s="47">
        <f t="shared" si="0"/>
        <v>52889</v>
      </c>
      <c r="J244" s="46"/>
    </row>
    <row r="245" spans="1:10" x14ac:dyDescent="0.3">
      <c r="A245" s="2" t="s">
        <v>356</v>
      </c>
      <c r="B245" s="54" t="s">
        <v>385</v>
      </c>
      <c r="C245" s="17">
        <v>9290</v>
      </c>
      <c r="D245" s="17">
        <v>8161</v>
      </c>
      <c r="E245" s="17">
        <v>911</v>
      </c>
      <c r="F245" s="10">
        <v>6371</v>
      </c>
      <c r="G245" s="17">
        <v>14827</v>
      </c>
      <c r="I245" s="47">
        <f t="shared" si="0"/>
        <v>39560</v>
      </c>
      <c r="J245" s="46"/>
    </row>
    <row r="246" spans="1:10" x14ac:dyDescent="0.3">
      <c r="A246" s="2" t="s">
        <v>44</v>
      </c>
      <c r="B246" s="54" t="s">
        <v>385</v>
      </c>
      <c r="C246" s="17">
        <v>9128</v>
      </c>
      <c r="D246" s="17">
        <v>1546</v>
      </c>
      <c r="E246" s="17">
        <v>11011</v>
      </c>
      <c r="F246" s="10">
        <v>5809</v>
      </c>
      <c r="G246" s="17">
        <v>9043</v>
      </c>
      <c r="I246" s="47">
        <f t="shared" si="0"/>
        <v>36537</v>
      </c>
      <c r="J246" s="46"/>
    </row>
    <row r="247" spans="1:10" x14ac:dyDescent="0.3">
      <c r="A247" s="2" t="s">
        <v>357</v>
      </c>
      <c r="B247" s="54" t="s">
        <v>385</v>
      </c>
      <c r="C247" s="17">
        <v>2852</v>
      </c>
      <c r="D247" s="17">
        <v>18776</v>
      </c>
      <c r="E247" s="17">
        <v>3291</v>
      </c>
      <c r="F247" s="10">
        <v>5883</v>
      </c>
      <c r="G247" s="17">
        <v>5886</v>
      </c>
      <c r="I247" s="47">
        <f t="shared" si="0"/>
        <v>36688</v>
      </c>
      <c r="J247" s="46"/>
    </row>
    <row r="248" spans="1:10" x14ac:dyDescent="0.3">
      <c r="A248" s="2" t="s">
        <v>71</v>
      </c>
      <c r="B248" s="54" t="s">
        <v>385</v>
      </c>
      <c r="C248" s="17">
        <v>3071</v>
      </c>
      <c r="D248" s="17">
        <v>5720</v>
      </c>
      <c r="E248" s="17"/>
      <c r="F248" s="10">
        <v>11736</v>
      </c>
      <c r="G248" s="17">
        <v>3601</v>
      </c>
      <c r="I248" s="47">
        <f t="shared" si="0"/>
        <v>24128</v>
      </c>
      <c r="J248" s="46"/>
    </row>
    <row r="249" spans="1:10" x14ac:dyDescent="0.3">
      <c r="A249" s="2" t="s">
        <v>416</v>
      </c>
      <c r="B249" s="54" t="s">
        <v>385</v>
      </c>
      <c r="C249" s="17">
        <v>1723</v>
      </c>
      <c r="D249" s="17">
        <v>2033</v>
      </c>
      <c r="E249" s="17">
        <v>1067</v>
      </c>
      <c r="F249" s="10">
        <v>2211</v>
      </c>
      <c r="G249" s="17"/>
      <c r="I249" s="47">
        <f t="shared" si="0"/>
        <v>7034</v>
      </c>
      <c r="J249" s="46">
        <f>I249+I260</f>
        <v>7034</v>
      </c>
    </row>
    <row r="250" spans="1:10" x14ac:dyDescent="0.3">
      <c r="A250" s="2" t="s">
        <v>358</v>
      </c>
      <c r="B250" s="54" t="s">
        <v>385</v>
      </c>
      <c r="C250" s="17"/>
      <c r="D250" s="17">
        <v>5190</v>
      </c>
      <c r="E250" s="17"/>
      <c r="F250" s="10"/>
      <c r="G250" s="17"/>
      <c r="I250" s="47">
        <f t="shared" si="0"/>
        <v>5190</v>
      </c>
      <c r="J250" s="46"/>
    </row>
    <row r="251" spans="1:10" x14ac:dyDescent="0.3">
      <c r="A251" s="2" t="s">
        <v>359</v>
      </c>
      <c r="B251" s="54" t="s">
        <v>385</v>
      </c>
      <c r="C251" s="17">
        <v>284</v>
      </c>
      <c r="D251" s="17"/>
      <c r="E251" s="17"/>
      <c r="F251" s="10">
        <v>2393</v>
      </c>
      <c r="G251" s="17">
        <v>6680</v>
      </c>
      <c r="I251" s="47">
        <f t="shared" si="0"/>
        <v>9357</v>
      </c>
      <c r="J251" s="46"/>
    </row>
    <row r="252" spans="1:10" x14ac:dyDescent="0.3">
      <c r="A252" s="2" t="s">
        <v>392</v>
      </c>
      <c r="B252" s="54" t="s">
        <v>390</v>
      </c>
      <c r="C252" s="17"/>
      <c r="D252" s="17"/>
      <c r="E252" s="17"/>
      <c r="F252" s="10"/>
      <c r="G252" s="17"/>
      <c r="I252" s="47">
        <f t="shared" si="0"/>
        <v>0</v>
      </c>
      <c r="J252" s="46">
        <f>I252</f>
        <v>0</v>
      </c>
    </row>
    <row r="253" spans="1:10" x14ac:dyDescent="0.3">
      <c r="A253" s="2" t="s">
        <v>411</v>
      </c>
      <c r="B253" s="54" t="s">
        <v>390</v>
      </c>
      <c r="C253" s="17"/>
      <c r="D253" s="17"/>
      <c r="E253" s="17"/>
      <c r="F253" s="10"/>
      <c r="G253" s="17"/>
      <c r="I253" s="47">
        <f t="shared" si="0"/>
        <v>0</v>
      </c>
      <c r="J253" s="46">
        <f>I253</f>
        <v>0</v>
      </c>
    </row>
    <row r="254" spans="1:10" x14ac:dyDescent="0.3">
      <c r="A254" s="2" t="s">
        <v>393</v>
      </c>
      <c r="B254" s="54" t="s">
        <v>390</v>
      </c>
      <c r="C254" s="17">
        <v>852</v>
      </c>
      <c r="D254" s="17"/>
      <c r="E254" s="17"/>
      <c r="F254" s="10"/>
      <c r="G254" s="17"/>
      <c r="I254" s="47">
        <f t="shared" si="0"/>
        <v>852</v>
      </c>
      <c r="J254" s="46">
        <f>I254</f>
        <v>852</v>
      </c>
    </row>
    <row r="255" spans="1:10" x14ac:dyDescent="0.3">
      <c r="A255" s="2" t="s">
        <v>29</v>
      </c>
      <c r="B255" s="54" t="s">
        <v>433</v>
      </c>
      <c r="C255" s="17"/>
      <c r="D255" s="17"/>
      <c r="E255" s="17"/>
      <c r="F255" s="10">
        <v>340</v>
      </c>
      <c r="G255" s="17"/>
      <c r="I255" s="47">
        <f t="shared" si="0"/>
        <v>340</v>
      </c>
      <c r="J255" s="46"/>
    </row>
    <row r="256" spans="1:10" x14ac:dyDescent="0.3">
      <c r="A256" s="2" t="s">
        <v>330</v>
      </c>
      <c r="B256" s="54" t="s">
        <v>433</v>
      </c>
      <c r="C256" s="17"/>
      <c r="D256" s="17"/>
      <c r="E256" s="17"/>
      <c r="F256" s="10"/>
      <c r="G256" s="17"/>
      <c r="I256" s="47">
        <f t="shared" si="0"/>
        <v>0</v>
      </c>
      <c r="J256" s="46"/>
    </row>
    <row r="257" spans="1:10" x14ac:dyDescent="0.3">
      <c r="A257" s="2" t="s">
        <v>17</v>
      </c>
      <c r="B257" s="54" t="s">
        <v>433</v>
      </c>
      <c r="C257" s="17"/>
      <c r="D257" s="17"/>
      <c r="E257" s="17"/>
      <c r="F257" s="10"/>
      <c r="G257" s="17"/>
      <c r="I257" s="47">
        <f t="shared" si="0"/>
        <v>0</v>
      </c>
      <c r="J257" s="46"/>
    </row>
    <row r="258" spans="1:10" x14ac:dyDescent="0.3">
      <c r="A258" s="2" t="s">
        <v>331</v>
      </c>
      <c r="B258" s="54" t="s">
        <v>433</v>
      </c>
      <c r="C258" s="17"/>
      <c r="D258" s="17"/>
      <c r="E258" s="17"/>
      <c r="F258" s="10"/>
      <c r="G258" s="17"/>
      <c r="I258" s="47">
        <f t="shared" si="0"/>
        <v>0</v>
      </c>
      <c r="J258" s="46"/>
    </row>
    <row r="259" spans="1:10" x14ac:dyDescent="0.3">
      <c r="A259" s="2" t="s">
        <v>18</v>
      </c>
      <c r="B259" s="54" t="s">
        <v>433</v>
      </c>
      <c r="C259" s="17"/>
      <c r="D259" s="17"/>
      <c r="E259" s="17"/>
      <c r="F259" s="10">
        <v>367</v>
      </c>
      <c r="G259" s="17"/>
      <c r="I259" s="47">
        <f t="shared" si="0"/>
        <v>367</v>
      </c>
      <c r="J259" s="46"/>
    </row>
    <row r="260" spans="1:10" x14ac:dyDescent="0.3">
      <c r="A260" s="2" t="s">
        <v>415</v>
      </c>
      <c r="B260" s="54" t="s">
        <v>433</v>
      </c>
      <c r="C260" s="17"/>
      <c r="D260" s="17"/>
      <c r="E260" s="17"/>
      <c r="F260" s="10"/>
      <c r="G260" s="17"/>
      <c r="I260" s="47">
        <f t="shared" si="0"/>
        <v>0</v>
      </c>
      <c r="J260" s="46"/>
    </row>
    <row r="261" spans="1:10" x14ac:dyDescent="0.3">
      <c r="A261" s="2" t="s">
        <v>53</v>
      </c>
      <c r="B261" s="58" t="s">
        <v>310</v>
      </c>
      <c r="C261" s="17"/>
      <c r="D261" s="17"/>
      <c r="E261" s="17"/>
      <c r="F261" s="10"/>
      <c r="G261" s="17"/>
      <c r="I261" s="47">
        <f t="shared" ref="I261:I276" si="6">C261+D261+E261+F261+G261</f>
        <v>0</v>
      </c>
      <c r="J261" s="44">
        <f>I171+I237+I261+I268+I244+I255</f>
        <v>53261</v>
      </c>
    </row>
    <row r="262" spans="1:10" x14ac:dyDescent="0.3">
      <c r="A262" s="2" t="s">
        <v>333</v>
      </c>
      <c r="B262" s="58" t="s">
        <v>310</v>
      </c>
      <c r="C262" s="17"/>
      <c r="D262" s="17"/>
      <c r="E262" s="17"/>
      <c r="F262" s="10"/>
      <c r="G262" s="17"/>
      <c r="I262" s="47">
        <f t="shared" si="6"/>
        <v>0</v>
      </c>
      <c r="J262" s="46">
        <f>I262+I172+I269+I245+I256</f>
        <v>39560</v>
      </c>
    </row>
    <row r="263" spans="1:10" x14ac:dyDescent="0.3">
      <c r="A263" s="2" t="s">
        <v>54</v>
      </c>
      <c r="B263" s="58" t="s">
        <v>310</v>
      </c>
      <c r="C263" s="17"/>
      <c r="D263" s="17"/>
      <c r="E263" s="17"/>
      <c r="F263" s="10"/>
      <c r="G263" s="17"/>
      <c r="I263" s="47">
        <f t="shared" si="6"/>
        <v>0</v>
      </c>
      <c r="J263" s="44">
        <f>I173+I238+I263+I276+I270+I246+I257</f>
        <v>37534</v>
      </c>
    </row>
    <row r="264" spans="1:10" x14ac:dyDescent="0.3">
      <c r="A264" s="2" t="s">
        <v>334</v>
      </c>
      <c r="B264" s="58" t="s">
        <v>310</v>
      </c>
      <c r="C264" s="17"/>
      <c r="D264" s="17"/>
      <c r="E264" s="17"/>
      <c r="F264" s="10"/>
      <c r="G264" s="17"/>
      <c r="I264" s="47">
        <f t="shared" si="6"/>
        <v>0</v>
      </c>
      <c r="J264" s="46">
        <f>I264+I174+I271+I247+I258</f>
        <v>36688</v>
      </c>
    </row>
    <row r="265" spans="1:10" x14ac:dyDescent="0.3">
      <c r="A265" s="2" t="s">
        <v>311</v>
      </c>
      <c r="B265" s="58" t="s">
        <v>310</v>
      </c>
      <c r="C265" s="17"/>
      <c r="D265" s="17"/>
      <c r="E265" s="17"/>
      <c r="F265" s="10"/>
      <c r="G265" s="17"/>
      <c r="I265" s="47">
        <f t="shared" si="6"/>
        <v>0</v>
      </c>
      <c r="J265" s="44">
        <f>I176+I239+I265+I272+I248+I259</f>
        <v>25610</v>
      </c>
    </row>
    <row r="266" spans="1:10" x14ac:dyDescent="0.3">
      <c r="A266" s="2" t="s">
        <v>320</v>
      </c>
      <c r="B266" s="58" t="s">
        <v>310</v>
      </c>
      <c r="C266" s="17"/>
      <c r="D266" s="17"/>
      <c r="E266" s="17"/>
      <c r="F266" s="17"/>
      <c r="G266" s="17"/>
      <c r="I266" s="47">
        <f t="shared" si="6"/>
        <v>0</v>
      </c>
      <c r="J266" s="44">
        <f>I240+I266+I177+I274+I250</f>
        <v>5412</v>
      </c>
    </row>
    <row r="267" spans="1:10" x14ac:dyDescent="0.3">
      <c r="A267" s="2" t="s">
        <v>337</v>
      </c>
      <c r="B267" s="58" t="s">
        <v>310</v>
      </c>
      <c r="C267" s="17"/>
      <c r="D267" s="17"/>
      <c r="E267" s="17"/>
      <c r="F267" s="17"/>
      <c r="G267" s="17"/>
      <c r="I267" s="47">
        <f>C267+D267+E267+F267+G267</f>
        <v>0</v>
      </c>
      <c r="J267" s="46">
        <f>I267+I178+I275+I251</f>
        <v>9357</v>
      </c>
    </row>
    <row r="268" spans="1:10" x14ac:dyDescent="0.3">
      <c r="A268" s="65" t="s">
        <v>29</v>
      </c>
      <c r="B268" s="58" t="s">
        <v>310</v>
      </c>
      <c r="C268" s="17"/>
      <c r="D268" s="17"/>
      <c r="E268" s="17">
        <v>32</v>
      </c>
      <c r="F268" s="17"/>
      <c r="G268" s="17"/>
      <c r="I268" s="47">
        <f t="shared" ref="I268:I275" si="7">C268+D268+E268+F268+G268</f>
        <v>32</v>
      </c>
      <c r="J268" s="46"/>
    </row>
    <row r="269" spans="1:10" x14ac:dyDescent="0.3">
      <c r="A269" s="65" t="s">
        <v>330</v>
      </c>
      <c r="B269" s="58" t="s">
        <v>310</v>
      </c>
      <c r="C269" s="17"/>
      <c r="D269" s="17"/>
      <c r="E269" s="17"/>
      <c r="F269" s="17"/>
      <c r="G269" s="17"/>
      <c r="I269" s="47">
        <f t="shared" si="7"/>
        <v>0</v>
      </c>
      <c r="J269" s="46"/>
    </row>
    <row r="270" spans="1:10" x14ac:dyDescent="0.3">
      <c r="A270" s="65" t="s">
        <v>17</v>
      </c>
      <c r="B270" s="58" t="s">
        <v>310</v>
      </c>
      <c r="C270" s="17"/>
      <c r="D270" s="17"/>
      <c r="E270" s="17">
        <v>997</v>
      </c>
      <c r="F270" s="17"/>
      <c r="G270" s="17"/>
      <c r="I270" s="47">
        <f t="shared" si="7"/>
        <v>997</v>
      </c>
      <c r="J270" s="46"/>
    </row>
    <row r="271" spans="1:10" x14ac:dyDescent="0.3">
      <c r="A271" s="65" t="s">
        <v>331</v>
      </c>
      <c r="B271" s="58" t="s">
        <v>310</v>
      </c>
      <c r="C271" s="17"/>
      <c r="D271" s="17"/>
      <c r="E271" s="17"/>
      <c r="F271" s="17"/>
      <c r="G271" s="17"/>
      <c r="I271" s="47">
        <f t="shared" si="7"/>
        <v>0</v>
      </c>
      <c r="J271" s="46"/>
    </row>
    <row r="272" spans="1:10" x14ac:dyDescent="0.3">
      <c r="A272" s="65" t="s">
        <v>18</v>
      </c>
      <c r="B272" s="58" t="s">
        <v>310</v>
      </c>
      <c r="C272" s="17"/>
      <c r="D272" s="17"/>
      <c r="E272" s="17"/>
      <c r="F272" s="10"/>
      <c r="G272" s="17"/>
      <c r="I272" s="47">
        <f t="shared" si="7"/>
        <v>0</v>
      </c>
      <c r="J272" s="46"/>
    </row>
    <row r="273" spans="1:10" x14ac:dyDescent="0.3">
      <c r="A273" s="65" t="s">
        <v>415</v>
      </c>
      <c r="B273" s="58" t="s">
        <v>310</v>
      </c>
      <c r="C273" s="17"/>
      <c r="D273" s="17"/>
      <c r="E273" s="17"/>
      <c r="F273" s="10"/>
      <c r="G273" s="17"/>
      <c r="I273" s="47">
        <f t="shared" si="7"/>
        <v>0</v>
      </c>
      <c r="J273" s="46">
        <f>I273</f>
        <v>0</v>
      </c>
    </row>
    <row r="274" spans="1:10" x14ac:dyDescent="0.3">
      <c r="A274" s="65" t="s">
        <v>244</v>
      </c>
      <c r="B274" s="58" t="s">
        <v>310</v>
      </c>
      <c r="C274" s="17"/>
      <c r="D274" s="17"/>
      <c r="E274" s="17"/>
      <c r="F274" s="10"/>
      <c r="G274" s="17"/>
      <c r="I274" s="47">
        <f t="shared" si="7"/>
        <v>0</v>
      </c>
      <c r="J274" s="46"/>
    </row>
    <row r="275" spans="1:10" x14ac:dyDescent="0.3">
      <c r="A275" s="65" t="s">
        <v>162</v>
      </c>
      <c r="B275" s="58" t="s">
        <v>310</v>
      </c>
      <c r="C275" s="17"/>
      <c r="D275" s="17"/>
      <c r="E275" s="17"/>
      <c r="F275" s="10"/>
      <c r="G275" s="17"/>
      <c r="I275" s="47">
        <f t="shared" si="7"/>
        <v>0</v>
      </c>
      <c r="J275" s="46"/>
    </row>
    <row r="276" spans="1:10" x14ac:dyDescent="0.3">
      <c r="A276" t="s">
        <v>27</v>
      </c>
      <c r="B276" t="s">
        <v>45</v>
      </c>
      <c r="C276" s="17"/>
      <c r="D276" s="17"/>
      <c r="E276" s="17"/>
      <c r="F276" s="17"/>
      <c r="G276" s="17"/>
      <c r="I276" s="47">
        <f t="shared" si="6"/>
        <v>0</v>
      </c>
      <c r="J276" s="44"/>
    </row>
    <row r="277" spans="1:10" x14ac:dyDescent="0.3">
      <c r="C277" s="1" t="s">
        <v>0</v>
      </c>
      <c r="D277" s="1" t="s">
        <v>0</v>
      </c>
      <c r="E277" s="1" t="s">
        <v>0</v>
      </c>
      <c r="F277" s="1" t="s">
        <v>0</v>
      </c>
      <c r="G277" s="1" t="s">
        <v>0</v>
      </c>
      <c r="H277" s="1"/>
      <c r="I277" s="1" t="s">
        <v>0</v>
      </c>
    </row>
    <row r="278" spans="1:10" x14ac:dyDescent="0.3">
      <c r="C278" s="70">
        <f>SUM(C4:C276)</f>
        <v>132028</v>
      </c>
      <c r="D278" s="70">
        <f>SUM(D4:D276)</f>
        <v>190430</v>
      </c>
      <c r="E278" s="70">
        <f>SUM(E4:E276)</f>
        <v>91121</v>
      </c>
      <c r="F278" s="70">
        <f>SUM(F4:F276)</f>
        <v>179222.8</v>
      </c>
      <c r="G278" s="70">
        <f>SUM(G4:G276)</f>
        <v>190322</v>
      </c>
      <c r="H278" s="9"/>
      <c r="I278" s="76">
        <f>SUM(I4:I276)</f>
        <v>783123.8</v>
      </c>
      <c r="J278" s="76">
        <f>SUM(J4:J276)</f>
        <v>783123.8</v>
      </c>
    </row>
    <row r="279" spans="1:10" x14ac:dyDescent="0.3">
      <c r="C279" s="1" t="s">
        <v>1</v>
      </c>
      <c r="D279" s="1" t="s">
        <v>1</v>
      </c>
      <c r="E279" s="1" t="s">
        <v>1</v>
      </c>
      <c r="F279" s="1" t="s">
        <v>1</v>
      </c>
      <c r="G279" s="1" t="s">
        <v>1</v>
      </c>
      <c r="H279" s="1"/>
      <c r="I279" s="1" t="s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J278"/>
  <sheetViews>
    <sheetView topLeftCell="A259" workbookViewId="0">
      <selection activeCell="G267" sqref="G267"/>
    </sheetView>
  </sheetViews>
  <sheetFormatPr defaultRowHeight="14.4" x14ac:dyDescent="0.3"/>
  <cols>
    <col min="2" max="2" width="19.33203125" customWidth="1"/>
    <col min="3" max="3" width="11" customWidth="1"/>
    <col min="4" max="5" width="11.88671875" customWidth="1"/>
    <col min="6" max="6" width="12" customWidth="1"/>
    <col min="7" max="7" width="11.5546875" customWidth="1"/>
    <col min="9" max="9" width="11.6640625" customWidth="1"/>
    <col min="10" max="10" width="11.5546875" customWidth="1"/>
  </cols>
  <sheetData>
    <row r="1" spans="1:10" x14ac:dyDescent="0.3">
      <c r="A1" t="s">
        <v>435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250</v>
      </c>
      <c r="D3" s="4" t="s">
        <v>251</v>
      </c>
      <c r="E3" s="4" t="s">
        <v>252</v>
      </c>
      <c r="F3" s="3" t="s">
        <v>253</v>
      </c>
      <c r="G3" s="3"/>
    </row>
    <row r="4" spans="1:10" x14ac:dyDescent="0.3">
      <c r="A4" t="s">
        <v>19</v>
      </c>
      <c r="B4" t="s">
        <v>13</v>
      </c>
      <c r="C4" s="5">
        <v>3315</v>
      </c>
      <c r="D4" s="5">
        <v>17028</v>
      </c>
      <c r="E4" s="5"/>
      <c r="F4" s="10">
        <v>4418</v>
      </c>
      <c r="G4" s="5"/>
      <c r="I4" s="47">
        <f t="shared" ref="I4:I259" si="0">C4+D4+E4+F4+G4</f>
        <v>24761</v>
      </c>
      <c r="J4" s="44"/>
    </row>
    <row r="5" spans="1:10" x14ac:dyDescent="0.3">
      <c r="A5" t="s">
        <v>421</v>
      </c>
      <c r="B5" t="s">
        <v>13</v>
      </c>
      <c r="C5" s="5">
        <v>11529</v>
      </c>
      <c r="D5" s="5">
        <v>7579</v>
      </c>
      <c r="E5" s="5"/>
      <c r="F5" s="10">
        <v>7142</v>
      </c>
      <c r="G5" s="5"/>
      <c r="I5" s="47">
        <f t="shared" si="0"/>
        <v>26250</v>
      </c>
      <c r="J5" s="44"/>
    </row>
    <row r="6" spans="1:10" x14ac:dyDescent="0.3">
      <c r="A6" t="s">
        <v>20</v>
      </c>
      <c r="B6" t="s">
        <v>13</v>
      </c>
      <c r="C6" s="5">
        <v>17185</v>
      </c>
      <c r="D6" s="5">
        <v>26347</v>
      </c>
      <c r="E6" s="5">
        <v>2160</v>
      </c>
      <c r="F6" s="17">
        <v>16287</v>
      </c>
      <c r="G6" s="5"/>
      <c r="I6" s="47">
        <f t="shared" si="0"/>
        <v>61979</v>
      </c>
      <c r="J6" s="44"/>
    </row>
    <row r="7" spans="1:10" x14ac:dyDescent="0.3">
      <c r="A7" t="s">
        <v>422</v>
      </c>
      <c r="B7" t="s">
        <v>13</v>
      </c>
      <c r="C7" s="5">
        <v>9366</v>
      </c>
      <c r="D7" s="5"/>
      <c r="E7" s="5">
        <v>521</v>
      </c>
      <c r="F7" s="17">
        <v>11321</v>
      </c>
      <c r="G7" s="5"/>
      <c r="I7" s="47">
        <f t="shared" si="0"/>
        <v>21208</v>
      </c>
      <c r="J7" s="44"/>
    </row>
    <row r="8" spans="1:10" x14ac:dyDescent="0.3">
      <c r="A8" t="s">
        <v>21</v>
      </c>
      <c r="B8" t="s">
        <v>13</v>
      </c>
      <c r="C8" s="5">
        <v>8516</v>
      </c>
      <c r="D8" s="5">
        <v>4316</v>
      </c>
      <c r="E8" s="5"/>
      <c r="F8" s="17">
        <v>6482</v>
      </c>
      <c r="G8" s="5"/>
      <c r="I8" s="47">
        <f t="shared" si="0"/>
        <v>19314</v>
      </c>
      <c r="J8" s="44"/>
    </row>
    <row r="9" spans="1:10" x14ac:dyDescent="0.3">
      <c r="A9" t="s">
        <v>423</v>
      </c>
      <c r="B9" t="s">
        <v>13</v>
      </c>
      <c r="C9" s="5">
        <v>771</v>
      </c>
      <c r="D9" s="5"/>
      <c r="E9" s="5"/>
      <c r="F9" s="17"/>
      <c r="G9" s="5"/>
      <c r="I9" s="47">
        <f t="shared" si="0"/>
        <v>771</v>
      </c>
      <c r="J9" s="44">
        <f>I9</f>
        <v>771</v>
      </c>
    </row>
    <row r="10" spans="1:10" x14ac:dyDescent="0.3">
      <c r="A10" t="s">
        <v>243</v>
      </c>
      <c r="B10" t="s">
        <v>13</v>
      </c>
      <c r="C10" s="5">
        <v>1173</v>
      </c>
      <c r="D10" s="5">
        <v>3293</v>
      </c>
      <c r="E10" s="5">
        <v>1263</v>
      </c>
      <c r="F10" s="17">
        <v>10307</v>
      </c>
      <c r="G10" s="5"/>
      <c r="I10" s="47">
        <f t="shared" si="0"/>
        <v>16036</v>
      </c>
      <c r="J10" s="44"/>
    </row>
    <row r="11" spans="1:10" x14ac:dyDescent="0.3">
      <c r="A11" t="s">
        <v>197</v>
      </c>
      <c r="B11" t="s">
        <v>13</v>
      </c>
      <c r="C11" s="5">
        <v>8889</v>
      </c>
      <c r="D11" s="5">
        <v>3148</v>
      </c>
      <c r="E11" s="5">
        <v>8440</v>
      </c>
      <c r="F11" s="17">
        <v>2126</v>
      </c>
      <c r="G11" s="5"/>
      <c r="I11" s="47">
        <f t="shared" si="0"/>
        <v>22603</v>
      </c>
      <c r="J11" s="46"/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/>
      <c r="G13" s="5"/>
      <c r="I13" s="47">
        <f t="shared" si="0"/>
        <v>0</v>
      </c>
      <c r="J13" s="46">
        <f>I13+I16</f>
        <v>3072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1500</v>
      </c>
    </row>
    <row r="15" spans="1:10" x14ac:dyDescent="0.3">
      <c r="A15" t="s">
        <v>436</v>
      </c>
      <c r="B15" t="s">
        <v>23</v>
      </c>
      <c r="C15" s="5"/>
      <c r="D15" s="5"/>
      <c r="E15" s="5"/>
      <c r="F15" s="17"/>
      <c r="G15" s="5"/>
      <c r="I15" s="47">
        <f t="shared" ref="I15" si="1">C15+D15+E15+F15+G15</f>
        <v>0</v>
      </c>
      <c r="J15" s="46">
        <f>I15</f>
        <v>0</v>
      </c>
    </row>
    <row r="16" spans="1:10" x14ac:dyDescent="0.3">
      <c r="A16" s="67" t="s">
        <v>331</v>
      </c>
      <c r="B16" s="67" t="s">
        <v>315</v>
      </c>
      <c r="C16" s="17">
        <v>1152</v>
      </c>
      <c r="D16" s="17"/>
      <c r="E16" s="17">
        <v>886</v>
      </c>
      <c r="F16" s="17">
        <v>1034</v>
      </c>
      <c r="G16" s="17"/>
      <c r="I16" s="47">
        <f t="shared" si="0"/>
        <v>3072</v>
      </c>
      <c r="J16" s="46"/>
    </row>
    <row r="17" spans="1:10" x14ac:dyDescent="0.3">
      <c r="A17" s="67" t="s">
        <v>18</v>
      </c>
      <c r="B17" s="67" t="s">
        <v>315</v>
      </c>
      <c r="C17" s="17">
        <v>1500</v>
      </c>
      <c r="D17" s="17"/>
      <c r="E17" s="17"/>
      <c r="F17" s="17"/>
      <c r="G17" s="17"/>
      <c r="I17" s="47">
        <f t="shared" si="0"/>
        <v>1500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>
        <f>I4+I20+I34+I41+I63+I67+I69+I80+I27+I76+I87+I56+I48</f>
        <v>32899</v>
      </c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>
        <f>I21+I35+I42+I81+I28+I70+I77+I88+I57+I49+I5</f>
        <v>26250</v>
      </c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>
        <f>I6+I22+I36+I43+I64+I68+I82+I29+I71+I89+I58+I50</f>
        <v>66224</v>
      </c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>
        <f>I23+I37+I44+I83+I30+I72+I90+I59+I51+I7</f>
        <v>46836</v>
      </c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>
        <f>I8+I24+I38+I45+I65+I84+I31+I73+I91+I60+I52</f>
        <v>27266</v>
      </c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>
        <f>I10+I25+I39+I46+I66+I85+I32+I74+I78+I92+I61+I54</f>
        <v>16997</v>
      </c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>
        <f>I11+I26+I40+I47+I86+I33+I75+I79+I93+I62+I55</f>
        <v>24121</v>
      </c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>
        <v>27</v>
      </c>
      <c r="F33" s="17"/>
      <c r="G33" s="17"/>
      <c r="I33" s="47">
        <f t="shared" si="0"/>
        <v>27</v>
      </c>
      <c r="J33" s="44"/>
    </row>
    <row r="34" spans="1:10" x14ac:dyDescent="0.3">
      <c r="A34" s="2" t="s">
        <v>11</v>
      </c>
      <c r="B34" s="61" t="s">
        <v>345</v>
      </c>
      <c r="C34" s="17"/>
      <c r="D34" s="17">
        <v>3376</v>
      </c>
      <c r="E34" s="17"/>
      <c r="F34" s="17">
        <v>4762</v>
      </c>
      <c r="G34" s="17"/>
      <c r="I34" s="47">
        <f t="shared" si="0"/>
        <v>8138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>
        <v>960</v>
      </c>
      <c r="D37" s="17"/>
      <c r="E37" s="17">
        <v>5403</v>
      </c>
      <c r="F37" s="17">
        <v>9341</v>
      </c>
      <c r="G37" s="17"/>
      <c r="I37" s="47">
        <f t="shared" si="0"/>
        <v>15704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>
        <v>1454</v>
      </c>
      <c r="G38" s="17"/>
      <c r="I38" s="47">
        <f t="shared" si="0"/>
        <v>1454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>
        <v>961</v>
      </c>
      <c r="D46" s="17"/>
      <c r="E46" s="17"/>
      <c r="F46" s="17"/>
      <c r="G46" s="17"/>
      <c r="I46" s="47">
        <f t="shared" si="0"/>
        <v>961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4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/>
      <c r="D51" s="17"/>
      <c r="E51" s="17">
        <v>269</v>
      </c>
      <c r="F51" s="17">
        <v>3182</v>
      </c>
      <c r="G51" s="17"/>
      <c r="I51" s="47">
        <f t="shared" si="0"/>
        <v>3451</v>
      </c>
      <c r="J51" s="45"/>
    </row>
    <row r="52" spans="1:10" x14ac:dyDescent="0.3">
      <c r="A52" s="2" t="s">
        <v>18</v>
      </c>
      <c r="B52" s="84" t="s">
        <v>345</v>
      </c>
      <c r="C52" s="17"/>
      <c r="D52" s="17"/>
      <c r="E52" s="17"/>
      <c r="F52" s="17">
        <v>1403</v>
      </c>
      <c r="G52" s="17"/>
      <c r="I52" s="47">
        <f t="shared" si="0"/>
        <v>1403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2" t="s">
        <v>244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>
        <v>4245</v>
      </c>
      <c r="D71" s="17"/>
      <c r="E71" s="17"/>
      <c r="F71" s="17"/>
      <c r="G71" s="17"/>
      <c r="I71" s="47">
        <f t="shared" si="0"/>
        <v>4245</v>
      </c>
      <c r="J71" s="45"/>
    </row>
    <row r="72" spans="1:10" x14ac:dyDescent="0.3">
      <c r="A72" s="60" t="s">
        <v>347</v>
      </c>
      <c r="B72" s="60" t="s">
        <v>315</v>
      </c>
      <c r="C72" s="17">
        <v>1938</v>
      </c>
      <c r="D72" s="17"/>
      <c r="E72" s="17">
        <v>4535</v>
      </c>
      <c r="F72" s="17"/>
      <c r="G72" s="17"/>
      <c r="I72" s="47">
        <f t="shared" si="0"/>
        <v>6473</v>
      </c>
      <c r="J72" s="45"/>
    </row>
    <row r="73" spans="1:10" x14ac:dyDescent="0.3">
      <c r="A73" s="60" t="s">
        <v>8</v>
      </c>
      <c r="B73" s="60" t="s">
        <v>315</v>
      </c>
      <c r="C73" s="17">
        <v>1763</v>
      </c>
      <c r="D73" s="17"/>
      <c r="E73" s="17"/>
      <c r="F73" s="17"/>
      <c r="G73" s="17"/>
      <c r="I73" s="47">
        <f t="shared" si="0"/>
        <v>1763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>
        <v>1491</v>
      </c>
      <c r="G75" s="17"/>
      <c r="I75" s="47">
        <f t="shared" si="0"/>
        <v>1491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328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329</v>
      </c>
      <c r="B90" s="77" t="s">
        <v>386</v>
      </c>
      <c r="C90" s="17"/>
      <c r="D90" s="17"/>
      <c r="E90" s="17"/>
      <c r="F90" s="17"/>
      <c r="G90" s="17"/>
      <c r="I90" s="47">
        <f t="shared" si="0"/>
        <v>0</v>
      </c>
      <c r="J90" s="45"/>
    </row>
    <row r="91" spans="1:10" x14ac:dyDescent="0.3">
      <c r="A91" s="77" t="s">
        <v>174</v>
      </c>
      <c r="B91" s="77" t="s">
        <v>386</v>
      </c>
      <c r="C91" s="17">
        <v>2796</v>
      </c>
      <c r="D91" s="17"/>
      <c r="E91" s="17"/>
      <c r="F91" s="17">
        <v>536</v>
      </c>
      <c r="G91" s="17"/>
      <c r="I91" s="47">
        <f t="shared" si="0"/>
        <v>3332</v>
      </c>
      <c r="J91" s="45"/>
    </row>
    <row r="92" spans="1:10" x14ac:dyDescent="0.3">
      <c r="A92" s="77" t="s">
        <v>307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s="77" t="s">
        <v>324</v>
      </c>
      <c r="B93" s="77" t="s">
        <v>386</v>
      </c>
      <c r="C93" s="17"/>
      <c r="D93" s="17"/>
      <c r="E93" s="17"/>
      <c r="F93" s="17"/>
      <c r="G93" s="17"/>
      <c r="I93" s="47">
        <f t="shared" si="0"/>
        <v>0</v>
      </c>
      <c r="J93" s="45"/>
    </row>
    <row r="94" spans="1:10" x14ac:dyDescent="0.3">
      <c r="A94" t="s">
        <v>29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4"/>
    </row>
    <row r="95" spans="1:10" x14ac:dyDescent="0.3">
      <c r="A95" t="s">
        <v>17</v>
      </c>
      <c r="B95" t="s">
        <v>30</v>
      </c>
      <c r="C95" s="17"/>
      <c r="D95" s="17"/>
      <c r="E95" s="17"/>
      <c r="F95" s="17"/>
      <c r="G95" s="17"/>
      <c r="I95" s="47">
        <f t="shared" si="0"/>
        <v>0</v>
      </c>
      <c r="J95" s="44"/>
    </row>
    <row r="96" spans="1:10" x14ac:dyDescent="0.3">
      <c r="A96" t="s">
        <v>18</v>
      </c>
      <c r="B96" t="s">
        <v>30</v>
      </c>
      <c r="C96" s="17"/>
      <c r="D96" s="17"/>
      <c r="E96" s="17"/>
      <c r="F96" s="17"/>
      <c r="G96" s="17"/>
      <c r="I96" s="47">
        <f t="shared" si="0"/>
        <v>0</v>
      </c>
      <c r="J96" s="44"/>
    </row>
    <row r="97" spans="1:10" x14ac:dyDescent="0.3">
      <c r="A97" t="s">
        <v>244</v>
      </c>
      <c r="B97" t="s">
        <v>30</v>
      </c>
      <c r="C97" s="17"/>
      <c r="D97" s="17"/>
      <c r="E97" s="17"/>
      <c r="F97" s="17"/>
      <c r="G97" s="17"/>
      <c r="I97" s="47">
        <f t="shared" si="0"/>
        <v>0</v>
      </c>
      <c r="J97" s="44"/>
    </row>
    <row r="98" spans="1:10" x14ac:dyDescent="0.3">
      <c r="A98" t="s">
        <v>162</v>
      </c>
      <c r="B98" t="s">
        <v>30</v>
      </c>
      <c r="C98" s="17"/>
      <c r="D98" s="17"/>
      <c r="E98" s="17"/>
      <c r="F98" s="17"/>
      <c r="G98" s="17"/>
      <c r="I98" s="47">
        <f t="shared" si="0"/>
        <v>0</v>
      </c>
      <c r="J98" s="46"/>
    </row>
    <row r="99" spans="1:10" x14ac:dyDescent="0.3">
      <c r="A99" s="42" t="s">
        <v>25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6">
        <f>I99+I121</f>
        <v>0</v>
      </c>
    </row>
    <row r="100" spans="1:10" x14ac:dyDescent="0.3">
      <c r="A100" s="42" t="s">
        <v>349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6">
        <f>I100</f>
        <v>0</v>
      </c>
    </row>
    <row r="101" spans="1:10" x14ac:dyDescent="0.3">
      <c r="A101" s="42" t="s">
        <v>27</v>
      </c>
      <c r="B101" s="42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4">
        <f>I101+I119+I122</f>
        <v>0</v>
      </c>
    </row>
    <row r="102" spans="1:10" x14ac:dyDescent="0.3">
      <c r="A102" s="60" t="s">
        <v>325</v>
      </c>
      <c r="B102" s="60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4">
        <f>I102+I123</f>
        <v>0</v>
      </c>
    </row>
    <row r="103" spans="1:10" x14ac:dyDescent="0.3">
      <c r="A103" s="42" t="s">
        <v>28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4">
        <f>I103+I120+I124</f>
        <v>0</v>
      </c>
    </row>
    <row r="104" spans="1:10" x14ac:dyDescent="0.3">
      <c r="A104" t="s">
        <v>29</v>
      </c>
      <c r="B104" s="59" t="s">
        <v>254</v>
      </c>
      <c r="C104" s="17">
        <v>2811</v>
      </c>
      <c r="D104" s="17">
        <v>12016</v>
      </c>
      <c r="E104" s="17"/>
      <c r="F104" s="17">
        <v>6453</v>
      </c>
      <c r="G104" s="17"/>
      <c r="I104" s="47">
        <f t="shared" si="0"/>
        <v>21280</v>
      </c>
      <c r="J104" s="44">
        <f>I94+I104+I112+I125+I157+I129+I136+I143+I150+I164</f>
        <v>21280</v>
      </c>
    </row>
    <row r="105" spans="1:10" x14ac:dyDescent="0.3">
      <c r="A105" t="s">
        <v>330</v>
      </c>
      <c r="B105" s="59" t="s">
        <v>254</v>
      </c>
      <c r="C105" s="17"/>
      <c r="D105" s="17"/>
      <c r="E105" s="17"/>
      <c r="F105" s="17"/>
      <c r="G105" s="17"/>
      <c r="I105" s="47">
        <f t="shared" si="0"/>
        <v>0</v>
      </c>
      <c r="J105" s="46">
        <f>I105+I158+I130+I137+I144+I151+I165+I113</f>
        <v>16146</v>
      </c>
    </row>
    <row r="106" spans="1:10" x14ac:dyDescent="0.3">
      <c r="A106" t="s">
        <v>17</v>
      </c>
      <c r="B106" s="59" t="s">
        <v>254</v>
      </c>
      <c r="C106" s="17">
        <v>11392</v>
      </c>
      <c r="D106" s="17">
        <v>13905</v>
      </c>
      <c r="E106" s="17">
        <v>1617</v>
      </c>
      <c r="F106" s="17">
        <v>11041</v>
      </c>
      <c r="G106" s="17"/>
      <c r="I106" s="47">
        <f t="shared" si="0"/>
        <v>37955</v>
      </c>
      <c r="J106" s="44">
        <f>I95+I106+I114+I126+I159+I131+I138+I145+I152+I166</f>
        <v>37955</v>
      </c>
    </row>
    <row r="107" spans="1:10" x14ac:dyDescent="0.3">
      <c r="A107" t="s">
        <v>331</v>
      </c>
      <c r="B107" s="59" t="s">
        <v>254</v>
      </c>
      <c r="C107" s="17">
        <v>6523</v>
      </c>
      <c r="D107" s="17"/>
      <c r="E107" s="17">
        <v>7913</v>
      </c>
      <c r="F107" s="17">
        <v>4470</v>
      </c>
      <c r="G107" s="17"/>
      <c r="I107" s="47">
        <f t="shared" si="0"/>
        <v>18906</v>
      </c>
      <c r="J107" s="46">
        <f>I107+I160+I132+I139+I146+I153+I167+I115</f>
        <v>18906</v>
      </c>
    </row>
    <row r="108" spans="1:10" x14ac:dyDescent="0.3">
      <c r="A108" t="s">
        <v>18</v>
      </c>
      <c r="B108" s="59" t="s">
        <v>254</v>
      </c>
      <c r="C108" s="17">
        <v>9482</v>
      </c>
      <c r="D108" s="17"/>
      <c r="E108" s="17"/>
      <c r="F108" s="17">
        <v>592</v>
      </c>
      <c r="G108" s="17"/>
      <c r="I108" s="47">
        <f t="shared" si="0"/>
        <v>10074</v>
      </c>
      <c r="J108" s="44">
        <f>I96+I116+I127+I161+I108+I133+I140+I147+I154+I168</f>
        <v>17511</v>
      </c>
    </row>
    <row r="109" spans="1:10" x14ac:dyDescent="0.3">
      <c r="A109" t="s">
        <v>415</v>
      </c>
      <c r="B109" s="59" t="s">
        <v>254</v>
      </c>
      <c r="C109" s="17">
        <v>656</v>
      </c>
      <c r="D109" s="17"/>
      <c r="E109" s="17"/>
      <c r="F109" s="17"/>
      <c r="G109" s="17"/>
      <c r="I109" s="47">
        <f t="shared" si="0"/>
        <v>656</v>
      </c>
      <c r="J109" s="44">
        <f>I109</f>
        <v>656</v>
      </c>
    </row>
    <row r="110" spans="1:10" x14ac:dyDescent="0.3">
      <c r="A110" t="s">
        <v>244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I97+I117+I128+I110+I162+I134+I141+I148+I155+I169</f>
        <v>14214</v>
      </c>
    </row>
    <row r="111" spans="1:10" x14ac:dyDescent="0.3">
      <c r="A111" t="s">
        <v>162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4">
        <f>I98+I111+I118+I163+I135+I142+I149+I156+I170</f>
        <v>7362</v>
      </c>
    </row>
    <row r="112" spans="1:10" x14ac:dyDescent="0.3">
      <c r="A112" t="s">
        <v>175</v>
      </c>
      <c r="B112" s="68" t="s">
        <v>430</v>
      </c>
      <c r="C112" s="17"/>
      <c r="D112" s="17"/>
      <c r="E112" s="17"/>
      <c r="F112" s="17"/>
      <c r="G112" s="17"/>
      <c r="I112" s="47">
        <f t="shared" si="0"/>
        <v>0</v>
      </c>
      <c r="J112" s="45"/>
    </row>
    <row r="113" spans="1:10" x14ac:dyDescent="0.3">
      <c r="A113" t="s">
        <v>361</v>
      </c>
      <c r="B113" s="68" t="s">
        <v>430</v>
      </c>
      <c r="C113" s="17">
        <v>5901</v>
      </c>
      <c r="D113" s="17">
        <v>5003</v>
      </c>
      <c r="E113" s="17"/>
      <c r="F113" s="17">
        <v>5242</v>
      </c>
      <c r="G113" s="17"/>
      <c r="I113" s="47">
        <f t="shared" si="0"/>
        <v>16146</v>
      </c>
      <c r="J113" s="45"/>
    </row>
    <row r="114" spans="1:10" x14ac:dyDescent="0.3">
      <c r="A114" t="s">
        <v>176</v>
      </c>
      <c r="B114" s="68" t="s">
        <v>430</v>
      </c>
      <c r="C114" s="17"/>
      <c r="D114" s="17"/>
      <c r="E114" s="17"/>
      <c r="F114" s="17"/>
      <c r="G114" s="17"/>
      <c r="I114" s="47">
        <f t="shared" si="0"/>
        <v>0</v>
      </c>
      <c r="J114" s="45"/>
    </row>
    <row r="115" spans="1:10" x14ac:dyDescent="0.3">
      <c r="A115" t="s">
        <v>362</v>
      </c>
      <c r="B115" s="68" t="s">
        <v>430</v>
      </c>
      <c r="C115" s="17"/>
      <c r="D115" s="17"/>
      <c r="E115" s="17"/>
      <c r="F115" s="17"/>
      <c r="G115" s="17"/>
      <c r="I115" s="47">
        <f t="shared" si="0"/>
        <v>0</v>
      </c>
      <c r="J115" s="45"/>
    </row>
    <row r="116" spans="1:10" x14ac:dyDescent="0.3">
      <c r="A116" t="s">
        <v>177</v>
      </c>
      <c r="B116" s="68" t="s">
        <v>430</v>
      </c>
      <c r="C116" s="17"/>
      <c r="D116" s="17">
        <v>4005</v>
      </c>
      <c r="E116" s="17"/>
      <c r="F116" s="17">
        <v>3432</v>
      </c>
      <c r="G116" s="17"/>
      <c r="I116" s="47">
        <f t="shared" si="0"/>
        <v>7437</v>
      </c>
      <c r="J116" s="45"/>
    </row>
    <row r="117" spans="1:10" x14ac:dyDescent="0.3">
      <c r="A117" t="s">
        <v>363</v>
      </c>
      <c r="B117" s="68" t="s">
        <v>430</v>
      </c>
      <c r="C117" s="17">
        <v>982</v>
      </c>
      <c r="D117" s="17">
        <v>3101</v>
      </c>
      <c r="E117" s="17">
        <v>1063</v>
      </c>
      <c r="F117" s="17">
        <v>9068</v>
      </c>
      <c r="G117" s="17"/>
      <c r="I117" s="47">
        <f t="shared" si="0"/>
        <v>14214</v>
      </c>
      <c r="J117" s="45"/>
    </row>
    <row r="118" spans="1:10" x14ac:dyDescent="0.3">
      <c r="A118" t="s">
        <v>364</v>
      </c>
      <c r="B118" s="68" t="s">
        <v>430</v>
      </c>
      <c r="C118" s="17"/>
      <c r="D118" s="17">
        <v>765</v>
      </c>
      <c r="E118" s="17"/>
      <c r="F118" s="17"/>
      <c r="G118" s="17"/>
      <c r="I118" s="13">
        <f t="shared" si="0"/>
        <v>765</v>
      </c>
      <c r="J118" s="45"/>
    </row>
    <row r="119" spans="1:10" x14ac:dyDescent="0.3">
      <c r="A119" t="s">
        <v>27</v>
      </c>
      <c r="B119" s="2" t="s">
        <v>289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28</v>
      </c>
      <c r="B120" s="2" t="s">
        <v>289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t="s">
        <v>25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27</v>
      </c>
      <c r="B122" s="2" t="s">
        <v>292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325</v>
      </c>
      <c r="B123" s="2" t="s">
        <v>292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s="2" t="s">
        <v>29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s="2" t="s">
        <v>17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18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244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t="s">
        <v>175</v>
      </c>
      <c r="B129" s="64" t="s">
        <v>360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t="s">
        <v>361</v>
      </c>
      <c r="B130" s="64" t="s">
        <v>360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176</v>
      </c>
      <c r="B131" s="64" t="s">
        <v>360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t="s">
        <v>362</v>
      </c>
      <c r="B132" s="64" t="s">
        <v>360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177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s="2" t="s">
        <v>363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s="2" t="s">
        <v>364</v>
      </c>
      <c r="B135" s="64" t="s">
        <v>360</v>
      </c>
      <c r="C135" s="17"/>
      <c r="D135" s="17">
        <v>1904</v>
      </c>
      <c r="E135" s="17">
        <v>2626</v>
      </c>
      <c r="F135" s="17"/>
      <c r="G135" s="17"/>
      <c r="I135" s="13">
        <f t="shared" si="0"/>
        <v>4530</v>
      </c>
      <c r="J135" s="45"/>
    </row>
    <row r="136" spans="1:10" x14ac:dyDescent="0.3">
      <c r="A136" s="53" t="s">
        <v>29</v>
      </c>
      <c r="B136" s="68" t="s">
        <v>420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53" t="s">
        <v>330</v>
      </c>
      <c r="B137" s="68" t="s">
        <v>420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53" t="s">
        <v>17</v>
      </c>
      <c r="B138" s="68" t="s">
        <v>420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53" t="s">
        <v>331</v>
      </c>
      <c r="B139" s="68" t="s">
        <v>420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53" t="s">
        <v>18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244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162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1" t="s">
        <v>29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1" t="s">
        <v>330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1" t="s">
        <v>17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1" t="s">
        <v>331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18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244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162</v>
      </c>
      <c r="B149" s="68" t="s">
        <v>382</v>
      </c>
      <c r="C149" s="17">
        <v>339</v>
      </c>
      <c r="D149" s="17"/>
      <c r="E149" s="17"/>
      <c r="F149" s="17"/>
      <c r="G149" s="17"/>
      <c r="I149" s="13">
        <f t="shared" si="0"/>
        <v>339</v>
      </c>
      <c r="J149" s="46"/>
    </row>
    <row r="150" spans="1:10" x14ac:dyDescent="0.3">
      <c r="A150" s="55" t="s">
        <v>37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55" t="s">
        <v>332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2" t="s">
        <v>33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2" t="s">
        <v>326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72" t="s">
        <v>31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245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55" t="s">
        <v>161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2" t="s">
        <v>37</v>
      </c>
      <c r="B157" s="73" t="s">
        <v>297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2" t="s">
        <v>332</v>
      </c>
      <c r="B158" s="73" t="s">
        <v>297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2" t="s">
        <v>33</v>
      </c>
      <c r="B159" s="73" t="s">
        <v>297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2" t="s">
        <v>326</v>
      </c>
      <c r="B160" s="73" t="s">
        <v>297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31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245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161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77" t="s">
        <v>175</v>
      </c>
      <c r="B164" s="68" t="s">
        <v>382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77" t="s">
        <v>361</v>
      </c>
      <c r="B165" s="68" t="s">
        <v>382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78" t="s">
        <v>176</v>
      </c>
      <c r="B166" s="68" t="s">
        <v>382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78" t="s">
        <v>362</v>
      </c>
      <c r="B167" s="68" t="s">
        <v>382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8" t="s">
        <v>177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7" t="s">
        <v>363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s="77" t="s">
        <v>364</v>
      </c>
      <c r="B170" s="68" t="s">
        <v>382</v>
      </c>
      <c r="C170" s="17">
        <v>1728</v>
      </c>
      <c r="D170" s="17"/>
      <c r="E170" s="17"/>
      <c r="F170" s="17"/>
      <c r="G170" s="17"/>
      <c r="I170" s="13">
        <f t="shared" si="0"/>
        <v>1728</v>
      </c>
      <c r="J170" s="46"/>
    </row>
    <row r="171" spans="1:10" x14ac:dyDescent="0.3">
      <c r="A171" t="s">
        <v>37</v>
      </c>
      <c r="B171" s="55" t="s">
        <v>336</v>
      </c>
      <c r="C171" s="17"/>
      <c r="D171" s="17"/>
      <c r="E171" s="17"/>
      <c r="F171" s="10"/>
      <c r="G171" s="17"/>
      <c r="I171" s="47">
        <f t="shared" si="0"/>
        <v>0</v>
      </c>
      <c r="J171" s="45"/>
    </row>
    <row r="172" spans="1:10" x14ac:dyDescent="0.3">
      <c r="A172" s="2" t="s">
        <v>332</v>
      </c>
      <c r="B172" s="55" t="s">
        <v>336</v>
      </c>
      <c r="C172" s="17"/>
      <c r="D172" s="17"/>
      <c r="E172" s="17"/>
      <c r="F172" s="10"/>
      <c r="G172" s="17"/>
      <c r="I172" s="47">
        <f t="shared" si="0"/>
        <v>0</v>
      </c>
      <c r="J172" s="45"/>
    </row>
    <row r="173" spans="1:10" x14ac:dyDescent="0.3">
      <c r="A173" t="s">
        <v>33</v>
      </c>
      <c r="B173" s="55" t="s">
        <v>336</v>
      </c>
      <c r="C173" s="17"/>
      <c r="D173" s="17"/>
      <c r="E173" s="17"/>
      <c r="F173" s="10"/>
      <c r="G173" s="17"/>
      <c r="I173" s="47">
        <f t="shared" si="0"/>
        <v>0</v>
      </c>
      <c r="J173" s="45"/>
    </row>
    <row r="174" spans="1:10" x14ac:dyDescent="0.3">
      <c r="A174" s="2" t="s">
        <v>326</v>
      </c>
      <c r="B174" s="55" t="s">
        <v>336</v>
      </c>
      <c r="C174" s="17"/>
      <c r="D174" s="17"/>
      <c r="E174" s="17"/>
      <c r="F174" s="10"/>
      <c r="G174" s="17"/>
      <c r="I174" s="47">
        <f t="shared" si="0"/>
        <v>0</v>
      </c>
      <c r="J174" s="45"/>
    </row>
    <row r="175" spans="1:10" x14ac:dyDescent="0.3">
      <c r="A175" s="2" t="s">
        <v>339</v>
      </c>
      <c r="B175" s="55" t="s">
        <v>336</v>
      </c>
      <c r="C175" s="17"/>
      <c r="D175" s="17"/>
      <c r="E175" s="17"/>
      <c r="F175" s="10"/>
      <c r="G175" s="17"/>
      <c r="I175" s="47">
        <f t="shared" si="0"/>
        <v>0</v>
      </c>
      <c r="J175" s="46">
        <f>I175</f>
        <v>0</v>
      </c>
    </row>
    <row r="176" spans="1:10" x14ac:dyDescent="0.3">
      <c r="A176" t="s">
        <v>31</v>
      </c>
      <c r="B176" s="55" t="s">
        <v>336</v>
      </c>
      <c r="C176" s="17"/>
      <c r="D176" s="17"/>
      <c r="E176" s="17"/>
      <c r="F176" s="17"/>
      <c r="G176" s="17"/>
      <c r="I176" s="47">
        <f t="shared" si="0"/>
        <v>0</v>
      </c>
      <c r="J176" s="45"/>
    </row>
    <row r="177" spans="1:10" x14ac:dyDescent="0.3">
      <c r="A177" s="2" t="s">
        <v>245</v>
      </c>
      <c r="B177" s="55" t="s">
        <v>336</v>
      </c>
      <c r="C177" s="17"/>
      <c r="D177" s="17"/>
      <c r="E177" s="17"/>
      <c r="F177" s="17"/>
      <c r="G177" s="17"/>
      <c r="I177" s="47">
        <f t="shared" si="0"/>
        <v>0</v>
      </c>
      <c r="J177" s="45"/>
    </row>
    <row r="178" spans="1:10" x14ac:dyDescent="0.3">
      <c r="A178" s="2" t="s">
        <v>161</v>
      </c>
      <c r="B178" s="55" t="s">
        <v>336</v>
      </c>
      <c r="C178" s="17"/>
      <c r="D178" s="17"/>
      <c r="E178" s="17"/>
      <c r="F178" s="17"/>
      <c r="G178" s="17"/>
      <c r="I178" s="47">
        <f t="shared" si="0"/>
        <v>0</v>
      </c>
      <c r="J178" s="45"/>
    </row>
    <row r="179" spans="1:10" x14ac:dyDescent="0.3">
      <c r="A179" t="s">
        <v>35</v>
      </c>
      <c r="B179" t="s">
        <v>32</v>
      </c>
      <c r="C179" s="17"/>
      <c r="D179" s="17"/>
      <c r="E179" s="17"/>
      <c r="F179" s="17"/>
      <c r="G179" s="17"/>
      <c r="I179" s="13">
        <f t="shared" si="0"/>
        <v>0</v>
      </c>
      <c r="J179" s="46">
        <f>I179</f>
        <v>0</v>
      </c>
    </row>
    <row r="180" spans="1:10" x14ac:dyDescent="0.3">
      <c r="A180" t="s">
        <v>36</v>
      </c>
      <c r="B180" t="s">
        <v>32</v>
      </c>
      <c r="C180" s="17"/>
      <c r="D180" s="17"/>
      <c r="E180" s="17">
        <v>351</v>
      </c>
      <c r="F180" s="17"/>
      <c r="G180" s="17"/>
      <c r="I180" s="13">
        <f t="shared" si="0"/>
        <v>351</v>
      </c>
      <c r="J180" s="46">
        <f t="shared" ref="J180:J194" si="2">I180</f>
        <v>351</v>
      </c>
    </row>
    <row r="181" spans="1:10" x14ac:dyDescent="0.3">
      <c r="A181" t="s">
        <v>340</v>
      </c>
      <c r="B181" s="56" t="s">
        <v>32</v>
      </c>
      <c r="C181" s="17"/>
      <c r="D181" s="17"/>
      <c r="E181" s="17"/>
      <c r="F181" s="17"/>
      <c r="G181" s="17"/>
      <c r="I181" s="13">
        <f t="shared" si="0"/>
        <v>0</v>
      </c>
      <c r="J181" s="46">
        <f t="shared" si="2"/>
        <v>0</v>
      </c>
    </row>
    <row r="182" spans="1:10" x14ac:dyDescent="0.3">
      <c r="A182" t="s">
        <v>405</v>
      </c>
      <c r="B182" s="56" t="s">
        <v>32</v>
      </c>
      <c r="C182" s="17">
        <v>2079</v>
      </c>
      <c r="D182" s="17"/>
      <c r="E182" s="17"/>
      <c r="F182" s="17"/>
      <c r="G182" s="17"/>
      <c r="I182" s="13">
        <f t="shared" si="0"/>
        <v>2079</v>
      </c>
      <c r="J182" s="46">
        <f t="shared" si="2"/>
        <v>2079</v>
      </c>
    </row>
    <row r="183" spans="1:10" x14ac:dyDescent="0.3">
      <c r="A183" t="s">
        <v>341</v>
      </c>
      <c r="B183" s="56" t="s">
        <v>32</v>
      </c>
      <c r="C183" s="17"/>
      <c r="D183" s="17"/>
      <c r="E183" s="17"/>
      <c r="F183" s="17"/>
      <c r="G183" s="17"/>
      <c r="I183" s="13">
        <f t="shared" si="0"/>
        <v>0</v>
      </c>
      <c r="J183" s="46">
        <f t="shared" si="2"/>
        <v>0</v>
      </c>
    </row>
    <row r="184" spans="1:10" x14ac:dyDescent="0.3">
      <c r="A184" t="s">
        <v>389</v>
      </c>
      <c r="B184" s="56" t="s">
        <v>390</v>
      </c>
      <c r="C184" s="17"/>
      <c r="D184" s="17"/>
      <c r="E184" s="17"/>
      <c r="F184" s="17"/>
      <c r="G184" s="17"/>
      <c r="I184" s="13">
        <f t="shared" si="0"/>
        <v>0</v>
      </c>
      <c r="J184" s="46">
        <f t="shared" si="2"/>
        <v>0</v>
      </c>
    </row>
    <row r="185" spans="1:10" x14ac:dyDescent="0.3">
      <c r="A185" t="s">
        <v>396</v>
      </c>
      <c r="B185" s="56" t="s">
        <v>390</v>
      </c>
      <c r="C185" s="17">
        <v>2440</v>
      </c>
      <c r="D185" s="17">
        <v>14896</v>
      </c>
      <c r="E185" s="17"/>
      <c r="F185" s="17"/>
      <c r="G185" s="17"/>
      <c r="I185" s="13">
        <f t="shared" si="0"/>
        <v>17336</v>
      </c>
      <c r="J185" s="46">
        <f t="shared" si="2"/>
        <v>17336</v>
      </c>
    </row>
    <row r="186" spans="1:10" x14ac:dyDescent="0.3">
      <c r="A186" t="s">
        <v>391</v>
      </c>
      <c r="B186" s="56" t="s">
        <v>390</v>
      </c>
      <c r="C186" s="17"/>
      <c r="D186" s="17">
        <v>3120</v>
      </c>
      <c r="E186" s="17">
        <v>2911</v>
      </c>
      <c r="F186" s="17"/>
      <c r="G186" s="17"/>
      <c r="I186" s="13">
        <f t="shared" si="0"/>
        <v>6031</v>
      </c>
      <c r="J186" s="46">
        <f t="shared" si="2"/>
        <v>6031</v>
      </c>
    </row>
    <row r="187" spans="1:10" x14ac:dyDescent="0.3">
      <c r="A187" t="s">
        <v>408</v>
      </c>
      <c r="B187" s="56" t="s">
        <v>390</v>
      </c>
      <c r="C187" s="17"/>
      <c r="D187" s="17"/>
      <c r="E187" s="17"/>
      <c r="F187" s="17"/>
      <c r="G187" s="17"/>
      <c r="I187" s="13">
        <f t="shared" si="0"/>
        <v>0</v>
      </c>
      <c r="J187" s="46">
        <f t="shared" si="2"/>
        <v>0</v>
      </c>
    </row>
    <row r="188" spans="1:10" x14ac:dyDescent="0.3">
      <c r="A188" t="s">
        <v>35</v>
      </c>
      <c r="B188" s="56" t="s">
        <v>433</v>
      </c>
      <c r="C188" s="17"/>
      <c r="D188" s="17"/>
      <c r="E188" s="17"/>
      <c r="F188" s="17"/>
      <c r="G188" s="17"/>
      <c r="I188" s="13">
        <f t="shared" si="0"/>
        <v>0</v>
      </c>
      <c r="J188" s="46">
        <f t="shared" si="2"/>
        <v>0</v>
      </c>
    </row>
    <row r="189" spans="1:10" x14ac:dyDescent="0.3">
      <c r="A189" t="s">
        <v>389</v>
      </c>
      <c r="B189" s="56" t="s">
        <v>433</v>
      </c>
      <c r="C189" s="17"/>
      <c r="D189" s="17"/>
      <c r="E189" s="17"/>
      <c r="F189" s="17"/>
      <c r="G189" s="17"/>
      <c r="I189" s="13">
        <f t="shared" si="0"/>
        <v>0</v>
      </c>
      <c r="J189" s="46">
        <f t="shared" si="2"/>
        <v>0</v>
      </c>
    </row>
    <row r="190" spans="1:10" x14ac:dyDescent="0.3">
      <c r="A190" t="s">
        <v>396</v>
      </c>
      <c r="B190" s="56" t="s">
        <v>433</v>
      </c>
      <c r="C190" s="17"/>
      <c r="D190" s="17"/>
      <c r="E190" s="17"/>
      <c r="F190" s="17"/>
      <c r="G190" s="17"/>
      <c r="I190" s="13">
        <f t="shared" si="0"/>
        <v>0</v>
      </c>
      <c r="J190" s="46">
        <f t="shared" si="2"/>
        <v>0</v>
      </c>
    </row>
    <row r="191" spans="1:10" x14ac:dyDescent="0.3">
      <c r="A191" t="s">
        <v>391</v>
      </c>
      <c r="B191" s="56" t="s">
        <v>433</v>
      </c>
      <c r="C191" s="17"/>
      <c r="D191" s="17"/>
      <c r="E191" s="17">
        <v>2800</v>
      </c>
      <c r="F191" s="17"/>
      <c r="G191" s="17"/>
      <c r="I191" s="13">
        <f t="shared" si="0"/>
        <v>2800</v>
      </c>
      <c r="J191" s="46">
        <f t="shared" si="2"/>
        <v>2800</v>
      </c>
    </row>
    <row r="192" spans="1:10" x14ac:dyDescent="0.3">
      <c r="A192" t="s">
        <v>408</v>
      </c>
      <c r="B192" s="56" t="s">
        <v>433</v>
      </c>
      <c r="C192" s="17"/>
      <c r="D192" s="17"/>
      <c r="E192" s="17"/>
      <c r="F192" s="17"/>
      <c r="G192" s="17"/>
      <c r="I192" s="13">
        <f t="shared" si="0"/>
        <v>0</v>
      </c>
      <c r="J192" s="46">
        <f t="shared" si="2"/>
        <v>0</v>
      </c>
    </row>
    <row r="193" spans="1:10" x14ac:dyDescent="0.3">
      <c r="A193" s="53" t="s">
        <v>332</v>
      </c>
      <c r="B193" s="54" t="s">
        <v>316</v>
      </c>
      <c r="C193" s="17"/>
      <c r="D193" s="17"/>
      <c r="E193" s="17"/>
      <c r="F193" s="17"/>
      <c r="G193" s="17"/>
      <c r="I193" s="13">
        <f t="shared" si="0"/>
        <v>0</v>
      </c>
      <c r="J193" s="46">
        <f t="shared" si="2"/>
        <v>0</v>
      </c>
    </row>
    <row r="194" spans="1:10" x14ac:dyDescent="0.3">
      <c r="A194" s="53" t="s">
        <v>326</v>
      </c>
      <c r="B194" s="54" t="s">
        <v>316</v>
      </c>
      <c r="C194" s="17">
        <v>1757</v>
      </c>
      <c r="D194" s="17">
        <v>1202</v>
      </c>
      <c r="E194" s="17"/>
      <c r="F194" s="17"/>
      <c r="G194" s="17"/>
      <c r="I194" s="13">
        <f t="shared" si="0"/>
        <v>2959</v>
      </c>
      <c r="J194" s="46">
        <f t="shared" si="2"/>
        <v>2959</v>
      </c>
    </row>
    <row r="195" spans="1:10" x14ac:dyDescent="0.3">
      <c r="A195" s="53" t="s">
        <v>339</v>
      </c>
      <c r="B195" s="54" t="s">
        <v>316</v>
      </c>
      <c r="C195" s="17"/>
      <c r="D195" s="17">
        <v>1179</v>
      </c>
      <c r="E195" s="17">
        <v>2117</v>
      </c>
      <c r="F195" s="10"/>
      <c r="G195" s="17"/>
      <c r="I195" s="13">
        <f t="shared" si="0"/>
        <v>3296</v>
      </c>
      <c r="J195" s="46">
        <f>I195</f>
        <v>3296</v>
      </c>
    </row>
    <row r="196" spans="1:10" x14ac:dyDescent="0.3">
      <c r="A196" s="53" t="s">
        <v>161</v>
      </c>
      <c r="B196" s="54" t="s">
        <v>316</v>
      </c>
      <c r="C196" s="17"/>
      <c r="D196" s="17"/>
      <c r="E196" s="17"/>
      <c r="F196" s="10"/>
      <c r="G196" s="17"/>
      <c r="I196" s="13">
        <f t="shared" si="0"/>
        <v>0</v>
      </c>
      <c r="J196" s="46">
        <f>I196</f>
        <v>0</v>
      </c>
    </row>
    <row r="197" spans="1:10" x14ac:dyDescent="0.3">
      <c r="A197" s="53" t="s">
        <v>349</v>
      </c>
      <c r="B197" s="54" t="s">
        <v>397</v>
      </c>
      <c r="C197" s="17"/>
      <c r="D197" s="17"/>
      <c r="E197" s="17"/>
      <c r="F197" s="10"/>
      <c r="G197" s="17"/>
      <c r="I197" s="13">
        <f t="shared" si="0"/>
        <v>0</v>
      </c>
      <c r="J197" s="46">
        <f t="shared" ref="J197:J203" si="3">I197</f>
        <v>0</v>
      </c>
    </row>
    <row r="198" spans="1:10" x14ac:dyDescent="0.3">
      <c r="A198" s="53" t="s">
        <v>325</v>
      </c>
      <c r="B198" s="54" t="s">
        <v>397</v>
      </c>
      <c r="C198" s="17">
        <v>1741</v>
      </c>
      <c r="D198" s="17">
        <v>10341</v>
      </c>
      <c r="E198" s="17"/>
      <c r="F198" s="10"/>
      <c r="G198" s="17"/>
      <c r="I198" s="13">
        <f t="shared" si="0"/>
        <v>12082</v>
      </c>
      <c r="J198" s="46">
        <f t="shared" si="3"/>
        <v>12082</v>
      </c>
    </row>
    <row r="199" spans="1:10" x14ac:dyDescent="0.3">
      <c r="A199" s="53" t="s">
        <v>398</v>
      </c>
      <c r="B199" s="54" t="s">
        <v>397</v>
      </c>
      <c r="C199" s="17"/>
      <c r="D199" s="17">
        <v>1198</v>
      </c>
      <c r="E199" s="17">
        <v>2138</v>
      </c>
      <c r="F199" s="10"/>
      <c r="G199" s="17"/>
      <c r="I199" s="13">
        <f t="shared" si="0"/>
        <v>3336</v>
      </c>
      <c r="J199" s="46">
        <f t="shared" si="3"/>
        <v>3336</v>
      </c>
    </row>
    <row r="200" spans="1:10" x14ac:dyDescent="0.3">
      <c r="A200" s="53" t="s">
        <v>160</v>
      </c>
      <c r="B200" s="54" t="s">
        <v>397</v>
      </c>
      <c r="C200" s="17"/>
      <c r="D200" s="17"/>
      <c r="E200" s="17"/>
      <c r="F200" s="10"/>
      <c r="G200" s="17"/>
      <c r="I200" s="13">
        <f t="shared" si="0"/>
        <v>0</v>
      </c>
      <c r="J200" s="46">
        <f t="shared" si="3"/>
        <v>0</v>
      </c>
    </row>
    <row r="201" spans="1:10" x14ac:dyDescent="0.3">
      <c r="A201" s="53" t="s">
        <v>332</v>
      </c>
      <c r="B201" s="54" t="s">
        <v>401</v>
      </c>
      <c r="C201" s="17"/>
      <c r="D201" s="17"/>
      <c r="E201" s="17"/>
      <c r="F201" s="10"/>
      <c r="G201" s="17"/>
      <c r="I201" s="13">
        <f t="shared" si="0"/>
        <v>0</v>
      </c>
      <c r="J201" s="46">
        <f t="shared" si="3"/>
        <v>0</v>
      </c>
    </row>
    <row r="202" spans="1:10" x14ac:dyDescent="0.3">
      <c r="A202" s="53" t="s">
        <v>339</v>
      </c>
      <c r="B202" s="54" t="s">
        <v>401</v>
      </c>
      <c r="C202" s="17"/>
      <c r="D202" s="17"/>
      <c r="E202" s="17"/>
      <c r="F202" s="10"/>
      <c r="G202" s="17"/>
      <c r="I202" s="13">
        <f t="shared" si="0"/>
        <v>0</v>
      </c>
      <c r="J202" s="46">
        <f t="shared" si="3"/>
        <v>0</v>
      </c>
    </row>
    <row r="203" spans="1:10" x14ac:dyDescent="0.3">
      <c r="A203" s="53" t="s">
        <v>161</v>
      </c>
      <c r="B203" s="54" t="s">
        <v>401</v>
      </c>
      <c r="C203" s="17"/>
      <c r="D203" s="17"/>
      <c r="E203" s="17"/>
      <c r="F203" s="10"/>
      <c r="G203" s="17"/>
      <c r="I203" s="13">
        <f t="shared" si="0"/>
        <v>0</v>
      </c>
      <c r="J203" s="46">
        <f t="shared" si="3"/>
        <v>0</v>
      </c>
    </row>
    <row r="204" spans="1:10" x14ac:dyDescent="0.3">
      <c r="A204" t="s">
        <v>37</v>
      </c>
      <c r="B204" t="s">
        <v>293</v>
      </c>
      <c r="C204" s="17"/>
      <c r="D204" s="17"/>
      <c r="E204" s="17"/>
      <c r="F204" s="17"/>
      <c r="G204" s="17"/>
      <c r="I204" s="13">
        <f t="shared" si="0"/>
        <v>0</v>
      </c>
      <c r="J204" s="44">
        <f>I204+I211+I215+I223</f>
        <v>0</v>
      </c>
    </row>
    <row r="205" spans="1:10" x14ac:dyDescent="0.3">
      <c r="A205" s="2" t="s">
        <v>332</v>
      </c>
      <c r="B205" s="2" t="s">
        <v>327</v>
      </c>
      <c r="C205" s="17"/>
      <c r="D205" s="17"/>
      <c r="E205" s="17"/>
      <c r="F205" s="17"/>
      <c r="G205" s="17"/>
      <c r="I205" s="13">
        <f t="shared" si="0"/>
        <v>0</v>
      </c>
      <c r="J205" s="46">
        <f>I205+I224+I230+I216</f>
        <v>2833</v>
      </c>
    </row>
    <row r="206" spans="1:10" x14ac:dyDescent="0.3">
      <c r="A206" t="s">
        <v>33</v>
      </c>
      <c r="B206" t="s">
        <v>293</v>
      </c>
      <c r="C206" s="17"/>
      <c r="D206" s="17"/>
      <c r="E206" s="17"/>
      <c r="F206" s="17"/>
      <c r="G206" s="17"/>
      <c r="I206" s="13">
        <f t="shared" si="0"/>
        <v>0</v>
      </c>
      <c r="J206" s="46">
        <f>I206+I212+I217+I225</f>
        <v>1242</v>
      </c>
    </row>
    <row r="207" spans="1:10" x14ac:dyDescent="0.3">
      <c r="A207" s="2" t="s">
        <v>326</v>
      </c>
      <c r="B207" s="2" t="s">
        <v>327</v>
      </c>
      <c r="C207" s="17"/>
      <c r="D207" s="17"/>
      <c r="E207" s="17"/>
      <c r="F207" s="17"/>
      <c r="G207" s="17"/>
      <c r="I207" s="13">
        <f t="shared" si="0"/>
        <v>0</v>
      </c>
      <c r="J207" s="46">
        <f>I207+I226+I231+I218</f>
        <v>8293</v>
      </c>
    </row>
    <row r="208" spans="1:10" x14ac:dyDescent="0.3">
      <c r="A208" t="s">
        <v>31</v>
      </c>
      <c r="B208" t="s">
        <v>293</v>
      </c>
      <c r="C208" s="17"/>
      <c r="D208" s="17"/>
      <c r="E208" s="17"/>
      <c r="F208" s="10"/>
      <c r="G208" s="17"/>
      <c r="I208" s="13">
        <f t="shared" si="0"/>
        <v>0</v>
      </c>
      <c r="J208" s="44">
        <f>I208+I213+I219+I227</f>
        <v>1497</v>
      </c>
    </row>
    <row r="209" spans="1:10" x14ac:dyDescent="0.3">
      <c r="A209" t="s">
        <v>245</v>
      </c>
      <c r="B209" t="s">
        <v>293</v>
      </c>
      <c r="C209" s="17"/>
      <c r="D209" s="17"/>
      <c r="E209" s="17"/>
      <c r="F209" s="10"/>
      <c r="G209" s="17"/>
      <c r="I209" s="13">
        <f t="shared" si="0"/>
        <v>0</v>
      </c>
      <c r="J209" s="75">
        <f>I209+I214+I221+I228+I232</f>
        <v>7768</v>
      </c>
    </row>
    <row r="210" spans="1:10" x14ac:dyDescent="0.3">
      <c r="A210" t="s">
        <v>161</v>
      </c>
      <c r="B210" t="s">
        <v>293</v>
      </c>
      <c r="C210" s="17"/>
      <c r="D210" s="17"/>
      <c r="E210" s="17">
        <v>1797</v>
      </c>
      <c r="F210" s="10"/>
      <c r="G210" s="17"/>
      <c r="I210" s="13">
        <f t="shared" si="0"/>
        <v>1797</v>
      </c>
      <c r="J210" s="46">
        <f>I210+I229+I233+I222</f>
        <v>7832</v>
      </c>
    </row>
    <row r="211" spans="1:10" x14ac:dyDescent="0.3">
      <c r="A211" t="s">
        <v>37</v>
      </c>
      <c r="B211" t="s">
        <v>277</v>
      </c>
      <c r="C211" s="17"/>
      <c r="D211" s="17"/>
      <c r="E211" s="17"/>
      <c r="F211" s="10"/>
      <c r="G211" s="17"/>
      <c r="I211" s="47">
        <f t="shared" si="0"/>
        <v>0</v>
      </c>
      <c r="J211" s="46"/>
    </row>
    <row r="212" spans="1:10" x14ac:dyDescent="0.3">
      <c r="A212" t="s">
        <v>33</v>
      </c>
      <c r="B212" t="s">
        <v>277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t="s">
        <v>31</v>
      </c>
      <c r="B213" t="s">
        <v>277</v>
      </c>
      <c r="C213" s="17"/>
      <c r="D213" s="17"/>
      <c r="E213" s="17"/>
      <c r="F213" s="10"/>
      <c r="G213" s="17"/>
      <c r="I213" s="47">
        <f t="shared" si="0"/>
        <v>0</v>
      </c>
      <c r="J213" s="46"/>
    </row>
    <row r="214" spans="1:10" x14ac:dyDescent="0.3">
      <c r="A214" t="s">
        <v>245</v>
      </c>
      <c r="B214" t="s">
        <v>277</v>
      </c>
      <c r="C214" s="17"/>
      <c r="D214" s="17"/>
      <c r="E214" s="17"/>
      <c r="F214" s="10"/>
      <c r="G214" s="17"/>
      <c r="I214" s="74">
        <f t="shared" si="0"/>
        <v>0</v>
      </c>
      <c r="J214" s="46"/>
    </row>
    <row r="215" spans="1:10" x14ac:dyDescent="0.3">
      <c r="A215" s="2" t="s">
        <v>37</v>
      </c>
      <c r="B215" s="2" t="s">
        <v>153</v>
      </c>
      <c r="C215" s="17"/>
      <c r="D215" s="17"/>
      <c r="E215" s="17"/>
      <c r="F215" s="10"/>
      <c r="G215" s="17"/>
      <c r="I215" s="47">
        <f t="shared" si="0"/>
        <v>0</v>
      </c>
      <c r="J215" s="46"/>
    </row>
    <row r="216" spans="1:10" x14ac:dyDescent="0.3">
      <c r="A216" s="2" t="s">
        <v>332</v>
      </c>
      <c r="B216" s="2" t="s">
        <v>153</v>
      </c>
      <c r="C216" s="17">
        <v>559</v>
      </c>
      <c r="D216" s="17">
        <v>1619</v>
      </c>
      <c r="E216" s="17"/>
      <c r="F216" s="10">
        <v>655</v>
      </c>
      <c r="G216" s="17"/>
      <c r="I216" s="47">
        <f t="shared" si="0"/>
        <v>2833</v>
      </c>
      <c r="J216" s="46"/>
    </row>
    <row r="217" spans="1:10" x14ac:dyDescent="0.3">
      <c r="A217" s="2" t="s">
        <v>33</v>
      </c>
      <c r="B217" s="2" t="s">
        <v>153</v>
      </c>
      <c r="C217" s="17"/>
      <c r="D217" s="17">
        <v>1242</v>
      </c>
      <c r="E217" s="17"/>
      <c r="F217" s="10"/>
      <c r="G217" s="17"/>
      <c r="I217" s="47">
        <f t="shared" si="0"/>
        <v>1242</v>
      </c>
      <c r="J217" s="46"/>
    </row>
    <row r="218" spans="1:10" x14ac:dyDescent="0.3">
      <c r="A218" s="2" t="s">
        <v>326</v>
      </c>
      <c r="B218" s="2" t="s">
        <v>153</v>
      </c>
      <c r="C218" s="17">
        <v>1034</v>
      </c>
      <c r="D218" s="17">
        <v>1456</v>
      </c>
      <c r="E218" s="17"/>
      <c r="F218" s="10">
        <v>5803</v>
      </c>
      <c r="G218" s="17"/>
      <c r="I218" s="47">
        <f t="shared" si="0"/>
        <v>8293</v>
      </c>
      <c r="J218" s="46"/>
    </row>
    <row r="219" spans="1:10" x14ac:dyDescent="0.3">
      <c r="A219" s="2" t="s">
        <v>31</v>
      </c>
      <c r="B219" s="2" t="s">
        <v>153</v>
      </c>
      <c r="C219" s="17">
        <v>1497</v>
      </c>
      <c r="D219" s="17"/>
      <c r="E219" s="17"/>
      <c r="F219" s="10"/>
      <c r="G219" s="17"/>
      <c r="I219" s="47">
        <f t="shared" si="0"/>
        <v>1497</v>
      </c>
      <c r="J219" s="46"/>
    </row>
    <row r="220" spans="1:10" x14ac:dyDescent="0.3">
      <c r="A220" s="2" t="s">
        <v>339</v>
      </c>
      <c r="B220" s="2" t="s">
        <v>153</v>
      </c>
      <c r="C220" s="17"/>
      <c r="D220" s="17"/>
      <c r="E220" s="17"/>
      <c r="F220" s="10"/>
      <c r="G220" s="17"/>
      <c r="I220" s="47">
        <f t="shared" si="0"/>
        <v>0</v>
      </c>
      <c r="J220" s="46">
        <f>I220</f>
        <v>0</v>
      </c>
    </row>
    <row r="221" spans="1:10" x14ac:dyDescent="0.3">
      <c r="A221" s="2" t="s">
        <v>245</v>
      </c>
      <c r="B221" s="2" t="s">
        <v>153</v>
      </c>
      <c r="C221" s="17">
        <v>1060</v>
      </c>
      <c r="D221" s="17">
        <v>845</v>
      </c>
      <c r="E221" s="17">
        <v>1210</v>
      </c>
      <c r="F221" s="10">
        <v>4653</v>
      </c>
      <c r="G221" s="17"/>
      <c r="I221" s="47">
        <f t="shared" si="0"/>
        <v>7768</v>
      </c>
      <c r="J221" s="46"/>
    </row>
    <row r="222" spans="1:10" x14ac:dyDescent="0.3">
      <c r="A222" s="2" t="s">
        <v>161</v>
      </c>
      <c r="B222" s="2" t="s">
        <v>153</v>
      </c>
      <c r="C222" s="17">
        <v>2648</v>
      </c>
      <c r="D222" s="17">
        <v>2769</v>
      </c>
      <c r="E222" s="17">
        <v>470</v>
      </c>
      <c r="F222" s="10"/>
      <c r="G222" s="17"/>
      <c r="I222" s="47">
        <f t="shared" si="0"/>
        <v>5887</v>
      </c>
      <c r="J222" s="46"/>
    </row>
    <row r="223" spans="1:10" x14ac:dyDescent="0.3">
      <c r="A223" s="2" t="s">
        <v>42</v>
      </c>
      <c r="B223" s="2" t="s">
        <v>355</v>
      </c>
      <c r="C223" s="17"/>
      <c r="D223" s="17"/>
      <c r="E223" s="17"/>
      <c r="F223" s="17"/>
      <c r="G223" s="17"/>
      <c r="I223" s="47">
        <f t="shared" si="0"/>
        <v>0</v>
      </c>
      <c r="J223" s="46"/>
    </row>
    <row r="224" spans="1:10" x14ac:dyDescent="0.3">
      <c r="A224" s="2" t="s">
        <v>356</v>
      </c>
      <c r="B224" s="2" t="s">
        <v>355</v>
      </c>
      <c r="C224" s="17"/>
      <c r="D224" s="17"/>
      <c r="E224" s="17"/>
      <c r="F224" s="17"/>
      <c r="G224" s="17"/>
      <c r="I224" s="47">
        <f t="shared" si="0"/>
        <v>0</v>
      </c>
      <c r="J224" s="46"/>
    </row>
    <row r="225" spans="1:10" x14ac:dyDescent="0.3">
      <c r="A225" s="2" t="s">
        <v>44</v>
      </c>
      <c r="B225" s="2" t="s">
        <v>355</v>
      </c>
      <c r="C225" s="17"/>
      <c r="D225" s="17"/>
      <c r="E225" s="17"/>
      <c r="F225" s="17"/>
      <c r="G225" s="17"/>
      <c r="I225" s="47">
        <f t="shared" si="0"/>
        <v>0</v>
      </c>
      <c r="J225" s="46"/>
    </row>
    <row r="226" spans="1:10" x14ac:dyDescent="0.3">
      <c r="A226" s="2" t="s">
        <v>357</v>
      </c>
      <c r="B226" s="2" t="s">
        <v>355</v>
      </c>
      <c r="C226" s="17"/>
      <c r="D226" s="17"/>
      <c r="E226" s="17"/>
      <c r="F226" s="17"/>
      <c r="G226" s="17"/>
      <c r="I226" s="47">
        <f t="shared" si="0"/>
        <v>0</v>
      </c>
      <c r="J226" s="46"/>
    </row>
    <row r="227" spans="1:10" x14ac:dyDescent="0.3">
      <c r="A227" s="2" t="s">
        <v>71</v>
      </c>
      <c r="B227" s="2" t="s">
        <v>355</v>
      </c>
      <c r="C227" s="17"/>
      <c r="D227" s="17"/>
      <c r="E227" s="17"/>
      <c r="F227" s="17"/>
      <c r="G227" s="17"/>
      <c r="I227" s="47">
        <f t="shared" si="0"/>
        <v>0</v>
      </c>
      <c r="J227" s="46"/>
    </row>
    <row r="228" spans="1:10" x14ac:dyDescent="0.3">
      <c r="A228" s="2" t="s">
        <v>358</v>
      </c>
      <c r="B228" s="2" t="s">
        <v>355</v>
      </c>
      <c r="C228" s="17"/>
      <c r="D228" s="17"/>
      <c r="E228" s="17"/>
      <c r="F228" s="17"/>
      <c r="G228" s="17"/>
      <c r="I228" s="47">
        <f t="shared" si="0"/>
        <v>0</v>
      </c>
      <c r="J228" s="46"/>
    </row>
    <row r="229" spans="1:10" x14ac:dyDescent="0.3">
      <c r="A229" s="2" t="s">
        <v>359</v>
      </c>
      <c r="B229" s="2" t="s">
        <v>355</v>
      </c>
      <c r="C229" s="17"/>
      <c r="D229" s="17"/>
      <c r="E229" s="17"/>
      <c r="F229" s="10"/>
      <c r="G229" s="17"/>
      <c r="I229" s="47">
        <f t="shared" si="0"/>
        <v>0</v>
      </c>
      <c r="J229" s="46"/>
    </row>
    <row r="230" spans="1:10" x14ac:dyDescent="0.3">
      <c r="A230" s="2" t="s">
        <v>332</v>
      </c>
      <c r="B230" s="2" t="s">
        <v>381</v>
      </c>
      <c r="C230" s="17"/>
      <c r="D230" s="17"/>
      <c r="E230" s="17"/>
      <c r="F230" s="10"/>
      <c r="G230" s="17"/>
      <c r="I230" s="47">
        <f t="shared" si="0"/>
        <v>0</v>
      </c>
      <c r="J230" s="46"/>
    </row>
    <row r="231" spans="1:10" x14ac:dyDescent="0.3">
      <c r="A231" s="2" t="s">
        <v>326</v>
      </c>
      <c r="B231" s="2" t="s">
        <v>381</v>
      </c>
      <c r="C231" s="17"/>
      <c r="D231" s="17"/>
      <c r="E231" s="17"/>
      <c r="F231" s="10"/>
      <c r="G231" s="17"/>
      <c r="I231" s="47">
        <f t="shared" si="0"/>
        <v>0</v>
      </c>
      <c r="J231" s="46"/>
    </row>
    <row r="232" spans="1:10" x14ac:dyDescent="0.3">
      <c r="A232" s="2" t="s">
        <v>245</v>
      </c>
      <c r="B232" s="2" t="s">
        <v>381</v>
      </c>
      <c r="C232" s="17"/>
      <c r="D232" s="17"/>
      <c r="E232" s="17"/>
      <c r="F232" s="10"/>
      <c r="G232" s="17"/>
      <c r="I232" s="47">
        <f t="shared" si="0"/>
        <v>0</v>
      </c>
      <c r="J232" s="46"/>
    </row>
    <row r="233" spans="1:10" x14ac:dyDescent="0.3">
      <c r="A233" s="2" t="s">
        <v>161</v>
      </c>
      <c r="B233" s="2" t="s">
        <v>381</v>
      </c>
      <c r="C233" s="17">
        <v>148</v>
      </c>
      <c r="D233" s="17"/>
      <c r="E233" s="17"/>
      <c r="F233" s="10"/>
      <c r="G233" s="17"/>
      <c r="I233" s="47">
        <f t="shared" si="0"/>
        <v>148</v>
      </c>
      <c r="J233" s="46"/>
    </row>
    <row r="234" spans="1:10" x14ac:dyDescent="0.3">
      <c r="A234" s="2" t="s">
        <v>29</v>
      </c>
      <c r="B234" s="2" t="s">
        <v>318</v>
      </c>
      <c r="C234" s="17"/>
      <c r="D234" s="17"/>
      <c r="E234" s="17"/>
      <c r="F234" s="10"/>
      <c r="G234" s="17"/>
      <c r="I234" s="47">
        <f t="shared" si="0"/>
        <v>0</v>
      </c>
      <c r="J234" s="46">
        <f>I234</f>
        <v>0</v>
      </c>
    </row>
    <row r="235" spans="1:10" x14ac:dyDescent="0.3">
      <c r="A235" s="2" t="s">
        <v>17</v>
      </c>
      <c r="B235" s="2" t="s">
        <v>318</v>
      </c>
      <c r="C235" s="17"/>
      <c r="D235" s="17"/>
      <c r="E235" s="17"/>
      <c r="F235" s="10"/>
      <c r="G235" s="17"/>
      <c r="I235" s="47">
        <f t="shared" si="0"/>
        <v>0</v>
      </c>
      <c r="J235" s="46">
        <f>I235</f>
        <v>0</v>
      </c>
    </row>
    <row r="236" spans="1:10" x14ac:dyDescent="0.3">
      <c r="A236" s="2" t="s">
        <v>37</v>
      </c>
      <c r="B236" s="2" t="s">
        <v>290</v>
      </c>
      <c r="C236" s="17"/>
      <c r="D236" s="17"/>
      <c r="E236" s="17"/>
      <c r="F236" s="10"/>
      <c r="G236" s="17"/>
      <c r="I236" s="47">
        <f t="shared" si="0"/>
        <v>0</v>
      </c>
      <c r="J236" s="45"/>
    </row>
    <row r="237" spans="1:10" x14ac:dyDescent="0.3">
      <c r="A237" s="2" t="s">
        <v>33</v>
      </c>
      <c r="B237" s="2" t="s">
        <v>290</v>
      </c>
      <c r="C237" s="17"/>
      <c r="D237" s="17"/>
      <c r="E237" s="17"/>
      <c r="F237" s="10"/>
      <c r="G237" s="17"/>
      <c r="I237" s="47">
        <f t="shared" si="0"/>
        <v>0</v>
      </c>
      <c r="J237" s="45"/>
    </row>
    <row r="238" spans="1:10" x14ac:dyDescent="0.3">
      <c r="A238" s="2" t="s">
        <v>31</v>
      </c>
      <c r="B238" s="2" t="s">
        <v>290</v>
      </c>
      <c r="C238" s="17"/>
      <c r="D238" s="17"/>
      <c r="E238" s="17"/>
      <c r="F238" s="10"/>
      <c r="G238" s="17"/>
      <c r="I238" s="47">
        <f t="shared" si="0"/>
        <v>0</v>
      </c>
      <c r="J238" s="45"/>
    </row>
    <row r="239" spans="1:10" x14ac:dyDescent="0.3">
      <c r="A239" s="2" t="s">
        <v>245</v>
      </c>
      <c r="B239" s="2" t="s">
        <v>290</v>
      </c>
      <c r="C239" s="17"/>
      <c r="D239" s="17"/>
      <c r="E239" s="17"/>
      <c r="F239" s="10"/>
      <c r="G239" s="17"/>
      <c r="I239" s="47">
        <f t="shared" si="0"/>
        <v>0</v>
      </c>
      <c r="J239" s="45"/>
    </row>
    <row r="240" spans="1:10" x14ac:dyDescent="0.3">
      <c r="A240" s="62" t="s">
        <v>29</v>
      </c>
      <c r="B240" s="62" t="s">
        <v>32</v>
      </c>
      <c r="C240" s="17"/>
      <c r="D240" s="17"/>
      <c r="E240" s="17"/>
      <c r="F240" s="10"/>
      <c r="G240" s="17"/>
      <c r="I240" s="47">
        <f t="shared" si="0"/>
        <v>0</v>
      </c>
      <c r="J240" s="46">
        <f>I240</f>
        <v>0</v>
      </c>
    </row>
    <row r="241" spans="1:10" x14ac:dyDescent="0.3">
      <c r="A241" s="62" t="s">
        <v>17</v>
      </c>
      <c r="B241" s="62" t="s">
        <v>32</v>
      </c>
      <c r="C241" s="17"/>
      <c r="D241" s="17"/>
      <c r="E241" s="17"/>
      <c r="F241" s="10"/>
      <c r="G241" s="17"/>
      <c r="I241" s="47">
        <f t="shared" si="0"/>
        <v>0</v>
      </c>
      <c r="J241" s="46">
        <f t="shared" ref="J241:J242" si="4">I241</f>
        <v>0</v>
      </c>
    </row>
    <row r="242" spans="1:10" x14ac:dyDescent="0.3">
      <c r="A242" s="40" t="s">
        <v>18</v>
      </c>
      <c r="B242" s="62" t="s">
        <v>32</v>
      </c>
      <c r="C242" s="17"/>
      <c r="D242" s="17"/>
      <c r="E242" s="17"/>
      <c r="F242" s="10"/>
      <c r="G242" s="17"/>
      <c r="I242" s="47">
        <f t="shared" si="0"/>
        <v>0</v>
      </c>
      <c r="J242" s="46">
        <f t="shared" si="4"/>
        <v>0</v>
      </c>
    </row>
    <row r="243" spans="1:10" x14ac:dyDescent="0.3">
      <c r="A243" s="2" t="s">
        <v>42</v>
      </c>
      <c r="B243" s="54" t="s">
        <v>385</v>
      </c>
      <c r="C243" s="17">
        <v>3016</v>
      </c>
      <c r="D243" s="17">
        <v>15595</v>
      </c>
      <c r="E243" s="17"/>
      <c r="F243" s="10">
        <v>7054</v>
      </c>
      <c r="G243" s="17"/>
      <c r="I243" s="47">
        <f t="shared" si="0"/>
        <v>25665</v>
      </c>
      <c r="J243" s="46"/>
    </row>
    <row r="244" spans="1:10" x14ac:dyDescent="0.3">
      <c r="A244" s="2" t="s">
        <v>356</v>
      </c>
      <c r="B244" s="54" t="s">
        <v>385</v>
      </c>
      <c r="C244" s="17">
        <v>5939</v>
      </c>
      <c r="D244" s="17">
        <v>4114</v>
      </c>
      <c r="E244" s="17"/>
      <c r="F244" s="10">
        <v>5340</v>
      </c>
      <c r="G244" s="17"/>
      <c r="I244" s="47">
        <f t="shared" si="0"/>
        <v>15393</v>
      </c>
      <c r="J244" s="46"/>
    </row>
    <row r="245" spans="1:10" x14ac:dyDescent="0.3">
      <c r="A245" s="2" t="s">
        <v>44</v>
      </c>
      <c r="B245" s="54" t="s">
        <v>385</v>
      </c>
      <c r="C245" s="17">
        <v>12514</v>
      </c>
      <c r="D245" s="17">
        <v>13826</v>
      </c>
      <c r="E245" s="17">
        <v>1945</v>
      </c>
      <c r="F245" s="10">
        <v>12003</v>
      </c>
      <c r="G245" s="17"/>
      <c r="I245" s="47">
        <f t="shared" si="0"/>
        <v>40288</v>
      </c>
      <c r="J245" s="46"/>
    </row>
    <row r="246" spans="1:10" x14ac:dyDescent="0.3">
      <c r="A246" s="2" t="s">
        <v>357</v>
      </c>
      <c r="B246" s="54" t="s">
        <v>385</v>
      </c>
      <c r="C246" s="17">
        <v>9878</v>
      </c>
      <c r="D246" s="17">
        <v>4095</v>
      </c>
      <c r="E246" s="17">
        <v>10179</v>
      </c>
      <c r="F246" s="10">
        <v>7722</v>
      </c>
      <c r="G246" s="17"/>
      <c r="I246" s="47">
        <f t="shared" si="0"/>
        <v>31874</v>
      </c>
      <c r="J246" s="46"/>
    </row>
    <row r="247" spans="1:10" x14ac:dyDescent="0.3">
      <c r="A247" s="2" t="s">
        <v>71</v>
      </c>
      <c r="B247" s="54" t="s">
        <v>385</v>
      </c>
      <c r="C247" s="17">
        <v>10677</v>
      </c>
      <c r="D247" s="17">
        <v>3222</v>
      </c>
      <c r="E247" s="17"/>
      <c r="F247" s="10">
        <v>2456</v>
      </c>
      <c r="G247" s="17"/>
      <c r="I247" s="47">
        <f t="shared" si="0"/>
        <v>16355</v>
      </c>
      <c r="J247" s="46"/>
    </row>
    <row r="248" spans="1:10" x14ac:dyDescent="0.3">
      <c r="A248" s="2" t="s">
        <v>416</v>
      </c>
      <c r="B248" s="54" t="s">
        <v>385</v>
      </c>
      <c r="C248" s="17"/>
      <c r="D248" s="17">
        <v>853</v>
      </c>
      <c r="E248" s="17">
        <v>1593</v>
      </c>
      <c r="F248" s="10"/>
      <c r="G248" s="17"/>
      <c r="I248" s="47">
        <f t="shared" si="0"/>
        <v>2446</v>
      </c>
      <c r="J248" s="46">
        <f>I248+I259</f>
        <v>2446</v>
      </c>
    </row>
    <row r="249" spans="1:10" x14ac:dyDescent="0.3">
      <c r="A249" s="2" t="s">
        <v>358</v>
      </c>
      <c r="B249" s="54" t="s">
        <v>385</v>
      </c>
      <c r="C249" s="17"/>
      <c r="D249" s="17">
        <v>2654</v>
      </c>
      <c r="E249" s="17"/>
      <c r="F249" s="10">
        <v>5827</v>
      </c>
      <c r="G249" s="17"/>
      <c r="I249" s="47">
        <f t="shared" si="0"/>
        <v>8481</v>
      </c>
      <c r="J249" s="46"/>
    </row>
    <row r="250" spans="1:10" x14ac:dyDescent="0.3">
      <c r="A250" s="2" t="s">
        <v>359</v>
      </c>
      <c r="B250" s="54" t="s">
        <v>385</v>
      </c>
      <c r="C250" s="17">
        <v>7555</v>
      </c>
      <c r="D250" s="17">
        <v>549</v>
      </c>
      <c r="E250" s="17">
        <v>6170</v>
      </c>
      <c r="F250" s="10">
        <v>6933</v>
      </c>
      <c r="G250" s="17"/>
      <c r="I250" s="47">
        <f t="shared" si="0"/>
        <v>21207</v>
      </c>
      <c r="J250" s="46"/>
    </row>
    <row r="251" spans="1:10" x14ac:dyDescent="0.3">
      <c r="A251" s="2" t="s">
        <v>392</v>
      </c>
      <c r="B251" s="54" t="s">
        <v>390</v>
      </c>
      <c r="C251" s="17"/>
      <c r="D251" s="17"/>
      <c r="E251" s="17"/>
      <c r="F251" s="10"/>
      <c r="G251" s="17"/>
      <c r="I251" s="47">
        <f t="shared" si="0"/>
        <v>0</v>
      </c>
      <c r="J251" s="46">
        <f>I251</f>
        <v>0</v>
      </c>
    </row>
    <row r="252" spans="1:10" x14ac:dyDescent="0.3">
      <c r="A252" s="2" t="s">
        <v>411</v>
      </c>
      <c r="B252" s="54" t="s">
        <v>390</v>
      </c>
      <c r="C252" s="17"/>
      <c r="D252" s="17"/>
      <c r="E252" s="17"/>
      <c r="F252" s="10"/>
      <c r="G252" s="17"/>
      <c r="I252" s="47">
        <f t="shared" si="0"/>
        <v>0</v>
      </c>
      <c r="J252" s="46">
        <f>I252</f>
        <v>0</v>
      </c>
    </row>
    <row r="253" spans="1:10" x14ac:dyDescent="0.3">
      <c r="A253" s="2" t="s">
        <v>393</v>
      </c>
      <c r="B253" s="54" t="s">
        <v>390</v>
      </c>
      <c r="C253" s="17"/>
      <c r="D253" s="17"/>
      <c r="E253" s="17"/>
      <c r="F253" s="10"/>
      <c r="G253" s="17"/>
      <c r="I253" s="47">
        <f t="shared" si="0"/>
        <v>0</v>
      </c>
      <c r="J253" s="46">
        <f>I253</f>
        <v>0</v>
      </c>
    </row>
    <row r="254" spans="1:10" x14ac:dyDescent="0.3">
      <c r="A254" s="2" t="s">
        <v>29</v>
      </c>
      <c r="B254" s="54" t="s">
        <v>433</v>
      </c>
      <c r="C254" s="17"/>
      <c r="D254" s="17"/>
      <c r="E254" s="17"/>
      <c r="F254" s="10"/>
      <c r="G254" s="17"/>
      <c r="I254" s="47">
        <f t="shared" si="0"/>
        <v>0</v>
      </c>
      <c r="J254" s="46"/>
    </row>
    <row r="255" spans="1:10" x14ac:dyDescent="0.3">
      <c r="A255" s="2" t="s">
        <v>330</v>
      </c>
      <c r="B255" s="54" t="s">
        <v>433</v>
      </c>
      <c r="C255" s="17"/>
      <c r="D255" s="17"/>
      <c r="E255" s="17"/>
      <c r="F255" s="10"/>
      <c r="G255" s="17"/>
      <c r="I255" s="47">
        <f t="shared" si="0"/>
        <v>0</v>
      </c>
      <c r="J255" s="46"/>
    </row>
    <row r="256" spans="1:10" x14ac:dyDescent="0.3">
      <c r="A256" s="2" t="s">
        <v>17</v>
      </c>
      <c r="B256" s="54" t="s">
        <v>433</v>
      </c>
      <c r="C256" s="17"/>
      <c r="D256" s="17"/>
      <c r="E256" s="17"/>
      <c r="F256" s="10"/>
      <c r="G256" s="17"/>
      <c r="I256" s="47">
        <f t="shared" si="0"/>
        <v>0</v>
      </c>
      <c r="J256" s="46"/>
    </row>
    <row r="257" spans="1:10" x14ac:dyDescent="0.3">
      <c r="A257" s="2" t="s">
        <v>331</v>
      </c>
      <c r="B257" s="54" t="s">
        <v>433</v>
      </c>
      <c r="C257" s="17"/>
      <c r="D257" s="17"/>
      <c r="E257" s="17"/>
      <c r="F257" s="10"/>
      <c r="G257" s="17"/>
      <c r="I257" s="47">
        <f t="shared" si="0"/>
        <v>0</v>
      </c>
      <c r="J257" s="46"/>
    </row>
    <row r="258" spans="1:10" x14ac:dyDescent="0.3">
      <c r="A258" s="2" t="s">
        <v>18</v>
      </c>
      <c r="B258" s="54" t="s">
        <v>433</v>
      </c>
      <c r="C258" s="17"/>
      <c r="D258" s="17"/>
      <c r="E258" s="17"/>
      <c r="F258" s="10"/>
      <c r="G258" s="17"/>
      <c r="I258" s="47">
        <f t="shared" si="0"/>
        <v>0</v>
      </c>
      <c r="J258" s="46"/>
    </row>
    <row r="259" spans="1:10" x14ac:dyDescent="0.3">
      <c r="A259" s="2" t="s">
        <v>415</v>
      </c>
      <c r="B259" s="54" t="s">
        <v>433</v>
      </c>
      <c r="C259" s="17"/>
      <c r="D259" s="17"/>
      <c r="E259" s="17"/>
      <c r="F259" s="10"/>
      <c r="G259" s="17"/>
      <c r="I259" s="47">
        <f t="shared" si="0"/>
        <v>0</v>
      </c>
      <c r="J259" s="46"/>
    </row>
    <row r="260" spans="1:10" x14ac:dyDescent="0.3">
      <c r="A260" s="2" t="s">
        <v>53</v>
      </c>
      <c r="B260" s="58" t="s">
        <v>310</v>
      </c>
      <c r="C260" s="17"/>
      <c r="D260" s="17"/>
      <c r="E260" s="17"/>
      <c r="F260" s="10"/>
      <c r="G260" s="17"/>
      <c r="I260" s="47">
        <f t="shared" ref="I260:I275" si="5">C260+D260+E260+F260+G260</f>
        <v>0</v>
      </c>
      <c r="J260" s="44">
        <f>I171+I236+I260+I267+I243+I254</f>
        <v>25665</v>
      </c>
    </row>
    <row r="261" spans="1:10" x14ac:dyDescent="0.3">
      <c r="A261" s="2" t="s">
        <v>333</v>
      </c>
      <c r="B261" s="58" t="s">
        <v>310</v>
      </c>
      <c r="C261" s="17"/>
      <c r="D261" s="17"/>
      <c r="E261" s="17"/>
      <c r="F261" s="10"/>
      <c r="G261" s="17"/>
      <c r="I261" s="47">
        <f t="shared" si="5"/>
        <v>0</v>
      </c>
      <c r="J261" s="46">
        <f>I261+I172+I268+I244+I255</f>
        <v>15393</v>
      </c>
    </row>
    <row r="262" spans="1:10" x14ac:dyDescent="0.3">
      <c r="A262" s="2" t="s">
        <v>54</v>
      </c>
      <c r="B262" s="58" t="s">
        <v>310</v>
      </c>
      <c r="C262" s="17"/>
      <c r="D262" s="17"/>
      <c r="E262" s="17"/>
      <c r="F262" s="10"/>
      <c r="G262" s="17"/>
      <c r="I262" s="47">
        <f t="shared" si="5"/>
        <v>0</v>
      </c>
      <c r="J262" s="44">
        <f>I173+I237+I262+I275+I269+I245+I256</f>
        <v>40288</v>
      </c>
    </row>
    <row r="263" spans="1:10" x14ac:dyDescent="0.3">
      <c r="A263" s="2" t="s">
        <v>334</v>
      </c>
      <c r="B263" s="58" t="s">
        <v>310</v>
      </c>
      <c r="C263" s="17"/>
      <c r="D263" s="17"/>
      <c r="E263" s="17"/>
      <c r="F263" s="10"/>
      <c r="G263" s="17"/>
      <c r="I263" s="47">
        <f t="shared" si="5"/>
        <v>0</v>
      </c>
      <c r="J263" s="46">
        <f>I263+I174+I270+I246+I257</f>
        <v>31874</v>
      </c>
    </row>
    <row r="264" spans="1:10" x14ac:dyDescent="0.3">
      <c r="A264" s="2" t="s">
        <v>311</v>
      </c>
      <c r="B264" s="58" t="s">
        <v>310</v>
      </c>
      <c r="C264" s="17"/>
      <c r="D264" s="17"/>
      <c r="E264" s="17"/>
      <c r="F264" s="10"/>
      <c r="G264" s="17"/>
      <c r="I264" s="47">
        <f t="shared" si="5"/>
        <v>0</v>
      </c>
      <c r="J264" s="44">
        <f>I176+I238+I264+I271+I247+I258</f>
        <v>16355</v>
      </c>
    </row>
    <row r="265" spans="1:10" x14ac:dyDescent="0.3">
      <c r="A265" s="2" t="s">
        <v>320</v>
      </c>
      <c r="B265" s="58" t="s">
        <v>310</v>
      </c>
      <c r="C265" s="17"/>
      <c r="D265" s="17"/>
      <c r="E265" s="17"/>
      <c r="F265" s="17"/>
      <c r="G265" s="17"/>
      <c r="I265" s="47">
        <f t="shared" si="5"/>
        <v>0</v>
      </c>
      <c r="J265" s="44">
        <f>I239+I265+I177+I273+I249</f>
        <v>8481</v>
      </c>
    </row>
    <row r="266" spans="1:10" x14ac:dyDescent="0.3">
      <c r="A266" s="2" t="s">
        <v>337</v>
      </c>
      <c r="B266" s="58" t="s">
        <v>310</v>
      </c>
      <c r="C266" s="17"/>
      <c r="D266" s="17"/>
      <c r="E266" s="17"/>
      <c r="F266" s="17"/>
      <c r="G266" s="17"/>
      <c r="I266" s="47">
        <f>C266+D266+E266+F266+G266</f>
        <v>0</v>
      </c>
      <c r="J266" s="46">
        <f>I266+I178+I274+I250</f>
        <v>21231</v>
      </c>
    </row>
    <row r="267" spans="1:10" x14ac:dyDescent="0.3">
      <c r="A267" s="65" t="s">
        <v>29</v>
      </c>
      <c r="B267" s="58" t="s">
        <v>310</v>
      </c>
      <c r="C267" s="17"/>
      <c r="D267" s="17"/>
      <c r="E267" s="17"/>
      <c r="F267" s="17"/>
      <c r="G267" s="17"/>
      <c r="I267" s="47">
        <f t="shared" ref="I267:I274" si="6">C267+D267+E267+F267+G267</f>
        <v>0</v>
      </c>
      <c r="J267" s="46"/>
    </row>
    <row r="268" spans="1:10" x14ac:dyDescent="0.3">
      <c r="A268" s="65" t="s">
        <v>330</v>
      </c>
      <c r="B268" s="58" t="s">
        <v>310</v>
      </c>
      <c r="C268" s="17"/>
      <c r="D268" s="17"/>
      <c r="E268" s="17"/>
      <c r="F268" s="17"/>
      <c r="G268" s="17"/>
      <c r="I268" s="47">
        <f t="shared" si="6"/>
        <v>0</v>
      </c>
      <c r="J268" s="46"/>
    </row>
    <row r="269" spans="1:10" x14ac:dyDescent="0.3">
      <c r="A269" s="65" t="s">
        <v>17</v>
      </c>
      <c r="B269" s="58" t="s">
        <v>310</v>
      </c>
      <c r="C269" s="17"/>
      <c r="D269" s="17"/>
      <c r="E269" s="17"/>
      <c r="F269" s="17"/>
      <c r="G269" s="17"/>
      <c r="I269" s="47">
        <f t="shared" si="6"/>
        <v>0</v>
      </c>
      <c r="J269" s="46"/>
    </row>
    <row r="270" spans="1:10" x14ac:dyDescent="0.3">
      <c r="A270" s="65" t="s">
        <v>331</v>
      </c>
      <c r="B270" s="58" t="s">
        <v>310</v>
      </c>
      <c r="C270" s="17"/>
      <c r="D270" s="17"/>
      <c r="E270" s="17"/>
      <c r="F270" s="17"/>
      <c r="G270" s="17"/>
      <c r="I270" s="47">
        <f t="shared" si="6"/>
        <v>0</v>
      </c>
      <c r="J270" s="46"/>
    </row>
    <row r="271" spans="1:10" x14ac:dyDescent="0.3">
      <c r="A271" s="65" t="s">
        <v>18</v>
      </c>
      <c r="B271" s="58" t="s">
        <v>310</v>
      </c>
      <c r="C271" s="17"/>
      <c r="D271" s="17"/>
      <c r="E271" s="17"/>
      <c r="F271" s="10"/>
      <c r="G271" s="17"/>
      <c r="I271" s="47">
        <f t="shared" si="6"/>
        <v>0</v>
      </c>
      <c r="J271" s="46"/>
    </row>
    <row r="272" spans="1:10" x14ac:dyDescent="0.3">
      <c r="A272" s="65" t="s">
        <v>415</v>
      </c>
      <c r="B272" s="58" t="s">
        <v>310</v>
      </c>
      <c r="C272" s="17"/>
      <c r="D272" s="17"/>
      <c r="E272" s="17"/>
      <c r="F272" s="10"/>
      <c r="G272" s="17"/>
      <c r="I272" s="47">
        <f t="shared" si="6"/>
        <v>0</v>
      </c>
      <c r="J272" s="46">
        <f>I272</f>
        <v>0</v>
      </c>
    </row>
    <row r="273" spans="1:10" x14ac:dyDescent="0.3">
      <c r="A273" s="65" t="s">
        <v>244</v>
      </c>
      <c r="B273" s="58" t="s">
        <v>310</v>
      </c>
      <c r="C273" s="17"/>
      <c r="D273" s="17"/>
      <c r="E273" s="17"/>
      <c r="F273" s="10"/>
      <c r="G273" s="17"/>
      <c r="I273" s="47">
        <f t="shared" si="6"/>
        <v>0</v>
      </c>
      <c r="J273" s="46"/>
    </row>
    <row r="274" spans="1:10" x14ac:dyDescent="0.3">
      <c r="A274" s="65" t="s">
        <v>162</v>
      </c>
      <c r="B274" s="58" t="s">
        <v>310</v>
      </c>
      <c r="C274" s="17"/>
      <c r="D274" s="17"/>
      <c r="E274" s="17">
        <v>24</v>
      </c>
      <c r="F274" s="10"/>
      <c r="G274" s="17"/>
      <c r="I274" s="47">
        <f t="shared" si="6"/>
        <v>24</v>
      </c>
      <c r="J274" s="46"/>
    </row>
    <row r="275" spans="1:10" x14ac:dyDescent="0.3">
      <c r="A275" t="s">
        <v>27</v>
      </c>
      <c r="B275" t="s">
        <v>45</v>
      </c>
      <c r="C275" s="17"/>
      <c r="D275" s="17"/>
      <c r="E275" s="17"/>
      <c r="F275" s="17"/>
      <c r="G275" s="17"/>
      <c r="I275" s="47">
        <f t="shared" si="5"/>
        <v>0</v>
      </c>
      <c r="J275" s="44"/>
    </row>
    <row r="276" spans="1:10" x14ac:dyDescent="0.3">
      <c r="C276" s="1" t="s">
        <v>0</v>
      </c>
      <c r="D276" s="1" t="s">
        <v>0</v>
      </c>
      <c r="E276" s="1" t="s">
        <v>0</v>
      </c>
      <c r="F276" s="1" t="s">
        <v>0</v>
      </c>
      <c r="G276" s="1" t="s">
        <v>0</v>
      </c>
      <c r="H276" s="1"/>
      <c r="I276" s="1" t="s">
        <v>0</v>
      </c>
    </row>
    <row r="277" spans="1:10" x14ac:dyDescent="0.3">
      <c r="C277" s="70">
        <f>SUM(C4:C275)</f>
        <v>180415</v>
      </c>
      <c r="D277" s="70">
        <f>SUM(D4:D275)</f>
        <v>190561</v>
      </c>
      <c r="E277" s="70">
        <f>SUM(E4:E275)</f>
        <v>70428</v>
      </c>
      <c r="F277" s="70">
        <f>SUM(F4:F275)</f>
        <v>180030</v>
      </c>
      <c r="G277" s="70">
        <f>SUM(G4:G275)</f>
        <v>0</v>
      </c>
      <c r="H277" s="9"/>
      <c r="I277" s="76">
        <f>SUM(I4:I275)</f>
        <v>621434</v>
      </c>
      <c r="J277" s="76">
        <f>SUM(J4:J275)</f>
        <v>621434</v>
      </c>
    </row>
    <row r="278" spans="1:10" x14ac:dyDescent="0.3">
      <c r="C278" s="1" t="s">
        <v>1</v>
      </c>
      <c r="D278" s="1" t="s">
        <v>1</v>
      </c>
      <c r="E278" s="1" t="s">
        <v>1</v>
      </c>
      <c r="F278" s="1" t="s">
        <v>1</v>
      </c>
      <c r="G278" s="1" t="s">
        <v>1</v>
      </c>
      <c r="H278" s="1"/>
      <c r="I278" s="1" t="s">
        <v>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J279"/>
  <sheetViews>
    <sheetView topLeftCell="A252" workbookViewId="0">
      <selection activeCell="L206" sqref="L206"/>
    </sheetView>
  </sheetViews>
  <sheetFormatPr defaultRowHeight="14.4" x14ac:dyDescent="0.3"/>
  <cols>
    <col min="2" max="2" width="20.44140625" customWidth="1"/>
    <col min="3" max="3" width="11.6640625" customWidth="1"/>
    <col min="4" max="4" width="12.109375" customWidth="1"/>
    <col min="5" max="5" width="12.33203125" customWidth="1"/>
    <col min="6" max="6" width="11.5546875" customWidth="1"/>
    <col min="7" max="7" width="11.33203125" customWidth="1"/>
    <col min="9" max="9" width="12.44140625" customWidth="1"/>
    <col min="10" max="10" width="12.5546875" customWidth="1"/>
  </cols>
  <sheetData>
    <row r="1" spans="1:10" x14ac:dyDescent="0.3">
      <c r="A1" t="s">
        <v>439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72</v>
      </c>
      <c r="D3" s="4" t="s">
        <v>269</v>
      </c>
      <c r="E3" s="4" t="s">
        <v>270</v>
      </c>
      <c r="F3" s="3" t="s">
        <v>271</v>
      </c>
      <c r="G3" s="3" t="s">
        <v>92</v>
      </c>
    </row>
    <row r="4" spans="1:10" x14ac:dyDescent="0.3">
      <c r="A4" t="s">
        <v>19</v>
      </c>
      <c r="B4" t="s">
        <v>13</v>
      </c>
      <c r="C4" s="5">
        <v>4091</v>
      </c>
      <c r="D4" s="5">
        <v>7060</v>
      </c>
      <c r="E4" s="5">
        <v>19648</v>
      </c>
      <c r="F4" s="10">
        <v>8790</v>
      </c>
      <c r="G4" s="5">
        <v>3041</v>
      </c>
      <c r="I4" s="47">
        <f t="shared" ref="I4:I260" si="0">C4+D4+E4+F4+G4</f>
        <v>42630</v>
      </c>
      <c r="J4" s="44"/>
    </row>
    <row r="5" spans="1:10" x14ac:dyDescent="0.3">
      <c r="A5" t="s">
        <v>421</v>
      </c>
      <c r="B5" t="s">
        <v>13</v>
      </c>
      <c r="C5" s="5"/>
      <c r="D5" s="5">
        <v>22141</v>
      </c>
      <c r="E5" s="5">
        <v>9418</v>
      </c>
      <c r="F5" s="10">
        <v>15762</v>
      </c>
      <c r="G5" s="5">
        <v>11720</v>
      </c>
      <c r="I5" s="47">
        <f t="shared" si="0"/>
        <v>59041</v>
      </c>
      <c r="J5" s="44"/>
    </row>
    <row r="6" spans="1:10" x14ac:dyDescent="0.3">
      <c r="A6" t="s">
        <v>20</v>
      </c>
      <c r="B6" t="s">
        <v>13</v>
      </c>
      <c r="C6" s="5">
        <v>13520</v>
      </c>
      <c r="D6" s="5">
        <v>3382</v>
      </c>
      <c r="E6" s="5"/>
      <c r="F6" s="17">
        <v>7510</v>
      </c>
      <c r="G6" s="5">
        <v>6981</v>
      </c>
      <c r="I6" s="47">
        <f t="shared" si="0"/>
        <v>31393</v>
      </c>
      <c r="J6" s="44"/>
    </row>
    <row r="7" spans="1:10" x14ac:dyDescent="0.3">
      <c r="A7" t="s">
        <v>422</v>
      </c>
      <c r="B7" t="s">
        <v>13</v>
      </c>
      <c r="C7" s="5">
        <v>10949</v>
      </c>
      <c r="D7" s="5">
        <v>4897</v>
      </c>
      <c r="E7" s="5">
        <v>11668</v>
      </c>
      <c r="F7" s="17">
        <v>16580</v>
      </c>
      <c r="G7" s="5">
        <v>6665</v>
      </c>
      <c r="I7" s="47">
        <f t="shared" si="0"/>
        <v>50759</v>
      </c>
      <c r="J7" s="44"/>
    </row>
    <row r="8" spans="1:10" x14ac:dyDescent="0.3">
      <c r="A8" t="s">
        <v>21</v>
      </c>
      <c r="B8" t="s">
        <v>13</v>
      </c>
      <c r="C8" s="5">
        <v>8980</v>
      </c>
      <c r="D8" s="5">
        <v>7057</v>
      </c>
      <c r="E8" s="5">
        <v>8956</v>
      </c>
      <c r="F8" s="17">
        <v>4790</v>
      </c>
      <c r="G8" s="5">
        <v>1557</v>
      </c>
      <c r="I8" s="47">
        <f t="shared" si="0"/>
        <v>31340</v>
      </c>
      <c r="J8" s="44"/>
    </row>
    <row r="9" spans="1:10" x14ac:dyDescent="0.3">
      <c r="A9" t="s">
        <v>423</v>
      </c>
      <c r="B9" t="s">
        <v>13</v>
      </c>
      <c r="C9" s="5"/>
      <c r="D9" s="5">
        <v>1884</v>
      </c>
      <c r="E9" s="5"/>
      <c r="F9" s="17">
        <v>1068</v>
      </c>
      <c r="G9" s="5">
        <v>2583</v>
      </c>
      <c r="I9" s="47">
        <f t="shared" si="0"/>
        <v>5535</v>
      </c>
      <c r="J9" s="44">
        <f>I9</f>
        <v>5535</v>
      </c>
    </row>
    <row r="10" spans="1:10" x14ac:dyDescent="0.3">
      <c r="A10" t="s">
        <v>243</v>
      </c>
      <c r="B10" t="s">
        <v>13</v>
      </c>
      <c r="C10" s="5"/>
      <c r="D10" s="5">
        <v>5748</v>
      </c>
      <c r="E10" s="5"/>
      <c r="F10" s="17">
        <v>2783</v>
      </c>
      <c r="G10" s="5"/>
      <c r="I10" s="47">
        <f t="shared" si="0"/>
        <v>8531</v>
      </c>
      <c r="J10" s="44"/>
    </row>
    <row r="11" spans="1:10" x14ac:dyDescent="0.3">
      <c r="A11" t="s">
        <v>197</v>
      </c>
      <c r="B11" t="s">
        <v>13</v>
      </c>
      <c r="C11" s="5">
        <v>6199</v>
      </c>
      <c r="D11" s="5">
        <v>1025</v>
      </c>
      <c r="E11" s="5"/>
      <c r="F11" s="17">
        <v>7748</v>
      </c>
      <c r="G11" s="5"/>
      <c r="I11" s="47">
        <f t="shared" si="0"/>
        <v>14972</v>
      </c>
      <c r="J11" s="46"/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762</v>
      </c>
      <c r="E13" s="5">
        <v>849</v>
      </c>
      <c r="F13" s="17">
        <v>258</v>
      </c>
      <c r="G13" s="5"/>
      <c r="I13" s="47">
        <f t="shared" si="0"/>
        <v>1869</v>
      </c>
      <c r="J13" s="46">
        <f>I13+I16</f>
        <v>2497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5156</v>
      </c>
    </row>
    <row r="15" spans="1:10" x14ac:dyDescent="0.3">
      <c r="A15" t="s">
        <v>436</v>
      </c>
      <c r="B15" t="s">
        <v>23</v>
      </c>
      <c r="C15" s="5"/>
      <c r="D15" s="5"/>
      <c r="E15" s="5"/>
      <c r="F15" s="17"/>
      <c r="G15" s="5"/>
      <c r="I15" s="47">
        <f t="shared" ref="I15" si="1">C15+D15+E15+F15+G15</f>
        <v>0</v>
      </c>
      <c r="J15" s="46">
        <f>I15</f>
        <v>0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>
        <v>628</v>
      </c>
      <c r="G16" s="17"/>
      <c r="I16" s="47">
        <f t="shared" si="0"/>
        <v>628</v>
      </c>
      <c r="J16" s="46"/>
    </row>
    <row r="17" spans="1:10" x14ac:dyDescent="0.3">
      <c r="A17" s="67" t="s">
        <v>18</v>
      </c>
      <c r="B17" s="67" t="s">
        <v>315</v>
      </c>
      <c r="C17" s="17">
        <v>1334</v>
      </c>
      <c r="D17" s="17">
        <v>1075</v>
      </c>
      <c r="E17" s="17">
        <v>1487</v>
      </c>
      <c r="F17" s="17">
        <v>1260</v>
      </c>
      <c r="G17" s="17"/>
      <c r="I17" s="47">
        <f t="shared" si="0"/>
        <v>5156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>
        <f>I4+I20+I34+I41+I63+I67+I69+I80+I27+I76+I87+I56+I48</f>
        <v>49360</v>
      </c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>
        <f>I21+I35+I42+I81+I28+I70+I77+I88+I57+I49+I5</f>
        <v>59041</v>
      </c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>
        <f>I6+I22+I36+I43+I64+I68+I82+I29+I71+I89+I58+I50</f>
        <v>31393</v>
      </c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>
        <f>I23+I37+I44+I83+I30+I72+I90+I59+I51+I7</f>
        <v>88100</v>
      </c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>
        <f>I8+I24+I38+I45+I65+I84+I31+I73+I91+I60+I52</f>
        <v>41271</v>
      </c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>
        <f>I10+I25+I39+I46+I66+I85+I32+I74+I78+I92+I61+I54</f>
        <v>9390</v>
      </c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>
        <f>I11+I26+I40+I47+I86+I33+I75+I79+I93+I62+I55</f>
        <v>14972</v>
      </c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>
        <v>1706</v>
      </c>
      <c r="F31" s="17"/>
      <c r="G31" s="17"/>
      <c r="I31" s="47">
        <f t="shared" si="0"/>
        <v>1706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>
        <v>859</v>
      </c>
      <c r="F32" s="17"/>
      <c r="G32" s="17"/>
      <c r="I32" s="47">
        <f t="shared" si="0"/>
        <v>859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>
        <v>3234</v>
      </c>
      <c r="D34" s="17"/>
      <c r="E34" s="17">
        <v>3496</v>
      </c>
      <c r="F34" s="17"/>
      <c r="G34" s="17"/>
      <c r="I34" s="47">
        <f t="shared" si="0"/>
        <v>6730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>
        <v>3270</v>
      </c>
      <c r="D37" s="17">
        <v>10070</v>
      </c>
      <c r="E37" s="17"/>
      <c r="F37" s="17"/>
      <c r="G37" s="17"/>
      <c r="I37" s="47">
        <f t="shared" si="0"/>
        <v>13340</v>
      </c>
      <c r="J37" s="45"/>
    </row>
    <row r="38" spans="1:10" x14ac:dyDescent="0.3">
      <c r="A38" s="2" t="s">
        <v>8</v>
      </c>
      <c r="B38" s="61" t="s">
        <v>345</v>
      </c>
      <c r="C38" s="17">
        <v>4904</v>
      </c>
      <c r="D38" s="17">
        <v>3179</v>
      </c>
      <c r="E38" s="17">
        <v>142</v>
      </c>
      <c r="F38" s="17"/>
      <c r="G38" s="17"/>
      <c r="I38" s="47">
        <f t="shared" si="0"/>
        <v>8225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4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/>
      <c r="D51" s="17"/>
      <c r="E51" s="17">
        <v>3199</v>
      </c>
      <c r="F51" s="17"/>
      <c r="G51" s="17"/>
      <c r="I51" s="47">
        <f t="shared" si="0"/>
        <v>3199</v>
      </c>
      <c r="J51" s="45"/>
    </row>
    <row r="52" spans="1:10" x14ac:dyDescent="0.3">
      <c r="A52" s="2" t="s">
        <v>18</v>
      </c>
      <c r="B52" s="84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2" t="s">
        <v>244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/>
      <c r="D72" s="17">
        <v>5385</v>
      </c>
      <c r="E72" s="17">
        <v>5186</v>
      </c>
      <c r="F72" s="17">
        <v>5820</v>
      </c>
      <c r="G72" s="17">
        <v>4411</v>
      </c>
      <c r="I72" s="47">
        <f t="shared" si="0"/>
        <v>20802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328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329</v>
      </c>
      <c r="B90" s="77" t="s">
        <v>386</v>
      </c>
      <c r="C90" s="17"/>
      <c r="D90" s="17"/>
      <c r="E90" s="17"/>
      <c r="F90" s="17"/>
      <c r="G90" s="17"/>
      <c r="I90" s="47">
        <f t="shared" si="0"/>
        <v>0</v>
      </c>
      <c r="J90" s="45"/>
    </row>
    <row r="91" spans="1:10" x14ac:dyDescent="0.3">
      <c r="A91" s="77" t="s">
        <v>174</v>
      </c>
      <c r="B91" s="77" t="s">
        <v>386</v>
      </c>
      <c r="C91" s="17"/>
      <c r="D91" s="17"/>
      <c r="E91" s="17"/>
      <c r="F91" s="17"/>
      <c r="G91" s="17"/>
      <c r="I91" s="47">
        <f t="shared" si="0"/>
        <v>0</v>
      </c>
      <c r="J91" s="45"/>
    </row>
    <row r="92" spans="1:10" x14ac:dyDescent="0.3">
      <c r="A92" s="77" t="s">
        <v>307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s="77" t="s">
        <v>324</v>
      </c>
      <c r="B93" s="77" t="s">
        <v>386</v>
      </c>
      <c r="C93" s="17"/>
      <c r="D93" s="17"/>
      <c r="E93" s="17"/>
      <c r="F93" s="17"/>
      <c r="G93" s="17"/>
      <c r="I93" s="47">
        <f t="shared" si="0"/>
        <v>0</v>
      </c>
      <c r="J93" s="45"/>
    </row>
    <row r="94" spans="1:10" x14ac:dyDescent="0.3">
      <c r="A94" t="s">
        <v>29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4"/>
    </row>
    <row r="95" spans="1:10" x14ac:dyDescent="0.3">
      <c r="A95" t="s">
        <v>17</v>
      </c>
      <c r="B95" t="s">
        <v>30</v>
      </c>
      <c r="C95" s="17"/>
      <c r="D95" s="17"/>
      <c r="E95" s="17"/>
      <c r="F95" s="17"/>
      <c r="G95" s="17"/>
      <c r="I95" s="47">
        <f t="shared" si="0"/>
        <v>0</v>
      </c>
      <c r="J95" s="44"/>
    </row>
    <row r="96" spans="1:10" x14ac:dyDescent="0.3">
      <c r="A96" t="s">
        <v>18</v>
      </c>
      <c r="B96" t="s">
        <v>30</v>
      </c>
      <c r="C96" s="17"/>
      <c r="D96" s="17"/>
      <c r="E96" s="17"/>
      <c r="F96" s="17"/>
      <c r="G96" s="17"/>
      <c r="I96" s="47">
        <f t="shared" si="0"/>
        <v>0</v>
      </c>
      <c r="J96" s="44"/>
    </row>
    <row r="97" spans="1:10" x14ac:dyDescent="0.3">
      <c r="A97" t="s">
        <v>244</v>
      </c>
      <c r="B97" t="s">
        <v>30</v>
      </c>
      <c r="C97" s="17"/>
      <c r="D97" s="17">
        <v>4973</v>
      </c>
      <c r="E97" s="17"/>
      <c r="F97" s="17">
        <v>2610</v>
      </c>
      <c r="G97" s="17"/>
      <c r="I97" s="47">
        <f t="shared" si="0"/>
        <v>7583</v>
      </c>
      <c r="J97" s="44"/>
    </row>
    <row r="98" spans="1:10" x14ac:dyDescent="0.3">
      <c r="A98" t="s">
        <v>162</v>
      </c>
      <c r="B98" t="s">
        <v>30</v>
      </c>
      <c r="C98" s="17"/>
      <c r="D98" s="17"/>
      <c r="E98" s="17"/>
      <c r="F98" s="17"/>
      <c r="G98" s="17"/>
      <c r="I98" s="47">
        <f t="shared" si="0"/>
        <v>0</v>
      </c>
      <c r="J98" s="46"/>
    </row>
    <row r="99" spans="1:10" x14ac:dyDescent="0.3">
      <c r="A99" s="42" t="s">
        <v>25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6">
        <f>I99+I121</f>
        <v>0</v>
      </c>
    </row>
    <row r="100" spans="1:10" x14ac:dyDescent="0.3">
      <c r="A100" s="42" t="s">
        <v>349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6">
        <f>I100</f>
        <v>0</v>
      </c>
    </row>
    <row r="101" spans="1:10" x14ac:dyDescent="0.3">
      <c r="A101" s="42" t="s">
        <v>27</v>
      </c>
      <c r="B101" s="42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4">
        <f>I101+I119+I122</f>
        <v>0</v>
      </c>
    </row>
    <row r="102" spans="1:10" x14ac:dyDescent="0.3">
      <c r="A102" s="60" t="s">
        <v>325</v>
      </c>
      <c r="B102" s="60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4">
        <f>I102+I123</f>
        <v>0</v>
      </c>
    </row>
    <row r="103" spans="1:10" x14ac:dyDescent="0.3">
      <c r="A103" s="42" t="s">
        <v>28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4">
        <f>I103+I120+I124</f>
        <v>0</v>
      </c>
    </row>
    <row r="104" spans="1:10" x14ac:dyDescent="0.3">
      <c r="A104" t="s">
        <v>29</v>
      </c>
      <c r="B104" s="59" t="s">
        <v>254</v>
      </c>
      <c r="C104" s="17">
        <v>6405</v>
      </c>
      <c r="D104" s="17">
        <v>4870</v>
      </c>
      <c r="E104" s="17">
        <v>13640</v>
      </c>
      <c r="F104" s="17">
        <v>7837</v>
      </c>
      <c r="G104" s="17">
        <v>1738</v>
      </c>
      <c r="I104" s="47">
        <f t="shared" si="0"/>
        <v>34490</v>
      </c>
      <c r="J104" s="44">
        <f>I94+I104+I112+I125+I157+I129+I136+I143+I150+I164</f>
        <v>35362</v>
      </c>
    </row>
    <row r="105" spans="1:10" x14ac:dyDescent="0.3">
      <c r="A105" t="s">
        <v>330</v>
      </c>
      <c r="B105" s="59" t="s">
        <v>254</v>
      </c>
      <c r="C105" s="17"/>
      <c r="D105" s="17">
        <v>4619</v>
      </c>
      <c r="E105" s="17">
        <v>3002</v>
      </c>
      <c r="F105" s="17">
        <v>8903</v>
      </c>
      <c r="G105" s="17">
        <v>7192</v>
      </c>
      <c r="I105" s="47">
        <f t="shared" si="0"/>
        <v>23716</v>
      </c>
      <c r="J105" s="46">
        <f>I105+I158+I130+I137+I144+I151+I165+I113</f>
        <v>28100</v>
      </c>
    </row>
    <row r="106" spans="1:10" x14ac:dyDescent="0.3">
      <c r="A106" t="s">
        <v>17</v>
      </c>
      <c r="B106" s="59" t="s">
        <v>254</v>
      </c>
      <c r="C106" s="17">
        <v>8903</v>
      </c>
      <c r="D106" s="17">
        <v>829</v>
      </c>
      <c r="E106" s="17"/>
      <c r="F106" s="17">
        <v>6631</v>
      </c>
      <c r="G106" s="17">
        <v>6315</v>
      </c>
      <c r="I106" s="47">
        <f t="shared" si="0"/>
        <v>22678</v>
      </c>
      <c r="J106" s="44">
        <f>I95+I106+I114+I126+I159+I131+I138+I145+I152+I166</f>
        <v>22678</v>
      </c>
    </row>
    <row r="107" spans="1:10" x14ac:dyDescent="0.3">
      <c r="A107" t="s">
        <v>331</v>
      </c>
      <c r="B107" s="59" t="s">
        <v>254</v>
      </c>
      <c r="C107" s="17">
        <v>7976</v>
      </c>
      <c r="D107" s="17">
        <v>10576</v>
      </c>
      <c r="E107" s="17">
        <v>3278</v>
      </c>
      <c r="F107" s="17">
        <v>11654</v>
      </c>
      <c r="G107" s="17">
        <v>2887</v>
      </c>
      <c r="I107" s="47">
        <f t="shared" si="0"/>
        <v>36371</v>
      </c>
      <c r="J107" s="46">
        <f>I107+I160+I132+I139+I146+I153+I167+I115</f>
        <v>36996</v>
      </c>
    </row>
    <row r="108" spans="1:10" x14ac:dyDescent="0.3">
      <c r="A108" t="s">
        <v>18</v>
      </c>
      <c r="B108" s="59" t="s">
        <v>254</v>
      </c>
      <c r="C108" s="17">
        <v>5621</v>
      </c>
      <c r="D108" s="17">
        <v>4525</v>
      </c>
      <c r="E108" s="17">
        <v>7105</v>
      </c>
      <c r="F108" s="17">
        <v>4574</v>
      </c>
      <c r="G108" s="17">
        <v>1476</v>
      </c>
      <c r="I108" s="47">
        <f t="shared" si="0"/>
        <v>23301</v>
      </c>
      <c r="J108" s="44">
        <f>I96+I116+I127+I161+I108+I133+I140+I147+I154+I168</f>
        <v>24222</v>
      </c>
    </row>
    <row r="109" spans="1:10" x14ac:dyDescent="0.3">
      <c r="A109" t="s">
        <v>415</v>
      </c>
      <c r="B109" s="59" t="s">
        <v>254</v>
      </c>
      <c r="C109" s="17"/>
      <c r="D109" s="17">
        <v>1617</v>
      </c>
      <c r="E109" s="17"/>
      <c r="F109" s="17">
        <v>1016</v>
      </c>
      <c r="G109" s="17">
        <v>1585</v>
      </c>
      <c r="I109" s="47">
        <f t="shared" si="0"/>
        <v>4218</v>
      </c>
      <c r="J109" s="44">
        <f>I109</f>
        <v>4218</v>
      </c>
    </row>
    <row r="110" spans="1:10" x14ac:dyDescent="0.3">
      <c r="A110" t="s">
        <v>244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I97+I117+I128+I110+I162+I134+I141+I148+I155+I169</f>
        <v>7583</v>
      </c>
    </row>
    <row r="111" spans="1:10" x14ac:dyDescent="0.3">
      <c r="A111" t="s">
        <v>162</v>
      </c>
      <c r="B111" s="59" t="s">
        <v>254</v>
      </c>
      <c r="C111" s="17">
        <v>5481</v>
      </c>
      <c r="D111" s="17">
        <v>928</v>
      </c>
      <c r="E111" s="17"/>
      <c r="F111" s="17">
        <v>3179</v>
      </c>
      <c r="G111" s="17"/>
      <c r="I111" s="47">
        <f t="shared" si="0"/>
        <v>9588</v>
      </c>
      <c r="J111" s="44">
        <f>I98+I111+I118+I163+I135+I142+I149+I156+I170</f>
        <v>9588</v>
      </c>
    </row>
    <row r="112" spans="1:10" x14ac:dyDescent="0.3">
      <c r="A112" t="s">
        <v>175</v>
      </c>
      <c r="B112" s="68" t="s">
        <v>430</v>
      </c>
      <c r="C112" s="17"/>
      <c r="D112" s="17"/>
      <c r="E112" s="17"/>
      <c r="F112" s="17"/>
      <c r="G112" s="17">
        <v>872</v>
      </c>
      <c r="I112" s="47">
        <f t="shared" si="0"/>
        <v>872</v>
      </c>
      <c r="J112" s="45"/>
    </row>
    <row r="113" spans="1:10" x14ac:dyDescent="0.3">
      <c r="A113" t="s">
        <v>361</v>
      </c>
      <c r="B113" s="68" t="s">
        <v>430</v>
      </c>
      <c r="C113" s="17"/>
      <c r="D113" s="17">
        <v>4384</v>
      </c>
      <c r="E113" s="17"/>
      <c r="F113" s="17"/>
      <c r="G113" s="17"/>
      <c r="I113" s="47">
        <f t="shared" si="0"/>
        <v>4384</v>
      </c>
      <c r="J113" s="45"/>
    </row>
    <row r="114" spans="1:10" x14ac:dyDescent="0.3">
      <c r="A114" t="s">
        <v>176</v>
      </c>
      <c r="B114" s="68" t="s">
        <v>430</v>
      </c>
      <c r="C114" s="17"/>
      <c r="D114" s="17"/>
      <c r="E114" s="17"/>
      <c r="F114" s="17"/>
      <c r="G114" s="17"/>
      <c r="I114" s="47">
        <f t="shared" si="0"/>
        <v>0</v>
      </c>
      <c r="J114" s="45"/>
    </row>
    <row r="115" spans="1:10" x14ac:dyDescent="0.3">
      <c r="A115" t="s">
        <v>362</v>
      </c>
      <c r="B115" s="68" t="s">
        <v>430</v>
      </c>
      <c r="C115" s="17"/>
      <c r="D115" s="17"/>
      <c r="E115" s="17"/>
      <c r="F115" s="17"/>
      <c r="G115" s="17">
        <v>625</v>
      </c>
      <c r="I115" s="47">
        <f t="shared" si="0"/>
        <v>625</v>
      </c>
      <c r="J115" s="45"/>
    </row>
    <row r="116" spans="1:10" x14ac:dyDescent="0.3">
      <c r="A116" t="s">
        <v>177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363</v>
      </c>
      <c r="B117" s="68" t="s">
        <v>430</v>
      </c>
      <c r="C117" s="17"/>
      <c r="D117" s="17"/>
      <c r="E117" s="17"/>
      <c r="F117" s="17"/>
      <c r="G117" s="17"/>
      <c r="I117" s="47">
        <f t="shared" si="0"/>
        <v>0</v>
      </c>
      <c r="J117" s="45"/>
    </row>
    <row r="118" spans="1:10" x14ac:dyDescent="0.3">
      <c r="A118" t="s">
        <v>364</v>
      </c>
      <c r="B118" s="68" t="s">
        <v>430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t="s">
        <v>27</v>
      </c>
      <c r="B119" s="2" t="s">
        <v>289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28</v>
      </c>
      <c r="B120" s="2" t="s">
        <v>289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t="s">
        <v>25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27</v>
      </c>
      <c r="B122" s="2" t="s">
        <v>292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325</v>
      </c>
      <c r="B123" s="2" t="s">
        <v>292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s="2" t="s">
        <v>29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s="2" t="s">
        <v>17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18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244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t="s">
        <v>175</v>
      </c>
      <c r="B129" s="64" t="s">
        <v>360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t="s">
        <v>361</v>
      </c>
      <c r="B130" s="64" t="s">
        <v>360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176</v>
      </c>
      <c r="B131" s="64" t="s">
        <v>360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t="s">
        <v>362</v>
      </c>
      <c r="B132" s="64" t="s">
        <v>360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177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s="2" t="s">
        <v>363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s="2" t="s">
        <v>364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s="53" t="s">
        <v>29</v>
      </c>
      <c r="B136" s="68" t="s">
        <v>420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53" t="s">
        <v>330</v>
      </c>
      <c r="B137" s="68" t="s">
        <v>420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53" t="s">
        <v>17</v>
      </c>
      <c r="B138" s="68" t="s">
        <v>420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53" t="s">
        <v>331</v>
      </c>
      <c r="B139" s="68" t="s">
        <v>420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53" t="s">
        <v>18</v>
      </c>
      <c r="B140" s="68" t="s">
        <v>420</v>
      </c>
      <c r="C140" s="17">
        <v>921</v>
      </c>
      <c r="D140" s="17"/>
      <c r="E140" s="17"/>
      <c r="F140" s="17"/>
      <c r="G140" s="17"/>
      <c r="I140" s="13">
        <f t="shared" si="0"/>
        <v>921</v>
      </c>
      <c r="J140" s="46"/>
    </row>
    <row r="141" spans="1:10" x14ac:dyDescent="0.3">
      <c r="A141" s="53" t="s">
        <v>244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162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1" t="s">
        <v>29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1" t="s">
        <v>330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1" t="s">
        <v>17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1" t="s">
        <v>331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18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244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162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55" t="s">
        <v>37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55" t="s">
        <v>332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2" t="s">
        <v>33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2" t="s">
        <v>326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72" t="s">
        <v>31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245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55" t="s">
        <v>161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2" t="s">
        <v>37</v>
      </c>
      <c r="B157" s="73" t="s">
        <v>297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2" t="s">
        <v>332</v>
      </c>
      <c r="B158" s="73" t="s">
        <v>297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2" t="s">
        <v>33</v>
      </c>
      <c r="B159" s="73" t="s">
        <v>297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2" t="s">
        <v>326</v>
      </c>
      <c r="B160" s="73" t="s">
        <v>297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31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245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161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77" t="s">
        <v>175</v>
      </c>
      <c r="B164" s="68" t="s">
        <v>382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77" t="s">
        <v>361</v>
      </c>
      <c r="B165" s="68" t="s">
        <v>382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78" t="s">
        <v>176</v>
      </c>
      <c r="B166" s="68" t="s">
        <v>382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78" t="s">
        <v>362</v>
      </c>
      <c r="B167" s="68" t="s">
        <v>382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8" t="s">
        <v>177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7" t="s">
        <v>363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s="77" t="s">
        <v>364</v>
      </c>
      <c r="B170" s="68" t="s">
        <v>382</v>
      </c>
      <c r="C170" s="17"/>
      <c r="D170" s="17"/>
      <c r="E170" s="17"/>
      <c r="F170" s="17"/>
      <c r="G170" s="17"/>
      <c r="I170" s="13">
        <f t="shared" si="0"/>
        <v>0</v>
      </c>
      <c r="J170" s="46"/>
    </row>
    <row r="171" spans="1:10" x14ac:dyDescent="0.3">
      <c r="A171" t="s">
        <v>37</v>
      </c>
      <c r="B171" s="55" t="s">
        <v>336</v>
      </c>
      <c r="C171" s="17"/>
      <c r="D171" s="17"/>
      <c r="E171" s="17"/>
      <c r="F171" s="10"/>
      <c r="G171" s="17"/>
      <c r="I171" s="47">
        <f t="shared" si="0"/>
        <v>0</v>
      </c>
      <c r="J171" s="45"/>
    </row>
    <row r="172" spans="1:10" x14ac:dyDescent="0.3">
      <c r="A172" s="2" t="s">
        <v>332</v>
      </c>
      <c r="B172" s="55" t="s">
        <v>336</v>
      </c>
      <c r="C172" s="17"/>
      <c r="D172" s="17"/>
      <c r="E172" s="17"/>
      <c r="F172" s="10"/>
      <c r="G172" s="17"/>
      <c r="I172" s="47">
        <f t="shared" si="0"/>
        <v>0</v>
      </c>
      <c r="J172" s="45"/>
    </row>
    <row r="173" spans="1:10" x14ac:dyDescent="0.3">
      <c r="A173" t="s">
        <v>33</v>
      </c>
      <c r="B173" s="55" t="s">
        <v>336</v>
      </c>
      <c r="C173" s="17"/>
      <c r="D173" s="17"/>
      <c r="E173" s="17"/>
      <c r="F173" s="10"/>
      <c r="G173" s="17"/>
      <c r="I173" s="47">
        <f t="shared" si="0"/>
        <v>0</v>
      </c>
      <c r="J173" s="45"/>
    </row>
    <row r="174" spans="1:10" x14ac:dyDescent="0.3">
      <c r="A174" s="2" t="s">
        <v>326</v>
      </c>
      <c r="B174" s="55" t="s">
        <v>336</v>
      </c>
      <c r="C174" s="17"/>
      <c r="D174" s="17"/>
      <c r="E174" s="17"/>
      <c r="F174" s="10"/>
      <c r="G174" s="17"/>
      <c r="I174" s="47">
        <f t="shared" si="0"/>
        <v>0</v>
      </c>
      <c r="J174" s="45"/>
    </row>
    <row r="175" spans="1:10" x14ac:dyDescent="0.3">
      <c r="A175" s="2" t="s">
        <v>339</v>
      </c>
      <c r="B175" s="55" t="s">
        <v>336</v>
      </c>
      <c r="C175" s="17"/>
      <c r="D175" s="17"/>
      <c r="E175" s="17"/>
      <c r="F175" s="10"/>
      <c r="G175" s="17"/>
      <c r="I175" s="47">
        <f t="shared" si="0"/>
        <v>0</v>
      </c>
      <c r="J175" s="46">
        <f>I175</f>
        <v>0</v>
      </c>
    </row>
    <row r="176" spans="1:10" x14ac:dyDescent="0.3">
      <c r="A176" t="s">
        <v>31</v>
      </c>
      <c r="B176" s="55" t="s">
        <v>336</v>
      </c>
      <c r="C176" s="17"/>
      <c r="D176" s="17"/>
      <c r="E176" s="17"/>
      <c r="F176" s="17"/>
      <c r="G176" s="17"/>
      <c r="I176" s="47">
        <f t="shared" si="0"/>
        <v>0</v>
      </c>
      <c r="J176" s="45"/>
    </row>
    <row r="177" spans="1:10" x14ac:dyDescent="0.3">
      <c r="A177" s="2" t="s">
        <v>245</v>
      </c>
      <c r="B177" s="55" t="s">
        <v>336</v>
      </c>
      <c r="C177" s="17"/>
      <c r="D177" s="17"/>
      <c r="E177" s="17">
        <v>953</v>
      </c>
      <c r="F177" s="17"/>
      <c r="G177" s="17"/>
      <c r="I177" s="47">
        <f t="shared" si="0"/>
        <v>953</v>
      </c>
      <c r="J177" s="45"/>
    </row>
    <row r="178" spans="1:10" x14ac:dyDescent="0.3">
      <c r="A178" s="2" t="s">
        <v>161</v>
      </c>
      <c r="B178" s="55" t="s">
        <v>336</v>
      </c>
      <c r="C178" s="17"/>
      <c r="D178" s="17"/>
      <c r="E178" s="17"/>
      <c r="F178" s="17"/>
      <c r="G178" s="17"/>
      <c r="I178" s="47">
        <f t="shared" si="0"/>
        <v>0</v>
      </c>
      <c r="J178" s="45"/>
    </row>
    <row r="179" spans="1:10" x14ac:dyDescent="0.3">
      <c r="A179" t="s">
        <v>35</v>
      </c>
      <c r="B179" t="s">
        <v>32</v>
      </c>
      <c r="C179" s="17"/>
      <c r="D179" s="17"/>
      <c r="E179" s="17"/>
      <c r="F179" s="17"/>
      <c r="G179" s="17"/>
      <c r="I179" s="13">
        <f t="shared" si="0"/>
        <v>0</v>
      </c>
      <c r="J179" s="46">
        <f>I179</f>
        <v>0</v>
      </c>
    </row>
    <row r="180" spans="1:10" x14ac:dyDescent="0.3">
      <c r="A180" t="s">
        <v>36</v>
      </c>
      <c r="B180" t="s">
        <v>32</v>
      </c>
      <c r="C180" s="17"/>
      <c r="D180" s="17"/>
      <c r="E180" s="17"/>
      <c r="F180" s="17"/>
      <c r="G180" s="17"/>
      <c r="I180" s="13">
        <f t="shared" si="0"/>
        <v>0</v>
      </c>
      <c r="J180" s="46">
        <f t="shared" ref="J180:J194" si="2">I180</f>
        <v>0</v>
      </c>
    </row>
    <row r="181" spans="1:10" x14ac:dyDescent="0.3">
      <c r="A181" t="s">
        <v>340</v>
      </c>
      <c r="B181" s="56" t="s">
        <v>32</v>
      </c>
      <c r="C181" s="17"/>
      <c r="D181" s="17"/>
      <c r="E181" s="17"/>
      <c r="F181" s="17"/>
      <c r="G181" s="17"/>
      <c r="I181" s="13">
        <f t="shared" si="0"/>
        <v>0</v>
      </c>
      <c r="J181" s="46">
        <f t="shared" si="2"/>
        <v>0</v>
      </c>
    </row>
    <row r="182" spans="1:10" x14ac:dyDescent="0.3">
      <c r="A182" t="s">
        <v>405</v>
      </c>
      <c r="B182" s="56" t="s">
        <v>32</v>
      </c>
      <c r="C182" s="17"/>
      <c r="D182" s="17"/>
      <c r="E182" s="17"/>
      <c r="F182" s="17"/>
      <c r="G182" s="17"/>
      <c r="I182" s="13">
        <f t="shared" si="0"/>
        <v>0</v>
      </c>
      <c r="J182" s="46">
        <f t="shared" si="2"/>
        <v>0</v>
      </c>
    </row>
    <row r="183" spans="1:10" x14ac:dyDescent="0.3">
      <c r="A183" t="s">
        <v>341</v>
      </c>
      <c r="B183" s="56" t="s">
        <v>32</v>
      </c>
      <c r="C183" s="17"/>
      <c r="D183" s="17"/>
      <c r="E183" s="17"/>
      <c r="F183" s="17"/>
      <c r="G183" s="17">
        <v>1858</v>
      </c>
      <c r="I183" s="13">
        <f t="shared" si="0"/>
        <v>1858</v>
      </c>
      <c r="J183" s="46">
        <f t="shared" si="2"/>
        <v>1858</v>
      </c>
    </row>
    <row r="184" spans="1:10" x14ac:dyDescent="0.3">
      <c r="A184" t="s">
        <v>389</v>
      </c>
      <c r="B184" s="56" t="s">
        <v>390</v>
      </c>
      <c r="C184" s="17">
        <v>2032</v>
      </c>
      <c r="D184" s="17"/>
      <c r="E184" s="17"/>
      <c r="F184" s="17"/>
      <c r="G184" s="17"/>
      <c r="I184" s="13">
        <f t="shared" si="0"/>
        <v>2032</v>
      </c>
      <c r="J184" s="46">
        <f t="shared" si="2"/>
        <v>2032</v>
      </c>
    </row>
    <row r="185" spans="1:10" x14ac:dyDescent="0.3">
      <c r="A185" t="s">
        <v>396</v>
      </c>
      <c r="B185" s="56" t="s">
        <v>390</v>
      </c>
      <c r="C185" s="17"/>
      <c r="D185" s="17"/>
      <c r="E185" s="17"/>
      <c r="F185" s="17"/>
      <c r="G185" s="17"/>
      <c r="I185" s="13">
        <f t="shared" si="0"/>
        <v>0</v>
      </c>
      <c r="J185" s="46">
        <f t="shared" si="2"/>
        <v>0</v>
      </c>
    </row>
    <row r="186" spans="1:10" x14ac:dyDescent="0.3">
      <c r="A186" t="s">
        <v>391</v>
      </c>
      <c r="B186" s="56" t="s">
        <v>390</v>
      </c>
      <c r="C186" s="17">
        <v>3599</v>
      </c>
      <c r="D186" s="17">
        <v>3904</v>
      </c>
      <c r="E186" s="17"/>
      <c r="F186" s="17"/>
      <c r="G186" s="17">
        <v>2119</v>
      </c>
      <c r="I186" s="13">
        <f t="shared" si="0"/>
        <v>9622</v>
      </c>
      <c r="J186" s="46">
        <f t="shared" si="2"/>
        <v>9622</v>
      </c>
    </row>
    <row r="187" spans="1:10" x14ac:dyDescent="0.3">
      <c r="A187" t="s">
        <v>408</v>
      </c>
      <c r="B187" s="56" t="s">
        <v>390</v>
      </c>
      <c r="C187" s="17">
        <v>2145</v>
      </c>
      <c r="D187" s="17">
        <v>5467</v>
      </c>
      <c r="E187" s="17"/>
      <c r="F187" s="17"/>
      <c r="G187" s="17"/>
      <c r="I187" s="13">
        <f t="shared" si="0"/>
        <v>7612</v>
      </c>
      <c r="J187" s="46">
        <f t="shared" si="2"/>
        <v>7612</v>
      </c>
    </row>
    <row r="188" spans="1:10" x14ac:dyDescent="0.3">
      <c r="A188" t="s">
        <v>35</v>
      </c>
      <c r="B188" s="56" t="s">
        <v>433</v>
      </c>
      <c r="C188" s="17"/>
      <c r="D188" s="17"/>
      <c r="E188" s="17"/>
      <c r="F188" s="17"/>
      <c r="G188" s="17"/>
      <c r="I188" s="13">
        <f t="shared" si="0"/>
        <v>0</v>
      </c>
      <c r="J188" s="46">
        <f t="shared" si="2"/>
        <v>0</v>
      </c>
    </row>
    <row r="189" spans="1:10" x14ac:dyDescent="0.3">
      <c r="A189" t="s">
        <v>389</v>
      </c>
      <c r="B189" s="56" t="s">
        <v>433</v>
      </c>
      <c r="C189" s="17">
        <v>1913</v>
      </c>
      <c r="D189" s="17"/>
      <c r="E189" s="17"/>
      <c r="F189" s="17"/>
      <c r="G189" s="17"/>
      <c r="I189" s="13">
        <f t="shared" si="0"/>
        <v>1913</v>
      </c>
      <c r="J189" s="46">
        <f t="shared" si="2"/>
        <v>1913</v>
      </c>
    </row>
    <row r="190" spans="1:10" x14ac:dyDescent="0.3">
      <c r="A190" t="s">
        <v>396</v>
      </c>
      <c r="B190" s="56" t="s">
        <v>433</v>
      </c>
      <c r="C190" s="17"/>
      <c r="D190" s="17"/>
      <c r="E190" s="17"/>
      <c r="F190" s="17"/>
      <c r="G190" s="17"/>
      <c r="I190" s="13">
        <f t="shared" si="0"/>
        <v>0</v>
      </c>
      <c r="J190" s="46">
        <f t="shared" si="2"/>
        <v>0</v>
      </c>
    </row>
    <row r="191" spans="1:10" x14ac:dyDescent="0.3">
      <c r="A191" t="s">
        <v>391</v>
      </c>
      <c r="B191" s="56" t="s">
        <v>433</v>
      </c>
      <c r="C191" s="17">
        <v>1642</v>
      </c>
      <c r="D191" s="17"/>
      <c r="E191" s="17"/>
      <c r="F191" s="17"/>
      <c r="G191" s="17"/>
      <c r="I191" s="13">
        <f t="shared" si="0"/>
        <v>1642</v>
      </c>
      <c r="J191" s="46">
        <f t="shared" si="2"/>
        <v>1642</v>
      </c>
    </row>
    <row r="192" spans="1:10" x14ac:dyDescent="0.3">
      <c r="A192" t="s">
        <v>408</v>
      </c>
      <c r="B192" s="56" t="s">
        <v>433</v>
      </c>
      <c r="C192" s="17">
        <v>2046</v>
      </c>
      <c r="D192" s="17"/>
      <c r="E192" s="17"/>
      <c r="F192" s="17"/>
      <c r="G192" s="17"/>
      <c r="I192" s="13">
        <f t="shared" si="0"/>
        <v>2046</v>
      </c>
      <c r="J192" s="46">
        <f t="shared" si="2"/>
        <v>2046</v>
      </c>
    </row>
    <row r="193" spans="1:10" x14ac:dyDescent="0.3">
      <c r="A193" s="53" t="s">
        <v>332</v>
      </c>
      <c r="B193" s="54" t="s">
        <v>316</v>
      </c>
      <c r="C193" s="17">
        <v>1189</v>
      </c>
      <c r="D193" s="17"/>
      <c r="E193" s="17"/>
      <c r="F193" s="17"/>
      <c r="G193" s="17"/>
      <c r="I193" s="13">
        <f t="shared" si="0"/>
        <v>1189</v>
      </c>
      <c r="J193" s="46">
        <f t="shared" si="2"/>
        <v>1189</v>
      </c>
    </row>
    <row r="194" spans="1:10" x14ac:dyDescent="0.3">
      <c r="A194" s="53" t="s">
        <v>326</v>
      </c>
      <c r="B194" s="54" t="s">
        <v>316</v>
      </c>
      <c r="C194" s="17"/>
      <c r="D194" s="17"/>
      <c r="E194" s="17"/>
      <c r="F194" s="17"/>
      <c r="G194" s="17"/>
      <c r="I194" s="13">
        <f t="shared" si="0"/>
        <v>0</v>
      </c>
      <c r="J194" s="46">
        <f t="shared" si="2"/>
        <v>0</v>
      </c>
    </row>
    <row r="195" spans="1:10" x14ac:dyDescent="0.3">
      <c r="A195" s="53" t="s">
        <v>339</v>
      </c>
      <c r="B195" s="54" t="s">
        <v>316</v>
      </c>
      <c r="C195" s="17">
        <v>1898</v>
      </c>
      <c r="D195" s="17">
        <v>1425</v>
      </c>
      <c r="E195" s="17"/>
      <c r="F195" s="10"/>
      <c r="G195" s="17">
        <v>1532</v>
      </c>
      <c r="I195" s="13">
        <f t="shared" si="0"/>
        <v>4855</v>
      </c>
      <c r="J195" s="46">
        <f>I195</f>
        <v>4855</v>
      </c>
    </row>
    <row r="196" spans="1:10" x14ac:dyDescent="0.3">
      <c r="A196" s="53" t="s">
        <v>161</v>
      </c>
      <c r="B196" s="54" t="s">
        <v>316</v>
      </c>
      <c r="C196" s="17">
        <v>704</v>
      </c>
      <c r="D196" s="17">
        <v>2068</v>
      </c>
      <c r="E196" s="17"/>
      <c r="F196" s="10"/>
      <c r="G196" s="17"/>
      <c r="I196" s="13">
        <f t="shared" si="0"/>
        <v>2772</v>
      </c>
      <c r="J196" s="46">
        <f>I196</f>
        <v>2772</v>
      </c>
    </row>
    <row r="197" spans="1:10" x14ac:dyDescent="0.3">
      <c r="A197" s="53" t="s">
        <v>349</v>
      </c>
      <c r="B197" s="54" t="s">
        <v>397</v>
      </c>
      <c r="C197" s="17">
        <v>1460</v>
      </c>
      <c r="D197" s="17"/>
      <c r="E197" s="17"/>
      <c r="F197" s="10"/>
      <c r="G197" s="17"/>
      <c r="I197" s="13">
        <f t="shared" si="0"/>
        <v>1460</v>
      </c>
      <c r="J197" s="46">
        <f t="shared" ref="J197:J203" si="3">I197</f>
        <v>1460</v>
      </c>
    </row>
    <row r="198" spans="1:10" x14ac:dyDescent="0.3">
      <c r="A198" s="53" t="s">
        <v>325</v>
      </c>
      <c r="B198" s="54" t="s">
        <v>397</v>
      </c>
      <c r="C198" s="17"/>
      <c r="D198" s="17"/>
      <c r="E198" s="17"/>
      <c r="F198" s="10"/>
      <c r="G198" s="17"/>
      <c r="I198" s="13">
        <f t="shared" si="0"/>
        <v>0</v>
      </c>
      <c r="J198" s="46">
        <f t="shared" si="3"/>
        <v>0</v>
      </c>
    </row>
    <row r="199" spans="1:10" x14ac:dyDescent="0.3">
      <c r="A199" s="53" t="s">
        <v>398</v>
      </c>
      <c r="B199" s="54" t="s">
        <v>397</v>
      </c>
      <c r="C199" s="17">
        <v>1935</v>
      </c>
      <c r="D199" s="17">
        <v>1436</v>
      </c>
      <c r="E199" s="17"/>
      <c r="F199" s="10"/>
      <c r="G199" s="17">
        <v>1574</v>
      </c>
      <c r="I199" s="13">
        <f t="shared" si="0"/>
        <v>4945</v>
      </c>
      <c r="J199" s="46">
        <f t="shared" si="3"/>
        <v>4945</v>
      </c>
    </row>
    <row r="200" spans="1:10" x14ac:dyDescent="0.3">
      <c r="A200" s="53" t="s">
        <v>160</v>
      </c>
      <c r="B200" s="54" t="s">
        <v>397</v>
      </c>
      <c r="C200" s="17">
        <v>1602</v>
      </c>
      <c r="D200" s="17">
        <v>2044</v>
      </c>
      <c r="E200" s="17"/>
      <c r="F200" s="10"/>
      <c r="G200" s="17"/>
      <c r="I200" s="13">
        <f t="shared" si="0"/>
        <v>3646</v>
      </c>
      <c r="J200" s="46">
        <f t="shared" si="3"/>
        <v>3646</v>
      </c>
    </row>
    <row r="201" spans="1:10" x14ac:dyDescent="0.3">
      <c r="A201" s="53" t="s">
        <v>332</v>
      </c>
      <c r="B201" s="54" t="s">
        <v>401</v>
      </c>
      <c r="C201" s="17"/>
      <c r="D201" s="17"/>
      <c r="E201" s="17"/>
      <c r="F201" s="10"/>
      <c r="G201" s="17"/>
      <c r="I201" s="13">
        <f t="shared" si="0"/>
        <v>0</v>
      </c>
      <c r="J201" s="46">
        <f t="shared" si="3"/>
        <v>0</v>
      </c>
    </row>
    <row r="202" spans="1:10" x14ac:dyDescent="0.3">
      <c r="A202" s="53" t="s">
        <v>339</v>
      </c>
      <c r="B202" s="54" t="s">
        <v>401</v>
      </c>
      <c r="C202" s="17"/>
      <c r="D202" s="17"/>
      <c r="E202" s="17"/>
      <c r="F202" s="10"/>
      <c r="G202" s="17"/>
      <c r="I202" s="13">
        <f t="shared" si="0"/>
        <v>0</v>
      </c>
      <c r="J202" s="46">
        <f t="shared" si="3"/>
        <v>0</v>
      </c>
    </row>
    <row r="203" spans="1:10" x14ac:dyDescent="0.3">
      <c r="A203" s="53" t="s">
        <v>161</v>
      </c>
      <c r="B203" s="54" t="s">
        <v>401</v>
      </c>
      <c r="C203" s="17">
        <v>861</v>
      </c>
      <c r="D203" s="17"/>
      <c r="E203" s="17"/>
      <c r="F203" s="10"/>
      <c r="G203" s="17"/>
      <c r="I203" s="13">
        <f t="shared" si="0"/>
        <v>861</v>
      </c>
      <c r="J203" s="46">
        <f t="shared" si="3"/>
        <v>861</v>
      </c>
    </row>
    <row r="204" spans="1:10" x14ac:dyDescent="0.3">
      <c r="A204" t="s">
        <v>37</v>
      </c>
      <c r="B204" t="s">
        <v>293</v>
      </c>
      <c r="C204" s="17"/>
      <c r="D204" s="17"/>
      <c r="E204" s="17"/>
      <c r="F204" s="17"/>
      <c r="G204" s="17"/>
      <c r="I204" s="13">
        <f t="shared" si="0"/>
        <v>0</v>
      </c>
      <c r="J204" s="44">
        <f>I204+I211+I215+I223</f>
        <v>307</v>
      </c>
    </row>
    <row r="205" spans="1:10" x14ac:dyDescent="0.3">
      <c r="A205" s="2" t="s">
        <v>332</v>
      </c>
      <c r="B205" s="2" t="s">
        <v>327</v>
      </c>
      <c r="C205" s="17"/>
      <c r="D205" s="17"/>
      <c r="E205" s="17"/>
      <c r="F205" s="17"/>
      <c r="G205" s="17"/>
      <c r="I205" s="13">
        <f t="shared" si="0"/>
        <v>0</v>
      </c>
      <c r="J205" s="46">
        <f>I205+I224+I230+I216</f>
        <v>176</v>
      </c>
    </row>
    <row r="206" spans="1:10" x14ac:dyDescent="0.3">
      <c r="A206" t="s">
        <v>33</v>
      </c>
      <c r="B206" t="s">
        <v>293</v>
      </c>
      <c r="C206" s="17"/>
      <c r="D206" s="17"/>
      <c r="E206" s="17"/>
      <c r="F206" s="17"/>
      <c r="G206" s="17"/>
      <c r="I206" s="13">
        <f t="shared" si="0"/>
        <v>0</v>
      </c>
      <c r="J206" s="46">
        <f>I206+I212+I217+I225</f>
        <v>2765</v>
      </c>
    </row>
    <row r="207" spans="1:10" x14ac:dyDescent="0.3">
      <c r="A207" s="2" t="s">
        <v>326</v>
      </c>
      <c r="B207" s="2" t="s">
        <v>327</v>
      </c>
      <c r="C207" s="17"/>
      <c r="D207" s="17"/>
      <c r="E207" s="17"/>
      <c r="F207" s="17"/>
      <c r="G207" s="17"/>
      <c r="I207" s="13">
        <f t="shared" si="0"/>
        <v>0</v>
      </c>
      <c r="J207" s="46">
        <f>I207+I226+I231+I218</f>
        <v>21932</v>
      </c>
    </row>
    <row r="208" spans="1:10" x14ac:dyDescent="0.3">
      <c r="A208" t="s">
        <v>31</v>
      </c>
      <c r="B208" t="s">
        <v>293</v>
      </c>
      <c r="C208" s="17"/>
      <c r="D208" s="17"/>
      <c r="E208" s="17"/>
      <c r="F208" s="10"/>
      <c r="G208" s="17"/>
      <c r="I208" s="13">
        <f t="shared" si="0"/>
        <v>0</v>
      </c>
      <c r="J208" s="44">
        <f>I208+I213+I219+I227</f>
        <v>0</v>
      </c>
    </row>
    <row r="209" spans="1:10" x14ac:dyDescent="0.3">
      <c r="A209" t="s">
        <v>245</v>
      </c>
      <c r="B209" t="s">
        <v>293</v>
      </c>
      <c r="C209" s="17"/>
      <c r="D209" s="17"/>
      <c r="E209" s="17"/>
      <c r="F209" s="10"/>
      <c r="G209" s="17"/>
      <c r="I209" s="13">
        <f t="shared" si="0"/>
        <v>0</v>
      </c>
      <c r="J209" s="75">
        <f>I209+I214+I221+I228+I232</f>
        <v>6187</v>
      </c>
    </row>
    <row r="210" spans="1:10" x14ac:dyDescent="0.3">
      <c r="A210" t="s">
        <v>161</v>
      </c>
      <c r="B210" t="s">
        <v>293</v>
      </c>
      <c r="C210" s="17"/>
      <c r="D210" s="17"/>
      <c r="E210" s="17"/>
      <c r="F210" s="10"/>
      <c r="G210" s="17"/>
      <c r="I210" s="13">
        <f t="shared" si="0"/>
        <v>0</v>
      </c>
      <c r="J210" s="46">
        <f>I210+I229+I233+I222</f>
        <v>6832</v>
      </c>
    </row>
    <row r="211" spans="1:10" x14ac:dyDescent="0.3">
      <c r="A211" t="s">
        <v>37</v>
      </c>
      <c r="B211" t="s">
        <v>277</v>
      </c>
      <c r="C211" s="17"/>
      <c r="D211" s="17"/>
      <c r="E211" s="17">
        <v>307</v>
      </c>
      <c r="F211" s="10"/>
      <c r="G211" s="17"/>
      <c r="I211" s="47">
        <f t="shared" si="0"/>
        <v>307</v>
      </c>
      <c r="J211" s="46"/>
    </row>
    <row r="212" spans="1:10" x14ac:dyDescent="0.3">
      <c r="A212" t="s">
        <v>33</v>
      </c>
      <c r="B212" t="s">
        <v>277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t="s">
        <v>31</v>
      </c>
      <c r="B213" t="s">
        <v>277</v>
      </c>
      <c r="C213" s="17"/>
      <c r="D213" s="17"/>
      <c r="E213" s="17"/>
      <c r="F213" s="10"/>
      <c r="G213" s="17"/>
      <c r="I213" s="47">
        <f t="shared" si="0"/>
        <v>0</v>
      </c>
      <c r="J213" s="46"/>
    </row>
    <row r="214" spans="1:10" x14ac:dyDescent="0.3">
      <c r="A214" t="s">
        <v>245</v>
      </c>
      <c r="B214" t="s">
        <v>277</v>
      </c>
      <c r="C214" s="17"/>
      <c r="D214" s="17"/>
      <c r="E214" s="17"/>
      <c r="F214" s="10"/>
      <c r="G214" s="17"/>
      <c r="I214" s="74">
        <f t="shared" si="0"/>
        <v>0</v>
      </c>
      <c r="J214" s="46"/>
    </row>
    <row r="215" spans="1:10" x14ac:dyDescent="0.3">
      <c r="A215" s="2" t="s">
        <v>37</v>
      </c>
      <c r="B215" s="2" t="s">
        <v>153</v>
      </c>
      <c r="C215" s="17"/>
      <c r="D215" s="17"/>
      <c r="E215" s="17"/>
      <c r="F215" s="10"/>
      <c r="G215" s="17"/>
      <c r="I215" s="47">
        <f t="shared" si="0"/>
        <v>0</v>
      </c>
      <c r="J215" s="46"/>
    </row>
    <row r="216" spans="1:10" x14ac:dyDescent="0.3">
      <c r="A216" s="2" t="s">
        <v>332</v>
      </c>
      <c r="B216" s="2" t="s">
        <v>153</v>
      </c>
      <c r="C216" s="17"/>
      <c r="D216" s="17"/>
      <c r="E216" s="17"/>
      <c r="F216" s="10">
        <v>176</v>
      </c>
      <c r="G216" s="17"/>
      <c r="I216" s="47">
        <f t="shared" si="0"/>
        <v>176</v>
      </c>
      <c r="J216" s="46"/>
    </row>
    <row r="217" spans="1:10" x14ac:dyDescent="0.3">
      <c r="A217" s="2" t="s">
        <v>33</v>
      </c>
      <c r="B217" s="2" t="s">
        <v>153</v>
      </c>
      <c r="C217" s="17"/>
      <c r="D217" s="17">
        <v>1964</v>
      </c>
      <c r="E217" s="17"/>
      <c r="F217" s="10"/>
      <c r="G217" s="17">
        <v>801</v>
      </c>
      <c r="I217" s="47">
        <f t="shared" si="0"/>
        <v>2765</v>
      </c>
      <c r="J217" s="46"/>
    </row>
    <row r="218" spans="1:10" x14ac:dyDescent="0.3">
      <c r="A218" s="2" t="s">
        <v>326</v>
      </c>
      <c r="B218" s="2" t="s">
        <v>153</v>
      </c>
      <c r="C218" s="17">
        <v>2392</v>
      </c>
      <c r="D218" s="17">
        <v>11538</v>
      </c>
      <c r="E218" s="17">
        <v>1034</v>
      </c>
      <c r="F218" s="10">
        <v>5183</v>
      </c>
      <c r="G218" s="17">
        <v>1785</v>
      </c>
      <c r="I218" s="47">
        <f t="shared" si="0"/>
        <v>21932</v>
      </c>
      <c r="J218" s="46"/>
    </row>
    <row r="219" spans="1:10" x14ac:dyDescent="0.3">
      <c r="A219" s="2" t="s">
        <v>31</v>
      </c>
      <c r="B219" s="2" t="s">
        <v>153</v>
      </c>
      <c r="C219" s="17"/>
      <c r="D219" s="17"/>
      <c r="E219" s="17"/>
      <c r="F219" s="10"/>
      <c r="G219" s="17"/>
      <c r="I219" s="47">
        <f t="shared" si="0"/>
        <v>0</v>
      </c>
      <c r="J219" s="46"/>
    </row>
    <row r="220" spans="1:10" x14ac:dyDescent="0.3">
      <c r="A220" s="2" t="s">
        <v>339</v>
      </c>
      <c r="B220" s="2" t="s">
        <v>153</v>
      </c>
      <c r="C220" s="17"/>
      <c r="D220" s="17"/>
      <c r="E220" s="17"/>
      <c r="F220" s="10"/>
      <c r="G220" s="17"/>
      <c r="I220" s="47">
        <f t="shared" si="0"/>
        <v>0</v>
      </c>
      <c r="J220" s="46">
        <f>I220</f>
        <v>0</v>
      </c>
    </row>
    <row r="221" spans="1:10" x14ac:dyDescent="0.3">
      <c r="A221" s="2" t="s">
        <v>245</v>
      </c>
      <c r="B221" s="2" t="s">
        <v>153</v>
      </c>
      <c r="C221" s="17"/>
      <c r="D221" s="17">
        <v>2804</v>
      </c>
      <c r="E221" s="17"/>
      <c r="F221" s="10">
        <v>3383</v>
      </c>
      <c r="G221" s="17"/>
      <c r="I221" s="47">
        <f t="shared" si="0"/>
        <v>6187</v>
      </c>
      <c r="J221" s="46"/>
    </row>
    <row r="222" spans="1:10" x14ac:dyDescent="0.3">
      <c r="A222" s="2" t="s">
        <v>161</v>
      </c>
      <c r="B222" s="2" t="s">
        <v>153</v>
      </c>
      <c r="C222" s="17">
        <v>930</v>
      </c>
      <c r="D222" s="17">
        <v>774</v>
      </c>
      <c r="E222" s="17"/>
      <c r="F222" s="10">
        <v>3144</v>
      </c>
      <c r="G222" s="17"/>
      <c r="I222" s="47">
        <f t="shared" si="0"/>
        <v>4848</v>
      </c>
      <c r="J222" s="46"/>
    </row>
    <row r="223" spans="1:10" x14ac:dyDescent="0.3">
      <c r="A223" s="2" t="s">
        <v>42</v>
      </c>
      <c r="B223" s="2" t="s">
        <v>355</v>
      </c>
      <c r="C223" s="17"/>
      <c r="D223" s="17"/>
      <c r="E223" s="17"/>
      <c r="F223" s="17"/>
      <c r="G223" s="17"/>
      <c r="I223" s="47">
        <f t="shared" si="0"/>
        <v>0</v>
      </c>
      <c r="J223" s="46"/>
    </row>
    <row r="224" spans="1:10" x14ac:dyDescent="0.3">
      <c r="A224" s="2" t="s">
        <v>356</v>
      </c>
      <c r="B224" s="2" t="s">
        <v>355</v>
      </c>
      <c r="C224" s="17"/>
      <c r="D224" s="17"/>
      <c r="E224" s="17"/>
      <c r="F224" s="17"/>
      <c r="G224" s="17"/>
      <c r="I224" s="47">
        <f t="shared" si="0"/>
        <v>0</v>
      </c>
      <c r="J224" s="46"/>
    </row>
    <row r="225" spans="1:10" x14ac:dyDescent="0.3">
      <c r="A225" s="2" t="s">
        <v>44</v>
      </c>
      <c r="B225" s="2" t="s">
        <v>355</v>
      </c>
      <c r="C225" s="17"/>
      <c r="D225" s="17"/>
      <c r="E225" s="17"/>
      <c r="F225" s="17"/>
      <c r="G225" s="17"/>
      <c r="I225" s="47">
        <f t="shared" si="0"/>
        <v>0</v>
      </c>
      <c r="J225" s="46"/>
    </row>
    <row r="226" spans="1:10" x14ac:dyDescent="0.3">
      <c r="A226" s="2" t="s">
        <v>357</v>
      </c>
      <c r="B226" s="2" t="s">
        <v>355</v>
      </c>
      <c r="C226" s="17"/>
      <c r="D226" s="17"/>
      <c r="E226" s="17"/>
      <c r="F226" s="17"/>
      <c r="G226" s="17"/>
      <c r="I226" s="47">
        <f t="shared" si="0"/>
        <v>0</v>
      </c>
      <c r="J226" s="46"/>
    </row>
    <row r="227" spans="1:10" x14ac:dyDescent="0.3">
      <c r="A227" s="2" t="s">
        <v>71</v>
      </c>
      <c r="B227" s="2" t="s">
        <v>355</v>
      </c>
      <c r="C227" s="17"/>
      <c r="D227" s="17"/>
      <c r="E227" s="17"/>
      <c r="F227" s="17"/>
      <c r="G227" s="17"/>
      <c r="I227" s="47">
        <f t="shared" si="0"/>
        <v>0</v>
      </c>
      <c r="J227" s="46"/>
    </row>
    <row r="228" spans="1:10" x14ac:dyDescent="0.3">
      <c r="A228" s="2" t="s">
        <v>358</v>
      </c>
      <c r="B228" s="2" t="s">
        <v>355</v>
      </c>
      <c r="C228" s="17"/>
      <c r="D228" s="17"/>
      <c r="E228" s="17"/>
      <c r="F228" s="17"/>
      <c r="G228" s="17"/>
      <c r="I228" s="47">
        <f t="shared" si="0"/>
        <v>0</v>
      </c>
      <c r="J228" s="46"/>
    </row>
    <row r="229" spans="1:10" x14ac:dyDescent="0.3">
      <c r="A229" s="2" t="s">
        <v>359</v>
      </c>
      <c r="B229" s="2" t="s">
        <v>355</v>
      </c>
      <c r="C229" s="17"/>
      <c r="D229" s="17"/>
      <c r="E229" s="17"/>
      <c r="F229" s="10"/>
      <c r="G229" s="17"/>
      <c r="I229" s="47">
        <f t="shared" si="0"/>
        <v>0</v>
      </c>
      <c r="J229" s="46"/>
    </row>
    <row r="230" spans="1:10" x14ac:dyDescent="0.3">
      <c r="A230" s="2" t="s">
        <v>332</v>
      </c>
      <c r="B230" s="2" t="s">
        <v>381</v>
      </c>
      <c r="C230" s="17"/>
      <c r="D230" s="17"/>
      <c r="E230" s="17"/>
      <c r="F230" s="10"/>
      <c r="G230" s="17"/>
      <c r="I230" s="47">
        <f t="shared" si="0"/>
        <v>0</v>
      </c>
      <c r="J230" s="46"/>
    </row>
    <row r="231" spans="1:10" x14ac:dyDescent="0.3">
      <c r="A231" s="2" t="s">
        <v>326</v>
      </c>
      <c r="B231" s="2" t="s">
        <v>381</v>
      </c>
      <c r="C231" s="17"/>
      <c r="D231" s="17"/>
      <c r="E231" s="17"/>
      <c r="F231" s="10"/>
      <c r="G231" s="17"/>
      <c r="I231" s="47">
        <f t="shared" si="0"/>
        <v>0</v>
      </c>
      <c r="J231" s="46"/>
    </row>
    <row r="232" spans="1:10" x14ac:dyDescent="0.3">
      <c r="A232" s="2" t="s">
        <v>245</v>
      </c>
      <c r="B232" s="2" t="s">
        <v>381</v>
      </c>
      <c r="C232" s="17"/>
      <c r="D232" s="17"/>
      <c r="E232" s="17"/>
      <c r="F232" s="10"/>
      <c r="G232" s="17"/>
      <c r="I232" s="47">
        <f t="shared" si="0"/>
        <v>0</v>
      </c>
      <c r="J232" s="46"/>
    </row>
    <row r="233" spans="1:10" x14ac:dyDescent="0.3">
      <c r="A233" s="2" t="s">
        <v>161</v>
      </c>
      <c r="B233" s="2" t="s">
        <v>381</v>
      </c>
      <c r="C233" s="17">
        <v>1984</v>
      </c>
      <c r="D233" s="17"/>
      <c r="E233" s="17"/>
      <c r="F233" s="10"/>
      <c r="G233" s="17"/>
      <c r="I233" s="47">
        <f t="shared" si="0"/>
        <v>1984</v>
      </c>
      <c r="J233" s="46"/>
    </row>
    <row r="234" spans="1:10" x14ac:dyDescent="0.3">
      <c r="A234" s="2" t="s">
        <v>29</v>
      </c>
      <c r="B234" s="2" t="s">
        <v>318</v>
      </c>
      <c r="C234" s="17"/>
      <c r="D234" s="17"/>
      <c r="E234" s="17"/>
      <c r="F234" s="10"/>
      <c r="G234" s="17"/>
      <c r="I234" s="47">
        <f t="shared" si="0"/>
        <v>0</v>
      </c>
      <c r="J234" s="46">
        <f>I234</f>
        <v>0</v>
      </c>
    </row>
    <row r="235" spans="1:10" x14ac:dyDescent="0.3">
      <c r="A235" s="2" t="s">
        <v>17</v>
      </c>
      <c r="B235" s="2" t="s">
        <v>318</v>
      </c>
      <c r="C235" s="17"/>
      <c r="D235" s="17"/>
      <c r="E235" s="17"/>
      <c r="F235" s="10"/>
      <c r="G235" s="17"/>
      <c r="I235" s="47">
        <f t="shared" si="0"/>
        <v>0</v>
      </c>
      <c r="J235" s="46">
        <f>I235</f>
        <v>0</v>
      </c>
    </row>
    <row r="236" spans="1:10" x14ac:dyDescent="0.3">
      <c r="A236" s="2" t="s">
        <v>37</v>
      </c>
      <c r="B236" s="2" t="s">
        <v>290</v>
      </c>
      <c r="C236" s="17"/>
      <c r="D236" s="17"/>
      <c r="E236" s="17"/>
      <c r="F236" s="10"/>
      <c r="G236" s="17"/>
      <c r="I236" s="47">
        <f t="shared" si="0"/>
        <v>0</v>
      </c>
      <c r="J236" s="45"/>
    </row>
    <row r="237" spans="1:10" x14ac:dyDescent="0.3">
      <c r="A237" s="2" t="s">
        <v>33</v>
      </c>
      <c r="B237" s="2" t="s">
        <v>290</v>
      </c>
      <c r="C237" s="17"/>
      <c r="D237" s="17"/>
      <c r="E237" s="17"/>
      <c r="F237" s="10"/>
      <c r="G237" s="17"/>
      <c r="I237" s="47">
        <f t="shared" si="0"/>
        <v>0</v>
      </c>
      <c r="J237" s="45"/>
    </row>
    <row r="238" spans="1:10" x14ac:dyDescent="0.3">
      <c r="A238" s="2" t="s">
        <v>31</v>
      </c>
      <c r="B238" s="2" t="s">
        <v>290</v>
      </c>
      <c r="C238" s="17"/>
      <c r="D238" s="17"/>
      <c r="E238" s="17"/>
      <c r="F238" s="10"/>
      <c r="G238" s="17"/>
      <c r="I238" s="47">
        <f t="shared" si="0"/>
        <v>0</v>
      </c>
      <c r="J238" s="45"/>
    </row>
    <row r="239" spans="1:10" x14ac:dyDescent="0.3">
      <c r="A239" s="2" t="s">
        <v>245</v>
      </c>
      <c r="B239" s="2" t="s">
        <v>290</v>
      </c>
      <c r="C239" s="17"/>
      <c r="D239" s="17"/>
      <c r="E239" s="17"/>
      <c r="F239" s="10"/>
      <c r="G239" s="17"/>
      <c r="I239" s="47">
        <f t="shared" si="0"/>
        <v>0</v>
      </c>
      <c r="J239" s="45"/>
    </row>
    <row r="240" spans="1:10" x14ac:dyDescent="0.3">
      <c r="A240" s="62" t="s">
        <v>29</v>
      </c>
      <c r="B240" s="62" t="s">
        <v>32</v>
      </c>
      <c r="C240" s="17"/>
      <c r="D240" s="17"/>
      <c r="E240" s="17"/>
      <c r="F240" s="10"/>
      <c r="G240" s="17"/>
      <c r="I240" s="47">
        <f t="shared" si="0"/>
        <v>0</v>
      </c>
      <c r="J240" s="46">
        <f>I240</f>
        <v>0</v>
      </c>
    </row>
    <row r="241" spans="1:10" x14ac:dyDescent="0.3">
      <c r="A241" s="62" t="s">
        <v>17</v>
      </c>
      <c r="B241" s="62" t="s">
        <v>32</v>
      </c>
      <c r="C241" s="17"/>
      <c r="D241" s="17"/>
      <c r="E241" s="17"/>
      <c r="F241" s="10"/>
      <c r="G241" s="17"/>
      <c r="I241" s="47">
        <f t="shared" si="0"/>
        <v>0</v>
      </c>
      <c r="J241" s="46">
        <f t="shared" ref="J241:J242" si="4">I241</f>
        <v>0</v>
      </c>
    </row>
    <row r="242" spans="1:10" x14ac:dyDescent="0.3">
      <c r="A242" s="40" t="s">
        <v>18</v>
      </c>
      <c r="B242" s="62" t="s">
        <v>32</v>
      </c>
      <c r="C242" s="17"/>
      <c r="D242" s="17"/>
      <c r="E242" s="17"/>
      <c r="F242" s="10"/>
      <c r="G242" s="17"/>
      <c r="I242" s="47">
        <f t="shared" si="0"/>
        <v>0</v>
      </c>
      <c r="J242" s="46">
        <f t="shared" si="4"/>
        <v>0</v>
      </c>
    </row>
    <row r="243" spans="1:10" x14ac:dyDescent="0.3">
      <c r="A243" s="2" t="s">
        <v>42</v>
      </c>
      <c r="B243" s="54" t="s">
        <v>385</v>
      </c>
      <c r="C243" s="17">
        <v>6787</v>
      </c>
      <c r="D243" s="17">
        <v>8087</v>
      </c>
      <c r="E243" s="17">
        <v>14315</v>
      </c>
      <c r="F243" s="10">
        <v>9136</v>
      </c>
      <c r="G243" s="17">
        <v>2251</v>
      </c>
      <c r="I243" s="47">
        <f t="shared" si="0"/>
        <v>40576</v>
      </c>
      <c r="J243" s="46"/>
    </row>
    <row r="244" spans="1:10" x14ac:dyDescent="0.3">
      <c r="A244" s="2" t="s">
        <v>356</v>
      </c>
      <c r="B244" s="54" t="s">
        <v>385</v>
      </c>
      <c r="C244" s="17">
        <v>1083</v>
      </c>
      <c r="D244" s="17">
        <v>9929</v>
      </c>
      <c r="E244" s="17">
        <v>3257</v>
      </c>
      <c r="F244" s="10">
        <v>9609</v>
      </c>
      <c r="G244" s="17">
        <v>8176</v>
      </c>
      <c r="I244" s="47">
        <f t="shared" si="0"/>
        <v>32054</v>
      </c>
      <c r="J244" s="46"/>
    </row>
    <row r="245" spans="1:10" x14ac:dyDescent="0.3">
      <c r="A245" s="2" t="s">
        <v>440</v>
      </c>
      <c r="B245" s="54" t="s">
        <v>385</v>
      </c>
      <c r="C245" s="17">
        <v>1902</v>
      </c>
      <c r="D245" s="17">
        <v>753</v>
      </c>
      <c r="E245" s="17"/>
      <c r="F245" s="10">
        <v>4590</v>
      </c>
      <c r="G245" s="17">
        <v>5896</v>
      </c>
      <c r="I245" s="47">
        <f t="shared" ref="I245" si="5">C245+D245+E245+F245+G245</f>
        <v>13141</v>
      </c>
      <c r="J245" s="46">
        <f>I245</f>
        <v>13141</v>
      </c>
    </row>
    <row r="246" spans="1:10" x14ac:dyDescent="0.3">
      <c r="A246" s="2" t="s">
        <v>44</v>
      </c>
      <c r="B246" s="54" t="s">
        <v>385</v>
      </c>
      <c r="C246" s="17">
        <v>14456</v>
      </c>
      <c r="D246" s="17">
        <v>2587</v>
      </c>
      <c r="E246" s="17"/>
      <c r="F246" s="10">
        <v>2726</v>
      </c>
      <c r="G246" s="17"/>
      <c r="I246" s="47">
        <f t="shared" si="0"/>
        <v>19769</v>
      </c>
      <c r="J246" s="46"/>
    </row>
    <row r="247" spans="1:10" x14ac:dyDescent="0.3">
      <c r="A247" s="2" t="s">
        <v>357</v>
      </c>
      <c r="B247" s="54" t="s">
        <v>385</v>
      </c>
      <c r="C247" s="17">
        <v>8434</v>
      </c>
      <c r="D247" s="17">
        <v>11626</v>
      </c>
      <c r="E247" s="17">
        <v>10105</v>
      </c>
      <c r="F247" s="10">
        <v>13588</v>
      </c>
      <c r="G247" s="17">
        <v>3815</v>
      </c>
      <c r="I247" s="47">
        <f t="shared" si="0"/>
        <v>47568</v>
      </c>
      <c r="J247" s="46"/>
    </row>
    <row r="248" spans="1:10" x14ac:dyDescent="0.3">
      <c r="A248" s="2" t="s">
        <v>71</v>
      </c>
      <c r="B248" s="54" t="s">
        <v>385</v>
      </c>
      <c r="C248" s="17">
        <v>5961</v>
      </c>
      <c r="D248" s="17">
        <v>2520</v>
      </c>
      <c r="E248" s="17">
        <v>8701</v>
      </c>
      <c r="F248" s="10">
        <v>3012</v>
      </c>
      <c r="G248" s="17">
        <v>1105</v>
      </c>
      <c r="I248" s="47">
        <f t="shared" si="0"/>
        <v>21299</v>
      </c>
      <c r="J248" s="46"/>
    </row>
    <row r="249" spans="1:10" x14ac:dyDescent="0.3">
      <c r="A249" s="2" t="s">
        <v>416</v>
      </c>
      <c r="B249" s="54" t="s">
        <v>385</v>
      </c>
      <c r="C249" s="17">
        <v>1403</v>
      </c>
      <c r="D249" s="17">
        <v>1049</v>
      </c>
      <c r="E249" s="17"/>
      <c r="F249" s="10"/>
      <c r="G249" s="17">
        <v>2333</v>
      </c>
      <c r="I249" s="47">
        <f t="shared" si="0"/>
        <v>4785</v>
      </c>
      <c r="J249" s="46">
        <f>I249+I260</f>
        <v>4785</v>
      </c>
    </row>
    <row r="250" spans="1:10" x14ac:dyDescent="0.3">
      <c r="A250" s="2" t="s">
        <v>358</v>
      </c>
      <c r="B250" s="54" t="s">
        <v>385</v>
      </c>
      <c r="C250" s="17"/>
      <c r="D250" s="17">
        <v>2801</v>
      </c>
      <c r="E250" s="17"/>
      <c r="F250" s="10"/>
      <c r="G250" s="17"/>
      <c r="I250" s="47">
        <f t="shared" si="0"/>
        <v>2801</v>
      </c>
      <c r="J250" s="46"/>
    </row>
    <row r="251" spans="1:10" x14ac:dyDescent="0.3">
      <c r="A251" s="2" t="s">
        <v>359</v>
      </c>
      <c r="B251" s="54" t="s">
        <v>385</v>
      </c>
      <c r="C251" s="17">
        <v>4219</v>
      </c>
      <c r="D251" s="17">
        <v>1724</v>
      </c>
      <c r="E251" s="17"/>
      <c r="F251" s="10">
        <v>2977</v>
      </c>
      <c r="G251" s="17"/>
      <c r="I251" s="47">
        <f t="shared" si="0"/>
        <v>8920</v>
      </c>
      <c r="J251" s="46"/>
    </row>
    <row r="252" spans="1:10" x14ac:dyDescent="0.3">
      <c r="A252" s="2" t="s">
        <v>392</v>
      </c>
      <c r="B252" s="54" t="s">
        <v>390</v>
      </c>
      <c r="C252" s="17"/>
      <c r="D252" s="17"/>
      <c r="E252" s="17"/>
      <c r="F252" s="10"/>
      <c r="G252" s="17"/>
      <c r="I252" s="47">
        <f t="shared" si="0"/>
        <v>0</v>
      </c>
      <c r="J252" s="46">
        <f>I252</f>
        <v>0</v>
      </c>
    </row>
    <row r="253" spans="1:10" x14ac:dyDescent="0.3">
      <c r="A253" s="2" t="s">
        <v>411</v>
      </c>
      <c r="B253" s="54" t="s">
        <v>390</v>
      </c>
      <c r="C253" s="17"/>
      <c r="D253" s="17"/>
      <c r="E253" s="17"/>
      <c r="F253" s="10"/>
      <c r="G253" s="17"/>
      <c r="I253" s="47">
        <f t="shared" si="0"/>
        <v>0</v>
      </c>
      <c r="J253" s="46">
        <f>I253</f>
        <v>0</v>
      </c>
    </row>
    <row r="254" spans="1:10" x14ac:dyDescent="0.3">
      <c r="A254" s="2" t="s">
        <v>393</v>
      </c>
      <c r="B254" s="54" t="s">
        <v>390</v>
      </c>
      <c r="C254" s="17"/>
      <c r="D254" s="17"/>
      <c r="E254" s="17"/>
      <c r="F254" s="10"/>
      <c r="G254" s="17"/>
      <c r="I254" s="47">
        <f t="shared" si="0"/>
        <v>0</v>
      </c>
      <c r="J254" s="46">
        <f>I254</f>
        <v>0</v>
      </c>
    </row>
    <row r="255" spans="1:10" x14ac:dyDescent="0.3">
      <c r="A255" s="2" t="s">
        <v>29</v>
      </c>
      <c r="B255" s="54" t="s">
        <v>433</v>
      </c>
      <c r="C255" s="17"/>
      <c r="D255" s="17"/>
      <c r="E255" s="17"/>
      <c r="F255" s="10"/>
      <c r="G255" s="17"/>
      <c r="I255" s="47">
        <f t="shared" si="0"/>
        <v>0</v>
      </c>
      <c r="J255" s="46"/>
    </row>
    <row r="256" spans="1:10" x14ac:dyDescent="0.3">
      <c r="A256" s="2" t="s">
        <v>330</v>
      </c>
      <c r="B256" s="54" t="s">
        <v>433</v>
      </c>
      <c r="C256" s="17"/>
      <c r="D256" s="17"/>
      <c r="E256" s="17"/>
      <c r="F256" s="10"/>
      <c r="G256" s="17"/>
      <c r="I256" s="47">
        <f t="shared" si="0"/>
        <v>0</v>
      </c>
      <c r="J256" s="46"/>
    </row>
    <row r="257" spans="1:10" x14ac:dyDescent="0.3">
      <c r="A257" s="2" t="s">
        <v>17</v>
      </c>
      <c r="B257" s="54" t="s">
        <v>433</v>
      </c>
      <c r="C257" s="17"/>
      <c r="D257" s="17"/>
      <c r="E257" s="17"/>
      <c r="F257" s="10"/>
      <c r="G257" s="17"/>
      <c r="I257" s="47">
        <f t="shared" si="0"/>
        <v>0</v>
      </c>
      <c r="J257" s="46"/>
    </row>
    <row r="258" spans="1:10" x14ac:dyDescent="0.3">
      <c r="A258" s="2" t="s">
        <v>331</v>
      </c>
      <c r="B258" s="54" t="s">
        <v>433</v>
      </c>
      <c r="C258" s="17"/>
      <c r="D258" s="17"/>
      <c r="E258" s="17"/>
      <c r="F258" s="10"/>
      <c r="G258" s="17"/>
      <c r="I258" s="47">
        <f t="shared" si="0"/>
        <v>0</v>
      </c>
      <c r="J258" s="46"/>
    </row>
    <row r="259" spans="1:10" x14ac:dyDescent="0.3">
      <c r="A259" s="2" t="s">
        <v>18</v>
      </c>
      <c r="B259" s="54" t="s">
        <v>433</v>
      </c>
      <c r="C259" s="17"/>
      <c r="D259" s="17"/>
      <c r="E259" s="17"/>
      <c r="F259" s="10"/>
      <c r="G259" s="17"/>
      <c r="I259" s="47">
        <f t="shared" si="0"/>
        <v>0</v>
      </c>
      <c r="J259" s="46"/>
    </row>
    <row r="260" spans="1:10" x14ac:dyDescent="0.3">
      <c r="A260" s="2" t="s">
        <v>415</v>
      </c>
      <c r="B260" s="54" t="s">
        <v>433</v>
      </c>
      <c r="C260" s="17"/>
      <c r="D260" s="17"/>
      <c r="E260" s="17"/>
      <c r="F260" s="10"/>
      <c r="G260" s="17"/>
      <c r="I260" s="47">
        <f t="shared" si="0"/>
        <v>0</v>
      </c>
      <c r="J260" s="46"/>
    </row>
    <row r="261" spans="1:10" x14ac:dyDescent="0.3">
      <c r="A261" s="2" t="s">
        <v>53</v>
      </c>
      <c r="B261" s="58" t="s">
        <v>310</v>
      </c>
      <c r="C261" s="17"/>
      <c r="D261" s="17"/>
      <c r="E261" s="17"/>
      <c r="F261" s="10"/>
      <c r="G261" s="17"/>
      <c r="I261" s="47">
        <f t="shared" ref="I261:I276" si="6">C261+D261+E261+F261+G261</f>
        <v>0</v>
      </c>
      <c r="J261" s="44">
        <f>I171+I236+I261+I268+I243+I255</f>
        <v>40576</v>
      </c>
    </row>
    <row r="262" spans="1:10" x14ac:dyDescent="0.3">
      <c r="A262" s="2" t="s">
        <v>333</v>
      </c>
      <c r="B262" s="58" t="s">
        <v>310</v>
      </c>
      <c r="C262" s="17"/>
      <c r="D262" s="17"/>
      <c r="E262" s="17"/>
      <c r="F262" s="10"/>
      <c r="G262" s="17"/>
      <c r="I262" s="47">
        <f t="shared" si="6"/>
        <v>0</v>
      </c>
      <c r="J262" s="46">
        <f>I262+I172+I269+I244+I256</f>
        <v>32054</v>
      </c>
    </row>
    <row r="263" spans="1:10" x14ac:dyDescent="0.3">
      <c r="A263" s="2" t="s">
        <v>54</v>
      </c>
      <c r="B263" s="58" t="s">
        <v>310</v>
      </c>
      <c r="C263" s="17"/>
      <c r="D263" s="17"/>
      <c r="E263" s="17"/>
      <c r="F263" s="10"/>
      <c r="G263" s="17"/>
      <c r="I263" s="47">
        <f t="shared" si="6"/>
        <v>0</v>
      </c>
      <c r="J263" s="44">
        <f>I173+I237+I263+I276+I270+I246+I257</f>
        <v>19769</v>
      </c>
    </row>
    <row r="264" spans="1:10" x14ac:dyDescent="0.3">
      <c r="A264" s="2" t="s">
        <v>334</v>
      </c>
      <c r="B264" s="58" t="s">
        <v>310</v>
      </c>
      <c r="C264" s="17"/>
      <c r="D264" s="17"/>
      <c r="E264" s="17"/>
      <c r="F264" s="10"/>
      <c r="G264" s="17"/>
      <c r="I264" s="47">
        <f t="shared" si="6"/>
        <v>0</v>
      </c>
      <c r="J264" s="46">
        <f>I264+I174+I271+I247+I258</f>
        <v>47568</v>
      </c>
    </row>
    <row r="265" spans="1:10" x14ac:dyDescent="0.3">
      <c r="A265" s="2" t="s">
        <v>311</v>
      </c>
      <c r="B265" s="58" t="s">
        <v>310</v>
      </c>
      <c r="C265" s="17"/>
      <c r="D265" s="17"/>
      <c r="E265" s="17"/>
      <c r="F265" s="10"/>
      <c r="G265" s="17"/>
      <c r="I265" s="47">
        <f t="shared" si="6"/>
        <v>0</v>
      </c>
      <c r="J265" s="44">
        <f>I176+I238+I265+I272+I248+I259</f>
        <v>21299</v>
      </c>
    </row>
    <row r="266" spans="1:10" x14ac:dyDescent="0.3">
      <c r="A266" s="2" t="s">
        <v>320</v>
      </c>
      <c r="B266" s="58" t="s">
        <v>310</v>
      </c>
      <c r="C266" s="17"/>
      <c r="D266" s="17"/>
      <c r="E266" s="17"/>
      <c r="F266" s="17"/>
      <c r="G266" s="17"/>
      <c r="I266" s="47">
        <f t="shared" si="6"/>
        <v>0</v>
      </c>
      <c r="J266" s="44">
        <f>I239+I266+I177+I274+I250</f>
        <v>3754</v>
      </c>
    </row>
    <row r="267" spans="1:10" x14ac:dyDescent="0.3">
      <c r="A267" s="2" t="s">
        <v>337</v>
      </c>
      <c r="B267" s="58" t="s">
        <v>310</v>
      </c>
      <c r="C267" s="17"/>
      <c r="D267" s="17"/>
      <c r="E267" s="17"/>
      <c r="F267" s="17"/>
      <c r="G267" s="17"/>
      <c r="I267" s="47">
        <f>C267+D267+E267+F267+G267</f>
        <v>0</v>
      </c>
      <c r="J267" s="46">
        <f>I267+I178+I275+I251</f>
        <v>8920</v>
      </c>
    </row>
    <row r="268" spans="1:10" x14ac:dyDescent="0.3">
      <c r="A268" s="65" t="s">
        <v>29</v>
      </c>
      <c r="B268" s="58" t="s">
        <v>310</v>
      </c>
      <c r="C268" s="17"/>
      <c r="D268" s="17"/>
      <c r="E268" s="17"/>
      <c r="F268" s="17"/>
      <c r="G268" s="17"/>
      <c r="I268" s="47">
        <f t="shared" ref="I268:I275" si="7">C268+D268+E268+F268+G268</f>
        <v>0</v>
      </c>
      <c r="J268" s="46"/>
    </row>
    <row r="269" spans="1:10" x14ac:dyDescent="0.3">
      <c r="A269" s="65" t="s">
        <v>330</v>
      </c>
      <c r="B269" s="58" t="s">
        <v>310</v>
      </c>
      <c r="C269" s="17"/>
      <c r="D269" s="17"/>
      <c r="E269" s="17"/>
      <c r="F269" s="17"/>
      <c r="G269" s="17"/>
      <c r="I269" s="47">
        <f t="shared" si="7"/>
        <v>0</v>
      </c>
      <c r="J269" s="46"/>
    </row>
    <row r="270" spans="1:10" x14ac:dyDescent="0.3">
      <c r="A270" s="65" t="s">
        <v>17</v>
      </c>
      <c r="B270" s="58" t="s">
        <v>310</v>
      </c>
      <c r="C270" s="17"/>
      <c r="D270" s="17"/>
      <c r="E270" s="17"/>
      <c r="F270" s="17"/>
      <c r="G270" s="17"/>
      <c r="I270" s="47">
        <f t="shared" si="7"/>
        <v>0</v>
      </c>
      <c r="J270" s="46"/>
    </row>
    <row r="271" spans="1:10" x14ac:dyDescent="0.3">
      <c r="A271" s="65" t="s">
        <v>331</v>
      </c>
      <c r="B271" s="58" t="s">
        <v>310</v>
      </c>
      <c r="C271" s="17"/>
      <c r="D271" s="17"/>
      <c r="E271" s="17"/>
      <c r="F271" s="17"/>
      <c r="G271" s="17"/>
      <c r="I271" s="47">
        <f t="shared" si="7"/>
        <v>0</v>
      </c>
      <c r="J271" s="46"/>
    </row>
    <row r="272" spans="1:10" x14ac:dyDescent="0.3">
      <c r="A272" s="65" t="s">
        <v>18</v>
      </c>
      <c r="B272" s="58" t="s">
        <v>310</v>
      </c>
      <c r="C272" s="17"/>
      <c r="D272" s="17"/>
      <c r="E272" s="17"/>
      <c r="F272" s="10"/>
      <c r="G272" s="17"/>
      <c r="I272" s="47">
        <f t="shared" si="7"/>
        <v>0</v>
      </c>
      <c r="J272" s="46"/>
    </row>
    <row r="273" spans="1:10" x14ac:dyDescent="0.3">
      <c r="A273" s="65" t="s">
        <v>415</v>
      </c>
      <c r="B273" s="58" t="s">
        <v>310</v>
      </c>
      <c r="C273" s="17"/>
      <c r="D273" s="17"/>
      <c r="E273" s="17"/>
      <c r="F273" s="10"/>
      <c r="G273" s="17"/>
      <c r="I273" s="47">
        <f t="shared" si="7"/>
        <v>0</v>
      </c>
      <c r="J273" s="46">
        <f>I273</f>
        <v>0</v>
      </c>
    </row>
    <row r="274" spans="1:10" x14ac:dyDescent="0.3">
      <c r="A274" s="65" t="s">
        <v>244</v>
      </c>
      <c r="B274" s="58" t="s">
        <v>310</v>
      </c>
      <c r="C274" s="17"/>
      <c r="D274" s="17"/>
      <c r="E274" s="17"/>
      <c r="F274" s="10"/>
      <c r="G274" s="17"/>
      <c r="I274" s="47">
        <f t="shared" si="7"/>
        <v>0</v>
      </c>
      <c r="J274" s="46"/>
    </row>
    <row r="275" spans="1:10" x14ac:dyDescent="0.3">
      <c r="A275" s="65" t="s">
        <v>162</v>
      </c>
      <c r="B275" s="58" t="s">
        <v>310</v>
      </c>
      <c r="C275" s="17"/>
      <c r="D275" s="17"/>
      <c r="E275" s="17"/>
      <c r="F275" s="10"/>
      <c r="G275" s="17"/>
      <c r="I275" s="47">
        <f t="shared" si="7"/>
        <v>0</v>
      </c>
      <c r="J275" s="46"/>
    </row>
    <row r="276" spans="1:10" x14ac:dyDescent="0.3">
      <c r="A276" t="s">
        <v>27</v>
      </c>
      <c r="B276" t="s">
        <v>45</v>
      </c>
      <c r="C276" s="17"/>
      <c r="D276" s="17"/>
      <c r="E276" s="17"/>
      <c r="F276" s="17"/>
      <c r="G276" s="17"/>
      <c r="I276" s="47">
        <f t="shared" si="6"/>
        <v>0</v>
      </c>
      <c r="J276" s="44"/>
    </row>
    <row r="277" spans="1:10" x14ac:dyDescent="0.3">
      <c r="C277" s="1" t="s">
        <v>0</v>
      </c>
      <c r="D277" s="1" t="s">
        <v>0</v>
      </c>
      <c r="E277" s="1" t="s">
        <v>0</v>
      </c>
      <c r="F277" s="1" t="s">
        <v>0</v>
      </c>
      <c r="G277" s="1" t="s">
        <v>0</v>
      </c>
      <c r="H277" s="1"/>
      <c r="I277" s="1" t="s">
        <v>0</v>
      </c>
    </row>
    <row r="278" spans="1:10" x14ac:dyDescent="0.3">
      <c r="C278" s="70">
        <f>SUM(C4:C276)</f>
        <v>164365</v>
      </c>
      <c r="D278" s="70">
        <f>SUM(D4:D276)</f>
        <v>185486</v>
      </c>
      <c r="E278" s="70">
        <f>SUM(E4:E276)</f>
        <v>132311</v>
      </c>
      <c r="F278" s="70">
        <f>SUM(F4:F276)</f>
        <v>176925</v>
      </c>
      <c r="G278" s="70">
        <f>SUM(G4:G276)</f>
        <v>92893</v>
      </c>
      <c r="H278" s="9"/>
      <c r="I278" s="76">
        <f>SUM(I4:I276)</f>
        <v>751980</v>
      </c>
      <c r="J278" s="76">
        <f>SUM(J4:J276)</f>
        <v>751980</v>
      </c>
    </row>
    <row r="279" spans="1:10" x14ac:dyDescent="0.3">
      <c r="C279" s="1" t="s">
        <v>1</v>
      </c>
      <c r="D279" s="1" t="s">
        <v>1</v>
      </c>
      <c r="E279" s="1" t="s">
        <v>1</v>
      </c>
      <c r="F279" s="1" t="s">
        <v>1</v>
      </c>
      <c r="G279" s="1" t="s">
        <v>1</v>
      </c>
      <c r="H279" s="1"/>
      <c r="I279" s="1" t="s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J283"/>
  <sheetViews>
    <sheetView topLeftCell="A259" workbookViewId="0">
      <selection activeCell="J210" sqref="J210"/>
    </sheetView>
  </sheetViews>
  <sheetFormatPr defaultRowHeight="14.4" x14ac:dyDescent="0.3"/>
  <cols>
    <col min="2" max="2" width="18" customWidth="1"/>
    <col min="3" max="3" width="11.6640625" customWidth="1"/>
    <col min="4" max="4" width="11.44140625" customWidth="1"/>
    <col min="5" max="5" width="11.33203125" customWidth="1"/>
    <col min="6" max="6" width="10.88671875" customWidth="1"/>
    <col min="7" max="7" width="10.33203125" customWidth="1"/>
    <col min="9" max="9" width="13.33203125" customWidth="1"/>
    <col min="10" max="10" width="12.5546875" customWidth="1"/>
  </cols>
  <sheetData>
    <row r="1" spans="1:10" x14ac:dyDescent="0.3">
      <c r="A1" t="s">
        <v>438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155</v>
      </c>
      <c r="D3" s="4" t="s">
        <v>226</v>
      </c>
      <c r="E3" s="4" t="s">
        <v>227</v>
      </c>
      <c r="F3" s="3" t="s">
        <v>228</v>
      </c>
      <c r="G3" s="3" t="s">
        <v>118</v>
      </c>
    </row>
    <row r="4" spans="1:10" x14ac:dyDescent="0.3">
      <c r="A4" t="s">
        <v>19</v>
      </c>
      <c r="B4" t="s">
        <v>13</v>
      </c>
      <c r="C4" s="5">
        <v>4239</v>
      </c>
      <c r="D4" s="5">
        <v>21259</v>
      </c>
      <c r="E4" s="5">
        <v>17909</v>
      </c>
      <c r="F4" s="10">
        <v>5373</v>
      </c>
      <c r="G4" s="5">
        <v>8406</v>
      </c>
      <c r="I4" s="47">
        <f t="shared" ref="I4:I263" si="0">C4+D4+E4+F4+G4</f>
        <v>57186</v>
      </c>
      <c r="J4" s="44">
        <f>I4+I20+I34+I41+I63+I67+I69+I80+I27+I76+I87+I56+I48</f>
        <v>70625</v>
      </c>
    </row>
    <row r="5" spans="1:10" x14ac:dyDescent="0.3">
      <c r="A5" t="s">
        <v>421</v>
      </c>
      <c r="B5" t="s">
        <v>13</v>
      </c>
      <c r="C5" s="5"/>
      <c r="D5" s="5">
        <v>11040</v>
      </c>
      <c r="E5" s="5">
        <v>7641</v>
      </c>
      <c r="F5" s="10">
        <v>16277</v>
      </c>
      <c r="G5" s="5">
        <v>6478</v>
      </c>
      <c r="I5" s="47">
        <f t="shared" si="0"/>
        <v>41436</v>
      </c>
      <c r="J5" s="44">
        <f>I5+I21+I35+I42+I64+I68+I70+I81+I28+I77+I88+I57+I49</f>
        <v>41436</v>
      </c>
    </row>
    <row r="6" spans="1:10" x14ac:dyDescent="0.3">
      <c r="A6" t="s">
        <v>20</v>
      </c>
      <c r="B6" t="s">
        <v>13</v>
      </c>
      <c r="C6" s="5">
        <v>2635</v>
      </c>
      <c r="D6" s="5">
        <v>13705</v>
      </c>
      <c r="E6" s="5">
        <v>21093</v>
      </c>
      <c r="F6" s="17">
        <v>16467</v>
      </c>
      <c r="G6" s="5"/>
      <c r="I6" s="47">
        <f t="shared" si="0"/>
        <v>53900</v>
      </c>
      <c r="J6" s="44">
        <f>I6+I22+I36+I43+I64+I68+I71+I82+I29+I78+I89+I58+I50</f>
        <v>53900</v>
      </c>
    </row>
    <row r="7" spans="1:10" x14ac:dyDescent="0.3">
      <c r="A7" t="s">
        <v>422</v>
      </c>
      <c r="B7" t="s">
        <v>13</v>
      </c>
      <c r="C7" s="5">
        <v>2410</v>
      </c>
      <c r="D7" s="5">
        <v>3505</v>
      </c>
      <c r="E7" s="5">
        <v>8294</v>
      </c>
      <c r="F7" s="17">
        <v>9278</v>
      </c>
      <c r="G7" s="5">
        <v>6232</v>
      </c>
      <c r="I7" s="47">
        <f t="shared" si="0"/>
        <v>29719</v>
      </c>
      <c r="J7" s="44">
        <f>I7+I23+I37+I44+I30+I51+I59+I72+I83+I90</f>
        <v>33426</v>
      </c>
    </row>
    <row r="8" spans="1:10" x14ac:dyDescent="0.3">
      <c r="A8" t="s">
        <v>21</v>
      </c>
      <c r="B8" t="s">
        <v>13</v>
      </c>
      <c r="C8" s="5">
        <v>860</v>
      </c>
      <c r="D8" s="5">
        <v>4090</v>
      </c>
      <c r="E8" s="5">
        <v>7660</v>
      </c>
      <c r="F8" s="17">
        <v>7761</v>
      </c>
      <c r="G8" s="5">
        <v>9629</v>
      </c>
      <c r="I8" s="47">
        <f t="shared" si="0"/>
        <v>30000</v>
      </c>
      <c r="J8" s="44">
        <f>I8+I24+I38+I45+I31+I52+I60+I65+I73+I84+I91</f>
        <v>39943</v>
      </c>
    </row>
    <row r="9" spans="1:10" x14ac:dyDescent="0.3">
      <c r="A9" t="s">
        <v>423</v>
      </c>
      <c r="B9" t="s">
        <v>13</v>
      </c>
      <c r="C9" s="5">
        <v>4551</v>
      </c>
      <c r="D9" s="5"/>
      <c r="E9" s="5">
        <v>1526</v>
      </c>
      <c r="F9" s="17">
        <v>2879</v>
      </c>
      <c r="G9" s="5"/>
      <c r="I9" s="47">
        <f t="shared" si="0"/>
        <v>8956</v>
      </c>
      <c r="J9" s="44">
        <f>I9</f>
        <v>8956</v>
      </c>
    </row>
    <row r="10" spans="1:10" x14ac:dyDescent="0.3">
      <c r="A10" t="s">
        <v>243</v>
      </c>
      <c r="B10" t="s">
        <v>13</v>
      </c>
      <c r="C10" s="5">
        <v>469</v>
      </c>
      <c r="D10" s="5">
        <v>8847</v>
      </c>
      <c r="E10" s="5">
        <v>3304</v>
      </c>
      <c r="F10" s="17">
        <v>3873</v>
      </c>
      <c r="G10" s="5">
        <v>2625</v>
      </c>
      <c r="I10" s="47">
        <f t="shared" si="0"/>
        <v>19118</v>
      </c>
      <c r="J10" s="44">
        <f>I10+I25+I39+I46+I32+I54+I61+I66+I74+I78+I85+I92</f>
        <v>21662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I11+I26+I40+I47+I33+I55+I62+I75+I79+I86+I93</f>
        <v>0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1135</v>
      </c>
      <c r="E13" s="5">
        <v>852</v>
      </c>
      <c r="F13" s="17"/>
      <c r="G13" s="5"/>
      <c r="I13" s="47">
        <f t="shared" si="0"/>
        <v>1987</v>
      </c>
      <c r="J13" s="46">
        <f>I13+I16</f>
        <v>5268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2903</v>
      </c>
    </row>
    <row r="15" spans="1:10" x14ac:dyDescent="0.3">
      <c r="A15" t="s">
        <v>436</v>
      </c>
      <c r="B15" t="s">
        <v>23</v>
      </c>
      <c r="C15" s="5"/>
      <c r="D15" s="5"/>
      <c r="E15" s="5"/>
      <c r="F15" s="17"/>
      <c r="G15" s="5"/>
      <c r="I15" s="47">
        <f t="shared" si="0"/>
        <v>0</v>
      </c>
      <c r="J15" s="46">
        <f>I15</f>
        <v>0</v>
      </c>
    </row>
    <row r="16" spans="1:10" x14ac:dyDescent="0.3">
      <c r="A16" s="67" t="s">
        <v>331</v>
      </c>
      <c r="B16" s="67" t="s">
        <v>315</v>
      </c>
      <c r="C16" s="17">
        <v>851</v>
      </c>
      <c r="D16" s="17">
        <v>2430</v>
      </c>
      <c r="E16" s="17"/>
      <c r="F16" s="17"/>
      <c r="G16" s="17"/>
      <c r="I16" s="47">
        <f t="shared" si="0"/>
        <v>3281</v>
      </c>
      <c r="J16" s="46"/>
    </row>
    <row r="17" spans="1:10" x14ac:dyDescent="0.3">
      <c r="A17" s="67" t="s">
        <v>18</v>
      </c>
      <c r="B17" s="67" t="s">
        <v>315</v>
      </c>
      <c r="C17" s="17"/>
      <c r="D17" s="17">
        <v>2903</v>
      </c>
      <c r="E17" s="17"/>
      <c r="F17" s="17"/>
      <c r="G17" s="17"/>
      <c r="I17" s="47">
        <f t="shared" si="0"/>
        <v>2903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>
        <v>1023</v>
      </c>
      <c r="D31" s="17"/>
      <c r="E31" s="17"/>
      <c r="F31" s="17"/>
      <c r="G31" s="17"/>
      <c r="I31" s="47">
        <f t="shared" si="0"/>
        <v>1023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>
        <v>3178</v>
      </c>
      <c r="G34" s="17">
        <v>518</v>
      </c>
      <c r="I34" s="47">
        <f t="shared" si="0"/>
        <v>3696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>
        <v>99</v>
      </c>
      <c r="D38" s="17"/>
      <c r="E38" s="17">
        <v>5920</v>
      </c>
      <c r="F38" s="17">
        <v>1110</v>
      </c>
      <c r="G38" s="17"/>
      <c r="I38" s="47">
        <f t="shared" si="0"/>
        <v>7129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>
        <v>1120</v>
      </c>
      <c r="F46" s="17"/>
      <c r="G46" s="17">
        <v>603</v>
      </c>
      <c r="I46" s="47">
        <f t="shared" si="0"/>
        <v>1723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5" t="s">
        <v>345</v>
      </c>
      <c r="C48" s="17"/>
      <c r="D48" s="17"/>
      <c r="E48" s="17"/>
      <c r="F48" s="17"/>
      <c r="G48" s="17">
        <v>145</v>
      </c>
      <c r="I48" s="47">
        <f t="shared" si="0"/>
        <v>145</v>
      </c>
      <c r="J48" s="45"/>
    </row>
    <row r="49" spans="1:10" x14ac:dyDescent="0.3">
      <c r="A49" s="2" t="s">
        <v>330</v>
      </c>
      <c r="B49" s="85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17</v>
      </c>
      <c r="B50" s="85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5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18</v>
      </c>
      <c r="B52" s="85" t="s">
        <v>345</v>
      </c>
      <c r="C52" s="17">
        <v>894</v>
      </c>
      <c r="D52" s="17"/>
      <c r="E52" s="17"/>
      <c r="F52" s="17"/>
      <c r="G52" s="17"/>
      <c r="I52" s="47">
        <f t="shared" si="0"/>
        <v>894</v>
      </c>
      <c r="J52" s="45"/>
    </row>
    <row r="53" spans="1:10" x14ac:dyDescent="0.3">
      <c r="A53" s="2" t="s">
        <v>415</v>
      </c>
      <c r="B53" s="85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2" t="s">
        <v>244</v>
      </c>
      <c r="B54" s="85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5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85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>
        <v>2731</v>
      </c>
      <c r="D69" s="17"/>
      <c r="E69" s="17"/>
      <c r="F69" s="17"/>
      <c r="G69" s="17">
        <v>6867</v>
      </c>
      <c r="I69" s="47">
        <f t="shared" si="0"/>
        <v>9598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>
        <v>1102</v>
      </c>
      <c r="D72" s="17"/>
      <c r="E72" s="17"/>
      <c r="F72" s="17">
        <v>2605</v>
      </c>
      <c r="G72" s="17"/>
      <c r="I72" s="47">
        <f t="shared" si="0"/>
        <v>3707</v>
      </c>
      <c r="J72" s="45"/>
    </row>
    <row r="73" spans="1:10" x14ac:dyDescent="0.3">
      <c r="A73" s="60" t="s">
        <v>8</v>
      </c>
      <c r="B73" s="60" t="s">
        <v>315</v>
      </c>
      <c r="C73" s="17">
        <v>897</v>
      </c>
      <c r="D73" s="17"/>
      <c r="E73" s="17"/>
      <c r="F73" s="17"/>
      <c r="G73" s="17"/>
      <c r="I73" s="47">
        <f t="shared" si="0"/>
        <v>897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328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329</v>
      </c>
      <c r="B90" s="77" t="s">
        <v>386</v>
      </c>
      <c r="C90" s="17"/>
      <c r="D90" s="17"/>
      <c r="E90" s="17"/>
      <c r="F90" s="17"/>
      <c r="G90" s="17"/>
      <c r="I90" s="47">
        <f t="shared" si="0"/>
        <v>0</v>
      </c>
      <c r="J90" s="45"/>
    </row>
    <row r="91" spans="1:10" x14ac:dyDescent="0.3">
      <c r="A91" s="77" t="s">
        <v>174</v>
      </c>
      <c r="B91" s="77" t="s">
        <v>386</v>
      </c>
      <c r="C91" s="17"/>
      <c r="D91" s="17"/>
      <c r="E91" s="17"/>
      <c r="F91" s="17"/>
      <c r="G91" s="17"/>
      <c r="I91" s="47">
        <f t="shared" si="0"/>
        <v>0</v>
      </c>
      <c r="J91" s="45"/>
    </row>
    <row r="92" spans="1:10" x14ac:dyDescent="0.3">
      <c r="A92" s="77" t="s">
        <v>307</v>
      </c>
      <c r="B92" s="77" t="s">
        <v>386</v>
      </c>
      <c r="C92" s="17"/>
      <c r="D92" s="17"/>
      <c r="E92" s="17"/>
      <c r="F92" s="17"/>
      <c r="G92" s="17">
        <v>821</v>
      </c>
      <c r="I92" s="47">
        <f t="shared" si="0"/>
        <v>821</v>
      </c>
      <c r="J92" s="45"/>
    </row>
    <row r="93" spans="1:10" x14ac:dyDescent="0.3">
      <c r="A93" s="77" t="s">
        <v>324</v>
      </c>
      <c r="B93" s="77" t="s">
        <v>386</v>
      </c>
      <c r="C93" s="17"/>
      <c r="D93" s="17"/>
      <c r="E93" s="17"/>
      <c r="F93" s="17"/>
      <c r="G93" s="17"/>
      <c r="I93" s="47">
        <f t="shared" si="0"/>
        <v>0</v>
      </c>
      <c r="J93" s="45"/>
    </row>
    <row r="94" spans="1:10" x14ac:dyDescent="0.3">
      <c r="A94" t="s">
        <v>29</v>
      </c>
      <c r="B94" t="s">
        <v>30</v>
      </c>
      <c r="C94" s="17"/>
      <c r="D94" s="17"/>
      <c r="E94" s="17"/>
      <c r="F94" s="17"/>
      <c r="G94" s="17"/>
      <c r="I94" s="47">
        <f t="shared" si="0"/>
        <v>0</v>
      </c>
      <c r="J94" s="44"/>
    </row>
    <row r="95" spans="1:10" x14ac:dyDescent="0.3">
      <c r="A95" s="57" t="s">
        <v>330</v>
      </c>
      <c r="B95" t="s">
        <v>30</v>
      </c>
      <c r="C95" s="17"/>
      <c r="D95" s="17"/>
      <c r="E95" s="17"/>
      <c r="F95" s="17"/>
      <c r="G95" s="17"/>
      <c r="I95" s="47">
        <f t="shared" ref="I95:I100" si="1">C95+D95+E95+F95+G95</f>
        <v>0</v>
      </c>
      <c r="J95" s="44"/>
    </row>
    <row r="96" spans="1:10" x14ac:dyDescent="0.3">
      <c r="A96" s="53" t="s">
        <v>17</v>
      </c>
      <c r="B96" t="s">
        <v>30</v>
      </c>
      <c r="C96" s="17"/>
      <c r="D96" s="17"/>
      <c r="E96" s="17"/>
      <c r="F96" s="17"/>
      <c r="G96" s="17"/>
      <c r="I96" s="47">
        <f t="shared" si="1"/>
        <v>0</v>
      </c>
      <c r="J96" s="44"/>
    </row>
    <row r="97" spans="1:10" x14ac:dyDescent="0.3">
      <c r="A97" s="57" t="s">
        <v>331</v>
      </c>
      <c r="B97" t="s">
        <v>30</v>
      </c>
      <c r="C97" s="17"/>
      <c r="D97" s="17"/>
      <c r="E97" s="17"/>
      <c r="F97" s="17"/>
      <c r="G97" s="17"/>
      <c r="I97" s="47">
        <f t="shared" si="1"/>
        <v>0</v>
      </c>
      <c r="J97" s="44"/>
    </row>
    <row r="98" spans="1:10" x14ac:dyDescent="0.3">
      <c r="A98" s="53" t="s">
        <v>18</v>
      </c>
      <c r="B98" t="s">
        <v>30</v>
      </c>
      <c r="C98" s="17"/>
      <c r="D98" s="17"/>
      <c r="E98" s="17"/>
      <c r="F98" s="17"/>
      <c r="G98" s="17"/>
      <c r="I98" s="47">
        <f t="shared" si="1"/>
        <v>0</v>
      </c>
      <c r="J98" s="44"/>
    </row>
    <row r="99" spans="1:10" x14ac:dyDescent="0.3">
      <c r="A99" s="57" t="s">
        <v>415</v>
      </c>
      <c r="B99" t="s">
        <v>30</v>
      </c>
      <c r="C99" s="17"/>
      <c r="D99" s="17"/>
      <c r="E99" s="17"/>
      <c r="F99" s="17"/>
      <c r="G99" s="17"/>
      <c r="I99" s="47">
        <f t="shared" si="1"/>
        <v>0</v>
      </c>
      <c r="J99" s="44"/>
    </row>
    <row r="100" spans="1:10" x14ac:dyDescent="0.3">
      <c r="A100" t="s">
        <v>244</v>
      </c>
      <c r="B100" t="s">
        <v>30</v>
      </c>
      <c r="C100" s="17">
        <v>217</v>
      </c>
      <c r="D100" s="17">
        <v>7280</v>
      </c>
      <c r="E100" s="17">
        <v>1098</v>
      </c>
      <c r="F100" s="17">
        <v>2586</v>
      </c>
      <c r="G100" s="17">
        <v>1506</v>
      </c>
      <c r="I100" s="47">
        <f t="shared" si="1"/>
        <v>12687</v>
      </c>
      <c r="J100" s="44"/>
    </row>
    <row r="101" spans="1:10" x14ac:dyDescent="0.3">
      <c r="A101" t="s">
        <v>162</v>
      </c>
      <c r="B101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6"/>
    </row>
    <row r="102" spans="1:10" x14ac:dyDescent="0.3">
      <c r="A102" s="42" t="s">
        <v>25</v>
      </c>
      <c r="B102" s="42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6">
        <f>I102+I124</f>
        <v>0</v>
      </c>
    </row>
    <row r="103" spans="1:10" x14ac:dyDescent="0.3">
      <c r="A103" s="42" t="s">
        <v>349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</f>
        <v>0</v>
      </c>
    </row>
    <row r="104" spans="1:10" x14ac:dyDescent="0.3">
      <c r="A104" s="42" t="s">
        <v>27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4">
        <f>I104+I122+I125</f>
        <v>0</v>
      </c>
    </row>
    <row r="105" spans="1:10" x14ac:dyDescent="0.3">
      <c r="A105" s="60" t="s">
        <v>325</v>
      </c>
      <c r="B105" s="60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I105+I126</f>
        <v>0</v>
      </c>
    </row>
    <row r="106" spans="1:10" x14ac:dyDescent="0.3">
      <c r="A106" s="42" t="s">
        <v>28</v>
      </c>
      <c r="B106" s="42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I106+I123+I127</f>
        <v>0</v>
      </c>
    </row>
    <row r="107" spans="1:10" x14ac:dyDescent="0.3">
      <c r="A107" t="s">
        <v>29</v>
      </c>
      <c r="B107" s="59" t="s">
        <v>254</v>
      </c>
      <c r="C107" s="17"/>
      <c r="D107" s="17"/>
      <c r="E107" s="17"/>
      <c r="F107" s="17"/>
      <c r="G107" s="17"/>
      <c r="I107" s="47">
        <f t="shared" si="0"/>
        <v>0</v>
      </c>
      <c r="J107" s="44">
        <f>I94+I107+I115+I128+I160+I132+I139+I146+I153+I167</f>
        <v>33543</v>
      </c>
    </row>
    <row r="108" spans="1:10" x14ac:dyDescent="0.3">
      <c r="A108" t="s">
        <v>330</v>
      </c>
      <c r="B108" s="59" t="s">
        <v>254</v>
      </c>
      <c r="C108" s="17"/>
      <c r="D108" s="17">
        <v>5309</v>
      </c>
      <c r="E108" s="17">
        <v>5740</v>
      </c>
      <c r="F108" s="17">
        <v>6613</v>
      </c>
      <c r="G108" s="17">
        <v>5755</v>
      </c>
      <c r="I108" s="47">
        <f t="shared" si="0"/>
        <v>23417</v>
      </c>
      <c r="J108" s="46">
        <f>I108+I161+I133+I140+I147+I154+I168+I116+I95</f>
        <v>23417</v>
      </c>
    </row>
    <row r="109" spans="1:10" x14ac:dyDescent="0.3">
      <c r="A109" t="s">
        <v>17</v>
      </c>
      <c r="B109" s="59" t="s">
        <v>254</v>
      </c>
      <c r="C109" s="17">
        <v>248</v>
      </c>
      <c r="D109" s="17">
        <v>72</v>
      </c>
      <c r="E109" s="17"/>
      <c r="F109" s="17"/>
      <c r="G109" s="17"/>
      <c r="I109" s="47">
        <f t="shared" si="0"/>
        <v>320</v>
      </c>
      <c r="J109" s="44">
        <f>I96+I109+I117+I129+I162+I134+I141+I148+I155+I169</f>
        <v>24276</v>
      </c>
    </row>
    <row r="110" spans="1:10" x14ac:dyDescent="0.3">
      <c r="A110" t="s">
        <v>331</v>
      </c>
      <c r="B110" s="59" t="s">
        <v>254</v>
      </c>
      <c r="C110" s="17">
        <v>1286</v>
      </c>
      <c r="D110" s="17">
        <v>4812</v>
      </c>
      <c r="E110" s="17"/>
      <c r="F110" s="17"/>
      <c r="G110" s="17"/>
      <c r="I110" s="47">
        <f t="shared" si="0"/>
        <v>6098</v>
      </c>
      <c r="J110" s="46">
        <f>I110+I163+I135+I142+I149+I156+I170+I118+I97</f>
        <v>21411</v>
      </c>
    </row>
    <row r="111" spans="1:10" x14ac:dyDescent="0.3">
      <c r="A111" t="s">
        <v>18</v>
      </c>
      <c r="B111" s="59" t="s">
        <v>254</v>
      </c>
      <c r="C111" s="17"/>
      <c r="D111" s="17">
        <v>3965</v>
      </c>
      <c r="E111" s="17"/>
      <c r="F111" s="17">
        <v>6178</v>
      </c>
      <c r="G111" s="17">
        <v>5293</v>
      </c>
      <c r="I111" s="47">
        <f t="shared" si="0"/>
        <v>15436</v>
      </c>
      <c r="J111" s="44">
        <f>I98+I119+I130+I164+I111+I136+I143+I150+I157+I171</f>
        <v>24127</v>
      </c>
    </row>
    <row r="112" spans="1:10" x14ac:dyDescent="0.3">
      <c r="A112" t="s">
        <v>415</v>
      </c>
      <c r="B112" s="59" t="s">
        <v>254</v>
      </c>
      <c r="C112" s="17">
        <v>3544</v>
      </c>
      <c r="D112" s="17"/>
      <c r="E112" s="17">
        <v>478</v>
      </c>
      <c r="F112" s="17">
        <v>2367</v>
      </c>
      <c r="G112" s="17"/>
      <c r="I112" s="47">
        <f t="shared" si="0"/>
        <v>6389</v>
      </c>
      <c r="J112" s="44">
        <f>I112+I99</f>
        <v>6389</v>
      </c>
    </row>
    <row r="113" spans="1:10" x14ac:dyDescent="0.3">
      <c r="A113" t="s">
        <v>244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I100+I120+I131+I113+I165+I137+I144+I151+I158+I172</f>
        <v>12687</v>
      </c>
    </row>
    <row r="114" spans="1:10" x14ac:dyDescent="0.3">
      <c r="A114" t="s">
        <v>162</v>
      </c>
      <c r="B114" s="59" t="s">
        <v>254</v>
      </c>
      <c r="C114" s="17"/>
      <c r="D114" s="17"/>
      <c r="E114" s="17"/>
      <c r="F114" s="17"/>
      <c r="G114" s="17"/>
      <c r="I114" s="47">
        <f t="shared" si="0"/>
        <v>0</v>
      </c>
      <c r="J114" s="44">
        <f>I101+I114+I121+I166+I138+I145+I152+I159+I173</f>
        <v>0</v>
      </c>
    </row>
    <row r="115" spans="1:10" x14ac:dyDescent="0.3">
      <c r="A115" t="s">
        <v>175</v>
      </c>
      <c r="B115" s="68" t="s">
        <v>430</v>
      </c>
      <c r="C115" s="17">
        <v>2146</v>
      </c>
      <c r="D115" s="17">
        <v>13381</v>
      </c>
      <c r="E115" s="17">
        <v>7792</v>
      </c>
      <c r="F115" s="17">
        <v>2554</v>
      </c>
      <c r="G115" s="17">
        <v>7670</v>
      </c>
      <c r="I115" s="47">
        <f t="shared" si="0"/>
        <v>33543</v>
      </c>
      <c r="J115" s="45"/>
    </row>
    <row r="116" spans="1:10" x14ac:dyDescent="0.3">
      <c r="A116" t="s">
        <v>361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176</v>
      </c>
      <c r="B117" s="68" t="s">
        <v>430</v>
      </c>
      <c r="C117" s="17">
        <v>2014</v>
      </c>
      <c r="D117" s="17">
        <v>6746</v>
      </c>
      <c r="E117" s="17">
        <v>8454</v>
      </c>
      <c r="F117" s="17">
        <v>6742</v>
      </c>
      <c r="G117" s="17"/>
      <c r="I117" s="47">
        <f t="shared" si="0"/>
        <v>23956</v>
      </c>
      <c r="J117" s="45"/>
    </row>
    <row r="118" spans="1:10" x14ac:dyDescent="0.3">
      <c r="A118" t="s">
        <v>362</v>
      </c>
      <c r="B118" s="68" t="s">
        <v>430</v>
      </c>
      <c r="C118" s="17"/>
      <c r="D118" s="17">
        <v>325</v>
      </c>
      <c r="E118" s="17">
        <v>5113</v>
      </c>
      <c r="F118" s="17">
        <v>4616</v>
      </c>
      <c r="G118" s="17">
        <v>5259</v>
      </c>
      <c r="I118" s="47">
        <f t="shared" si="0"/>
        <v>15313</v>
      </c>
      <c r="J118" s="45"/>
    </row>
    <row r="119" spans="1:10" x14ac:dyDescent="0.3">
      <c r="A119" t="s">
        <v>177</v>
      </c>
      <c r="B119" s="68" t="s">
        <v>430</v>
      </c>
      <c r="C119" s="17"/>
      <c r="D119" s="17"/>
      <c r="E119" s="17">
        <v>8691</v>
      </c>
      <c r="F119" s="17"/>
      <c r="G119" s="17"/>
      <c r="I119" s="47">
        <f t="shared" si="0"/>
        <v>8691</v>
      </c>
      <c r="J119" s="45"/>
    </row>
    <row r="120" spans="1:10" x14ac:dyDescent="0.3">
      <c r="A120" t="s">
        <v>363</v>
      </c>
      <c r="B120" s="68" t="s">
        <v>430</v>
      </c>
      <c r="C120" s="17"/>
      <c r="D120" s="17"/>
      <c r="E120" s="17"/>
      <c r="F120" s="17"/>
      <c r="G120" s="17"/>
      <c r="I120" s="47">
        <f t="shared" si="0"/>
        <v>0</v>
      </c>
      <c r="J120" s="45"/>
    </row>
    <row r="121" spans="1:10" x14ac:dyDescent="0.3">
      <c r="A121" t="s">
        <v>364</v>
      </c>
      <c r="B121" s="68" t="s">
        <v>430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27</v>
      </c>
      <c r="B122" s="2" t="s">
        <v>289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28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25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27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325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28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29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17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t="s">
        <v>18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s="2" t="s">
        <v>244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t="s">
        <v>175</v>
      </c>
      <c r="B132" s="64" t="s">
        <v>360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361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176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362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177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s="2" t="s">
        <v>363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364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53" t="s">
        <v>29</v>
      </c>
      <c r="B139" s="68" t="s">
        <v>420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53" t="s">
        <v>330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17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331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18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244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162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1" t="s">
        <v>29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330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17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331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18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244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1" t="s">
        <v>162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55" t="s">
        <v>37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332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72" t="s">
        <v>33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326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31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55" t="s">
        <v>245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55" t="s">
        <v>161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2" t="s">
        <v>37</v>
      </c>
      <c r="B160" s="73" t="s">
        <v>297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332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33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326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31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245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161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77" t="s">
        <v>175</v>
      </c>
      <c r="B167" s="68" t="s">
        <v>382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361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8" t="s">
        <v>176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s="78" t="s">
        <v>362</v>
      </c>
      <c r="B170" s="68" t="s">
        <v>382</v>
      </c>
      <c r="C170" s="17"/>
      <c r="D170" s="17"/>
      <c r="E170" s="17"/>
      <c r="F170" s="17"/>
      <c r="G170" s="17"/>
      <c r="I170" s="13">
        <f t="shared" si="0"/>
        <v>0</v>
      </c>
      <c r="J170" s="46"/>
    </row>
    <row r="171" spans="1:10" x14ac:dyDescent="0.3">
      <c r="A171" s="78" t="s">
        <v>177</v>
      </c>
      <c r="B171" s="68" t="s">
        <v>382</v>
      </c>
      <c r="C171" s="17"/>
      <c r="D171" s="17"/>
      <c r="E171" s="17"/>
      <c r="F171" s="17"/>
      <c r="G171" s="17"/>
      <c r="I171" s="13">
        <f t="shared" si="0"/>
        <v>0</v>
      </c>
      <c r="J171" s="46"/>
    </row>
    <row r="172" spans="1:10" x14ac:dyDescent="0.3">
      <c r="A172" s="77" t="s">
        <v>363</v>
      </c>
      <c r="B172" s="68" t="s">
        <v>382</v>
      </c>
      <c r="C172" s="17"/>
      <c r="D172" s="17"/>
      <c r="E172" s="17"/>
      <c r="F172" s="17"/>
      <c r="G172" s="17"/>
      <c r="I172" s="13">
        <f t="shared" si="0"/>
        <v>0</v>
      </c>
      <c r="J172" s="46"/>
    </row>
    <row r="173" spans="1:10" x14ac:dyDescent="0.3">
      <c r="A173" s="77" t="s">
        <v>364</v>
      </c>
      <c r="B173" s="68" t="s">
        <v>382</v>
      </c>
      <c r="C173" s="17"/>
      <c r="D173" s="17"/>
      <c r="E173" s="17"/>
      <c r="F173" s="17"/>
      <c r="G173" s="17"/>
      <c r="I173" s="13">
        <f t="shared" si="0"/>
        <v>0</v>
      </c>
      <c r="J173" s="46"/>
    </row>
    <row r="174" spans="1:10" x14ac:dyDescent="0.3">
      <c r="A174" t="s">
        <v>37</v>
      </c>
      <c r="B174" s="55" t="s">
        <v>336</v>
      </c>
      <c r="C174" s="17"/>
      <c r="D174" s="17"/>
      <c r="E174" s="17">
        <v>748</v>
      </c>
      <c r="F174" s="10"/>
      <c r="G174" s="17"/>
      <c r="I174" s="47">
        <f t="shared" si="0"/>
        <v>748</v>
      </c>
      <c r="J174" s="45"/>
    </row>
    <row r="175" spans="1:10" x14ac:dyDescent="0.3">
      <c r="A175" s="2" t="s">
        <v>332</v>
      </c>
      <c r="B175" s="55" t="s">
        <v>336</v>
      </c>
      <c r="C175" s="17"/>
      <c r="D175" s="17"/>
      <c r="E175" s="17"/>
      <c r="F175" s="10"/>
      <c r="G175" s="17"/>
      <c r="I175" s="47">
        <f t="shared" si="0"/>
        <v>0</v>
      </c>
      <c r="J175" s="45"/>
    </row>
    <row r="176" spans="1:10" x14ac:dyDescent="0.3">
      <c r="A176" t="s">
        <v>33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s="2" t="s">
        <v>326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s="2" t="s">
        <v>339</v>
      </c>
      <c r="B178" s="55" t="s">
        <v>336</v>
      </c>
      <c r="C178" s="17"/>
      <c r="D178" s="17"/>
      <c r="E178" s="17"/>
      <c r="F178" s="10"/>
      <c r="G178" s="17"/>
      <c r="I178" s="47">
        <f t="shared" si="0"/>
        <v>0</v>
      </c>
      <c r="J178" s="46">
        <f>I178</f>
        <v>0</v>
      </c>
    </row>
    <row r="179" spans="1:10" x14ac:dyDescent="0.3">
      <c r="A179" t="s">
        <v>31</v>
      </c>
      <c r="B179" s="55" t="s">
        <v>336</v>
      </c>
      <c r="C179" s="17"/>
      <c r="D179" s="17"/>
      <c r="E179" s="17"/>
      <c r="F179" s="17"/>
      <c r="G179" s="17"/>
      <c r="I179" s="47">
        <f t="shared" si="0"/>
        <v>0</v>
      </c>
      <c r="J179" s="45"/>
    </row>
    <row r="180" spans="1:10" x14ac:dyDescent="0.3">
      <c r="A180" s="2" t="s">
        <v>245</v>
      </c>
      <c r="B180" s="55" t="s">
        <v>336</v>
      </c>
      <c r="C180" s="17"/>
      <c r="D180" s="17"/>
      <c r="E180" s="17"/>
      <c r="F180" s="17"/>
      <c r="G180" s="17">
        <v>115</v>
      </c>
      <c r="I180" s="47">
        <f t="shared" si="0"/>
        <v>115</v>
      </c>
      <c r="J180" s="45"/>
    </row>
    <row r="181" spans="1:10" x14ac:dyDescent="0.3">
      <c r="A181" s="2" t="s">
        <v>161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t="s">
        <v>35</v>
      </c>
      <c r="B182" t="s">
        <v>32</v>
      </c>
      <c r="C182" s="17"/>
      <c r="D182" s="17"/>
      <c r="E182" s="17"/>
      <c r="F182" s="17"/>
      <c r="G182" s="17"/>
      <c r="I182" s="13">
        <f t="shared" si="0"/>
        <v>0</v>
      </c>
      <c r="J182" s="46">
        <f>I182</f>
        <v>0</v>
      </c>
    </row>
    <row r="183" spans="1:10" x14ac:dyDescent="0.3">
      <c r="A183" t="s">
        <v>441</v>
      </c>
      <c r="B183" s="56" t="s">
        <v>32</v>
      </c>
      <c r="C183" s="17"/>
      <c r="D183" s="17"/>
      <c r="E183" s="17"/>
      <c r="F183" s="17"/>
      <c r="G183" s="17">
        <v>2885</v>
      </c>
      <c r="I183" s="13">
        <f t="shared" si="0"/>
        <v>2885</v>
      </c>
      <c r="J183" s="46">
        <f t="shared" ref="J183:J198" si="2">I183</f>
        <v>2885</v>
      </c>
    </row>
    <row r="184" spans="1:10" x14ac:dyDescent="0.3">
      <c r="A184" t="s">
        <v>340</v>
      </c>
      <c r="B184" s="56" t="s">
        <v>32</v>
      </c>
      <c r="C184" s="17"/>
      <c r="D184" s="17"/>
      <c r="E184" s="17"/>
      <c r="F184" s="17">
        <v>2268</v>
      </c>
      <c r="G184" s="17"/>
      <c r="I184" s="13">
        <f t="shared" si="0"/>
        <v>2268</v>
      </c>
      <c r="J184" s="46">
        <f t="shared" si="2"/>
        <v>2268</v>
      </c>
    </row>
    <row r="185" spans="1:10" x14ac:dyDescent="0.3">
      <c r="A185" t="s">
        <v>405</v>
      </c>
      <c r="B185" s="56" t="s">
        <v>32</v>
      </c>
      <c r="C185" s="17"/>
      <c r="D185" s="17"/>
      <c r="E185" s="17"/>
      <c r="F185" s="17"/>
      <c r="G185" s="17">
        <v>1547</v>
      </c>
      <c r="I185" s="13">
        <f t="shared" si="0"/>
        <v>1547</v>
      </c>
      <c r="J185" s="46">
        <f t="shared" si="2"/>
        <v>1547</v>
      </c>
    </row>
    <row r="186" spans="1:10" x14ac:dyDescent="0.3">
      <c r="A186" t="s">
        <v>341</v>
      </c>
      <c r="B186" s="56" t="s">
        <v>32</v>
      </c>
      <c r="C186" s="17"/>
      <c r="D186" s="17"/>
      <c r="E186" s="17"/>
      <c r="F186" s="17">
        <v>6679</v>
      </c>
      <c r="G186" s="17"/>
      <c r="I186" s="13">
        <f t="shared" si="0"/>
        <v>6679</v>
      </c>
      <c r="J186" s="46">
        <f t="shared" si="2"/>
        <v>6679</v>
      </c>
    </row>
    <row r="187" spans="1:10" x14ac:dyDescent="0.3">
      <c r="A187" t="s">
        <v>389</v>
      </c>
      <c r="B187" s="56" t="s">
        <v>390</v>
      </c>
      <c r="C187" s="17"/>
      <c r="D187" s="17"/>
      <c r="E187" s="17"/>
      <c r="F187" s="17">
        <v>2616</v>
      </c>
      <c r="G187" s="17"/>
      <c r="I187" s="13">
        <f t="shared" si="0"/>
        <v>2616</v>
      </c>
      <c r="J187" s="46">
        <f t="shared" si="2"/>
        <v>2616</v>
      </c>
    </row>
    <row r="188" spans="1:10" x14ac:dyDescent="0.3">
      <c r="A188" t="s">
        <v>396</v>
      </c>
      <c r="B188" s="56" t="s">
        <v>390</v>
      </c>
      <c r="C188" s="17"/>
      <c r="D188" s="17"/>
      <c r="E188" s="17"/>
      <c r="F188" s="17"/>
      <c r="G188" s="17">
        <v>287</v>
      </c>
      <c r="I188" s="13">
        <f t="shared" si="0"/>
        <v>287</v>
      </c>
      <c r="J188" s="46">
        <f t="shared" si="2"/>
        <v>287</v>
      </c>
    </row>
    <row r="189" spans="1:10" x14ac:dyDescent="0.3">
      <c r="A189" t="s">
        <v>391</v>
      </c>
      <c r="B189" s="56" t="s">
        <v>390</v>
      </c>
      <c r="C189" s="17"/>
      <c r="D189" s="17"/>
      <c r="E189" s="17"/>
      <c r="F189" s="17">
        <v>7257</v>
      </c>
      <c r="G189" s="17"/>
      <c r="I189" s="13">
        <f t="shared" si="0"/>
        <v>7257</v>
      </c>
      <c r="J189" s="46">
        <f t="shared" si="2"/>
        <v>7257</v>
      </c>
    </row>
    <row r="190" spans="1:10" x14ac:dyDescent="0.3">
      <c r="A190" t="s">
        <v>408</v>
      </c>
      <c r="B190" s="56" t="s">
        <v>390</v>
      </c>
      <c r="C190" s="17"/>
      <c r="D190" s="17"/>
      <c r="E190" s="17"/>
      <c r="F190" s="17"/>
      <c r="G190" s="17"/>
      <c r="I190" s="13">
        <f t="shared" si="0"/>
        <v>0</v>
      </c>
      <c r="J190" s="46">
        <f t="shared" si="2"/>
        <v>0</v>
      </c>
    </row>
    <row r="191" spans="1:10" x14ac:dyDescent="0.3">
      <c r="A191" t="s">
        <v>35</v>
      </c>
      <c r="B191" s="56" t="s">
        <v>433</v>
      </c>
      <c r="C191" s="17"/>
      <c r="D191" s="17"/>
      <c r="E191" s="17"/>
      <c r="F191" s="17"/>
      <c r="G191" s="17">
        <v>3173</v>
      </c>
      <c r="I191" s="13">
        <f t="shared" si="0"/>
        <v>3173</v>
      </c>
      <c r="J191" s="46">
        <f t="shared" si="2"/>
        <v>3173</v>
      </c>
    </row>
    <row r="192" spans="1:10" x14ac:dyDescent="0.3">
      <c r="A192" t="s">
        <v>389</v>
      </c>
      <c r="B192" s="56" t="s">
        <v>433</v>
      </c>
      <c r="C192" s="17"/>
      <c r="D192" s="17"/>
      <c r="E192" s="17"/>
      <c r="F192" s="17"/>
      <c r="G192" s="17"/>
      <c r="I192" s="13">
        <f t="shared" si="0"/>
        <v>0</v>
      </c>
      <c r="J192" s="46">
        <f t="shared" si="2"/>
        <v>0</v>
      </c>
    </row>
    <row r="193" spans="1:10" x14ac:dyDescent="0.3">
      <c r="A193" t="s">
        <v>396</v>
      </c>
      <c r="B193" s="56" t="s">
        <v>433</v>
      </c>
      <c r="C193" s="17"/>
      <c r="D193" s="17"/>
      <c r="E193" s="17"/>
      <c r="F193" s="17"/>
      <c r="G193" s="17">
        <v>1565</v>
      </c>
      <c r="I193" s="13">
        <f t="shared" si="0"/>
        <v>1565</v>
      </c>
      <c r="J193" s="46">
        <f t="shared" si="2"/>
        <v>1565</v>
      </c>
    </row>
    <row r="194" spans="1:10" x14ac:dyDescent="0.3">
      <c r="A194" t="s">
        <v>391</v>
      </c>
      <c r="B194" s="56" t="s">
        <v>433</v>
      </c>
      <c r="C194" s="17"/>
      <c r="D194" s="17"/>
      <c r="E194" s="17"/>
      <c r="F194" s="17"/>
      <c r="G194" s="17"/>
      <c r="I194" s="13">
        <f t="shared" si="0"/>
        <v>0</v>
      </c>
      <c r="J194" s="46">
        <f t="shared" si="2"/>
        <v>0</v>
      </c>
    </row>
    <row r="195" spans="1:10" x14ac:dyDescent="0.3">
      <c r="A195" t="s">
        <v>408</v>
      </c>
      <c r="B195" s="56" t="s">
        <v>433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2"/>
        <v>0</v>
      </c>
    </row>
    <row r="196" spans="1:10" x14ac:dyDescent="0.3">
      <c r="A196" t="s">
        <v>37</v>
      </c>
      <c r="B196" s="54" t="s">
        <v>316</v>
      </c>
      <c r="C196" s="17"/>
      <c r="D196" s="17"/>
      <c r="E196" s="17"/>
      <c r="F196" s="17"/>
      <c r="G196" s="17">
        <v>4804</v>
      </c>
      <c r="I196" s="13">
        <f t="shared" si="0"/>
        <v>4804</v>
      </c>
      <c r="J196" s="46">
        <f t="shared" si="2"/>
        <v>4804</v>
      </c>
    </row>
    <row r="197" spans="1:10" x14ac:dyDescent="0.3">
      <c r="A197" s="53" t="s">
        <v>332</v>
      </c>
      <c r="B197" s="54" t="s">
        <v>316</v>
      </c>
      <c r="C197" s="17"/>
      <c r="D197" s="17"/>
      <c r="E197" s="17"/>
      <c r="F197" s="17">
        <v>1836</v>
      </c>
      <c r="G197" s="17"/>
      <c r="I197" s="13">
        <f t="shared" si="0"/>
        <v>1836</v>
      </c>
      <c r="J197" s="46">
        <f t="shared" si="2"/>
        <v>1836</v>
      </c>
    </row>
    <row r="198" spans="1:10" x14ac:dyDescent="0.3">
      <c r="A198" s="53" t="s">
        <v>326</v>
      </c>
      <c r="B198" s="54" t="s">
        <v>316</v>
      </c>
      <c r="C198" s="17"/>
      <c r="D198" s="17"/>
      <c r="E198" s="17"/>
      <c r="F198" s="17"/>
      <c r="G198" s="17">
        <v>2549</v>
      </c>
      <c r="I198" s="13">
        <f t="shared" si="0"/>
        <v>2549</v>
      </c>
      <c r="J198" s="46">
        <f t="shared" si="2"/>
        <v>2549</v>
      </c>
    </row>
    <row r="199" spans="1:10" x14ac:dyDescent="0.3">
      <c r="A199" s="53" t="s">
        <v>339</v>
      </c>
      <c r="B199" s="54" t="s">
        <v>316</v>
      </c>
      <c r="C199" s="17"/>
      <c r="D199" s="17"/>
      <c r="E199" s="17"/>
      <c r="F199" s="10">
        <v>6667</v>
      </c>
      <c r="G199" s="17"/>
      <c r="I199" s="13">
        <f t="shared" si="0"/>
        <v>6667</v>
      </c>
      <c r="J199" s="46">
        <f>I199</f>
        <v>6667</v>
      </c>
    </row>
    <row r="200" spans="1:10" x14ac:dyDescent="0.3">
      <c r="A200" s="53" t="s">
        <v>161</v>
      </c>
      <c r="B200" s="54" t="s">
        <v>316</v>
      </c>
      <c r="C200" s="17"/>
      <c r="D200" s="17"/>
      <c r="E200" s="17"/>
      <c r="F200" s="10"/>
      <c r="G200" s="17"/>
      <c r="I200" s="13">
        <f t="shared" si="0"/>
        <v>0</v>
      </c>
      <c r="J200" s="46">
        <f>I200</f>
        <v>0</v>
      </c>
    </row>
    <row r="201" spans="1:10" x14ac:dyDescent="0.3">
      <c r="A201" s="53" t="s">
        <v>349</v>
      </c>
      <c r="B201" s="54" t="s">
        <v>397</v>
      </c>
      <c r="C201" s="17"/>
      <c r="D201" s="17"/>
      <c r="E201" s="17"/>
      <c r="F201" s="10">
        <v>1796</v>
      </c>
      <c r="G201" s="17"/>
      <c r="I201" s="13">
        <f t="shared" si="0"/>
        <v>1796</v>
      </c>
      <c r="J201" s="46">
        <f t="shared" ref="J201:J207" si="3">I201</f>
        <v>1796</v>
      </c>
    </row>
    <row r="202" spans="1:10" x14ac:dyDescent="0.3">
      <c r="A202" s="53" t="s">
        <v>325</v>
      </c>
      <c r="B202" s="54" t="s">
        <v>397</v>
      </c>
      <c r="C202" s="17"/>
      <c r="D202" s="17"/>
      <c r="E202" s="17"/>
      <c r="F202" s="10"/>
      <c r="G202" s="17"/>
      <c r="I202" s="13">
        <f t="shared" si="0"/>
        <v>0</v>
      </c>
      <c r="J202" s="46">
        <f t="shared" si="3"/>
        <v>0</v>
      </c>
    </row>
    <row r="203" spans="1:10" x14ac:dyDescent="0.3">
      <c r="A203" s="53" t="s">
        <v>398</v>
      </c>
      <c r="B203" s="54" t="s">
        <v>397</v>
      </c>
      <c r="C203" s="17">
        <v>227</v>
      </c>
      <c r="D203" s="17"/>
      <c r="E203" s="17"/>
      <c r="F203" s="10">
        <v>4162</v>
      </c>
      <c r="G203" s="17"/>
      <c r="I203" s="13">
        <f t="shared" si="0"/>
        <v>4389</v>
      </c>
      <c r="J203" s="46">
        <f t="shared" si="3"/>
        <v>4389</v>
      </c>
    </row>
    <row r="204" spans="1:10" x14ac:dyDescent="0.3">
      <c r="A204" s="53" t="s">
        <v>160</v>
      </c>
      <c r="B204" s="54" t="s">
        <v>397</v>
      </c>
      <c r="C204" s="17"/>
      <c r="D204" s="17"/>
      <c r="E204" s="17"/>
      <c r="F204" s="10"/>
      <c r="G204" s="17"/>
      <c r="I204" s="13">
        <f t="shared" si="0"/>
        <v>0</v>
      </c>
      <c r="J204" s="46">
        <f t="shared" si="3"/>
        <v>0</v>
      </c>
    </row>
    <row r="205" spans="1:10" x14ac:dyDescent="0.3">
      <c r="A205" s="53" t="s">
        <v>332</v>
      </c>
      <c r="B205" s="54" t="s">
        <v>401</v>
      </c>
      <c r="C205" s="17"/>
      <c r="D205" s="17"/>
      <c r="E205" s="17"/>
      <c r="F205" s="10"/>
      <c r="G205" s="17"/>
      <c r="I205" s="13">
        <f t="shared" si="0"/>
        <v>0</v>
      </c>
      <c r="J205" s="46">
        <f t="shared" si="3"/>
        <v>0</v>
      </c>
    </row>
    <row r="206" spans="1:10" x14ac:dyDescent="0.3">
      <c r="A206" s="53" t="s">
        <v>339</v>
      </c>
      <c r="B206" s="54" t="s">
        <v>401</v>
      </c>
      <c r="C206" s="17"/>
      <c r="D206" s="17"/>
      <c r="E206" s="17"/>
      <c r="F206" s="10"/>
      <c r="G206" s="17"/>
      <c r="I206" s="13">
        <f t="shared" si="0"/>
        <v>0</v>
      </c>
      <c r="J206" s="46">
        <f t="shared" si="3"/>
        <v>0</v>
      </c>
    </row>
    <row r="207" spans="1:10" x14ac:dyDescent="0.3">
      <c r="A207" s="53" t="s">
        <v>161</v>
      </c>
      <c r="B207" s="54" t="s">
        <v>401</v>
      </c>
      <c r="C207" s="17"/>
      <c r="D207" s="17"/>
      <c r="E207" s="17"/>
      <c r="F207" s="10"/>
      <c r="G207" s="17"/>
      <c r="I207" s="13">
        <f t="shared" si="0"/>
        <v>0</v>
      </c>
      <c r="J207" s="46">
        <f t="shared" si="3"/>
        <v>0</v>
      </c>
    </row>
    <row r="208" spans="1:10" x14ac:dyDescent="0.3">
      <c r="A208" t="s">
        <v>37</v>
      </c>
      <c r="B208" t="s">
        <v>293</v>
      </c>
      <c r="C208" s="17"/>
      <c r="D208" s="17"/>
      <c r="E208" s="17"/>
      <c r="F208" s="17"/>
      <c r="G208" s="17"/>
      <c r="I208" s="13">
        <f t="shared" si="0"/>
        <v>0</v>
      </c>
      <c r="J208" s="44">
        <f>I208+I215+I219+I227</f>
        <v>2973.8</v>
      </c>
    </row>
    <row r="209" spans="1:10" x14ac:dyDescent="0.3">
      <c r="A209" s="2" t="s">
        <v>332</v>
      </c>
      <c r="B209" s="2" t="s">
        <v>327</v>
      </c>
      <c r="C209" s="17"/>
      <c r="D209" s="17"/>
      <c r="E209" s="17"/>
      <c r="F209" s="17"/>
      <c r="G209" s="17"/>
      <c r="I209" s="13">
        <f t="shared" si="0"/>
        <v>0</v>
      </c>
      <c r="J209" s="46">
        <f>I209+I228+I234+I220</f>
        <v>6136</v>
      </c>
    </row>
    <row r="210" spans="1:10" x14ac:dyDescent="0.3">
      <c r="A210" t="s">
        <v>33</v>
      </c>
      <c r="B210" t="s">
        <v>293</v>
      </c>
      <c r="C210" s="17"/>
      <c r="D210" s="17"/>
      <c r="E210" s="17"/>
      <c r="F210" s="17"/>
      <c r="G210" s="17"/>
      <c r="I210" s="13">
        <f t="shared" si="0"/>
        <v>0</v>
      </c>
      <c r="J210" s="46">
        <f>I210+I216+I221+I229</f>
        <v>9247</v>
      </c>
    </row>
    <row r="211" spans="1:10" x14ac:dyDescent="0.3">
      <c r="A211" s="2" t="s">
        <v>326</v>
      </c>
      <c r="B211" s="2" t="s">
        <v>327</v>
      </c>
      <c r="C211" s="17"/>
      <c r="D211" s="17"/>
      <c r="E211" s="17"/>
      <c r="F211" s="17"/>
      <c r="G211" s="17"/>
      <c r="I211" s="13">
        <f t="shared" si="0"/>
        <v>0</v>
      </c>
      <c r="J211" s="46">
        <f>I211+I230+I235+I222</f>
        <v>3662</v>
      </c>
    </row>
    <row r="212" spans="1:10" x14ac:dyDescent="0.3">
      <c r="A212" t="s">
        <v>31</v>
      </c>
      <c r="B212" t="s">
        <v>293</v>
      </c>
      <c r="C212" s="17"/>
      <c r="D212" s="17"/>
      <c r="E212" s="17"/>
      <c r="F212" s="10"/>
      <c r="G212" s="17"/>
      <c r="I212" s="13">
        <f t="shared" si="0"/>
        <v>0</v>
      </c>
      <c r="J212" s="44">
        <f>I212+I217+I223+I231</f>
        <v>4107</v>
      </c>
    </row>
    <row r="213" spans="1:10" x14ac:dyDescent="0.3">
      <c r="A213" t="s">
        <v>245</v>
      </c>
      <c r="B213" t="s">
        <v>293</v>
      </c>
      <c r="C213" s="17"/>
      <c r="D213" s="17"/>
      <c r="E213" s="17"/>
      <c r="F213" s="10"/>
      <c r="G213" s="17"/>
      <c r="I213" s="13">
        <f t="shared" si="0"/>
        <v>0</v>
      </c>
      <c r="J213" s="75">
        <f>I213+I218+I225+I232+I236</f>
        <v>2953</v>
      </c>
    </row>
    <row r="214" spans="1:10" x14ac:dyDescent="0.3">
      <c r="A214" t="s">
        <v>161</v>
      </c>
      <c r="B214" t="s">
        <v>293</v>
      </c>
      <c r="C214" s="17"/>
      <c r="D214" s="17"/>
      <c r="E214" s="17"/>
      <c r="F214" s="10"/>
      <c r="G214" s="17"/>
      <c r="I214" s="13">
        <f t="shared" si="0"/>
        <v>0</v>
      </c>
      <c r="J214" s="46">
        <f>I214+I233+I237+I226</f>
        <v>0</v>
      </c>
    </row>
    <row r="215" spans="1:10" x14ac:dyDescent="0.3">
      <c r="A215" t="s">
        <v>37</v>
      </c>
      <c r="B215" t="s">
        <v>277</v>
      </c>
      <c r="C215" s="17"/>
      <c r="D215" s="17"/>
      <c r="E215" s="17"/>
      <c r="F215" s="10">
        <v>240</v>
      </c>
      <c r="G215" s="17">
        <v>2186.8000000000002</v>
      </c>
      <c r="I215" s="47">
        <f t="shared" si="0"/>
        <v>2426.8000000000002</v>
      </c>
      <c r="J215" s="46"/>
    </row>
    <row r="216" spans="1:10" x14ac:dyDescent="0.3">
      <c r="A216" t="s">
        <v>33</v>
      </c>
      <c r="B216" t="s">
        <v>277</v>
      </c>
      <c r="C216" s="17"/>
      <c r="D216" s="17">
        <v>132</v>
      </c>
      <c r="E216" s="17"/>
      <c r="F216" s="10"/>
      <c r="G216" s="17"/>
      <c r="I216" s="47">
        <f t="shared" si="0"/>
        <v>132</v>
      </c>
      <c r="J216" s="46"/>
    </row>
    <row r="217" spans="1:10" x14ac:dyDescent="0.3">
      <c r="A217" t="s">
        <v>31</v>
      </c>
      <c r="B217" t="s">
        <v>277</v>
      </c>
      <c r="C217" s="17"/>
      <c r="D217" s="17"/>
      <c r="E217" s="17"/>
      <c r="F217" s="10"/>
      <c r="G217" s="17"/>
      <c r="I217" s="47">
        <f t="shared" si="0"/>
        <v>0</v>
      </c>
      <c r="J217" s="46"/>
    </row>
    <row r="218" spans="1:10" x14ac:dyDescent="0.3">
      <c r="A218" t="s">
        <v>245</v>
      </c>
      <c r="B218" t="s">
        <v>277</v>
      </c>
      <c r="C218" s="17"/>
      <c r="D218" s="17"/>
      <c r="E218" s="17"/>
      <c r="F218" s="10"/>
      <c r="G218" s="17"/>
      <c r="I218" s="74">
        <f t="shared" si="0"/>
        <v>0</v>
      </c>
      <c r="J218" s="46"/>
    </row>
    <row r="219" spans="1:10" x14ac:dyDescent="0.3">
      <c r="A219" s="2" t="s">
        <v>37</v>
      </c>
      <c r="B219" s="2" t="s">
        <v>153</v>
      </c>
      <c r="C219" s="17"/>
      <c r="D219" s="17"/>
      <c r="E219" s="17"/>
      <c r="F219" s="10"/>
      <c r="G219" s="17"/>
      <c r="I219" s="47">
        <f t="shared" si="0"/>
        <v>0</v>
      </c>
      <c r="J219" s="46"/>
    </row>
    <row r="220" spans="1:10" x14ac:dyDescent="0.3">
      <c r="A220" s="2" t="s">
        <v>332</v>
      </c>
      <c r="B220" s="2" t="s">
        <v>153</v>
      </c>
      <c r="C220" s="17"/>
      <c r="D220" s="17">
        <v>490</v>
      </c>
      <c r="E220" s="17">
        <v>1411</v>
      </c>
      <c r="F220" s="10">
        <v>3875</v>
      </c>
      <c r="G220" s="17">
        <v>360</v>
      </c>
      <c r="I220" s="47">
        <f t="shared" si="0"/>
        <v>6136</v>
      </c>
      <c r="J220" s="46"/>
    </row>
    <row r="221" spans="1:10" x14ac:dyDescent="0.3">
      <c r="A221" s="2" t="s">
        <v>33</v>
      </c>
      <c r="B221" s="2" t="s">
        <v>153</v>
      </c>
      <c r="C221" s="17">
        <v>2582</v>
      </c>
      <c r="D221" s="17">
        <v>3188</v>
      </c>
      <c r="E221" s="17"/>
      <c r="F221" s="10">
        <v>1519</v>
      </c>
      <c r="G221" s="17">
        <v>1826</v>
      </c>
      <c r="I221" s="47">
        <f t="shared" si="0"/>
        <v>9115</v>
      </c>
      <c r="J221" s="46"/>
    </row>
    <row r="222" spans="1:10" x14ac:dyDescent="0.3">
      <c r="A222" s="2" t="s">
        <v>326</v>
      </c>
      <c r="B222" s="2" t="s">
        <v>153</v>
      </c>
      <c r="C222" s="17">
        <v>1562</v>
      </c>
      <c r="D222" s="17">
        <v>1560</v>
      </c>
      <c r="E222" s="17">
        <v>540</v>
      </c>
      <c r="F222" s="10"/>
      <c r="G222" s="17"/>
      <c r="I222" s="47">
        <f t="shared" si="0"/>
        <v>3662</v>
      </c>
      <c r="J222" s="46"/>
    </row>
    <row r="223" spans="1:10" x14ac:dyDescent="0.3">
      <c r="A223" s="2" t="s">
        <v>31</v>
      </c>
      <c r="B223" s="2" t="s">
        <v>153</v>
      </c>
      <c r="C223" s="17"/>
      <c r="D223" s="17"/>
      <c r="E223" s="17"/>
      <c r="F223" s="10">
        <v>494</v>
      </c>
      <c r="G223" s="17">
        <v>3613</v>
      </c>
      <c r="I223" s="47">
        <f t="shared" si="0"/>
        <v>4107</v>
      </c>
      <c r="J223" s="46"/>
    </row>
    <row r="224" spans="1:10" x14ac:dyDescent="0.3">
      <c r="A224" s="2" t="s">
        <v>339</v>
      </c>
      <c r="B224" s="2" t="s">
        <v>153</v>
      </c>
      <c r="C224" s="17"/>
      <c r="D224" s="17"/>
      <c r="E224" s="17"/>
      <c r="F224" s="10">
        <v>4693</v>
      </c>
      <c r="G224" s="17"/>
      <c r="I224" s="47">
        <f t="shared" si="0"/>
        <v>4693</v>
      </c>
      <c r="J224" s="46">
        <f>I224</f>
        <v>4693</v>
      </c>
    </row>
    <row r="225" spans="1:10" x14ac:dyDescent="0.3">
      <c r="A225" s="2" t="s">
        <v>245</v>
      </c>
      <c r="B225" s="2" t="s">
        <v>153</v>
      </c>
      <c r="C225" s="17"/>
      <c r="D225" s="17">
        <v>1523</v>
      </c>
      <c r="E225" s="17">
        <v>1430</v>
      </c>
      <c r="F225" s="10"/>
      <c r="G225" s="17"/>
      <c r="I225" s="47">
        <f t="shared" si="0"/>
        <v>2953</v>
      </c>
      <c r="J225" s="46"/>
    </row>
    <row r="226" spans="1:10" x14ac:dyDescent="0.3">
      <c r="A226" s="2" t="s">
        <v>161</v>
      </c>
      <c r="B226" s="2" t="s">
        <v>153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42</v>
      </c>
      <c r="B227" s="2" t="s">
        <v>355</v>
      </c>
      <c r="C227" s="17"/>
      <c r="D227" s="17"/>
      <c r="E227" s="17">
        <v>308</v>
      </c>
      <c r="F227" s="17">
        <v>239</v>
      </c>
      <c r="G227" s="17"/>
      <c r="I227" s="47">
        <f t="shared" si="0"/>
        <v>547</v>
      </c>
      <c r="J227" s="46"/>
    </row>
    <row r="228" spans="1:10" x14ac:dyDescent="0.3">
      <c r="A228" s="2" t="s">
        <v>356</v>
      </c>
      <c r="B228" s="2" t="s">
        <v>355</v>
      </c>
      <c r="C228" s="17"/>
      <c r="D228" s="17"/>
      <c r="E228" s="17"/>
      <c r="F228" s="17"/>
      <c r="G228" s="17"/>
      <c r="I228" s="47">
        <f t="shared" si="0"/>
        <v>0</v>
      </c>
      <c r="J228" s="46"/>
    </row>
    <row r="229" spans="1:10" x14ac:dyDescent="0.3">
      <c r="A229" s="2" t="s">
        <v>44</v>
      </c>
      <c r="B229" s="2" t="s">
        <v>355</v>
      </c>
      <c r="C229" s="17"/>
      <c r="D229" s="17"/>
      <c r="E229" s="17"/>
      <c r="F229" s="17"/>
      <c r="G229" s="17"/>
      <c r="I229" s="47">
        <f t="shared" si="0"/>
        <v>0</v>
      </c>
      <c r="J229" s="46"/>
    </row>
    <row r="230" spans="1:10" x14ac:dyDescent="0.3">
      <c r="A230" s="2" t="s">
        <v>357</v>
      </c>
      <c r="B230" s="2" t="s">
        <v>355</v>
      </c>
      <c r="C230" s="17"/>
      <c r="D230" s="17"/>
      <c r="E230" s="17"/>
      <c r="F230" s="17"/>
      <c r="G230" s="17"/>
      <c r="I230" s="47">
        <f t="shared" si="0"/>
        <v>0</v>
      </c>
      <c r="J230" s="46"/>
    </row>
    <row r="231" spans="1:10" x14ac:dyDescent="0.3">
      <c r="A231" s="2" t="s">
        <v>71</v>
      </c>
      <c r="B231" s="2" t="s">
        <v>355</v>
      </c>
      <c r="C231" s="17"/>
      <c r="D231" s="17"/>
      <c r="E231" s="17"/>
      <c r="F231" s="17"/>
      <c r="G231" s="17"/>
      <c r="I231" s="47">
        <f t="shared" si="0"/>
        <v>0</v>
      </c>
      <c r="J231" s="46"/>
    </row>
    <row r="232" spans="1:10" x14ac:dyDescent="0.3">
      <c r="A232" s="2" t="s">
        <v>358</v>
      </c>
      <c r="B232" s="2" t="s">
        <v>355</v>
      </c>
      <c r="C232" s="17"/>
      <c r="D232" s="17"/>
      <c r="E232" s="17"/>
      <c r="F232" s="17"/>
      <c r="G232" s="17"/>
      <c r="I232" s="47">
        <f t="shared" si="0"/>
        <v>0</v>
      </c>
      <c r="J232" s="46"/>
    </row>
    <row r="233" spans="1:10" x14ac:dyDescent="0.3">
      <c r="A233" s="2" t="s">
        <v>359</v>
      </c>
      <c r="B233" s="2" t="s">
        <v>355</v>
      </c>
      <c r="C233" s="17"/>
      <c r="D233" s="17"/>
      <c r="E233" s="17"/>
      <c r="F233" s="10"/>
      <c r="G233" s="17"/>
      <c r="I233" s="47">
        <f t="shared" si="0"/>
        <v>0</v>
      </c>
      <c r="J233" s="46"/>
    </row>
    <row r="234" spans="1:10" x14ac:dyDescent="0.3">
      <c r="A234" s="2" t="s">
        <v>332</v>
      </c>
      <c r="B234" s="2" t="s">
        <v>381</v>
      </c>
      <c r="C234" s="17"/>
      <c r="D234" s="17"/>
      <c r="E234" s="17"/>
      <c r="F234" s="10"/>
      <c r="G234" s="17"/>
      <c r="I234" s="47">
        <f t="shared" si="0"/>
        <v>0</v>
      </c>
      <c r="J234" s="46"/>
    </row>
    <row r="235" spans="1:10" x14ac:dyDescent="0.3">
      <c r="A235" s="2" t="s">
        <v>326</v>
      </c>
      <c r="B235" s="2" t="s">
        <v>381</v>
      </c>
      <c r="C235" s="17"/>
      <c r="D235" s="17"/>
      <c r="E235" s="17"/>
      <c r="F235" s="10"/>
      <c r="G235" s="17"/>
      <c r="I235" s="47">
        <f t="shared" si="0"/>
        <v>0</v>
      </c>
      <c r="J235" s="46"/>
    </row>
    <row r="236" spans="1:10" x14ac:dyDescent="0.3">
      <c r="A236" s="2" t="s">
        <v>245</v>
      </c>
      <c r="B236" s="2" t="s">
        <v>381</v>
      </c>
      <c r="C236" s="17"/>
      <c r="D236" s="17"/>
      <c r="E236" s="17"/>
      <c r="F236" s="10"/>
      <c r="G236" s="17"/>
      <c r="I236" s="47">
        <f t="shared" si="0"/>
        <v>0</v>
      </c>
      <c r="J236" s="46"/>
    </row>
    <row r="237" spans="1:10" x14ac:dyDescent="0.3">
      <c r="A237" s="2" t="s">
        <v>161</v>
      </c>
      <c r="B237" s="2" t="s">
        <v>381</v>
      </c>
      <c r="C237" s="17"/>
      <c r="D237" s="17"/>
      <c r="E237" s="17"/>
      <c r="F237" s="10"/>
      <c r="G237" s="17"/>
      <c r="I237" s="47">
        <f t="shared" si="0"/>
        <v>0</v>
      </c>
      <c r="J237" s="46"/>
    </row>
    <row r="238" spans="1:10" x14ac:dyDescent="0.3">
      <c r="A238" s="2" t="s">
        <v>29</v>
      </c>
      <c r="B238" s="2" t="s">
        <v>318</v>
      </c>
      <c r="C238" s="17"/>
      <c r="D238" s="17"/>
      <c r="E238" s="17"/>
      <c r="F238" s="10"/>
      <c r="G238" s="17"/>
      <c r="I238" s="47">
        <f t="shared" si="0"/>
        <v>0</v>
      </c>
      <c r="J238" s="46">
        <f>I238</f>
        <v>0</v>
      </c>
    </row>
    <row r="239" spans="1:10" x14ac:dyDescent="0.3">
      <c r="A239" s="2" t="s">
        <v>17</v>
      </c>
      <c r="B239" s="2" t="s">
        <v>318</v>
      </c>
      <c r="C239" s="17"/>
      <c r="D239" s="17"/>
      <c r="E239" s="17"/>
      <c r="F239" s="10"/>
      <c r="G239" s="17"/>
      <c r="I239" s="47">
        <f t="shared" si="0"/>
        <v>0</v>
      </c>
      <c r="J239" s="46">
        <f>I239</f>
        <v>0</v>
      </c>
    </row>
    <row r="240" spans="1:10" x14ac:dyDescent="0.3">
      <c r="A240" s="2" t="s">
        <v>37</v>
      </c>
      <c r="B240" s="2" t="s">
        <v>290</v>
      </c>
      <c r="C240" s="17"/>
      <c r="D240" s="17"/>
      <c r="E240" s="17"/>
      <c r="F240" s="10"/>
      <c r="G240" s="17"/>
      <c r="I240" s="47">
        <f t="shared" si="0"/>
        <v>0</v>
      </c>
      <c r="J240" s="45"/>
    </row>
    <row r="241" spans="1:10" x14ac:dyDescent="0.3">
      <c r="A241" s="2" t="s">
        <v>33</v>
      </c>
      <c r="B241" s="2" t="s">
        <v>290</v>
      </c>
      <c r="C241" s="17"/>
      <c r="D241" s="17"/>
      <c r="E241" s="17"/>
      <c r="F241" s="10"/>
      <c r="G241" s="17"/>
      <c r="I241" s="47">
        <f t="shared" si="0"/>
        <v>0</v>
      </c>
      <c r="J241" s="45"/>
    </row>
    <row r="242" spans="1:10" x14ac:dyDescent="0.3">
      <c r="A242" s="2" t="s">
        <v>31</v>
      </c>
      <c r="B242" s="2" t="s">
        <v>290</v>
      </c>
      <c r="C242" s="17"/>
      <c r="D242" s="17"/>
      <c r="E242" s="17"/>
      <c r="F242" s="10"/>
      <c r="G242" s="17"/>
      <c r="I242" s="47">
        <f t="shared" si="0"/>
        <v>0</v>
      </c>
      <c r="J242" s="45"/>
    </row>
    <row r="243" spans="1:10" x14ac:dyDescent="0.3">
      <c r="A243" s="2" t="s">
        <v>245</v>
      </c>
      <c r="B243" s="2" t="s">
        <v>290</v>
      </c>
      <c r="C243" s="17"/>
      <c r="D243" s="17"/>
      <c r="E243" s="17"/>
      <c r="F243" s="10"/>
      <c r="G243" s="17"/>
      <c r="I243" s="47">
        <f t="shared" si="0"/>
        <v>0</v>
      </c>
      <c r="J243" s="45"/>
    </row>
    <row r="244" spans="1:10" x14ac:dyDescent="0.3">
      <c r="A244" s="62" t="s">
        <v>29</v>
      </c>
      <c r="B244" s="62" t="s">
        <v>32</v>
      </c>
      <c r="C244" s="17"/>
      <c r="D244" s="17"/>
      <c r="E244" s="17"/>
      <c r="F244" s="10"/>
      <c r="G244" s="17"/>
      <c r="I244" s="47">
        <f t="shared" si="0"/>
        <v>0</v>
      </c>
      <c r="J244" s="46">
        <f>I244</f>
        <v>0</v>
      </c>
    </row>
    <row r="245" spans="1:10" x14ac:dyDescent="0.3">
      <c r="A245" s="62" t="s">
        <v>17</v>
      </c>
      <c r="B245" s="62" t="s">
        <v>32</v>
      </c>
      <c r="C245" s="17"/>
      <c r="D245" s="17"/>
      <c r="E245" s="17"/>
      <c r="F245" s="10"/>
      <c r="G245" s="17"/>
      <c r="I245" s="47">
        <f t="shared" si="0"/>
        <v>0</v>
      </c>
      <c r="J245" s="46">
        <f t="shared" ref="J245:J246" si="4">I245</f>
        <v>0</v>
      </c>
    </row>
    <row r="246" spans="1:10" x14ac:dyDescent="0.3">
      <c r="A246" s="40" t="s">
        <v>18</v>
      </c>
      <c r="B246" s="62" t="s">
        <v>32</v>
      </c>
      <c r="C246" s="17"/>
      <c r="D246" s="17"/>
      <c r="E246" s="17"/>
      <c r="F246" s="10"/>
      <c r="G246" s="17"/>
      <c r="I246" s="47">
        <f t="shared" si="0"/>
        <v>0</v>
      </c>
      <c r="J246" s="46">
        <f t="shared" si="4"/>
        <v>0</v>
      </c>
    </row>
    <row r="247" spans="1:10" x14ac:dyDescent="0.3">
      <c r="A247" s="2" t="s">
        <v>42</v>
      </c>
      <c r="B247" s="54" t="s">
        <v>385</v>
      </c>
      <c r="C247" s="17">
        <v>2410</v>
      </c>
      <c r="D247" s="17">
        <v>15190</v>
      </c>
      <c r="E247" s="17">
        <v>16272</v>
      </c>
      <c r="F247" s="10"/>
      <c r="G247" s="17">
        <v>236</v>
      </c>
      <c r="I247" s="47">
        <f t="shared" si="0"/>
        <v>34108</v>
      </c>
      <c r="J247" s="46"/>
    </row>
    <row r="248" spans="1:10" x14ac:dyDescent="0.3">
      <c r="A248" s="2" t="s">
        <v>356</v>
      </c>
      <c r="B248" s="54" t="s">
        <v>385</v>
      </c>
      <c r="C248" s="17"/>
      <c r="D248" s="17">
        <v>5182</v>
      </c>
      <c r="E248" s="17">
        <v>4541</v>
      </c>
      <c r="F248" s="10">
        <v>7872</v>
      </c>
      <c r="G248" s="17">
        <v>2995</v>
      </c>
      <c r="I248" s="47">
        <f t="shared" si="0"/>
        <v>20590</v>
      </c>
      <c r="J248" s="46"/>
    </row>
    <row r="249" spans="1:10" x14ac:dyDescent="0.3">
      <c r="A249" s="2" t="s">
        <v>440</v>
      </c>
      <c r="B249" s="54" t="s">
        <v>385</v>
      </c>
      <c r="C249" s="17"/>
      <c r="D249" s="17">
        <v>7490</v>
      </c>
      <c r="E249" s="17">
        <v>9456</v>
      </c>
      <c r="F249" s="10">
        <v>7013</v>
      </c>
      <c r="G249" s="17"/>
      <c r="I249" s="47">
        <f t="shared" ref="I249" si="5">C249+D249+E249+F249+G249</f>
        <v>23959</v>
      </c>
      <c r="J249" s="46">
        <f>I249</f>
        <v>23959</v>
      </c>
    </row>
    <row r="250" spans="1:10" x14ac:dyDescent="0.3">
      <c r="A250" s="2" t="s">
        <v>44</v>
      </c>
      <c r="B250" s="54" t="s">
        <v>385</v>
      </c>
      <c r="C250" s="17"/>
      <c r="D250" s="17">
        <v>843</v>
      </c>
      <c r="E250" s="17"/>
      <c r="F250" s="10"/>
      <c r="G250" s="17"/>
      <c r="I250" s="47">
        <f t="shared" si="0"/>
        <v>843</v>
      </c>
      <c r="J250" s="46"/>
    </row>
    <row r="251" spans="1:10" x14ac:dyDescent="0.3">
      <c r="A251" s="2" t="s">
        <v>357</v>
      </c>
      <c r="B251" s="54" t="s">
        <v>385</v>
      </c>
      <c r="C251" s="17">
        <v>2802</v>
      </c>
      <c r="D251" s="17">
        <v>4951</v>
      </c>
      <c r="E251" s="17">
        <v>6609</v>
      </c>
      <c r="F251" s="10">
        <v>3357</v>
      </c>
      <c r="G251" s="17"/>
      <c r="I251" s="47">
        <f t="shared" si="0"/>
        <v>17719</v>
      </c>
      <c r="J251" s="46"/>
    </row>
    <row r="252" spans="1:10" x14ac:dyDescent="0.3">
      <c r="A252" s="2" t="s">
        <v>71</v>
      </c>
      <c r="B252" s="54" t="s">
        <v>385</v>
      </c>
      <c r="C252" s="17">
        <v>607</v>
      </c>
      <c r="D252" s="17">
        <v>7400</v>
      </c>
      <c r="E252" s="17">
        <v>9052</v>
      </c>
      <c r="F252" s="10">
        <v>4524</v>
      </c>
      <c r="G252" s="17">
        <v>455</v>
      </c>
      <c r="I252" s="47">
        <f t="shared" si="0"/>
        <v>22038</v>
      </c>
      <c r="J252" s="46"/>
    </row>
    <row r="253" spans="1:10" x14ac:dyDescent="0.3">
      <c r="A253" s="2" t="s">
        <v>416</v>
      </c>
      <c r="B253" s="54" t="s">
        <v>385</v>
      </c>
      <c r="C253" s="17">
        <v>2580</v>
      </c>
      <c r="D253" s="17"/>
      <c r="E253" s="17"/>
      <c r="F253" s="10">
        <v>4021</v>
      </c>
      <c r="G253" s="17"/>
      <c r="I253" s="47">
        <f t="shared" si="0"/>
        <v>6601</v>
      </c>
      <c r="J253" s="46">
        <f>I253+I264</f>
        <v>6601</v>
      </c>
    </row>
    <row r="254" spans="1:10" x14ac:dyDescent="0.3">
      <c r="A254" s="2" t="s">
        <v>358</v>
      </c>
      <c r="B254" s="54" t="s">
        <v>385</v>
      </c>
      <c r="C254" s="17">
        <v>438</v>
      </c>
      <c r="D254" s="17">
        <v>8030</v>
      </c>
      <c r="E254" s="17">
        <v>17</v>
      </c>
      <c r="F254" s="10">
        <v>1736</v>
      </c>
      <c r="G254" s="17">
        <v>773</v>
      </c>
      <c r="I254" s="47">
        <f t="shared" si="0"/>
        <v>10994</v>
      </c>
      <c r="J254" s="46"/>
    </row>
    <row r="255" spans="1:10" x14ac:dyDescent="0.3">
      <c r="A255" s="2" t="s">
        <v>359</v>
      </c>
      <c r="B255" s="54" t="s">
        <v>385</v>
      </c>
      <c r="C255" s="17"/>
      <c r="D255" s="17"/>
      <c r="E255" s="17"/>
      <c r="F255" s="10"/>
      <c r="G255" s="17"/>
      <c r="I255" s="47">
        <f t="shared" si="0"/>
        <v>0</v>
      </c>
      <c r="J255" s="46"/>
    </row>
    <row r="256" spans="1:10" x14ac:dyDescent="0.3">
      <c r="A256" s="2" t="s">
        <v>392</v>
      </c>
      <c r="B256" s="54" t="s">
        <v>390</v>
      </c>
      <c r="C256" s="17"/>
      <c r="D256" s="17"/>
      <c r="E256" s="17"/>
      <c r="F256" s="10"/>
      <c r="G256" s="17"/>
      <c r="I256" s="47">
        <f t="shared" si="0"/>
        <v>0</v>
      </c>
      <c r="J256" s="46">
        <f>I256</f>
        <v>0</v>
      </c>
    </row>
    <row r="257" spans="1:10" x14ac:dyDescent="0.3">
      <c r="A257" s="2" t="s">
        <v>411</v>
      </c>
      <c r="B257" s="54" t="s">
        <v>390</v>
      </c>
      <c r="C257" s="17"/>
      <c r="D257" s="17"/>
      <c r="E257" s="17"/>
      <c r="F257" s="10"/>
      <c r="G257" s="17"/>
      <c r="I257" s="47">
        <f t="shared" si="0"/>
        <v>0</v>
      </c>
      <c r="J257" s="46">
        <f>I257</f>
        <v>0</v>
      </c>
    </row>
    <row r="258" spans="1:10" x14ac:dyDescent="0.3">
      <c r="A258" s="2" t="s">
        <v>393</v>
      </c>
      <c r="B258" s="54" t="s">
        <v>390</v>
      </c>
      <c r="C258" s="17"/>
      <c r="D258" s="17"/>
      <c r="E258" s="17"/>
      <c r="F258" s="10"/>
      <c r="G258" s="17"/>
      <c r="I258" s="47">
        <f t="shared" si="0"/>
        <v>0</v>
      </c>
      <c r="J258" s="46">
        <f>I258</f>
        <v>0</v>
      </c>
    </row>
    <row r="259" spans="1:10" x14ac:dyDescent="0.3">
      <c r="A259" s="2" t="s">
        <v>29</v>
      </c>
      <c r="B259" s="54" t="s">
        <v>433</v>
      </c>
      <c r="C259" s="17"/>
      <c r="D259" s="17"/>
      <c r="E259" s="17"/>
      <c r="F259" s="10">
        <v>2537</v>
      </c>
      <c r="G259" s="17">
        <v>3063</v>
      </c>
      <c r="I259" s="47">
        <f t="shared" si="0"/>
        <v>5600</v>
      </c>
      <c r="J259" s="46"/>
    </row>
    <row r="260" spans="1:10" x14ac:dyDescent="0.3">
      <c r="A260" s="2" t="s">
        <v>330</v>
      </c>
      <c r="B260" s="54" t="s">
        <v>433</v>
      </c>
      <c r="C260" s="17"/>
      <c r="D260" s="17"/>
      <c r="E260" s="17"/>
      <c r="F260" s="10"/>
      <c r="G260" s="17"/>
      <c r="I260" s="47">
        <f t="shared" si="0"/>
        <v>0</v>
      </c>
      <c r="J260" s="46"/>
    </row>
    <row r="261" spans="1:10" x14ac:dyDescent="0.3">
      <c r="A261" s="2" t="s">
        <v>17</v>
      </c>
      <c r="B261" s="54" t="s">
        <v>433</v>
      </c>
      <c r="C261" s="17"/>
      <c r="D261" s="17"/>
      <c r="E261" s="17"/>
      <c r="F261" s="10"/>
      <c r="G261" s="17"/>
      <c r="I261" s="47">
        <f t="shared" si="0"/>
        <v>0</v>
      </c>
      <c r="J261" s="46"/>
    </row>
    <row r="262" spans="1:10" x14ac:dyDescent="0.3">
      <c r="A262" s="2" t="s">
        <v>331</v>
      </c>
      <c r="B262" s="54" t="s">
        <v>433</v>
      </c>
      <c r="C262" s="17"/>
      <c r="D262" s="17"/>
      <c r="E262" s="17">
        <v>532</v>
      </c>
      <c r="F262" s="10">
        <v>2201</v>
      </c>
      <c r="G262" s="17"/>
      <c r="I262" s="47">
        <f t="shared" si="0"/>
        <v>2733</v>
      </c>
      <c r="J262" s="46"/>
    </row>
    <row r="263" spans="1:10" x14ac:dyDescent="0.3">
      <c r="A263" s="2" t="s">
        <v>18</v>
      </c>
      <c r="B263" s="54" t="s">
        <v>433</v>
      </c>
      <c r="C263" s="17"/>
      <c r="D263" s="17"/>
      <c r="E263" s="17"/>
      <c r="F263" s="10"/>
      <c r="G263" s="17">
        <v>1263</v>
      </c>
      <c r="I263" s="47">
        <f t="shared" si="0"/>
        <v>1263</v>
      </c>
      <c r="J263" s="46"/>
    </row>
    <row r="264" spans="1:10" x14ac:dyDescent="0.3">
      <c r="A264" s="2" t="s">
        <v>415</v>
      </c>
      <c r="B264" s="54" t="s">
        <v>433</v>
      </c>
      <c r="C264" s="17"/>
      <c r="D264" s="17"/>
      <c r="E264" s="17"/>
      <c r="F264" s="10"/>
      <c r="G264" s="17"/>
      <c r="I264" s="47">
        <f t="shared" ref="I264:I280" si="6">C264+D264+E264+F264+G264</f>
        <v>0</v>
      </c>
      <c r="J264" s="46"/>
    </row>
    <row r="265" spans="1:10" x14ac:dyDescent="0.3">
      <c r="A265" s="2" t="s">
        <v>53</v>
      </c>
      <c r="B265" s="58" t="s">
        <v>310</v>
      </c>
      <c r="C265" s="17"/>
      <c r="D265" s="17"/>
      <c r="E265" s="17"/>
      <c r="F265" s="10"/>
      <c r="G265" s="17"/>
      <c r="I265" s="47">
        <f t="shared" si="6"/>
        <v>0</v>
      </c>
      <c r="J265" s="44">
        <f>I174+I240+I265+I272+I247+I259</f>
        <v>49755</v>
      </c>
    </row>
    <row r="266" spans="1:10" x14ac:dyDescent="0.3">
      <c r="A266" s="2" t="s">
        <v>333</v>
      </c>
      <c r="B266" s="58" t="s">
        <v>310</v>
      </c>
      <c r="C266" s="17"/>
      <c r="D266" s="17"/>
      <c r="E266" s="17"/>
      <c r="F266" s="10"/>
      <c r="G266" s="17"/>
      <c r="I266" s="47">
        <f t="shared" si="6"/>
        <v>0</v>
      </c>
      <c r="J266" s="46">
        <f>I266+I175+I273+I248+I260</f>
        <v>34573</v>
      </c>
    </row>
    <row r="267" spans="1:10" x14ac:dyDescent="0.3">
      <c r="A267" s="2" t="s">
        <v>54</v>
      </c>
      <c r="B267" s="58" t="s">
        <v>310</v>
      </c>
      <c r="C267" s="17"/>
      <c r="D267" s="17"/>
      <c r="E267" s="17"/>
      <c r="F267" s="10"/>
      <c r="G267" s="17"/>
      <c r="I267" s="47">
        <f t="shared" si="6"/>
        <v>0</v>
      </c>
      <c r="J267" s="44">
        <f>I176+I241+I267+I280+I274+I250+I261</f>
        <v>1543</v>
      </c>
    </row>
    <row r="268" spans="1:10" x14ac:dyDescent="0.3">
      <c r="A268" s="2" t="s">
        <v>334</v>
      </c>
      <c r="B268" s="58" t="s">
        <v>310</v>
      </c>
      <c r="C268" s="17"/>
      <c r="D268" s="17"/>
      <c r="E268" s="17"/>
      <c r="F268" s="10"/>
      <c r="G268" s="17"/>
      <c r="I268" s="47">
        <f t="shared" si="6"/>
        <v>0</v>
      </c>
      <c r="J268" s="46">
        <f>I268+I177+I275+I251+I262</f>
        <v>29529</v>
      </c>
    </row>
    <row r="269" spans="1:10" x14ac:dyDescent="0.3">
      <c r="A269" s="2" t="s">
        <v>311</v>
      </c>
      <c r="B269" s="58" t="s">
        <v>310</v>
      </c>
      <c r="C269" s="17"/>
      <c r="D269" s="17"/>
      <c r="E269" s="17"/>
      <c r="F269" s="10"/>
      <c r="G269" s="17"/>
      <c r="I269" s="47">
        <f t="shared" si="6"/>
        <v>0</v>
      </c>
      <c r="J269" s="44">
        <f>I179+I242+I269+I276+I252+I263</f>
        <v>24442</v>
      </c>
    </row>
    <row r="270" spans="1:10" x14ac:dyDescent="0.3">
      <c r="A270" s="2" t="s">
        <v>320</v>
      </c>
      <c r="B270" s="58" t="s">
        <v>310</v>
      </c>
      <c r="C270" s="17"/>
      <c r="D270" s="17"/>
      <c r="E270" s="17"/>
      <c r="F270" s="17"/>
      <c r="G270" s="17"/>
      <c r="I270" s="47">
        <f t="shared" si="6"/>
        <v>0</v>
      </c>
      <c r="J270" s="44">
        <f>I243+I270+I180+I278+I254</f>
        <v>14869</v>
      </c>
    </row>
    <row r="271" spans="1:10" x14ac:dyDescent="0.3">
      <c r="A271" s="2" t="s">
        <v>337</v>
      </c>
      <c r="B271" s="58" t="s">
        <v>310</v>
      </c>
      <c r="C271" s="17"/>
      <c r="D271" s="17"/>
      <c r="E271" s="17"/>
      <c r="F271" s="17"/>
      <c r="G271" s="17"/>
      <c r="I271" s="47">
        <f>C271+D271+E271+F271+G271</f>
        <v>0</v>
      </c>
      <c r="J271" s="46">
        <f>I271+I181+I279+I255</f>
        <v>0</v>
      </c>
    </row>
    <row r="272" spans="1:10" x14ac:dyDescent="0.3">
      <c r="A272" s="65" t="s">
        <v>29</v>
      </c>
      <c r="B272" s="58" t="s">
        <v>310</v>
      </c>
      <c r="C272" s="17"/>
      <c r="D272" s="17"/>
      <c r="E272" s="17">
        <v>2874</v>
      </c>
      <c r="F272" s="17"/>
      <c r="G272" s="17">
        <v>6425</v>
      </c>
      <c r="I272" s="47">
        <f t="shared" ref="I272:I279" si="7">C272+D272+E272+F272+G272</f>
        <v>9299</v>
      </c>
      <c r="J272" s="46"/>
    </row>
    <row r="273" spans="1:10" x14ac:dyDescent="0.3">
      <c r="A273" s="65" t="s">
        <v>330</v>
      </c>
      <c r="B273" s="58" t="s">
        <v>310</v>
      </c>
      <c r="C273" s="17"/>
      <c r="D273" s="17"/>
      <c r="E273" s="17"/>
      <c r="F273" s="10">
        <v>11289</v>
      </c>
      <c r="G273" s="17">
        <v>2694</v>
      </c>
      <c r="I273" s="47">
        <f t="shared" si="7"/>
        <v>13983</v>
      </c>
      <c r="J273" s="46"/>
    </row>
    <row r="274" spans="1:10" x14ac:dyDescent="0.3">
      <c r="A274" s="65" t="s">
        <v>17</v>
      </c>
      <c r="B274" s="58" t="s">
        <v>310</v>
      </c>
      <c r="C274" s="17"/>
      <c r="D274" s="17"/>
      <c r="E274" s="17"/>
      <c r="F274" s="10">
        <v>700</v>
      </c>
      <c r="G274" s="17"/>
      <c r="I274" s="47">
        <f t="shared" si="7"/>
        <v>700</v>
      </c>
      <c r="J274" s="46"/>
    </row>
    <row r="275" spans="1:10" x14ac:dyDescent="0.3">
      <c r="A275" s="65" t="s">
        <v>331</v>
      </c>
      <c r="B275" s="58" t="s">
        <v>310</v>
      </c>
      <c r="C275" s="17"/>
      <c r="D275" s="17"/>
      <c r="E275" s="17"/>
      <c r="F275" s="10">
        <v>3764</v>
      </c>
      <c r="G275" s="17">
        <v>5313</v>
      </c>
      <c r="I275" s="47">
        <f t="shared" si="7"/>
        <v>9077</v>
      </c>
      <c r="J275" s="46"/>
    </row>
    <row r="276" spans="1:10" x14ac:dyDescent="0.3">
      <c r="A276" s="65" t="s">
        <v>18</v>
      </c>
      <c r="B276" s="58" t="s">
        <v>310</v>
      </c>
      <c r="C276" s="17"/>
      <c r="D276" s="17"/>
      <c r="E276" s="17"/>
      <c r="F276" s="10">
        <v>1141</v>
      </c>
      <c r="G276" s="17"/>
      <c r="I276" s="47">
        <f t="shared" si="7"/>
        <v>1141</v>
      </c>
      <c r="J276" s="46"/>
    </row>
    <row r="277" spans="1:10" x14ac:dyDescent="0.3">
      <c r="A277" s="65" t="s">
        <v>415</v>
      </c>
      <c r="B277" s="58" t="s">
        <v>310</v>
      </c>
      <c r="C277" s="17"/>
      <c r="D277" s="17"/>
      <c r="E277" s="17"/>
      <c r="F277" s="10"/>
      <c r="G277" s="17"/>
      <c r="I277" s="47">
        <f t="shared" si="7"/>
        <v>0</v>
      </c>
      <c r="J277" s="46">
        <f>I277</f>
        <v>0</v>
      </c>
    </row>
    <row r="278" spans="1:10" x14ac:dyDescent="0.3">
      <c r="A278" s="65" t="s">
        <v>244</v>
      </c>
      <c r="B278" s="58" t="s">
        <v>310</v>
      </c>
      <c r="C278" s="17"/>
      <c r="D278" s="17"/>
      <c r="E278" s="17">
        <v>1920</v>
      </c>
      <c r="F278" s="10">
        <v>1027</v>
      </c>
      <c r="G278" s="17">
        <v>813</v>
      </c>
      <c r="I278" s="47">
        <f t="shared" si="7"/>
        <v>3760</v>
      </c>
      <c r="J278" s="46"/>
    </row>
    <row r="279" spans="1:10" x14ac:dyDescent="0.3">
      <c r="A279" s="65" t="s">
        <v>162</v>
      </c>
      <c r="B279" s="58" t="s">
        <v>310</v>
      </c>
      <c r="C279" s="17"/>
      <c r="D279" s="17"/>
      <c r="E279" s="17"/>
      <c r="F279" s="10"/>
      <c r="G279" s="17"/>
      <c r="I279" s="47">
        <f t="shared" si="7"/>
        <v>0</v>
      </c>
      <c r="J279" s="46"/>
    </row>
    <row r="280" spans="1:10" x14ac:dyDescent="0.3">
      <c r="A280" t="s">
        <v>27</v>
      </c>
      <c r="B280" t="s">
        <v>45</v>
      </c>
      <c r="C280" s="17"/>
      <c r="D280" s="17"/>
      <c r="E280" s="17"/>
      <c r="F280" s="17"/>
      <c r="G280" s="17"/>
      <c r="I280" s="47">
        <f t="shared" si="6"/>
        <v>0</v>
      </c>
      <c r="J280" s="44"/>
    </row>
    <row r="281" spans="1:10" x14ac:dyDescent="0.3">
      <c r="C281" s="1" t="s">
        <v>0</v>
      </c>
      <c r="D281" s="1" t="s">
        <v>0</v>
      </c>
      <c r="E281" s="1" t="s">
        <v>0</v>
      </c>
      <c r="F281" s="1" t="s">
        <v>0</v>
      </c>
      <c r="G281" s="1" t="s">
        <v>0</v>
      </c>
      <c r="H281" s="1"/>
      <c r="I281" s="1" t="s">
        <v>0</v>
      </c>
    </row>
    <row r="282" spans="1:10" x14ac:dyDescent="0.3">
      <c r="C282" s="70">
        <f>SUM(C4:C280)</f>
        <v>45424</v>
      </c>
      <c r="D282" s="70">
        <f>SUM(D4:D280)</f>
        <v>166783</v>
      </c>
      <c r="E282" s="70">
        <f>SUM(E4:E280)</f>
        <v>168395</v>
      </c>
      <c r="F282" s="70">
        <f>SUM(F4:F280)</f>
        <v>195980</v>
      </c>
      <c r="G282" s="70">
        <f>SUM(G4:G280)</f>
        <v>116747.8</v>
      </c>
      <c r="H282" s="9"/>
      <c r="I282" s="76">
        <f>SUM(I4:I280)</f>
        <v>693329.8</v>
      </c>
      <c r="J282" s="76">
        <f>SUM(J4:J280)</f>
        <v>693329.8</v>
      </c>
    </row>
    <row r="283" spans="1:10" x14ac:dyDescent="0.3">
      <c r="C283" s="1" t="s">
        <v>1</v>
      </c>
      <c r="D283" s="1" t="s">
        <v>1</v>
      </c>
      <c r="E283" s="1" t="s">
        <v>1</v>
      </c>
      <c r="F283" s="1" t="s">
        <v>1</v>
      </c>
      <c r="G283" s="1" t="s">
        <v>1</v>
      </c>
      <c r="H283" s="1"/>
      <c r="I283" s="1" t="s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J282"/>
  <sheetViews>
    <sheetView topLeftCell="A255" workbookViewId="0">
      <selection activeCell="J211" sqref="J211"/>
    </sheetView>
  </sheetViews>
  <sheetFormatPr defaultRowHeight="14.4" x14ac:dyDescent="0.3"/>
  <cols>
    <col min="2" max="2" width="17.5546875" customWidth="1"/>
    <col min="3" max="3" width="10.5546875" customWidth="1"/>
    <col min="4" max="4" width="10.88671875" customWidth="1"/>
    <col min="5" max="5" width="11" customWidth="1"/>
    <col min="6" max="6" width="11.109375" customWidth="1"/>
    <col min="7" max="7" width="10.44140625" customWidth="1"/>
    <col min="9" max="9" width="11.33203125" customWidth="1"/>
    <col min="10" max="10" width="11.109375" customWidth="1"/>
  </cols>
  <sheetData>
    <row r="1" spans="1:10" x14ac:dyDescent="0.3">
      <c r="A1" t="s">
        <v>437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250</v>
      </c>
      <c r="D3" s="4" t="s">
        <v>251</v>
      </c>
      <c r="E3" s="4" t="s">
        <v>252</v>
      </c>
      <c r="F3" s="3" t="s">
        <v>253</v>
      </c>
      <c r="G3" s="3" t="s">
        <v>123</v>
      </c>
    </row>
    <row r="4" spans="1:10" x14ac:dyDescent="0.3">
      <c r="A4" t="s">
        <v>19</v>
      </c>
      <c r="B4" t="s">
        <v>13</v>
      </c>
      <c r="C4" s="5">
        <v>2742</v>
      </c>
      <c r="D4" s="5">
        <v>9052</v>
      </c>
      <c r="E4" s="5"/>
      <c r="F4" s="10">
        <v>23447</v>
      </c>
      <c r="G4" s="5"/>
      <c r="I4" s="47">
        <f t="shared" ref="I4:I262" si="0">C4+D4+E4+F4+G4</f>
        <v>35241</v>
      </c>
      <c r="J4" s="44">
        <f>I4+I20+I34+I41+I63+I67+I69+I80+I27+I76+I87+I56+I48</f>
        <v>53348</v>
      </c>
    </row>
    <row r="5" spans="1:10" x14ac:dyDescent="0.3">
      <c r="A5" t="s">
        <v>421</v>
      </c>
      <c r="B5" t="s">
        <v>13</v>
      </c>
      <c r="C5" s="5"/>
      <c r="D5" s="5">
        <v>9510</v>
      </c>
      <c r="E5" s="5">
        <v>17407</v>
      </c>
      <c r="F5" s="10">
        <v>6771</v>
      </c>
      <c r="G5" s="5"/>
      <c r="I5" s="47">
        <f t="shared" si="0"/>
        <v>33688</v>
      </c>
      <c r="J5" s="44">
        <f>I5+I21+I35+I42+I64+I68+I70+I81+I28+I77+I88+I57+I49</f>
        <v>36444</v>
      </c>
    </row>
    <row r="6" spans="1:10" x14ac:dyDescent="0.3">
      <c r="A6" t="s">
        <v>20</v>
      </c>
      <c r="B6" t="s">
        <v>13</v>
      </c>
      <c r="C6" s="5">
        <v>21457</v>
      </c>
      <c r="D6" s="5"/>
      <c r="E6" s="5">
        <v>2124</v>
      </c>
      <c r="F6" s="17">
        <v>10102</v>
      </c>
      <c r="G6" s="5"/>
      <c r="I6" s="47">
        <f t="shared" si="0"/>
        <v>33683</v>
      </c>
      <c r="J6" s="44">
        <f>I6+I22+I36+I43+I64+I68+I71+I82+I29+I78+I89+I58+I50</f>
        <v>33683</v>
      </c>
    </row>
    <row r="7" spans="1:10" x14ac:dyDescent="0.3">
      <c r="A7" t="s">
        <v>422</v>
      </c>
      <c r="B7" t="s">
        <v>13</v>
      </c>
      <c r="C7" s="5">
        <v>6551</v>
      </c>
      <c r="D7" s="5">
        <v>15156</v>
      </c>
      <c r="E7" s="5">
        <v>11587</v>
      </c>
      <c r="F7" s="17">
        <v>15096</v>
      </c>
      <c r="G7" s="5"/>
      <c r="I7" s="47">
        <f t="shared" si="0"/>
        <v>48390</v>
      </c>
      <c r="J7" s="44">
        <f>I7+I23+I37+I44+I30+I51+I59+I72+I83+I90</f>
        <v>61596</v>
      </c>
    </row>
    <row r="8" spans="1:10" x14ac:dyDescent="0.3">
      <c r="A8" t="s">
        <v>21</v>
      </c>
      <c r="B8" t="s">
        <v>13</v>
      </c>
      <c r="C8" s="5">
        <v>12327</v>
      </c>
      <c r="D8" s="5">
        <v>19826</v>
      </c>
      <c r="E8" s="5">
        <v>2769</v>
      </c>
      <c r="F8" s="17">
        <v>12532</v>
      </c>
      <c r="G8" s="5"/>
      <c r="I8" s="47">
        <f t="shared" si="0"/>
        <v>47454</v>
      </c>
      <c r="J8" s="44">
        <f>I8+I24+I38+I45+I31+I52+I60+I65+I73+I84+I91</f>
        <v>59913</v>
      </c>
    </row>
    <row r="9" spans="1:10" x14ac:dyDescent="0.3">
      <c r="A9" t="s">
        <v>423</v>
      </c>
      <c r="B9" t="s">
        <v>13</v>
      </c>
      <c r="C9" s="5"/>
      <c r="D9" s="5"/>
      <c r="E9" s="5">
        <v>306</v>
      </c>
      <c r="F9" s="17">
        <v>1009</v>
      </c>
      <c r="G9" s="5"/>
      <c r="I9" s="47">
        <f t="shared" si="0"/>
        <v>1315</v>
      </c>
      <c r="J9" s="44">
        <f>I9</f>
        <v>1315</v>
      </c>
    </row>
    <row r="10" spans="1:10" x14ac:dyDescent="0.3">
      <c r="A10" t="s">
        <v>243</v>
      </c>
      <c r="B10" t="s">
        <v>13</v>
      </c>
      <c r="C10" s="5">
        <v>5429</v>
      </c>
      <c r="D10" s="5"/>
      <c r="E10" s="5">
        <v>3164</v>
      </c>
      <c r="F10" s="17"/>
      <c r="G10" s="5"/>
      <c r="I10" s="47">
        <f t="shared" si="0"/>
        <v>8593</v>
      </c>
      <c r="J10" s="44">
        <f>I10+I25+I39+I46+I32+I54+I61+I66+I74+I78+I85+I92</f>
        <v>16165</v>
      </c>
    </row>
    <row r="11" spans="1:10" x14ac:dyDescent="0.3">
      <c r="A11" t="s">
        <v>197</v>
      </c>
      <c r="B11" t="s">
        <v>13</v>
      </c>
      <c r="C11" s="5">
        <v>414</v>
      </c>
      <c r="D11" s="5"/>
      <c r="E11" s="5"/>
      <c r="F11" s="17">
        <v>3399</v>
      </c>
      <c r="G11" s="5"/>
      <c r="I11" s="47">
        <f t="shared" si="0"/>
        <v>3813</v>
      </c>
      <c r="J11" s="44">
        <f>I11+I26+I40+I47+I33+I55+I62+I75+I79+I86+I93</f>
        <v>3934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1218</v>
      </c>
      <c r="E13" s="5"/>
      <c r="F13" s="17">
        <v>880</v>
      </c>
      <c r="G13" s="5"/>
      <c r="I13" s="47">
        <f t="shared" si="0"/>
        <v>2098</v>
      </c>
      <c r="J13" s="46">
        <f>I13+I16</f>
        <v>2098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1466</v>
      </c>
    </row>
    <row r="15" spans="1:10" x14ac:dyDescent="0.3">
      <c r="A15" t="s">
        <v>436</v>
      </c>
      <c r="B15" t="s">
        <v>23</v>
      </c>
      <c r="C15" s="5"/>
      <c r="D15" s="5">
        <v>1144</v>
      </c>
      <c r="E15" s="5"/>
      <c r="F15" s="17">
        <v>1412</v>
      </c>
      <c r="G15" s="5"/>
      <c r="I15" s="47">
        <f t="shared" si="0"/>
        <v>2556</v>
      </c>
      <c r="J15" s="46">
        <f>I15</f>
        <v>2556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>
        <v>1466</v>
      </c>
      <c r="D17" s="17"/>
      <c r="E17" s="17"/>
      <c r="F17" s="17"/>
      <c r="G17" s="17"/>
      <c r="I17" s="47">
        <f t="shared" si="0"/>
        <v>1466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>
        <v>1974</v>
      </c>
      <c r="E31" s="17"/>
      <c r="F31" s="17"/>
      <c r="G31" s="17"/>
      <c r="I31" s="47">
        <f t="shared" si="0"/>
        <v>1974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>
        <v>121</v>
      </c>
      <c r="D33" s="17"/>
      <c r="E33" s="17"/>
      <c r="F33" s="17"/>
      <c r="G33" s="17"/>
      <c r="I33" s="47">
        <f t="shared" si="0"/>
        <v>121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>
        <v>109</v>
      </c>
      <c r="F46" s="17">
        <v>5932</v>
      </c>
      <c r="G46" s="17"/>
      <c r="I46" s="47">
        <f t="shared" si="0"/>
        <v>6041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4" t="s">
        <v>345</v>
      </c>
      <c r="C48" s="17"/>
      <c r="D48" s="17">
        <v>1550</v>
      </c>
      <c r="E48" s="17"/>
      <c r="F48" s="17">
        <v>3547</v>
      </c>
      <c r="G48" s="17"/>
      <c r="I48" s="47">
        <f t="shared" si="0"/>
        <v>5097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>
        <v>2756</v>
      </c>
      <c r="F49" s="17"/>
      <c r="G49" s="17"/>
      <c r="I49" s="47">
        <f t="shared" si="0"/>
        <v>2756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18</v>
      </c>
      <c r="B52" s="84" t="s">
        <v>345</v>
      </c>
      <c r="C52" s="17">
        <v>316</v>
      </c>
      <c r="D52" s="17"/>
      <c r="E52" s="17"/>
      <c r="F52" s="17"/>
      <c r="G52" s="17"/>
      <c r="I52" s="47">
        <f t="shared" si="0"/>
        <v>316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2" t="s">
        <v>244</v>
      </c>
      <c r="B54" s="84" t="s">
        <v>345</v>
      </c>
      <c r="C54" s="17">
        <v>1009</v>
      </c>
      <c r="D54" s="17"/>
      <c r="E54" s="17"/>
      <c r="F54" s="17"/>
      <c r="G54" s="17"/>
      <c r="I54" s="47">
        <f t="shared" si="0"/>
        <v>1009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>
        <v>7318</v>
      </c>
      <c r="E69" s="17"/>
      <c r="F69" s="17">
        <v>5692</v>
      </c>
      <c r="G69" s="17"/>
      <c r="I69" s="47">
        <f t="shared" si="0"/>
        <v>13010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>
        <v>2812</v>
      </c>
      <c r="D72" s="17">
        <v>4448</v>
      </c>
      <c r="E72" s="17">
        <v>2719</v>
      </c>
      <c r="F72" s="17">
        <v>3227</v>
      </c>
      <c r="G72" s="17"/>
      <c r="I72" s="47">
        <f t="shared" si="0"/>
        <v>13206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/>
      <c r="F73" s="17">
        <v>10169</v>
      </c>
      <c r="G73" s="17"/>
      <c r="I73" s="47">
        <f t="shared" si="0"/>
        <v>10169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328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329</v>
      </c>
      <c r="B90" s="77" t="s">
        <v>386</v>
      </c>
      <c r="C90" s="17"/>
      <c r="D90" s="17"/>
      <c r="E90" s="17"/>
      <c r="F90" s="17"/>
      <c r="G90" s="17"/>
      <c r="I90" s="47">
        <f t="shared" si="0"/>
        <v>0</v>
      </c>
      <c r="J90" s="45"/>
    </row>
    <row r="91" spans="1:10" x14ac:dyDescent="0.3">
      <c r="A91" s="77" t="s">
        <v>174</v>
      </c>
      <c r="B91" s="77" t="s">
        <v>386</v>
      </c>
      <c r="C91" s="17"/>
      <c r="D91" s="17"/>
      <c r="E91" s="17"/>
      <c r="F91" s="17"/>
      <c r="G91" s="17"/>
      <c r="I91" s="47">
        <f t="shared" si="0"/>
        <v>0</v>
      </c>
      <c r="J91" s="45"/>
    </row>
    <row r="92" spans="1:10" x14ac:dyDescent="0.3">
      <c r="A92" s="77" t="s">
        <v>307</v>
      </c>
      <c r="B92" s="77" t="s">
        <v>386</v>
      </c>
      <c r="C92" s="17">
        <v>522</v>
      </c>
      <c r="D92" s="17"/>
      <c r="E92" s="17"/>
      <c r="F92" s="17"/>
      <c r="G92" s="17"/>
      <c r="I92" s="47">
        <f t="shared" si="0"/>
        <v>522</v>
      </c>
      <c r="J92" s="45"/>
    </row>
    <row r="93" spans="1:10" x14ac:dyDescent="0.3">
      <c r="A93" s="77" t="s">
        <v>324</v>
      </c>
      <c r="B93" s="77" t="s">
        <v>386</v>
      </c>
      <c r="C93" s="17"/>
      <c r="D93" s="17"/>
      <c r="E93" s="17"/>
      <c r="F93" s="17"/>
      <c r="G93" s="17"/>
      <c r="I93" s="47">
        <f t="shared" si="0"/>
        <v>0</v>
      </c>
      <c r="J93" s="45"/>
    </row>
    <row r="94" spans="1:10" x14ac:dyDescent="0.3">
      <c r="A94" t="s">
        <v>29</v>
      </c>
      <c r="B94" t="s">
        <v>30</v>
      </c>
      <c r="C94" s="17"/>
      <c r="D94" s="17"/>
      <c r="E94" s="17"/>
      <c r="F94" s="17">
        <v>5032</v>
      </c>
      <c r="G94" s="17"/>
      <c r="I94" s="47">
        <f t="shared" si="0"/>
        <v>5032</v>
      </c>
      <c r="J94" s="44"/>
    </row>
    <row r="95" spans="1:10" x14ac:dyDescent="0.3">
      <c r="A95" s="57" t="s">
        <v>330</v>
      </c>
      <c r="B95" t="s">
        <v>30</v>
      </c>
      <c r="C95" s="17"/>
      <c r="D95" s="17"/>
      <c r="E95" s="17"/>
      <c r="F95" s="17">
        <v>2968</v>
      </c>
      <c r="G95" s="17"/>
      <c r="I95" s="47">
        <f t="shared" ref="I95" si="1">C95+D95+E95+F95+G95</f>
        <v>2968</v>
      </c>
      <c r="J95" s="44"/>
    </row>
    <row r="96" spans="1:10" x14ac:dyDescent="0.3">
      <c r="A96" t="s">
        <v>17</v>
      </c>
      <c r="B96" t="s">
        <v>30</v>
      </c>
      <c r="C96" s="17"/>
      <c r="D96" s="17"/>
      <c r="E96" s="17"/>
      <c r="F96" s="17">
        <v>4046</v>
      </c>
      <c r="G96" s="17"/>
      <c r="I96" s="47">
        <f t="shared" si="0"/>
        <v>4046</v>
      </c>
      <c r="J96" s="44"/>
    </row>
    <row r="97" spans="1:10" x14ac:dyDescent="0.3">
      <c r="A97" t="s">
        <v>331</v>
      </c>
      <c r="B97" t="s">
        <v>30</v>
      </c>
      <c r="C97" s="17"/>
      <c r="D97" s="17"/>
      <c r="E97" s="17"/>
      <c r="F97" s="17">
        <v>8484</v>
      </c>
      <c r="G97" s="17"/>
      <c r="I97" s="47">
        <f t="shared" ref="I97:I99" si="2">C97+D97+E97+F97+G97</f>
        <v>8484</v>
      </c>
      <c r="J97" s="44"/>
    </row>
    <row r="98" spans="1:10" x14ac:dyDescent="0.3">
      <c r="A98" t="s">
        <v>18</v>
      </c>
      <c r="B98" t="s">
        <v>30</v>
      </c>
      <c r="C98" s="17"/>
      <c r="D98" s="17"/>
      <c r="E98" s="17"/>
      <c r="F98" s="17"/>
      <c r="G98" s="17"/>
      <c r="I98" s="47">
        <f t="shared" si="2"/>
        <v>0</v>
      </c>
      <c r="J98" s="44"/>
    </row>
    <row r="99" spans="1:10" x14ac:dyDescent="0.3">
      <c r="A99" t="s">
        <v>415</v>
      </c>
      <c r="B99" t="s">
        <v>30</v>
      </c>
      <c r="C99" s="17"/>
      <c r="D99" s="17"/>
      <c r="E99" s="17"/>
      <c r="F99" s="17"/>
      <c r="G99" s="17"/>
      <c r="I99" s="47">
        <f t="shared" si="2"/>
        <v>0</v>
      </c>
      <c r="J99" s="44"/>
    </row>
    <row r="100" spans="1:10" x14ac:dyDescent="0.3">
      <c r="A100" t="s">
        <v>244</v>
      </c>
      <c r="B100" t="s">
        <v>30</v>
      </c>
      <c r="C100" s="17">
        <v>3409</v>
      </c>
      <c r="D100" s="17"/>
      <c r="E100" s="17">
        <v>3078</v>
      </c>
      <c r="F100" s="17">
        <v>854</v>
      </c>
      <c r="G100" s="17"/>
      <c r="I100" s="47">
        <f t="shared" si="0"/>
        <v>7341</v>
      </c>
      <c r="J100" s="44"/>
    </row>
    <row r="101" spans="1:10" x14ac:dyDescent="0.3">
      <c r="A101" t="s">
        <v>162</v>
      </c>
      <c r="B101" t="s">
        <v>30</v>
      </c>
      <c r="C101" s="17"/>
      <c r="D101" s="17"/>
      <c r="E101" s="17"/>
      <c r="F101" s="17"/>
      <c r="G101" s="17"/>
      <c r="I101" s="47">
        <f t="shared" si="0"/>
        <v>0</v>
      </c>
      <c r="J101" s="46"/>
    </row>
    <row r="102" spans="1:10" x14ac:dyDescent="0.3">
      <c r="A102" s="42" t="s">
        <v>25</v>
      </c>
      <c r="B102" s="42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6">
        <f>I102+I124</f>
        <v>0</v>
      </c>
    </row>
    <row r="103" spans="1:10" x14ac:dyDescent="0.3">
      <c r="A103" s="42" t="s">
        <v>349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</f>
        <v>0</v>
      </c>
    </row>
    <row r="104" spans="1:10" x14ac:dyDescent="0.3">
      <c r="A104" s="42" t="s">
        <v>27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4">
        <f>I104+I122+I125</f>
        <v>0</v>
      </c>
    </row>
    <row r="105" spans="1:10" x14ac:dyDescent="0.3">
      <c r="A105" s="60" t="s">
        <v>325</v>
      </c>
      <c r="B105" s="60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I105+I126</f>
        <v>0</v>
      </c>
    </row>
    <row r="106" spans="1:10" x14ac:dyDescent="0.3">
      <c r="A106" s="42" t="s">
        <v>28</v>
      </c>
      <c r="B106" s="42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I106+I123+I127</f>
        <v>0</v>
      </c>
    </row>
    <row r="107" spans="1:10" x14ac:dyDescent="0.3">
      <c r="A107" t="s">
        <v>29</v>
      </c>
      <c r="B107" s="59" t="s">
        <v>254</v>
      </c>
      <c r="C107" s="17"/>
      <c r="D107" s="17"/>
      <c r="E107" s="17"/>
      <c r="F107" s="17"/>
      <c r="G107" s="17"/>
      <c r="I107" s="47">
        <f t="shared" si="0"/>
        <v>0</v>
      </c>
      <c r="J107" s="44">
        <f>I94+I107+I115+I128+I160+I132+I139+I146+I153+I167</f>
        <v>20145</v>
      </c>
    </row>
    <row r="108" spans="1:10" x14ac:dyDescent="0.3">
      <c r="A108" t="s">
        <v>330</v>
      </c>
      <c r="B108" s="59" t="s">
        <v>254</v>
      </c>
      <c r="C108" s="17"/>
      <c r="D108" s="17">
        <v>7635</v>
      </c>
      <c r="E108" s="17">
        <v>8829</v>
      </c>
      <c r="F108" s="17">
        <v>2260</v>
      </c>
      <c r="G108" s="17"/>
      <c r="I108" s="47">
        <f t="shared" si="0"/>
        <v>18724</v>
      </c>
      <c r="J108" s="46">
        <f>I108+I161+I133+I140+I147+I154+I168+I116+I95</f>
        <v>21974</v>
      </c>
    </row>
    <row r="109" spans="1:10" x14ac:dyDescent="0.3">
      <c r="A109" t="s">
        <v>17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4">
        <f>I96+I109+I117+I129+I162+I134+I141+I148+I155+I169</f>
        <v>17055</v>
      </c>
    </row>
    <row r="110" spans="1:10" x14ac:dyDescent="0.3">
      <c r="A110" t="s">
        <v>331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6">
        <f>I110+I163+I135+I142+I149+I156+I170+I118+I97</f>
        <v>29978</v>
      </c>
    </row>
    <row r="111" spans="1:10" x14ac:dyDescent="0.3">
      <c r="A111" t="s">
        <v>18</v>
      </c>
      <c r="B111" s="59" t="s">
        <v>254</v>
      </c>
      <c r="C111" s="17">
        <v>5296</v>
      </c>
      <c r="D111" s="17">
        <v>15810</v>
      </c>
      <c r="E111" s="17">
        <v>2827</v>
      </c>
      <c r="F111" s="17">
        <v>9288</v>
      </c>
      <c r="G111" s="17"/>
      <c r="I111" s="47">
        <f t="shared" si="0"/>
        <v>33221</v>
      </c>
      <c r="J111" s="44">
        <f>I98+I119+I130+I164+I111+I136+I143+I150+I157+I171</f>
        <v>33221</v>
      </c>
    </row>
    <row r="112" spans="1:10" x14ac:dyDescent="0.3">
      <c r="A112" t="s">
        <v>415</v>
      </c>
      <c r="B112" s="59" t="s">
        <v>254</v>
      </c>
      <c r="C112" s="17"/>
      <c r="D112" s="17"/>
      <c r="E112" s="17">
        <v>284</v>
      </c>
      <c r="F112" s="17">
        <v>898</v>
      </c>
      <c r="G112" s="17"/>
      <c r="I112" s="47">
        <f t="shared" si="0"/>
        <v>1182</v>
      </c>
      <c r="J112" s="44">
        <f>I112+I99</f>
        <v>1182</v>
      </c>
    </row>
    <row r="113" spans="1:10" x14ac:dyDescent="0.3">
      <c r="A113" t="s">
        <v>244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I100+I120+I131+I113+I165+I137+I144+I151+I158+I172</f>
        <v>7341</v>
      </c>
    </row>
    <row r="114" spans="1:10" x14ac:dyDescent="0.3">
      <c r="A114" t="s">
        <v>162</v>
      </c>
      <c r="B114" s="59" t="s">
        <v>254</v>
      </c>
      <c r="C114" s="17"/>
      <c r="D114" s="17"/>
      <c r="E114" s="17"/>
      <c r="F114" s="17"/>
      <c r="G114" s="17"/>
      <c r="I114" s="47">
        <f t="shared" si="0"/>
        <v>0</v>
      </c>
      <c r="J114" s="44">
        <f>I101+I114+I121+I166+I138+I145+I152+I159+I173</f>
        <v>1705</v>
      </c>
    </row>
    <row r="115" spans="1:10" x14ac:dyDescent="0.3">
      <c r="A115" t="s">
        <v>175</v>
      </c>
      <c r="B115" s="68" t="s">
        <v>430</v>
      </c>
      <c r="C115" s="17">
        <v>947</v>
      </c>
      <c r="D115" s="17">
        <v>9346</v>
      </c>
      <c r="E115" s="17"/>
      <c r="F115" s="17">
        <v>4820</v>
      </c>
      <c r="G115" s="17"/>
      <c r="I115" s="47">
        <f t="shared" si="0"/>
        <v>15113</v>
      </c>
      <c r="J115" s="45"/>
    </row>
    <row r="116" spans="1:10" x14ac:dyDescent="0.3">
      <c r="A116" t="s">
        <v>361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176</v>
      </c>
      <c r="B117" s="68" t="s">
        <v>430</v>
      </c>
      <c r="C117" s="17">
        <v>8628</v>
      </c>
      <c r="D117" s="17"/>
      <c r="E117" s="17"/>
      <c r="F117" s="17">
        <v>4381</v>
      </c>
      <c r="G117" s="17"/>
      <c r="I117" s="47">
        <f t="shared" si="0"/>
        <v>13009</v>
      </c>
      <c r="J117" s="45"/>
    </row>
    <row r="118" spans="1:10" x14ac:dyDescent="0.3">
      <c r="A118" t="s">
        <v>362</v>
      </c>
      <c r="B118" s="68" t="s">
        <v>430</v>
      </c>
      <c r="C118" s="17">
        <v>4872</v>
      </c>
      <c r="D118" s="17">
        <v>7522</v>
      </c>
      <c r="E118" s="17">
        <v>8197</v>
      </c>
      <c r="F118" s="17">
        <v>903</v>
      </c>
      <c r="G118" s="17"/>
      <c r="I118" s="47">
        <f t="shared" si="0"/>
        <v>21494</v>
      </c>
      <c r="J118" s="45"/>
    </row>
    <row r="119" spans="1:10" x14ac:dyDescent="0.3">
      <c r="A119" t="s">
        <v>177</v>
      </c>
      <c r="B119" s="68" t="s">
        <v>430</v>
      </c>
      <c r="C119" s="17"/>
      <c r="D119" s="17"/>
      <c r="E119" s="17"/>
      <c r="F119" s="17"/>
      <c r="G119" s="17"/>
      <c r="I119" s="47">
        <f t="shared" si="0"/>
        <v>0</v>
      </c>
      <c r="J119" s="45"/>
    </row>
    <row r="120" spans="1:10" x14ac:dyDescent="0.3">
      <c r="A120" t="s">
        <v>363</v>
      </c>
      <c r="B120" s="68" t="s">
        <v>430</v>
      </c>
      <c r="C120" s="17"/>
      <c r="D120" s="17"/>
      <c r="E120" s="17"/>
      <c r="F120" s="17"/>
      <c r="G120" s="17"/>
      <c r="I120" s="47">
        <f t="shared" si="0"/>
        <v>0</v>
      </c>
      <c r="J120" s="45"/>
    </row>
    <row r="121" spans="1:10" x14ac:dyDescent="0.3">
      <c r="A121" t="s">
        <v>364</v>
      </c>
      <c r="B121" s="68" t="s">
        <v>430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27</v>
      </c>
      <c r="B122" s="2" t="s">
        <v>289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28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25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27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325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28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29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17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t="s">
        <v>18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s="2" t="s">
        <v>244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t="s">
        <v>175</v>
      </c>
      <c r="B132" s="64" t="s">
        <v>360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361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176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362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177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s="2" t="s">
        <v>363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364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53" t="s">
        <v>29</v>
      </c>
      <c r="B139" s="68" t="s">
        <v>420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53" t="s">
        <v>330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17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331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18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244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162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1" t="s">
        <v>29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330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17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331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18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244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1" t="s">
        <v>162</v>
      </c>
      <c r="B152" s="68" t="s">
        <v>382</v>
      </c>
      <c r="C152" s="17">
        <v>1297</v>
      </c>
      <c r="D152" s="17"/>
      <c r="E152" s="17"/>
      <c r="F152" s="17"/>
      <c r="G152" s="17"/>
      <c r="I152" s="13">
        <f t="shared" si="0"/>
        <v>1297</v>
      </c>
      <c r="J152" s="46"/>
    </row>
    <row r="153" spans="1:10" x14ac:dyDescent="0.3">
      <c r="A153" s="55" t="s">
        <v>37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332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72" t="s">
        <v>33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326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31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55" t="s">
        <v>245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55" t="s">
        <v>161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2" t="s">
        <v>37</v>
      </c>
      <c r="B160" s="73" t="s">
        <v>297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332</v>
      </c>
      <c r="B161" s="73" t="s">
        <v>297</v>
      </c>
      <c r="C161" s="17"/>
      <c r="D161" s="17">
        <v>224</v>
      </c>
      <c r="E161" s="17">
        <v>58</v>
      </c>
      <c r="F161" s="17"/>
      <c r="G161" s="17"/>
      <c r="I161" s="13">
        <f t="shared" si="0"/>
        <v>282</v>
      </c>
      <c r="J161" s="46"/>
    </row>
    <row r="162" spans="1:10" x14ac:dyDescent="0.3">
      <c r="A162" s="2" t="s">
        <v>33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326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31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245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161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77" t="s">
        <v>175</v>
      </c>
      <c r="B167" s="68" t="s">
        <v>382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361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8" t="s">
        <v>176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s="78" t="s">
        <v>362</v>
      </c>
      <c r="B170" s="68" t="s">
        <v>382</v>
      </c>
      <c r="C170" s="17"/>
      <c r="D170" s="17"/>
      <c r="E170" s="17"/>
      <c r="F170" s="17"/>
      <c r="G170" s="17"/>
      <c r="I170" s="13">
        <f t="shared" si="0"/>
        <v>0</v>
      </c>
      <c r="J170" s="46"/>
    </row>
    <row r="171" spans="1:10" x14ac:dyDescent="0.3">
      <c r="A171" s="78" t="s">
        <v>177</v>
      </c>
      <c r="B171" s="68" t="s">
        <v>382</v>
      </c>
      <c r="C171" s="17"/>
      <c r="D171" s="17"/>
      <c r="E171" s="17"/>
      <c r="F171" s="17"/>
      <c r="G171" s="17"/>
      <c r="I171" s="13">
        <f t="shared" si="0"/>
        <v>0</v>
      </c>
      <c r="J171" s="46"/>
    </row>
    <row r="172" spans="1:10" x14ac:dyDescent="0.3">
      <c r="A172" s="77" t="s">
        <v>363</v>
      </c>
      <c r="B172" s="68" t="s">
        <v>382</v>
      </c>
      <c r="C172" s="17"/>
      <c r="D172" s="17"/>
      <c r="E172" s="17"/>
      <c r="F172" s="17"/>
      <c r="G172" s="17"/>
      <c r="I172" s="13">
        <f t="shared" si="0"/>
        <v>0</v>
      </c>
      <c r="J172" s="46"/>
    </row>
    <row r="173" spans="1:10" x14ac:dyDescent="0.3">
      <c r="A173" s="77" t="s">
        <v>364</v>
      </c>
      <c r="B173" s="68" t="s">
        <v>382</v>
      </c>
      <c r="C173" s="17">
        <v>408</v>
      </c>
      <c r="D173" s="17"/>
      <c r="E173" s="17"/>
      <c r="F173" s="17"/>
      <c r="G173" s="17"/>
      <c r="I173" s="13">
        <f t="shared" si="0"/>
        <v>408</v>
      </c>
      <c r="J173" s="46"/>
    </row>
    <row r="174" spans="1:10" x14ac:dyDescent="0.3">
      <c r="A174" t="s">
        <v>37</v>
      </c>
      <c r="B174" s="55" t="s">
        <v>336</v>
      </c>
      <c r="C174" s="17"/>
      <c r="D174" s="17"/>
      <c r="E174" s="17"/>
      <c r="F174" s="10"/>
      <c r="G174" s="17"/>
      <c r="I174" s="47">
        <f t="shared" si="0"/>
        <v>0</v>
      </c>
      <c r="J174" s="45"/>
    </row>
    <row r="175" spans="1:10" x14ac:dyDescent="0.3">
      <c r="A175" s="2" t="s">
        <v>332</v>
      </c>
      <c r="B175" s="55" t="s">
        <v>336</v>
      </c>
      <c r="C175" s="17"/>
      <c r="D175" s="17"/>
      <c r="E175" s="17"/>
      <c r="F175" s="10"/>
      <c r="G175" s="17"/>
      <c r="I175" s="47">
        <f t="shared" si="0"/>
        <v>0</v>
      </c>
      <c r="J175" s="45"/>
    </row>
    <row r="176" spans="1:10" x14ac:dyDescent="0.3">
      <c r="A176" t="s">
        <v>33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s="2" t="s">
        <v>326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s="2" t="s">
        <v>339</v>
      </c>
      <c r="B178" s="55" t="s">
        <v>336</v>
      </c>
      <c r="C178" s="17"/>
      <c r="D178" s="17"/>
      <c r="E178" s="17"/>
      <c r="F178" s="10"/>
      <c r="G178" s="17"/>
      <c r="I178" s="47">
        <f t="shared" si="0"/>
        <v>0</v>
      </c>
      <c r="J178" s="46">
        <f>I178</f>
        <v>0</v>
      </c>
    </row>
    <row r="179" spans="1:10" x14ac:dyDescent="0.3">
      <c r="A179" t="s">
        <v>31</v>
      </c>
      <c r="B179" s="55" t="s">
        <v>336</v>
      </c>
      <c r="C179" s="17"/>
      <c r="D179" s="17"/>
      <c r="E179" s="17"/>
      <c r="F179" s="17"/>
      <c r="G179" s="17"/>
      <c r="I179" s="47">
        <f t="shared" si="0"/>
        <v>0</v>
      </c>
      <c r="J179" s="45"/>
    </row>
    <row r="180" spans="1:10" x14ac:dyDescent="0.3">
      <c r="A180" s="2" t="s">
        <v>245</v>
      </c>
      <c r="B180" s="55" t="s">
        <v>336</v>
      </c>
      <c r="C180" s="17">
        <v>345</v>
      </c>
      <c r="D180" s="17"/>
      <c r="E180" s="17"/>
      <c r="F180" s="17"/>
      <c r="G180" s="17"/>
      <c r="I180" s="47">
        <f t="shared" si="0"/>
        <v>345</v>
      </c>
      <c r="J180" s="45"/>
    </row>
    <row r="181" spans="1:10" x14ac:dyDescent="0.3">
      <c r="A181" s="2" t="s">
        <v>161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t="s">
        <v>35</v>
      </c>
      <c r="B182" t="s">
        <v>32</v>
      </c>
      <c r="C182" s="17"/>
      <c r="D182" s="17"/>
      <c r="E182" s="17"/>
      <c r="F182" s="17"/>
      <c r="G182" s="17"/>
      <c r="I182" s="13">
        <f t="shared" si="0"/>
        <v>0</v>
      </c>
      <c r="J182" s="46">
        <f>I182</f>
        <v>0</v>
      </c>
    </row>
    <row r="183" spans="1:10" x14ac:dyDescent="0.3">
      <c r="A183" t="s">
        <v>36</v>
      </c>
      <c r="B183" t="s">
        <v>32</v>
      </c>
      <c r="C183" s="17"/>
      <c r="D183" s="17"/>
      <c r="E183" s="17"/>
      <c r="F183" s="17"/>
      <c r="G183" s="17"/>
      <c r="I183" s="13">
        <f t="shared" si="0"/>
        <v>0</v>
      </c>
      <c r="J183" s="46">
        <f t="shared" ref="J183:J197" si="3">I183</f>
        <v>0</v>
      </c>
    </row>
    <row r="184" spans="1:10" x14ac:dyDescent="0.3">
      <c r="A184" t="s">
        <v>340</v>
      </c>
      <c r="B184" s="56" t="s">
        <v>32</v>
      </c>
      <c r="C184" s="17"/>
      <c r="D184" s="17">
        <v>2628</v>
      </c>
      <c r="E184" s="17"/>
      <c r="F184" s="17"/>
      <c r="G184" s="17"/>
      <c r="I184" s="13">
        <f t="shared" si="0"/>
        <v>2628</v>
      </c>
      <c r="J184" s="46">
        <f t="shared" si="3"/>
        <v>2628</v>
      </c>
    </row>
    <row r="185" spans="1:10" x14ac:dyDescent="0.3">
      <c r="A185" t="s">
        <v>405</v>
      </c>
      <c r="B185" s="56" t="s">
        <v>32</v>
      </c>
      <c r="C185" s="17"/>
      <c r="D185" s="17"/>
      <c r="E185" s="17">
        <v>615</v>
      </c>
      <c r="F185" s="17"/>
      <c r="G185" s="17"/>
      <c r="I185" s="13">
        <f t="shared" si="0"/>
        <v>615</v>
      </c>
      <c r="J185" s="46">
        <f t="shared" si="3"/>
        <v>615</v>
      </c>
    </row>
    <row r="186" spans="1:10" x14ac:dyDescent="0.3">
      <c r="A186" t="s">
        <v>341</v>
      </c>
      <c r="B186" s="56" t="s">
        <v>32</v>
      </c>
      <c r="C186" s="17"/>
      <c r="D186" s="17"/>
      <c r="E186" s="17">
        <v>1580</v>
      </c>
      <c r="F186" s="17"/>
      <c r="G186" s="17"/>
      <c r="I186" s="13">
        <f t="shared" si="0"/>
        <v>1580</v>
      </c>
      <c r="J186" s="46">
        <f t="shared" si="3"/>
        <v>1580</v>
      </c>
    </row>
    <row r="187" spans="1:10" x14ac:dyDescent="0.3">
      <c r="A187" t="s">
        <v>389</v>
      </c>
      <c r="B187" s="56" t="s">
        <v>390</v>
      </c>
      <c r="C187" s="17"/>
      <c r="D187" s="17">
        <v>854</v>
      </c>
      <c r="E187" s="17"/>
      <c r="F187" s="17"/>
      <c r="G187" s="17"/>
      <c r="I187" s="13">
        <f t="shared" si="0"/>
        <v>854</v>
      </c>
      <c r="J187" s="46">
        <f t="shared" si="3"/>
        <v>854</v>
      </c>
    </row>
    <row r="188" spans="1:10" x14ac:dyDescent="0.3">
      <c r="A188" t="s">
        <v>396</v>
      </c>
      <c r="B188" s="56" t="s">
        <v>390</v>
      </c>
      <c r="C188" s="17"/>
      <c r="D188" s="17"/>
      <c r="E188" s="17">
        <v>657</v>
      </c>
      <c r="F188" s="17"/>
      <c r="G188" s="17"/>
      <c r="I188" s="13">
        <f t="shared" si="0"/>
        <v>657</v>
      </c>
      <c r="J188" s="46">
        <f t="shared" si="3"/>
        <v>657</v>
      </c>
    </row>
    <row r="189" spans="1:10" x14ac:dyDescent="0.3">
      <c r="A189" t="s">
        <v>391</v>
      </c>
      <c r="B189" s="56" t="s">
        <v>390</v>
      </c>
      <c r="C189" s="17"/>
      <c r="D189" s="17"/>
      <c r="E189" s="17">
        <v>1793</v>
      </c>
      <c r="F189" s="17"/>
      <c r="G189" s="17"/>
      <c r="I189" s="13">
        <f t="shared" si="0"/>
        <v>1793</v>
      </c>
      <c r="J189" s="46">
        <f t="shared" si="3"/>
        <v>1793</v>
      </c>
    </row>
    <row r="190" spans="1:10" x14ac:dyDescent="0.3">
      <c r="A190" t="s">
        <v>408</v>
      </c>
      <c r="B190" s="56" t="s">
        <v>390</v>
      </c>
      <c r="C190" s="17"/>
      <c r="D190" s="17"/>
      <c r="E190" s="17"/>
      <c r="F190" s="17"/>
      <c r="G190" s="17"/>
      <c r="I190" s="13">
        <f t="shared" si="0"/>
        <v>0</v>
      </c>
      <c r="J190" s="46">
        <f t="shared" si="3"/>
        <v>0</v>
      </c>
    </row>
    <row r="191" spans="1:10" x14ac:dyDescent="0.3">
      <c r="A191" t="s">
        <v>35</v>
      </c>
      <c r="B191" s="56" t="s">
        <v>433</v>
      </c>
      <c r="C191" s="17"/>
      <c r="D191" s="17"/>
      <c r="E191" s="17"/>
      <c r="F191" s="17"/>
      <c r="G191" s="17"/>
      <c r="I191" s="13">
        <f t="shared" si="0"/>
        <v>0</v>
      </c>
      <c r="J191" s="46">
        <f t="shared" si="3"/>
        <v>0</v>
      </c>
    </row>
    <row r="192" spans="1:10" x14ac:dyDescent="0.3">
      <c r="A192" t="s">
        <v>389</v>
      </c>
      <c r="B192" s="56" t="s">
        <v>433</v>
      </c>
      <c r="C192" s="17"/>
      <c r="D192" s="17">
        <v>2089</v>
      </c>
      <c r="E192" s="17"/>
      <c r="F192" s="17"/>
      <c r="G192" s="17"/>
      <c r="I192" s="13">
        <f t="shared" si="0"/>
        <v>2089</v>
      </c>
      <c r="J192" s="46">
        <f t="shared" si="3"/>
        <v>2089</v>
      </c>
    </row>
    <row r="193" spans="1:10" x14ac:dyDescent="0.3">
      <c r="A193" t="s">
        <v>396</v>
      </c>
      <c r="B193" s="56" t="s">
        <v>433</v>
      </c>
      <c r="C193" s="17"/>
      <c r="D193" s="17"/>
      <c r="E193" s="17"/>
      <c r="F193" s="17"/>
      <c r="G193" s="17"/>
      <c r="I193" s="13">
        <f t="shared" si="0"/>
        <v>0</v>
      </c>
      <c r="J193" s="46">
        <f t="shared" si="3"/>
        <v>0</v>
      </c>
    </row>
    <row r="194" spans="1:10" x14ac:dyDescent="0.3">
      <c r="A194" t="s">
        <v>391</v>
      </c>
      <c r="B194" s="56" t="s">
        <v>433</v>
      </c>
      <c r="C194" s="17"/>
      <c r="D194" s="17"/>
      <c r="E194" s="17"/>
      <c r="F194" s="17"/>
      <c r="G194" s="17"/>
      <c r="I194" s="13">
        <f t="shared" si="0"/>
        <v>0</v>
      </c>
      <c r="J194" s="46">
        <f t="shared" si="3"/>
        <v>0</v>
      </c>
    </row>
    <row r="195" spans="1:10" x14ac:dyDescent="0.3">
      <c r="A195" t="s">
        <v>408</v>
      </c>
      <c r="B195" s="56" t="s">
        <v>433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3"/>
        <v>0</v>
      </c>
    </row>
    <row r="196" spans="1:10" x14ac:dyDescent="0.3">
      <c r="A196" s="53" t="s">
        <v>332</v>
      </c>
      <c r="B196" s="54" t="s">
        <v>316</v>
      </c>
      <c r="C196" s="17"/>
      <c r="D196" s="17">
        <v>2415</v>
      </c>
      <c r="E196" s="17"/>
      <c r="F196" s="17"/>
      <c r="G196" s="17"/>
      <c r="I196" s="13">
        <f t="shared" si="0"/>
        <v>2415</v>
      </c>
      <c r="J196" s="46">
        <f t="shared" si="3"/>
        <v>2415</v>
      </c>
    </row>
    <row r="197" spans="1:10" x14ac:dyDescent="0.3">
      <c r="A197" s="53" t="s">
        <v>326</v>
      </c>
      <c r="B197" s="54" t="s">
        <v>316</v>
      </c>
      <c r="C197" s="17"/>
      <c r="D197" s="17"/>
      <c r="E197" s="17">
        <v>1031</v>
      </c>
      <c r="F197" s="17"/>
      <c r="G197" s="17"/>
      <c r="I197" s="13">
        <f t="shared" si="0"/>
        <v>1031</v>
      </c>
      <c r="J197" s="46">
        <f t="shared" si="3"/>
        <v>1031</v>
      </c>
    </row>
    <row r="198" spans="1:10" x14ac:dyDescent="0.3">
      <c r="A198" s="53" t="s">
        <v>339</v>
      </c>
      <c r="B198" s="54" t="s">
        <v>316</v>
      </c>
      <c r="C198" s="17"/>
      <c r="D198" s="17"/>
      <c r="E198" s="17">
        <v>2710</v>
      </c>
      <c r="F198" s="10"/>
      <c r="G198" s="17"/>
      <c r="I198" s="13">
        <f t="shared" si="0"/>
        <v>2710</v>
      </c>
      <c r="J198" s="46">
        <f>I198</f>
        <v>2710</v>
      </c>
    </row>
    <row r="199" spans="1:10" x14ac:dyDescent="0.3">
      <c r="A199" s="53" t="s">
        <v>161</v>
      </c>
      <c r="B199" s="54" t="s">
        <v>316</v>
      </c>
      <c r="C199" s="17"/>
      <c r="D199" s="17"/>
      <c r="E199" s="17"/>
      <c r="F199" s="10"/>
      <c r="G199" s="17"/>
      <c r="I199" s="13">
        <f t="shared" si="0"/>
        <v>0</v>
      </c>
      <c r="J199" s="46">
        <f>I199</f>
        <v>0</v>
      </c>
    </row>
    <row r="200" spans="1:10" x14ac:dyDescent="0.3">
      <c r="A200" s="53" t="s">
        <v>349</v>
      </c>
      <c r="B200" s="54" t="s">
        <v>397</v>
      </c>
      <c r="C200" s="17"/>
      <c r="D200" s="17">
        <v>2379</v>
      </c>
      <c r="E200" s="17"/>
      <c r="F200" s="10"/>
      <c r="G200" s="17"/>
      <c r="I200" s="13">
        <f t="shared" si="0"/>
        <v>2379</v>
      </c>
      <c r="J200" s="46">
        <f t="shared" ref="J200:J206" si="4">I200</f>
        <v>2379</v>
      </c>
    </row>
    <row r="201" spans="1:10" x14ac:dyDescent="0.3">
      <c r="A201" s="53" t="s">
        <v>325</v>
      </c>
      <c r="B201" s="54" t="s">
        <v>397</v>
      </c>
      <c r="C201" s="17"/>
      <c r="D201" s="17"/>
      <c r="E201" s="17"/>
      <c r="F201" s="10"/>
      <c r="G201" s="17"/>
      <c r="I201" s="13">
        <f t="shared" si="0"/>
        <v>0</v>
      </c>
      <c r="J201" s="46">
        <f t="shared" si="4"/>
        <v>0</v>
      </c>
    </row>
    <row r="202" spans="1:10" x14ac:dyDescent="0.3">
      <c r="A202" s="53" t="s">
        <v>398</v>
      </c>
      <c r="B202" s="54" t="s">
        <v>397</v>
      </c>
      <c r="C202" s="17"/>
      <c r="D202" s="17"/>
      <c r="E202" s="17"/>
      <c r="F202" s="10"/>
      <c r="G202" s="17"/>
      <c r="I202" s="13">
        <f t="shared" si="0"/>
        <v>0</v>
      </c>
      <c r="J202" s="46">
        <f t="shared" si="4"/>
        <v>0</v>
      </c>
    </row>
    <row r="203" spans="1:10" x14ac:dyDescent="0.3">
      <c r="A203" s="53" t="s">
        <v>160</v>
      </c>
      <c r="B203" s="54" t="s">
        <v>397</v>
      </c>
      <c r="C203" s="17"/>
      <c r="D203" s="17"/>
      <c r="E203" s="17"/>
      <c r="F203" s="10"/>
      <c r="G203" s="17"/>
      <c r="I203" s="13">
        <f t="shared" si="0"/>
        <v>0</v>
      </c>
      <c r="J203" s="46">
        <f t="shared" si="4"/>
        <v>0</v>
      </c>
    </row>
    <row r="204" spans="1:10" x14ac:dyDescent="0.3">
      <c r="A204" s="53" t="s">
        <v>332</v>
      </c>
      <c r="B204" s="54" t="s">
        <v>401</v>
      </c>
      <c r="C204" s="17"/>
      <c r="D204" s="17"/>
      <c r="E204" s="17"/>
      <c r="F204" s="10"/>
      <c r="G204" s="17"/>
      <c r="I204" s="13">
        <f t="shared" si="0"/>
        <v>0</v>
      </c>
      <c r="J204" s="46">
        <f t="shared" si="4"/>
        <v>0</v>
      </c>
    </row>
    <row r="205" spans="1:10" x14ac:dyDescent="0.3">
      <c r="A205" s="53" t="s">
        <v>339</v>
      </c>
      <c r="B205" s="54" t="s">
        <v>401</v>
      </c>
      <c r="C205" s="17"/>
      <c r="D205" s="17"/>
      <c r="E205" s="17"/>
      <c r="F205" s="10"/>
      <c r="G205" s="17"/>
      <c r="I205" s="13">
        <f t="shared" si="0"/>
        <v>0</v>
      </c>
      <c r="J205" s="46">
        <f t="shared" si="4"/>
        <v>0</v>
      </c>
    </row>
    <row r="206" spans="1:10" x14ac:dyDescent="0.3">
      <c r="A206" s="53" t="s">
        <v>161</v>
      </c>
      <c r="B206" s="54" t="s">
        <v>401</v>
      </c>
      <c r="C206" s="17"/>
      <c r="D206" s="17"/>
      <c r="E206" s="17"/>
      <c r="F206" s="10"/>
      <c r="G206" s="17"/>
      <c r="I206" s="13">
        <f t="shared" si="0"/>
        <v>0</v>
      </c>
      <c r="J206" s="46">
        <f t="shared" si="4"/>
        <v>0</v>
      </c>
    </row>
    <row r="207" spans="1:10" x14ac:dyDescent="0.3">
      <c r="A207" t="s">
        <v>37</v>
      </c>
      <c r="B207" t="s">
        <v>293</v>
      </c>
      <c r="C207" s="17"/>
      <c r="D207" s="17"/>
      <c r="E207" s="17"/>
      <c r="F207" s="17"/>
      <c r="G207" s="17"/>
      <c r="I207" s="13">
        <f t="shared" si="0"/>
        <v>0</v>
      </c>
      <c r="J207" s="44">
        <f>I207+I214+I218+I226</f>
        <v>2959</v>
      </c>
    </row>
    <row r="208" spans="1:10" x14ac:dyDescent="0.3">
      <c r="A208" s="2" t="s">
        <v>332</v>
      </c>
      <c r="B208" s="2" t="s">
        <v>327</v>
      </c>
      <c r="C208" s="17"/>
      <c r="D208" s="17"/>
      <c r="E208" s="17"/>
      <c r="F208" s="17"/>
      <c r="G208" s="17"/>
      <c r="I208" s="13">
        <f t="shared" si="0"/>
        <v>0</v>
      </c>
      <c r="J208" s="46">
        <f>I208+I227+I233+I219</f>
        <v>1878</v>
      </c>
    </row>
    <row r="209" spans="1:10" x14ac:dyDescent="0.3">
      <c r="A209" t="s">
        <v>33</v>
      </c>
      <c r="B209" t="s">
        <v>293</v>
      </c>
      <c r="C209" s="17"/>
      <c r="D209" s="17"/>
      <c r="E209" s="17"/>
      <c r="F209" s="17"/>
      <c r="G209" s="17"/>
      <c r="I209" s="13">
        <f t="shared" si="0"/>
        <v>0</v>
      </c>
      <c r="J209" s="46">
        <f>I209+I215+I220+I228</f>
        <v>4791</v>
      </c>
    </row>
    <row r="210" spans="1:10" x14ac:dyDescent="0.3">
      <c r="A210" s="2" t="s">
        <v>326</v>
      </c>
      <c r="B210" s="2" t="s">
        <v>327</v>
      </c>
      <c r="C210" s="17"/>
      <c r="D210" s="17"/>
      <c r="E210" s="17"/>
      <c r="F210" s="17"/>
      <c r="G210" s="17"/>
      <c r="I210" s="13">
        <f t="shared" si="0"/>
        <v>0</v>
      </c>
      <c r="J210" s="46">
        <f>I210+I229+I234+I221</f>
        <v>1805</v>
      </c>
    </row>
    <row r="211" spans="1:10" x14ac:dyDescent="0.3">
      <c r="A211" t="s">
        <v>31</v>
      </c>
      <c r="B211" t="s">
        <v>293</v>
      </c>
      <c r="C211" s="17"/>
      <c r="D211" s="17"/>
      <c r="E211" s="17"/>
      <c r="F211" s="10"/>
      <c r="G211" s="17"/>
      <c r="I211" s="13">
        <f t="shared" si="0"/>
        <v>0</v>
      </c>
      <c r="J211" s="44">
        <f>I211+I216+I222+I230</f>
        <v>10140</v>
      </c>
    </row>
    <row r="212" spans="1:10" x14ac:dyDescent="0.3">
      <c r="A212" t="s">
        <v>245</v>
      </c>
      <c r="B212" t="s">
        <v>293</v>
      </c>
      <c r="C212" s="17"/>
      <c r="D212" s="17"/>
      <c r="E212" s="17"/>
      <c r="F212" s="10"/>
      <c r="G212" s="17"/>
      <c r="I212" s="13">
        <f t="shared" si="0"/>
        <v>0</v>
      </c>
      <c r="J212" s="75">
        <f>I212+I217+I224+I231+I236</f>
        <v>2048</v>
      </c>
    </row>
    <row r="213" spans="1:10" x14ac:dyDescent="0.3">
      <c r="A213" t="s">
        <v>161</v>
      </c>
      <c r="B213" t="s">
        <v>293</v>
      </c>
      <c r="C213" s="17"/>
      <c r="D213" s="17"/>
      <c r="E213" s="17"/>
      <c r="F213" s="10"/>
      <c r="G213" s="17"/>
      <c r="I213" s="13">
        <f t="shared" si="0"/>
        <v>0</v>
      </c>
      <c r="J213" s="46">
        <f>I213+I232+I237+I225</f>
        <v>0</v>
      </c>
    </row>
    <row r="214" spans="1:10" x14ac:dyDescent="0.3">
      <c r="A214" t="s">
        <v>37</v>
      </c>
      <c r="B214" t="s">
        <v>277</v>
      </c>
      <c r="C214" s="17"/>
      <c r="D214" s="17"/>
      <c r="E214" s="17">
        <v>883</v>
      </c>
      <c r="F214" s="10">
        <v>1637</v>
      </c>
      <c r="G214" s="17"/>
      <c r="I214" s="47">
        <f t="shared" si="0"/>
        <v>2520</v>
      </c>
      <c r="J214" s="46"/>
    </row>
    <row r="215" spans="1:10" x14ac:dyDescent="0.3">
      <c r="A215" t="s">
        <v>33</v>
      </c>
      <c r="B215" t="s">
        <v>277</v>
      </c>
      <c r="C215" s="17"/>
      <c r="D215" s="17"/>
      <c r="E215" s="17"/>
      <c r="F215" s="10"/>
      <c r="G215" s="17"/>
      <c r="I215" s="47">
        <f t="shared" si="0"/>
        <v>0</v>
      </c>
      <c r="J215" s="46"/>
    </row>
    <row r="216" spans="1:10" x14ac:dyDescent="0.3">
      <c r="A216" t="s">
        <v>31</v>
      </c>
      <c r="B216" t="s">
        <v>277</v>
      </c>
      <c r="C216" s="17"/>
      <c r="D216" s="17"/>
      <c r="E216" s="17"/>
      <c r="F216" s="10"/>
      <c r="G216" s="17"/>
      <c r="I216" s="47">
        <f t="shared" si="0"/>
        <v>0</v>
      </c>
      <c r="J216" s="46"/>
    </row>
    <row r="217" spans="1:10" x14ac:dyDescent="0.3">
      <c r="A217" t="s">
        <v>245</v>
      </c>
      <c r="B217" t="s">
        <v>277</v>
      </c>
      <c r="C217" s="17"/>
      <c r="D217" s="17"/>
      <c r="E217" s="17"/>
      <c r="F217" s="10"/>
      <c r="G217" s="17"/>
      <c r="I217" s="74">
        <f t="shared" si="0"/>
        <v>0</v>
      </c>
      <c r="J217" s="46"/>
    </row>
    <row r="218" spans="1:10" x14ac:dyDescent="0.3">
      <c r="A218" s="2" t="s">
        <v>37</v>
      </c>
      <c r="B218" s="2" t="s">
        <v>153</v>
      </c>
      <c r="C218" s="17"/>
      <c r="D218" s="17"/>
      <c r="E218" s="17"/>
      <c r="F218" s="10">
        <v>439</v>
      </c>
      <c r="G218" s="17"/>
      <c r="I218" s="47">
        <f t="shared" si="0"/>
        <v>439</v>
      </c>
      <c r="J218" s="46"/>
    </row>
    <row r="219" spans="1:10" x14ac:dyDescent="0.3">
      <c r="A219" s="2" t="s">
        <v>332</v>
      </c>
      <c r="B219" s="2" t="s">
        <v>153</v>
      </c>
      <c r="C219" s="17"/>
      <c r="D219" s="17">
        <v>314</v>
      </c>
      <c r="E219" s="17">
        <v>1564</v>
      </c>
      <c r="F219" s="10"/>
      <c r="G219" s="17"/>
      <c r="I219" s="47">
        <f t="shared" si="0"/>
        <v>1878</v>
      </c>
      <c r="J219" s="46"/>
    </row>
    <row r="220" spans="1:10" x14ac:dyDescent="0.3">
      <c r="A220" s="2" t="s">
        <v>33</v>
      </c>
      <c r="B220" s="2" t="s">
        <v>153</v>
      </c>
      <c r="C220" s="17">
        <v>1556</v>
      </c>
      <c r="D220" s="17">
        <v>1332</v>
      </c>
      <c r="E220" s="17">
        <v>355</v>
      </c>
      <c r="F220" s="10">
        <v>1548</v>
      </c>
      <c r="G220" s="17"/>
      <c r="I220" s="47">
        <f t="shared" si="0"/>
        <v>4791</v>
      </c>
      <c r="J220" s="46"/>
    </row>
    <row r="221" spans="1:10" x14ac:dyDescent="0.3">
      <c r="A221" s="2" t="s">
        <v>326</v>
      </c>
      <c r="B221" s="2" t="s">
        <v>153</v>
      </c>
      <c r="C221" s="17">
        <v>1096</v>
      </c>
      <c r="D221" s="17"/>
      <c r="E221" s="17"/>
      <c r="F221" s="10"/>
      <c r="G221" s="17"/>
      <c r="I221" s="47">
        <f t="shared" si="0"/>
        <v>1096</v>
      </c>
      <c r="J221" s="46"/>
    </row>
    <row r="222" spans="1:10" x14ac:dyDescent="0.3">
      <c r="A222" s="2" t="s">
        <v>31</v>
      </c>
      <c r="B222" s="2" t="s">
        <v>153</v>
      </c>
      <c r="C222" s="17">
        <v>2331</v>
      </c>
      <c r="D222" s="17">
        <v>2980</v>
      </c>
      <c r="E222" s="17">
        <v>309</v>
      </c>
      <c r="F222" s="10">
        <v>4520</v>
      </c>
      <c r="G222" s="17"/>
      <c r="I222" s="47">
        <f t="shared" si="0"/>
        <v>10140</v>
      </c>
      <c r="J222" s="46"/>
    </row>
    <row r="223" spans="1:10" x14ac:dyDescent="0.3">
      <c r="A223" s="2" t="s">
        <v>339</v>
      </c>
      <c r="B223" s="2" t="s">
        <v>153</v>
      </c>
      <c r="C223" s="17">
        <v>3774</v>
      </c>
      <c r="D223" s="17"/>
      <c r="E223" s="17"/>
      <c r="F223" s="10"/>
      <c r="G223" s="17"/>
      <c r="I223" s="47">
        <f t="shared" si="0"/>
        <v>3774</v>
      </c>
      <c r="J223" s="46">
        <f>I223+I235</f>
        <v>3774</v>
      </c>
    </row>
    <row r="224" spans="1:10" x14ac:dyDescent="0.3">
      <c r="A224" s="2" t="s">
        <v>245</v>
      </c>
      <c r="B224" s="2" t="s">
        <v>153</v>
      </c>
      <c r="C224" s="17"/>
      <c r="D224" s="17"/>
      <c r="E224" s="17"/>
      <c r="F224" s="10"/>
      <c r="G224" s="17"/>
      <c r="I224" s="47">
        <f t="shared" si="0"/>
        <v>0</v>
      </c>
      <c r="J224" s="46"/>
    </row>
    <row r="225" spans="1:10" x14ac:dyDescent="0.3">
      <c r="A225" s="2" t="s">
        <v>161</v>
      </c>
      <c r="B225" s="2" t="s">
        <v>153</v>
      </c>
      <c r="C225" s="17"/>
      <c r="D225" s="17"/>
      <c r="E225" s="17"/>
      <c r="F225" s="10"/>
      <c r="G225" s="17"/>
      <c r="I225" s="47">
        <f t="shared" si="0"/>
        <v>0</v>
      </c>
      <c r="J225" s="46"/>
    </row>
    <row r="226" spans="1:10" x14ac:dyDescent="0.3">
      <c r="A226" s="2" t="s">
        <v>42</v>
      </c>
      <c r="B226" s="2" t="s">
        <v>355</v>
      </c>
      <c r="C226" s="17"/>
      <c r="D226" s="17"/>
      <c r="E226" s="17"/>
      <c r="F226" s="17"/>
      <c r="G226" s="17"/>
      <c r="I226" s="47">
        <f t="shared" si="0"/>
        <v>0</v>
      </c>
      <c r="J226" s="46"/>
    </row>
    <row r="227" spans="1:10" x14ac:dyDescent="0.3">
      <c r="A227" s="2" t="s">
        <v>356</v>
      </c>
      <c r="B227" s="2" t="s">
        <v>355</v>
      </c>
      <c r="C227" s="17"/>
      <c r="D227" s="17"/>
      <c r="E227" s="17"/>
      <c r="F227" s="17"/>
      <c r="G227" s="17"/>
      <c r="I227" s="47">
        <f t="shared" si="0"/>
        <v>0</v>
      </c>
      <c r="J227" s="46"/>
    </row>
    <row r="228" spans="1:10" x14ac:dyDescent="0.3">
      <c r="A228" s="2" t="s">
        <v>44</v>
      </c>
      <c r="B228" s="2" t="s">
        <v>355</v>
      </c>
      <c r="C228" s="17"/>
      <c r="D228" s="17"/>
      <c r="E228" s="17"/>
      <c r="F228" s="17"/>
      <c r="G228" s="17"/>
      <c r="I228" s="47">
        <f t="shared" si="0"/>
        <v>0</v>
      </c>
      <c r="J228" s="46"/>
    </row>
    <row r="229" spans="1:10" x14ac:dyDescent="0.3">
      <c r="A229" s="2" t="s">
        <v>357</v>
      </c>
      <c r="B229" s="2" t="s">
        <v>355</v>
      </c>
      <c r="C229" s="17"/>
      <c r="D229" s="17"/>
      <c r="E229" s="17"/>
      <c r="F229" s="17"/>
      <c r="G229" s="17"/>
      <c r="I229" s="47">
        <f t="shared" si="0"/>
        <v>0</v>
      </c>
      <c r="J229" s="46"/>
    </row>
    <row r="230" spans="1:10" x14ac:dyDescent="0.3">
      <c r="A230" s="2" t="s">
        <v>71</v>
      </c>
      <c r="B230" s="2" t="s">
        <v>355</v>
      </c>
      <c r="C230" s="17"/>
      <c r="D230" s="17"/>
      <c r="E230" s="17"/>
      <c r="F230" s="17"/>
      <c r="G230" s="17"/>
      <c r="I230" s="47">
        <f t="shared" si="0"/>
        <v>0</v>
      </c>
      <c r="J230" s="46"/>
    </row>
    <row r="231" spans="1:10" x14ac:dyDescent="0.3">
      <c r="A231" s="2" t="s">
        <v>358</v>
      </c>
      <c r="B231" s="2" t="s">
        <v>355</v>
      </c>
      <c r="C231" s="17"/>
      <c r="D231" s="17"/>
      <c r="E231" s="17"/>
      <c r="F231" s="17"/>
      <c r="G231" s="17"/>
      <c r="I231" s="47">
        <f t="shared" si="0"/>
        <v>0</v>
      </c>
      <c r="J231" s="46"/>
    </row>
    <row r="232" spans="1:10" x14ac:dyDescent="0.3">
      <c r="A232" s="2" t="s">
        <v>359</v>
      </c>
      <c r="B232" s="2" t="s">
        <v>355</v>
      </c>
      <c r="C232" s="17"/>
      <c r="D232" s="17"/>
      <c r="E232" s="17"/>
      <c r="F232" s="10"/>
      <c r="G232" s="17"/>
      <c r="I232" s="47">
        <f t="shared" si="0"/>
        <v>0</v>
      </c>
      <c r="J232" s="46"/>
    </row>
    <row r="233" spans="1:10" x14ac:dyDescent="0.3">
      <c r="A233" s="2" t="s">
        <v>332</v>
      </c>
      <c r="B233" s="2" t="s">
        <v>381</v>
      </c>
      <c r="C233" s="17"/>
      <c r="D233" s="17"/>
      <c r="E233" s="17"/>
      <c r="F233" s="10"/>
      <c r="G233" s="17"/>
      <c r="I233" s="47">
        <f t="shared" si="0"/>
        <v>0</v>
      </c>
      <c r="J233" s="46"/>
    </row>
    <row r="234" spans="1:10" x14ac:dyDescent="0.3">
      <c r="A234" s="2" t="s">
        <v>326</v>
      </c>
      <c r="B234" s="2" t="s">
        <v>381</v>
      </c>
      <c r="C234" s="17"/>
      <c r="D234" s="17"/>
      <c r="E234" s="17"/>
      <c r="F234" s="10">
        <v>709</v>
      </c>
      <c r="G234" s="17"/>
      <c r="I234" s="47">
        <f t="shared" si="0"/>
        <v>709</v>
      </c>
      <c r="J234" s="46"/>
    </row>
    <row r="235" spans="1:10" x14ac:dyDescent="0.3">
      <c r="A235" s="2" t="s">
        <v>339</v>
      </c>
      <c r="B235" s="2" t="s">
        <v>381</v>
      </c>
      <c r="C235" s="17"/>
      <c r="D235" s="17"/>
      <c r="E235" s="17"/>
      <c r="F235" s="10"/>
      <c r="G235" s="17"/>
      <c r="I235" s="47">
        <f t="shared" ref="I235" si="5">C235+D235+E235+F235+G235</f>
        <v>0</v>
      </c>
      <c r="J235" s="46"/>
    </row>
    <row r="236" spans="1:10" x14ac:dyDescent="0.3">
      <c r="A236" s="2" t="s">
        <v>245</v>
      </c>
      <c r="B236" s="2" t="s">
        <v>381</v>
      </c>
      <c r="C236" s="17"/>
      <c r="D236" s="17"/>
      <c r="E236" s="17"/>
      <c r="F236" s="10">
        <v>2048</v>
      </c>
      <c r="G236" s="17"/>
      <c r="I236" s="47">
        <f t="shared" si="0"/>
        <v>2048</v>
      </c>
      <c r="J236" s="46"/>
    </row>
    <row r="237" spans="1:10" x14ac:dyDescent="0.3">
      <c r="A237" s="2" t="s">
        <v>161</v>
      </c>
      <c r="B237" s="2" t="s">
        <v>381</v>
      </c>
      <c r="C237" s="17"/>
      <c r="D237" s="17"/>
      <c r="E237" s="17"/>
      <c r="F237" s="10"/>
      <c r="G237" s="17"/>
      <c r="I237" s="47">
        <f t="shared" si="0"/>
        <v>0</v>
      </c>
      <c r="J237" s="46"/>
    </row>
    <row r="238" spans="1:10" x14ac:dyDescent="0.3">
      <c r="A238" s="2" t="s">
        <v>29</v>
      </c>
      <c r="B238" s="2" t="s">
        <v>318</v>
      </c>
      <c r="C238" s="17"/>
      <c r="D238" s="17"/>
      <c r="E238" s="17"/>
      <c r="F238" s="10"/>
      <c r="G238" s="17"/>
      <c r="I238" s="47">
        <f t="shared" si="0"/>
        <v>0</v>
      </c>
      <c r="J238" s="46">
        <f>I238</f>
        <v>0</v>
      </c>
    </row>
    <row r="239" spans="1:10" x14ac:dyDescent="0.3">
      <c r="A239" s="2" t="s">
        <v>17</v>
      </c>
      <c r="B239" s="2" t="s">
        <v>318</v>
      </c>
      <c r="C239" s="17"/>
      <c r="D239" s="17"/>
      <c r="E239" s="17"/>
      <c r="F239" s="10"/>
      <c r="G239" s="17"/>
      <c r="I239" s="47">
        <f t="shared" si="0"/>
        <v>0</v>
      </c>
      <c r="J239" s="46">
        <f>I239</f>
        <v>0</v>
      </c>
    </row>
    <row r="240" spans="1:10" x14ac:dyDescent="0.3">
      <c r="A240" s="2" t="s">
        <v>37</v>
      </c>
      <c r="B240" s="2" t="s">
        <v>290</v>
      </c>
      <c r="C240" s="17"/>
      <c r="D240" s="17"/>
      <c r="E240" s="17"/>
      <c r="F240" s="10"/>
      <c r="G240" s="17"/>
      <c r="I240" s="47">
        <f t="shared" si="0"/>
        <v>0</v>
      </c>
      <c r="J240" s="45"/>
    </row>
    <row r="241" spans="1:10" x14ac:dyDescent="0.3">
      <c r="A241" s="2" t="s">
        <v>33</v>
      </c>
      <c r="B241" s="2" t="s">
        <v>290</v>
      </c>
      <c r="C241" s="17"/>
      <c r="D241" s="17"/>
      <c r="E241" s="17"/>
      <c r="F241" s="10"/>
      <c r="G241" s="17"/>
      <c r="I241" s="47">
        <f t="shared" si="0"/>
        <v>0</v>
      </c>
      <c r="J241" s="45"/>
    </row>
    <row r="242" spans="1:10" x14ac:dyDescent="0.3">
      <c r="A242" s="2" t="s">
        <v>31</v>
      </c>
      <c r="B242" s="2" t="s">
        <v>290</v>
      </c>
      <c r="C242" s="17"/>
      <c r="D242" s="17"/>
      <c r="E242" s="17"/>
      <c r="F242" s="10"/>
      <c r="G242" s="17"/>
      <c r="I242" s="47">
        <f t="shared" si="0"/>
        <v>0</v>
      </c>
      <c r="J242" s="45"/>
    </row>
    <row r="243" spans="1:10" x14ac:dyDescent="0.3">
      <c r="A243" s="2" t="s">
        <v>245</v>
      </c>
      <c r="B243" s="2" t="s">
        <v>290</v>
      </c>
      <c r="C243" s="17"/>
      <c r="D243" s="17"/>
      <c r="E243" s="17"/>
      <c r="F243" s="10"/>
      <c r="G243" s="17"/>
      <c r="I243" s="47">
        <f t="shared" si="0"/>
        <v>0</v>
      </c>
      <c r="J243" s="45"/>
    </row>
    <row r="244" spans="1:10" x14ac:dyDescent="0.3">
      <c r="A244" s="62" t="s">
        <v>29</v>
      </c>
      <c r="B244" s="62" t="s">
        <v>32</v>
      </c>
      <c r="C244" s="17"/>
      <c r="D244" s="17"/>
      <c r="E244" s="17"/>
      <c r="F244" s="10"/>
      <c r="G244" s="17"/>
      <c r="I244" s="47">
        <f t="shared" si="0"/>
        <v>0</v>
      </c>
      <c r="J244" s="46">
        <f>I244</f>
        <v>0</v>
      </c>
    </row>
    <row r="245" spans="1:10" x14ac:dyDescent="0.3">
      <c r="A245" s="62" t="s">
        <v>17</v>
      </c>
      <c r="B245" s="62" t="s">
        <v>32</v>
      </c>
      <c r="C245" s="17"/>
      <c r="D245" s="17"/>
      <c r="E245" s="17"/>
      <c r="F245" s="10"/>
      <c r="G245" s="17"/>
      <c r="I245" s="47">
        <f t="shared" si="0"/>
        <v>0</v>
      </c>
      <c r="J245" s="46">
        <f t="shared" ref="J245:J246" si="6">I245</f>
        <v>0</v>
      </c>
    </row>
    <row r="246" spans="1:10" x14ac:dyDescent="0.3">
      <c r="A246" s="40" t="s">
        <v>18</v>
      </c>
      <c r="B246" s="62" t="s">
        <v>32</v>
      </c>
      <c r="C246" s="17"/>
      <c r="D246" s="17"/>
      <c r="E246" s="17"/>
      <c r="F246" s="10"/>
      <c r="G246" s="17"/>
      <c r="I246" s="47">
        <f t="shared" si="0"/>
        <v>0</v>
      </c>
      <c r="J246" s="46">
        <f t="shared" si="6"/>
        <v>0</v>
      </c>
    </row>
    <row r="247" spans="1:10" x14ac:dyDescent="0.3">
      <c r="A247" s="2" t="s">
        <v>42</v>
      </c>
      <c r="B247" s="54" t="s">
        <v>385</v>
      </c>
      <c r="C247" s="17"/>
      <c r="D247" s="17"/>
      <c r="E247" s="17"/>
      <c r="F247" s="10"/>
      <c r="G247" s="17"/>
      <c r="I247" s="47">
        <f t="shared" si="0"/>
        <v>0</v>
      </c>
      <c r="J247" s="46"/>
    </row>
    <row r="248" spans="1:10" x14ac:dyDescent="0.3">
      <c r="A248" s="2" t="s">
        <v>356</v>
      </c>
      <c r="B248" s="54" t="s">
        <v>385</v>
      </c>
      <c r="C248" s="17"/>
      <c r="D248" s="17">
        <v>7307</v>
      </c>
      <c r="E248" s="17"/>
      <c r="F248" s="10"/>
      <c r="G248" s="17"/>
      <c r="I248" s="47">
        <f t="shared" si="0"/>
        <v>7307</v>
      </c>
      <c r="J248" s="46"/>
    </row>
    <row r="249" spans="1:10" x14ac:dyDescent="0.3">
      <c r="A249" s="2" t="s">
        <v>44</v>
      </c>
      <c r="B249" s="54" t="s">
        <v>385</v>
      </c>
      <c r="C249" s="17"/>
      <c r="D249" s="17"/>
      <c r="E249" s="17">
        <v>1605</v>
      </c>
      <c r="F249" s="10"/>
      <c r="G249" s="17"/>
      <c r="I249" s="47">
        <f t="shared" si="0"/>
        <v>1605</v>
      </c>
      <c r="J249" s="46"/>
    </row>
    <row r="250" spans="1:10" x14ac:dyDescent="0.3">
      <c r="A250" s="2" t="s">
        <v>357</v>
      </c>
      <c r="B250" s="54" t="s">
        <v>385</v>
      </c>
      <c r="C250" s="17"/>
      <c r="D250" s="17">
        <v>1216</v>
      </c>
      <c r="E250" s="17"/>
      <c r="F250" s="10"/>
      <c r="G250" s="17"/>
      <c r="I250" s="47">
        <f t="shared" si="0"/>
        <v>1216</v>
      </c>
      <c r="J250" s="46"/>
    </row>
    <row r="251" spans="1:10" x14ac:dyDescent="0.3">
      <c r="A251" s="2" t="s">
        <v>71</v>
      </c>
      <c r="B251" s="54" t="s">
        <v>385</v>
      </c>
      <c r="C251" s="17">
        <v>6034</v>
      </c>
      <c r="D251" s="17">
        <v>3274</v>
      </c>
      <c r="E251" s="17"/>
      <c r="F251" s="10">
        <v>3423</v>
      </c>
      <c r="G251" s="17"/>
      <c r="I251" s="47">
        <f t="shared" si="0"/>
        <v>12731</v>
      </c>
      <c r="J251" s="46"/>
    </row>
    <row r="252" spans="1:10" x14ac:dyDescent="0.3">
      <c r="A252" s="2" t="s">
        <v>416</v>
      </c>
      <c r="B252" s="54" t="s">
        <v>385</v>
      </c>
      <c r="C252" s="17"/>
      <c r="D252" s="17">
        <v>1133</v>
      </c>
      <c r="E252" s="17">
        <v>975</v>
      </c>
      <c r="F252" s="10">
        <v>2832</v>
      </c>
      <c r="G252" s="17"/>
      <c r="I252" s="47">
        <f t="shared" si="0"/>
        <v>4940</v>
      </c>
      <c r="J252" s="46">
        <f>I252+I263</f>
        <v>5829</v>
      </c>
    </row>
    <row r="253" spans="1:10" x14ac:dyDescent="0.3">
      <c r="A253" s="2" t="s">
        <v>358</v>
      </c>
      <c r="B253" s="54" t="s">
        <v>385</v>
      </c>
      <c r="C253" s="17">
        <v>1035</v>
      </c>
      <c r="D253" s="17"/>
      <c r="E253" s="17"/>
      <c r="F253" s="10"/>
      <c r="G253" s="17"/>
      <c r="I253" s="47">
        <f t="shared" si="0"/>
        <v>1035</v>
      </c>
      <c r="J253" s="46"/>
    </row>
    <row r="254" spans="1:10" x14ac:dyDescent="0.3">
      <c r="A254" s="2" t="s">
        <v>359</v>
      </c>
      <c r="B254" s="54" t="s">
        <v>385</v>
      </c>
      <c r="C254" s="17">
        <v>530</v>
      </c>
      <c r="D254" s="17"/>
      <c r="E254" s="17"/>
      <c r="F254" s="10">
        <v>2392</v>
      </c>
      <c r="G254" s="17"/>
      <c r="I254" s="47">
        <f t="shared" si="0"/>
        <v>2922</v>
      </c>
      <c r="J254" s="46"/>
    </row>
    <row r="255" spans="1:10" x14ac:dyDescent="0.3">
      <c r="A255" s="2" t="s">
        <v>392</v>
      </c>
      <c r="B255" s="54" t="s">
        <v>390</v>
      </c>
      <c r="C255" s="17"/>
      <c r="D255" s="17"/>
      <c r="E255" s="17"/>
      <c r="F255" s="10"/>
      <c r="G255" s="17"/>
      <c r="I255" s="47">
        <f t="shared" si="0"/>
        <v>0</v>
      </c>
      <c r="J255" s="46">
        <f>I255</f>
        <v>0</v>
      </c>
    </row>
    <row r="256" spans="1:10" x14ac:dyDescent="0.3">
      <c r="A256" s="2" t="s">
        <v>411</v>
      </c>
      <c r="B256" s="54" t="s">
        <v>390</v>
      </c>
      <c r="C256" s="17"/>
      <c r="D256" s="17"/>
      <c r="E256" s="17"/>
      <c r="F256" s="10"/>
      <c r="G256" s="17"/>
      <c r="I256" s="47">
        <f t="shared" si="0"/>
        <v>0</v>
      </c>
      <c r="J256" s="46">
        <f>I256</f>
        <v>0</v>
      </c>
    </row>
    <row r="257" spans="1:10" x14ac:dyDescent="0.3">
      <c r="A257" s="2" t="s">
        <v>393</v>
      </c>
      <c r="B257" s="54" t="s">
        <v>390</v>
      </c>
      <c r="C257" s="17"/>
      <c r="D257" s="17"/>
      <c r="E257" s="17"/>
      <c r="F257" s="10"/>
      <c r="G257" s="17"/>
      <c r="I257" s="47">
        <f t="shared" si="0"/>
        <v>0</v>
      </c>
      <c r="J257" s="46">
        <f>I257</f>
        <v>0</v>
      </c>
    </row>
    <row r="258" spans="1:10" x14ac:dyDescent="0.3">
      <c r="A258" s="2" t="s">
        <v>29</v>
      </c>
      <c r="B258" s="54" t="s">
        <v>433</v>
      </c>
      <c r="C258" s="17">
        <v>767</v>
      </c>
      <c r="D258" s="17">
        <v>2857</v>
      </c>
      <c r="E258" s="17"/>
      <c r="F258" s="10">
        <v>16699</v>
      </c>
      <c r="G258" s="17"/>
      <c r="I258" s="47">
        <f t="shared" si="0"/>
        <v>20323</v>
      </c>
      <c r="J258" s="46"/>
    </row>
    <row r="259" spans="1:10" x14ac:dyDescent="0.3">
      <c r="A259" s="2" t="s">
        <v>330</v>
      </c>
      <c r="B259" s="54" t="s">
        <v>433</v>
      </c>
      <c r="C259" s="17"/>
      <c r="D259" s="17">
        <v>1096</v>
      </c>
      <c r="E259" s="17">
        <v>7908</v>
      </c>
      <c r="F259" s="10">
        <v>3574</v>
      </c>
      <c r="G259" s="17"/>
      <c r="I259" s="47">
        <f t="shared" si="0"/>
        <v>12578</v>
      </c>
      <c r="J259" s="46"/>
    </row>
    <row r="260" spans="1:10" x14ac:dyDescent="0.3">
      <c r="A260" s="2" t="s">
        <v>17</v>
      </c>
      <c r="B260" s="54" t="s">
        <v>433</v>
      </c>
      <c r="C260" s="17">
        <v>5435</v>
      </c>
      <c r="D260" s="17"/>
      <c r="E260" s="17">
        <v>2040</v>
      </c>
      <c r="F260" s="10">
        <v>7064</v>
      </c>
      <c r="G260" s="17"/>
      <c r="I260" s="47">
        <f t="shared" si="0"/>
        <v>14539</v>
      </c>
      <c r="J260" s="46"/>
    </row>
    <row r="261" spans="1:10" x14ac:dyDescent="0.3">
      <c r="A261" s="2" t="s">
        <v>331</v>
      </c>
      <c r="B261" s="54" t="s">
        <v>433</v>
      </c>
      <c r="C261" s="17">
        <v>1327</v>
      </c>
      <c r="D261" s="17">
        <v>8203</v>
      </c>
      <c r="E261" s="17">
        <v>8271</v>
      </c>
      <c r="F261" s="10">
        <v>12035</v>
      </c>
      <c r="G261" s="17"/>
      <c r="I261" s="47">
        <f t="shared" si="0"/>
        <v>29836</v>
      </c>
      <c r="J261" s="46"/>
    </row>
    <row r="262" spans="1:10" x14ac:dyDescent="0.3">
      <c r="A262" s="2" t="s">
        <v>18</v>
      </c>
      <c r="B262" s="54" t="s">
        <v>433</v>
      </c>
      <c r="C262" s="17">
        <v>3649</v>
      </c>
      <c r="D262" s="17">
        <v>7236</v>
      </c>
      <c r="E262" s="17"/>
      <c r="F262" s="10">
        <v>2664</v>
      </c>
      <c r="G262" s="17"/>
      <c r="I262" s="47">
        <f t="shared" si="0"/>
        <v>13549</v>
      </c>
      <c r="J262" s="46"/>
    </row>
    <row r="263" spans="1:10" x14ac:dyDescent="0.3">
      <c r="A263" s="2" t="s">
        <v>415</v>
      </c>
      <c r="B263" s="54" t="s">
        <v>433</v>
      </c>
      <c r="C263" s="17"/>
      <c r="D263" s="17">
        <v>889</v>
      </c>
      <c r="E263" s="17"/>
      <c r="F263" s="10"/>
      <c r="G263" s="17"/>
      <c r="I263" s="47">
        <f t="shared" ref="I263:I279" si="7">C263+D263+E263+F263+G263</f>
        <v>889</v>
      </c>
      <c r="J263" s="46"/>
    </row>
    <row r="264" spans="1:10" x14ac:dyDescent="0.3">
      <c r="A264" s="2" t="s">
        <v>53</v>
      </c>
      <c r="B264" s="58" t="s">
        <v>310</v>
      </c>
      <c r="C264" s="17"/>
      <c r="D264" s="17"/>
      <c r="E264" s="17"/>
      <c r="F264" s="10"/>
      <c r="G264" s="17"/>
      <c r="I264" s="47">
        <f t="shared" si="7"/>
        <v>0</v>
      </c>
      <c r="J264" s="44">
        <f>I174+I240+I264+I271+I247+I258</f>
        <v>34535</v>
      </c>
    </row>
    <row r="265" spans="1:10" x14ac:dyDescent="0.3">
      <c r="A265" s="2" t="s">
        <v>333</v>
      </c>
      <c r="B265" s="58" t="s">
        <v>310</v>
      </c>
      <c r="C265" s="17"/>
      <c r="D265" s="17"/>
      <c r="E265" s="17"/>
      <c r="F265" s="10"/>
      <c r="G265" s="17"/>
      <c r="I265" s="47">
        <f t="shared" si="7"/>
        <v>0</v>
      </c>
      <c r="J265" s="46">
        <f>I265+I175+I272+I248+I259</f>
        <v>22402</v>
      </c>
    </row>
    <row r="266" spans="1:10" x14ac:dyDescent="0.3">
      <c r="A266" s="2" t="s">
        <v>54</v>
      </c>
      <c r="B266" s="58" t="s">
        <v>310</v>
      </c>
      <c r="C266" s="17"/>
      <c r="D266" s="17"/>
      <c r="E266" s="17"/>
      <c r="F266" s="10"/>
      <c r="G266" s="17"/>
      <c r="I266" s="47">
        <f t="shared" si="7"/>
        <v>0</v>
      </c>
      <c r="J266" s="44">
        <f>I176+I241+I266+I279+I273+I249+I260</f>
        <v>18151</v>
      </c>
    </row>
    <row r="267" spans="1:10" x14ac:dyDescent="0.3">
      <c r="A267" s="2" t="s">
        <v>334</v>
      </c>
      <c r="B267" s="58" t="s">
        <v>310</v>
      </c>
      <c r="C267" s="17"/>
      <c r="D267" s="17"/>
      <c r="E267" s="17"/>
      <c r="F267" s="10"/>
      <c r="G267" s="17"/>
      <c r="I267" s="47">
        <f t="shared" si="7"/>
        <v>0</v>
      </c>
      <c r="J267" s="46">
        <f>I267+I177+I274+I250+I261</f>
        <v>40919</v>
      </c>
    </row>
    <row r="268" spans="1:10" x14ac:dyDescent="0.3">
      <c r="A268" s="2" t="s">
        <v>311</v>
      </c>
      <c r="B268" s="58" t="s">
        <v>310</v>
      </c>
      <c r="C268" s="17"/>
      <c r="D268" s="17"/>
      <c r="E268" s="17"/>
      <c r="F268" s="10"/>
      <c r="G268" s="17"/>
      <c r="I268" s="47">
        <f t="shared" si="7"/>
        <v>0</v>
      </c>
      <c r="J268" s="44">
        <f>I179+I242+I268+I275+I251+I262</f>
        <v>31631</v>
      </c>
    </row>
    <row r="269" spans="1:10" x14ac:dyDescent="0.3">
      <c r="A269" s="2" t="s">
        <v>320</v>
      </c>
      <c r="B269" s="58" t="s">
        <v>310</v>
      </c>
      <c r="C269" s="17"/>
      <c r="D269" s="17"/>
      <c r="E269" s="17">
        <v>1158</v>
      </c>
      <c r="F269" s="17">
        <v>250</v>
      </c>
      <c r="G269" s="17"/>
      <c r="I269" s="47">
        <f t="shared" si="7"/>
        <v>1408</v>
      </c>
      <c r="J269" s="44">
        <f>I243+I269+I180+I277+I253</f>
        <v>8803</v>
      </c>
    </row>
    <row r="270" spans="1:10" x14ac:dyDescent="0.3">
      <c r="A270" s="2" t="s">
        <v>337</v>
      </c>
      <c r="B270" s="58" t="s">
        <v>310</v>
      </c>
      <c r="C270" s="17"/>
      <c r="D270" s="17"/>
      <c r="E270" s="17"/>
      <c r="F270" s="17"/>
      <c r="G270" s="17"/>
      <c r="I270" s="47">
        <f>C270+D270+E270+F270+G270</f>
        <v>0</v>
      </c>
      <c r="J270" s="46">
        <f>I270+I181+I278+I254</f>
        <v>3648</v>
      </c>
    </row>
    <row r="271" spans="1:10" x14ac:dyDescent="0.3">
      <c r="A271" s="65" t="s">
        <v>29</v>
      </c>
      <c r="B271" s="58" t="s">
        <v>310</v>
      </c>
      <c r="C271" s="17">
        <v>2916</v>
      </c>
      <c r="D271" s="17">
        <v>8394</v>
      </c>
      <c r="E271" s="17"/>
      <c r="F271" s="17">
        <v>2902</v>
      </c>
      <c r="G271" s="17"/>
      <c r="I271" s="47">
        <f t="shared" ref="I271:I278" si="8">C271+D271+E271+F271+G271</f>
        <v>14212</v>
      </c>
      <c r="J271" s="46"/>
    </row>
    <row r="272" spans="1:10" x14ac:dyDescent="0.3">
      <c r="A272" s="65" t="s">
        <v>330</v>
      </c>
      <c r="B272" s="58" t="s">
        <v>310</v>
      </c>
      <c r="C272" s="17"/>
      <c r="D272" s="17">
        <v>1135</v>
      </c>
      <c r="E272" s="17">
        <v>1382</v>
      </c>
      <c r="F272" s="17"/>
      <c r="G272" s="17"/>
      <c r="I272" s="47">
        <f t="shared" si="8"/>
        <v>2517</v>
      </c>
      <c r="J272" s="46"/>
    </row>
    <row r="273" spans="1:10" x14ac:dyDescent="0.3">
      <c r="A273" s="65" t="s">
        <v>17</v>
      </c>
      <c r="B273" s="58" t="s">
        <v>310</v>
      </c>
      <c r="C273" s="17">
        <v>2007</v>
      </c>
      <c r="D273" s="17"/>
      <c r="E273" s="17"/>
      <c r="F273" s="17"/>
      <c r="G273" s="17"/>
      <c r="I273" s="47">
        <f t="shared" si="8"/>
        <v>2007</v>
      </c>
      <c r="J273" s="46"/>
    </row>
    <row r="274" spans="1:10" x14ac:dyDescent="0.3">
      <c r="A274" s="65" t="s">
        <v>331</v>
      </c>
      <c r="B274" s="58" t="s">
        <v>310</v>
      </c>
      <c r="C274" s="17">
        <v>2595</v>
      </c>
      <c r="D274" s="17">
        <v>5250</v>
      </c>
      <c r="E274" s="17"/>
      <c r="F274" s="17">
        <v>2022</v>
      </c>
      <c r="G274" s="17"/>
      <c r="I274" s="47">
        <f t="shared" si="8"/>
        <v>9867</v>
      </c>
      <c r="J274" s="46"/>
    </row>
    <row r="275" spans="1:10" x14ac:dyDescent="0.3">
      <c r="A275" s="65" t="s">
        <v>18</v>
      </c>
      <c r="B275" s="58" t="s">
        <v>310</v>
      </c>
      <c r="C275" s="17"/>
      <c r="D275" s="17">
        <v>2720</v>
      </c>
      <c r="E275" s="17">
        <v>2631</v>
      </c>
      <c r="F275" s="10"/>
      <c r="G275" s="17"/>
      <c r="I275" s="47">
        <f t="shared" si="8"/>
        <v>5351</v>
      </c>
      <c r="J275" s="46"/>
    </row>
    <row r="276" spans="1:10" x14ac:dyDescent="0.3">
      <c r="A276" s="65" t="s">
        <v>415</v>
      </c>
      <c r="B276" s="58" t="s">
        <v>310</v>
      </c>
      <c r="C276" s="17"/>
      <c r="D276" s="17"/>
      <c r="E276" s="17"/>
      <c r="F276" s="10"/>
      <c r="G276" s="17"/>
      <c r="I276" s="47">
        <f t="shared" si="8"/>
        <v>0</v>
      </c>
      <c r="J276" s="46">
        <f>I276</f>
        <v>0</v>
      </c>
    </row>
    <row r="277" spans="1:10" x14ac:dyDescent="0.3">
      <c r="A277" s="65" t="s">
        <v>244</v>
      </c>
      <c r="B277" s="58" t="s">
        <v>310</v>
      </c>
      <c r="C277" s="17">
        <v>750</v>
      </c>
      <c r="D277" s="17"/>
      <c r="E277" s="17">
        <v>1852</v>
      </c>
      <c r="F277" s="10">
        <v>3413</v>
      </c>
      <c r="G277" s="17"/>
      <c r="I277" s="47">
        <f t="shared" si="8"/>
        <v>6015</v>
      </c>
      <c r="J277" s="46"/>
    </row>
    <row r="278" spans="1:10" x14ac:dyDescent="0.3">
      <c r="A278" s="65" t="s">
        <v>162</v>
      </c>
      <c r="B278" s="58" t="s">
        <v>310</v>
      </c>
      <c r="C278" s="17">
        <v>410</v>
      </c>
      <c r="D278" s="17">
        <v>316</v>
      </c>
      <c r="E278" s="17"/>
      <c r="F278" s="10"/>
      <c r="G278" s="17"/>
      <c r="I278" s="47">
        <f t="shared" si="8"/>
        <v>726</v>
      </c>
      <c r="J278" s="46"/>
    </row>
    <row r="279" spans="1:10" x14ac:dyDescent="0.3">
      <c r="A279" t="s">
        <v>27</v>
      </c>
      <c r="B279" t="s">
        <v>45</v>
      </c>
      <c r="C279" s="17"/>
      <c r="D279" s="17"/>
      <c r="E279" s="17"/>
      <c r="F279" s="17"/>
      <c r="G279" s="17"/>
      <c r="I279" s="47">
        <f t="shared" si="7"/>
        <v>0</v>
      </c>
      <c r="J279" s="44"/>
    </row>
    <row r="280" spans="1:10" x14ac:dyDescent="0.3">
      <c r="C280" s="1" t="s">
        <v>0</v>
      </c>
      <c r="D280" s="1" t="s">
        <v>0</v>
      </c>
      <c r="E280" s="1" t="s">
        <v>0</v>
      </c>
      <c r="F280" s="1" t="s">
        <v>0</v>
      </c>
      <c r="G280" s="1" t="s">
        <v>0</v>
      </c>
      <c r="H280" s="1"/>
      <c r="I280" s="1" t="s">
        <v>0</v>
      </c>
    </row>
    <row r="281" spans="1:10" x14ac:dyDescent="0.3">
      <c r="C281" s="70">
        <f>SUM(C4:C279)</f>
        <v>116580</v>
      </c>
      <c r="D281" s="70">
        <f>SUM(D4:D279)</f>
        <v>177750</v>
      </c>
      <c r="E281" s="70">
        <f>SUM(E4:E279)</f>
        <v>105533</v>
      </c>
      <c r="F281" s="70">
        <f>SUM(F4:F279)</f>
        <v>217320</v>
      </c>
      <c r="G281" s="70">
        <f>SUM(G4:G279)</f>
        <v>0</v>
      </c>
      <c r="H281" s="9"/>
      <c r="I281" s="76">
        <f>SUM(I4:I279)</f>
        <v>617183</v>
      </c>
      <c r="J281" s="76">
        <f>SUM(J4:J279)</f>
        <v>617183</v>
      </c>
    </row>
    <row r="282" spans="1:10" x14ac:dyDescent="0.3">
      <c r="C282" s="1" t="s">
        <v>1</v>
      </c>
      <c r="D282" s="1" t="s">
        <v>1</v>
      </c>
      <c r="E282" s="1" t="s">
        <v>1</v>
      </c>
      <c r="F282" s="1" t="s">
        <v>1</v>
      </c>
      <c r="G282" s="1" t="s">
        <v>1</v>
      </c>
      <c r="H282" s="1"/>
      <c r="I282" s="1" t="s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J285"/>
  <sheetViews>
    <sheetView topLeftCell="A258" workbookViewId="0">
      <selection activeCell="A112" sqref="A112:XFD112"/>
    </sheetView>
  </sheetViews>
  <sheetFormatPr defaultRowHeight="14.4" x14ac:dyDescent="0.3"/>
  <cols>
    <col min="2" max="2" width="17.5546875" customWidth="1"/>
    <col min="3" max="3" width="10.5546875" customWidth="1"/>
    <col min="4" max="4" width="10.88671875" customWidth="1"/>
    <col min="5" max="5" width="11" customWidth="1"/>
    <col min="6" max="6" width="11.44140625" customWidth="1"/>
    <col min="7" max="7" width="11.33203125" customWidth="1"/>
    <col min="9" max="9" width="12.5546875" customWidth="1"/>
    <col min="10" max="10" width="11.88671875" customWidth="1"/>
  </cols>
  <sheetData>
    <row r="1" spans="1:10" x14ac:dyDescent="0.3">
      <c r="A1" t="s">
        <v>442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90</v>
      </c>
      <c r="D3" s="4" t="s">
        <v>238</v>
      </c>
      <c r="E3" s="4" t="s">
        <v>239</v>
      </c>
      <c r="F3" s="3" t="s">
        <v>65</v>
      </c>
      <c r="G3" s="3" t="s">
        <v>66</v>
      </c>
    </row>
    <row r="4" spans="1:10" x14ac:dyDescent="0.3">
      <c r="A4" t="s">
        <v>19</v>
      </c>
      <c r="B4" t="s">
        <v>13</v>
      </c>
      <c r="C4" s="5">
        <v>1741</v>
      </c>
      <c r="D4" s="5">
        <v>11229</v>
      </c>
      <c r="E4" s="5">
        <v>12790</v>
      </c>
      <c r="F4" s="10">
        <v>17655</v>
      </c>
      <c r="G4" s="5">
        <v>8547</v>
      </c>
      <c r="I4" s="47">
        <f t="shared" ref="I4:I265" si="0">C4+D4+E4+F4+G4</f>
        <v>51962</v>
      </c>
      <c r="J4" s="44">
        <f>I4+I20+I34+I41+I63+I67+I69+I80+I27+I76+I87+I56+I48</f>
        <v>62025</v>
      </c>
    </row>
    <row r="5" spans="1:10" x14ac:dyDescent="0.3">
      <c r="A5" t="s">
        <v>421</v>
      </c>
      <c r="B5" t="s">
        <v>13</v>
      </c>
      <c r="C5" s="5">
        <v>19982</v>
      </c>
      <c r="D5" s="5">
        <v>4319</v>
      </c>
      <c r="E5" s="5">
        <v>11814</v>
      </c>
      <c r="F5" s="10">
        <v>12224</v>
      </c>
      <c r="G5" s="5">
        <v>11078</v>
      </c>
      <c r="I5" s="47">
        <f t="shared" si="0"/>
        <v>59417</v>
      </c>
      <c r="J5" s="44">
        <f>I5+I21+I35+I42+I64+I68+I70+I81+I28+I77+I88+I57+I49</f>
        <v>59417</v>
      </c>
    </row>
    <row r="6" spans="1:10" x14ac:dyDescent="0.3">
      <c r="A6" t="s">
        <v>20</v>
      </c>
      <c r="B6" t="s">
        <v>13</v>
      </c>
      <c r="C6" s="5"/>
      <c r="D6" s="5">
        <v>4183</v>
      </c>
      <c r="E6" s="5"/>
      <c r="F6" s="17">
        <v>4497</v>
      </c>
      <c r="G6" s="5">
        <v>9287</v>
      </c>
      <c r="I6" s="47">
        <f t="shared" si="0"/>
        <v>17967</v>
      </c>
      <c r="J6" s="44">
        <f>I6+I22+I36+I43+I64+I68+I71+I82+I29+I78+I89+I58+I50</f>
        <v>17967</v>
      </c>
    </row>
    <row r="7" spans="1:10" x14ac:dyDescent="0.3">
      <c r="A7" t="s">
        <v>422</v>
      </c>
      <c r="B7" t="s">
        <v>13</v>
      </c>
      <c r="C7" s="5">
        <v>5704</v>
      </c>
      <c r="D7" s="5">
        <v>19001</v>
      </c>
      <c r="E7" s="5">
        <v>5971</v>
      </c>
      <c r="F7" s="17">
        <v>21415</v>
      </c>
      <c r="G7" s="5">
        <v>7848</v>
      </c>
      <c r="I7" s="47">
        <f t="shared" si="0"/>
        <v>59939</v>
      </c>
      <c r="J7" s="44">
        <f>I7+I23+I37+I44+I30+I51+I59+I72+I83+I90</f>
        <v>60865</v>
      </c>
    </row>
    <row r="8" spans="1:10" x14ac:dyDescent="0.3">
      <c r="A8" t="s">
        <v>21</v>
      </c>
      <c r="B8" t="s">
        <v>13</v>
      </c>
      <c r="C8" s="5">
        <v>21965</v>
      </c>
      <c r="D8" s="5"/>
      <c r="E8" s="5">
        <v>7985</v>
      </c>
      <c r="F8" s="17">
        <v>9554</v>
      </c>
      <c r="G8" s="5">
        <v>6864</v>
      </c>
      <c r="I8" s="47">
        <f t="shared" si="0"/>
        <v>46368</v>
      </c>
      <c r="J8" s="44">
        <f>I8+I24+I38+I45+I31+I52+I60+I65+I73+I84+I91</f>
        <v>54856</v>
      </c>
    </row>
    <row r="9" spans="1:10" x14ac:dyDescent="0.3">
      <c r="A9" t="s">
        <v>423</v>
      </c>
      <c r="B9" t="s">
        <v>13</v>
      </c>
      <c r="C9" s="5"/>
      <c r="D9" s="5">
        <v>1458</v>
      </c>
      <c r="E9" s="5">
        <v>573</v>
      </c>
      <c r="F9" s="17">
        <v>3993</v>
      </c>
      <c r="G9" s="5">
        <v>3056</v>
      </c>
      <c r="I9" s="47">
        <f t="shared" si="0"/>
        <v>9080</v>
      </c>
      <c r="J9" s="44">
        <f>I9</f>
        <v>9080</v>
      </c>
    </row>
    <row r="10" spans="1:10" x14ac:dyDescent="0.3">
      <c r="A10" t="s">
        <v>243</v>
      </c>
      <c r="B10" t="s">
        <v>13</v>
      </c>
      <c r="C10" s="5">
        <v>2950</v>
      </c>
      <c r="D10" s="5"/>
      <c r="E10" s="5">
        <v>2080</v>
      </c>
      <c r="F10" s="17"/>
      <c r="G10" s="5">
        <v>2355</v>
      </c>
      <c r="I10" s="47">
        <f t="shared" si="0"/>
        <v>7385</v>
      </c>
      <c r="J10" s="44">
        <f>I10+I25+I39+I46+I32+I54+I61+I66+I74+I78+I85+I92</f>
        <v>7385</v>
      </c>
    </row>
    <row r="11" spans="1:10" x14ac:dyDescent="0.3">
      <c r="A11" t="s">
        <v>197</v>
      </c>
      <c r="B11" t="s">
        <v>13</v>
      </c>
      <c r="C11" s="5"/>
      <c r="D11" s="5"/>
      <c r="E11" s="5">
        <v>7007</v>
      </c>
      <c r="F11" s="17">
        <v>3392</v>
      </c>
      <c r="G11" s="5">
        <v>3832</v>
      </c>
      <c r="I11" s="47">
        <f t="shared" si="0"/>
        <v>14231</v>
      </c>
      <c r="J11" s="44">
        <f>I11+I26+I40+I47+I33+I55+I62+I75+I79+I86+I93</f>
        <v>14231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>
        <v>523</v>
      </c>
      <c r="D13" s="5">
        <v>517</v>
      </c>
      <c r="E13" s="5">
        <v>515</v>
      </c>
      <c r="F13" s="17">
        <v>461</v>
      </c>
      <c r="G13" s="5"/>
      <c r="I13" s="47">
        <f t="shared" si="0"/>
        <v>2016</v>
      </c>
      <c r="J13" s="46">
        <f>I13+I16</f>
        <v>2016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>
        <v>1444</v>
      </c>
      <c r="D15" s="5">
        <v>1371</v>
      </c>
      <c r="E15" s="5">
        <v>1102</v>
      </c>
      <c r="F15" s="17">
        <v>1438</v>
      </c>
      <c r="G15" s="5">
        <v>996</v>
      </c>
      <c r="I15" s="47">
        <f t="shared" si="0"/>
        <v>6351</v>
      </c>
      <c r="J15" s="46">
        <f>I15</f>
        <v>6351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>
        <v>130</v>
      </c>
      <c r="I34" s="47">
        <f t="shared" si="0"/>
        <v>130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>
        <v>641</v>
      </c>
      <c r="D38" s="17"/>
      <c r="E38" s="17"/>
      <c r="F38" s="17">
        <v>3732</v>
      </c>
      <c r="G38" s="17">
        <v>878</v>
      </c>
      <c r="I38" s="47">
        <f t="shared" si="0"/>
        <v>5251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4" t="s">
        <v>345</v>
      </c>
      <c r="C48" s="17">
        <v>866</v>
      </c>
      <c r="D48" s="17"/>
      <c r="E48" s="17"/>
      <c r="F48" s="17"/>
      <c r="G48" s="17">
        <v>7442</v>
      </c>
      <c r="I48" s="47">
        <f t="shared" si="0"/>
        <v>8308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18</v>
      </c>
      <c r="B52" s="84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2" t="s">
        <v>244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>
        <v>720</v>
      </c>
      <c r="D69" s="17">
        <v>905</v>
      </c>
      <c r="E69" s="17"/>
      <c r="F69" s="17"/>
      <c r="G69" s="17"/>
      <c r="I69" s="47">
        <f t="shared" si="0"/>
        <v>1625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>
        <v>926</v>
      </c>
      <c r="D72" s="17"/>
      <c r="E72" s="17"/>
      <c r="F72" s="17"/>
      <c r="G72" s="17"/>
      <c r="I72" s="47">
        <f t="shared" si="0"/>
        <v>926</v>
      </c>
      <c r="J72" s="45"/>
    </row>
    <row r="73" spans="1:10" x14ac:dyDescent="0.3">
      <c r="A73" s="60" t="s">
        <v>8</v>
      </c>
      <c r="B73" s="60" t="s">
        <v>315</v>
      </c>
      <c r="C73" s="17">
        <v>2506</v>
      </c>
      <c r="D73" s="17"/>
      <c r="E73" s="17"/>
      <c r="F73" s="17">
        <v>731</v>
      </c>
      <c r="G73" s="17"/>
      <c r="I73" s="47">
        <f t="shared" si="0"/>
        <v>3237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328</v>
      </c>
      <c r="B88" s="77" t="s">
        <v>386</v>
      </c>
      <c r="C88" s="17"/>
      <c r="D88" s="17"/>
      <c r="E88" s="17"/>
      <c r="F88" s="17"/>
      <c r="G88" s="17"/>
      <c r="I88" s="47">
        <f t="shared" si="0"/>
        <v>0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329</v>
      </c>
      <c r="B90" s="77" t="s">
        <v>386</v>
      </c>
      <c r="C90" s="17"/>
      <c r="D90" s="17"/>
      <c r="E90" s="17"/>
      <c r="F90" s="17"/>
      <c r="G90" s="17"/>
      <c r="I90" s="47">
        <f t="shared" si="0"/>
        <v>0</v>
      </c>
      <c r="J90" s="45"/>
    </row>
    <row r="91" spans="1:10" x14ac:dyDescent="0.3">
      <c r="A91" s="77" t="s">
        <v>174</v>
      </c>
      <c r="B91" s="77" t="s">
        <v>386</v>
      </c>
      <c r="C91" s="17"/>
      <c r="D91" s="17"/>
      <c r="E91" s="17"/>
      <c r="F91" s="17"/>
      <c r="G91" s="17"/>
      <c r="I91" s="47">
        <f t="shared" si="0"/>
        <v>0</v>
      </c>
      <c r="J91" s="45"/>
    </row>
    <row r="92" spans="1:10" x14ac:dyDescent="0.3">
      <c r="A92" s="77" t="s">
        <v>307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s="77" t="s">
        <v>324</v>
      </c>
      <c r="B93" s="77" t="s">
        <v>386</v>
      </c>
      <c r="C93" s="17"/>
      <c r="D93" s="17"/>
      <c r="E93" s="17"/>
      <c r="F93" s="17"/>
      <c r="G93" s="17"/>
      <c r="I93" s="47">
        <f t="shared" si="0"/>
        <v>0</v>
      </c>
      <c r="J93" s="45"/>
    </row>
    <row r="94" spans="1:10" x14ac:dyDescent="0.3">
      <c r="A94" t="s">
        <v>29</v>
      </c>
      <c r="B94" t="s">
        <v>30</v>
      </c>
      <c r="C94" s="17"/>
      <c r="D94" s="17">
        <v>9435</v>
      </c>
      <c r="E94" s="17">
        <v>5108</v>
      </c>
      <c r="F94" s="17">
        <v>14126</v>
      </c>
      <c r="G94" s="17">
        <v>4265</v>
      </c>
      <c r="I94" s="47">
        <f t="shared" si="0"/>
        <v>32934</v>
      </c>
      <c r="J94" s="44"/>
    </row>
    <row r="95" spans="1:10" x14ac:dyDescent="0.3">
      <c r="A95" s="57" t="s">
        <v>330</v>
      </c>
      <c r="B95" t="s">
        <v>30</v>
      </c>
      <c r="C95" s="17">
        <v>14662</v>
      </c>
      <c r="D95" s="17">
        <v>1740</v>
      </c>
      <c r="E95" s="17">
        <v>6410</v>
      </c>
      <c r="F95" s="17">
        <v>3004</v>
      </c>
      <c r="G95" s="17">
        <v>8184</v>
      </c>
      <c r="I95" s="47">
        <f t="shared" ref="I95" si="1">C95+D95+E95+F95+G95</f>
        <v>34000</v>
      </c>
      <c r="J95" s="44"/>
    </row>
    <row r="96" spans="1:10" x14ac:dyDescent="0.3">
      <c r="A96" t="s">
        <v>17</v>
      </c>
      <c r="B96" t="s">
        <v>30</v>
      </c>
      <c r="C96" s="17"/>
      <c r="D96" s="17"/>
      <c r="E96" s="17"/>
      <c r="F96" s="17">
        <v>4039</v>
      </c>
      <c r="G96" s="17">
        <v>7513</v>
      </c>
      <c r="I96" s="47">
        <f t="shared" si="0"/>
        <v>11552</v>
      </c>
      <c r="J96" s="44"/>
    </row>
    <row r="97" spans="1:10" x14ac:dyDescent="0.3">
      <c r="A97" t="s">
        <v>331</v>
      </c>
      <c r="B97" t="s">
        <v>30</v>
      </c>
      <c r="C97" s="17">
        <v>4547</v>
      </c>
      <c r="D97" s="17">
        <v>6283</v>
      </c>
      <c r="E97" s="17">
        <v>2946</v>
      </c>
      <c r="F97" s="17">
        <v>8465</v>
      </c>
      <c r="G97" s="17">
        <v>2776</v>
      </c>
      <c r="I97" s="47">
        <f t="shared" ref="I97" si="2">C97+D97+E97+F97+G97</f>
        <v>25017</v>
      </c>
      <c r="J97" s="44"/>
    </row>
    <row r="98" spans="1:10" x14ac:dyDescent="0.3">
      <c r="A98" t="s">
        <v>18</v>
      </c>
      <c r="B98" t="s">
        <v>30</v>
      </c>
      <c r="C98" s="17">
        <v>6724</v>
      </c>
      <c r="D98" s="17"/>
      <c r="E98" s="17">
        <v>4138</v>
      </c>
      <c r="F98" s="17">
        <v>2313</v>
      </c>
      <c r="G98" s="17">
        <v>2051</v>
      </c>
      <c r="I98" s="47">
        <f t="shared" si="0"/>
        <v>15226</v>
      </c>
      <c r="J98" s="44"/>
    </row>
    <row r="99" spans="1:10" x14ac:dyDescent="0.3">
      <c r="A99" t="s">
        <v>415</v>
      </c>
      <c r="B99" t="s">
        <v>30</v>
      </c>
      <c r="C99" s="17"/>
      <c r="D99" s="17"/>
      <c r="E99" s="17"/>
      <c r="F99" s="17">
        <v>2560</v>
      </c>
      <c r="G99" s="17">
        <v>2913</v>
      </c>
      <c r="I99" s="47">
        <f t="shared" ref="I99" si="3">C99+D99+E99+F99+G99</f>
        <v>5473</v>
      </c>
      <c r="J99" s="44"/>
    </row>
    <row r="100" spans="1:10" x14ac:dyDescent="0.3">
      <c r="A100" t="s">
        <v>244</v>
      </c>
      <c r="B100" t="s">
        <v>30</v>
      </c>
      <c r="C100" s="17"/>
      <c r="D100" s="17"/>
      <c r="E100" s="17">
        <v>821</v>
      </c>
      <c r="F100" s="17"/>
      <c r="G100" s="17"/>
      <c r="I100" s="47">
        <f t="shared" si="0"/>
        <v>821</v>
      </c>
      <c r="J100" s="44"/>
    </row>
    <row r="101" spans="1:10" x14ac:dyDescent="0.3">
      <c r="A101" t="s">
        <v>162</v>
      </c>
      <c r="B101" t="s">
        <v>30</v>
      </c>
      <c r="C101" s="17"/>
      <c r="D101" s="17"/>
      <c r="E101" s="17"/>
      <c r="F101" s="17"/>
      <c r="G101" s="17">
        <v>1211</v>
      </c>
      <c r="I101" s="47">
        <f t="shared" si="0"/>
        <v>1211</v>
      </c>
      <c r="J101" s="46"/>
    </row>
    <row r="102" spans="1:10" x14ac:dyDescent="0.3">
      <c r="A102" s="42" t="s">
        <v>25</v>
      </c>
      <c r="B102" s="42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6">
        <f>I102+I124</f>
        <v>0</v>
      </c>
    </row>
    <row r="103" spans="1:10" x14ac:dyDescent="0.3">
      <c r="A103" s="42" t="s">
        <v>349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</f>
        <v>0</v>
      </c>
    </row>
    <row r="104" spans="1:10" x14ac:dyDescent="0.3">
      <c r="A104" s="42" t="s">
        <v>27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4">
        <f>I104+I122+I125</f>
        <v>0</v>
      </c>
    </row>
    <row r="105" spans="1:10" x14ac:dyDescent="0.3">
      <c r="A105" s="60" t="s">
        <v>325</v>
      </c>
      <c r="B105" s="60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I105+I126</f>
        <v>0</v>
      </c>
    </row>
    <row r="106" spans="1:10" x14ac:dyDescent="0.3">
      <c r="A106" s="42" t="s">
        <v>28</v>
      </c>
      <c r="B106" s="42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I106+I123+I127</f>
        <v>0</v>
      </c>
    </row>
    <row r="107" spans="1:10" x14ac:dyDescent="0.3">
      <c r="A107" t="s">
        <v>29</v>
      </c>
      <c r="B107" s="59" t="s">
        <v>254</v>
      </c>
      <c r="C107" s="17"/>
      <c r="D107" s="17"/>
      <c r="E107" s="17"/>
      <c r="F107" s="17"/>
      <c r="G107" s="17"/>
      <c r="I107" s="47">
        <f t="shared" si="0"/>
        <v>0</v>
      </c>
      <c r="J107" s="44">
        <f>I94+I107+I115+I128+I160+I132+I139+I146+I153+I167</f>
        <v>32934</v>
      </c>
    </row>
    <row r="108" spans="1:10" x14ac:dyDescent="0.3">
      <c r="A108" t="s">
        <v>330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6">
        <f>I108+I161+I133+I140+I147+I154+I168+I116+I95</f>
        <v>34404</v>
      </c>
    </row>
    <row r="109" spans="1:10" x14ac:dyDescent="0.3">
      <c r="A109" t="s">
        <v>17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4">
        <f>I96+I109+I117+I129+I162+I134+I141+I148+I155+I169</f>
        <v>13679</v>
      </c>
    </row>
    <row r="110" spans="1:10" x14ac:dyDescent="0.3">
      <c r="A110" t="s">
        <v>331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6">
        <f>I110+I163+I135+I142+I149+I156+I170+I118+I97</f>
        <v>25017</v>
      </c>
    </row>
    <row r="111" spans="1:10" x14ac:dyDescent="0.3">
      <c r="A111" t="s">
        <v>18</v>
      </c>
      <c r="B111" s="59" t="s">
        <v>254</v>
      </c>
      <c r="C111" s="17">
        <v>9376</v>
      </c>
      <c r="D111" s="17"/>
      <c r="E111" s="17"/>
      <c r="F111" s="17"/>
      <c r="G111" s="17"/>
      <c r="I111" s="47">
        <f t="shared" si="0"/>
        <v>9376</v>
      </c>
      <c r="J111" s="44">
        <f>I98+I119+I130+I164+I111+I136+I143+I150+I157+I171</f>
        <v>31620</v>
      </c>
    </row>
    <row r="112" spans="1:10" x14ac:dyDescent="0.3">
      <c r="A112" t="s">
        <v>415</v>
      </c>
      <c r="B112" s="59" t="s">
        <v>254</v>
      </c>
      <c r="C112" s="17"/>
      <c r="D112" s="17">
        <v>1305</v>
      </c>
      <c r="E112" s="17"/>
      <c r="F112" s="17"/>
      <c r="G112" s="17"/>
      <c r="I112" s="47">
        <f t="shared" si="0"/>
        <v>1305</v>
      </c>
      <c r="J112" s="44">
        <f>I112+I99</f>
        <v>6778</v>
      </c>
    </row>
    <row r="113" spans="1:10" x14ac:dyDescent="0.3">
      <c r="A113" t="s">
        <v>244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I100+I120+I131+I113+I165+I137+I144+I151+I158+I172</f>
        <v>1616</v>
      </c>
    </row>
    <row r="114" spans="1:10" x14ac:dyDescent="0.3">
      <c r="A114" t="s">
        <v>162</v>
      </c>
      <c r="B114" s="59" t="s">
        <v>254</v>
      </c>
      <c r="C114" s="17"/>
      <c r="D114" s="17"/>
      <c r="E114" s="17">
        <v>1552</v>
      </c>
      <c r="F114" s="17"/>
      <c r="G114" s="17"/>
      <c r="I114" s="47">
        <f t="shared" si="0"/>
        <v>1552</v>
      </c>
      <c r="J114" s="44">
        <f>I101+I114+I121+I166+I138+I145+I152+I159+I173</f>
        <v>3838</v>
      </c>
    </row>
    <row r="115" spans="1:10" x14ac:dyDescent="0.3">
      <c r="A115" t="s">
        <v>175</v>
      </c>
      <c r="B115" s="68" t="s">
        <v>430</v>
      </c>
      <c r="C115" s="17"/>
      <c r="D115" s="17"/>
      <c r="E115" s="17"/>
      <c r="F115" s="17"/>
      <c r="G115" s="17"/>
      <c r="I115" s="47">
        <f t="shared" si="0"/>
        <v>0</v>
      </c>
      <c r="J115" s="45"/>
    </row>
    <row r="116" spans="1:10" x14ac:dyDescent="0.3">
      <c r="A116" t="s">
        <v>361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176</v>
      </c>
      <c r="B117" s="68" t="s">
        <v>430</v>
      </c>
      <c r="C117" s="17"/>
      <c r="D117" s="17">
        <v>1382</v>
      </c>
      <c r="E117" s="17"/>
      <c r="F117" s="17"/>
      <c r="G117" s="17">
        <v>745</v>
      </c>
      <c r="I117" s="47">
        <f t="shared" si="0"/>
        <v>2127</v>
      </c>
      <c r="J117" s="45"/>
    </row>
    <row r="118" spans="1:10" x14ac:dyDescent="0.3">
      <c r="A118" t="s">
        <v>362</v>
      </c>
      <c r="B118" s="68" t="s">
        <v>430</v>
      </c>
      <c r="C118" s="17"/>
      <c r="D118" s="17"/>
      <c r="E118" s="17"/>
      <c r="F118" s="17"/>
      <c r="G118" s="17"/>
      <c r="I118" s="47">
        <f t="shared" si="0"/>
        <v>0</v>
      </c>
      <c r="J118" s="45"/>
    </row>
    <row r="119" spans="1:10" x14ac:dyDescent="0.3">
      <c r="A119" t="s">
        <v>177</v>
      </c>
      <c r="B119" s="68" t="s">
        <v>430</v>
      </c>
      <c r="C119" s="17"/>
      <c r="D119" s="17"/>
      <c r="E119" s="17"/>
      <c r="F119" s="17">
        <v>3568</v>
      </c>
      <c r="G119" s="17">
        <v>3450</v>
      </c>
      <c r="I119" s="47">
        <f t="shared" si="0"/>
        <v>7018</v>
      </c>
      <c r="J119" s="45"/>
    </row>
    <row r="120" spans="1:10" x14ac:dyDescent="0.3">
      <c r="A120" t="s">
        <v>363</v>
      </c>
      <c r="B120" s="68" t="s">
        <v>430</v>
      </c>
      <c r="C120" s="17">
        <v>795</v>
      </c>
      <c r="D120" s="17"/>
      <c r="E120" s="17"/>
      <c r="F120" s="17"/>
      <c r="G120" s="17"/>
      <c r="I120" s="47">
        <f t="shared" si="0"/>
        <v>795</v>
      </c>
      <c r="J120" s="45"/>
    </row>
    <row r="121" spans="1:10" x14ac:dyDescent="0.3">
      <c r="A121" t="s">
        <v>364</v>
      </c>
      <c r="B121" s="68" t="s">
        <v>430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27</v>
      </c>
      <c r="B122" s="2" t="s">
        <v>289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28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25</v>
      </c>
      <c r="B124" s="2" t="s">
        <v>292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27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325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28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29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17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t="s">
        <v>18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s="2" t="s">
        <v>244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t="s">
        <v>175</v>
      </c>
      <c r="B132" s="64" t="s">
        <v>360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361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176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362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177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s="2" t="s">
        <v>363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364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53" t="s">
        <v>29</v>
      </c>
      <c r="B139" s="68" t="s">
        <v>420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53" t="s">
        <v>330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17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331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18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244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162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1" t="s">
        <v>29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330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17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331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18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244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1" t="s">
        <v>162</v>
      </c>
      <c r="B152" s="68" t="s">
        <v>382</v>
      </c>
      <c r="C152" s="17"/>
      <c r="D152" s="17"/>
      <c r="E152" s="17"/>
      <c r="F152" s="17">
        <v>1075</v>
      </c>
      <c r="G152" s="17"/>
      <c r="I152" s="13">
        <f t="shared" si="0"/>
        <v>1075</v>
      </c>
      <c r="J152" s="46"/>
    </row>
    <row r="153" spans="1:10" x14ac:dyDescent="0.3">
      <c r="A153" s="55" t="s">
        <v>37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332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72" t="s">
        <v>33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326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31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55" t="s">
        <v>245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55" t="s">
        <v>161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2" t="s">
        <v>37</v>
      </c>
      <c r="B160" s="73" t="s">
        <v>297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332</v>
      </c>
      <c r="B161" s="73" t="s">
        <v>297</v>
      </c>
      <c r="C161" s="17"/>
      <c r="D161" s="17"/>
      <c r="E161" s="17"/>
      <c r="F161" s="17"/>
      <c r="G161" s="17">
        <v>404</v>
      </c>
      <c r="I161" s="13">
        <f t="shared" si="0"/>
        <v>404</v>
      </c>
      <c r="J161" s="46"/>
    </row>
    <row r="162" spans="1:10" x14ac:dyDescent="0.3">
      <c r="A162" s="2" t="s">
        <v>33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326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31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245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161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77" t="s">
        <v>175</v>
      </c>
      <c r="B167" s="68" t="s">
        <v>382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361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8" t="s">
        <v>176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s="78" t="s">
        <v>362</v>
      </c>
      <c r="B170" s="68" t="s">
        <v>382</v>
      </c>
      <c r="C170" s="17"/>
      <c r="D170" s="17"/>
      <c r="E170" s="17"/>
      <c r="F170" s="17"/>
      <c r="G170" s="17"/>
      <c r="I170" s="13">
        <f t="shared" si="0"/>
        <v>0</v>
      </c>
      <c r="J170" s="46"/>
    </row>
    <row r="171" spans="1:10" x14ac:dyDescent="0.3">
      <c r="A171" s="78" t="s">
        <v>177</v>
      </c>
      <c r="B171" s="68" t="s">
        <v>382</v>
      </c>
      <c r="C171" s="17"/>
      <c r="D171" s="17"/>
      <c r="E171" s="17"/>
      <c r="F171" s="17"/>
      <c r="G171" s="17"/>
      <c r="I171" s="13">
        <f t="shared" si="0"/>
        <v>0</v>
      </c>
      <c r="J171" s="46"/>
    </row>
    <row r="172" spans="1:10" x14ac:dyDescent="0.3">
      <c r="A172" s="77" t="s">
        <v>363</v>
      </c>
      <c r="B172" s="68" t="s">
        <v>382</v>
      </c>
      <c r="C172" s="17"/>
      <c r="D172" s="17"/>
      <c r="E172" s="17"/>
      <c r="F172" s="17"/>
      <c r="G172" s="17"/>
      <c r="I172" s="13">
        <f t="shared" si="0"/>
        <v>0</v>
      </c>
      <c r="J172" s="46"/>
    </row>
    <row r="173" spans="1:10" x14ac:dyDescent="0.3">
      <c r="A173" s="77" t="s">
        <v>364</v>
      </c>
      <c r="B173" s="68" t="s">
        <v>382</v>
      </c>
      <c r="C173" s="17"/>
      <c r="D173" s="17"/>
      <c r="E173" s="17"/>
      <c r="F173" s="17"/>
      <c r="G173" s="17"/>
      <c r="I173" s="13">
        <f t="shared" si="0"/>
        <v>0</v>
      </c>
      <c r="J173" s="46"/>
    </row>
    <row r="174" spans="1:10" x14ac:dyDescent="0.3">
      <c r="A174" t="s">
        <v>37</v>
      </c>
      <c r="B174" s="55" t="s">
        <v>336</v>
      </c>
      <c r="C174" s="17">
        <v>439</v>
      </c>
      <c r="D174" s="17">
        <v>396</v>
      </c>
      <c r="E174" s="17"/>
      <c r="F174" s="10"/>
      <c r="G174" s="17">
        <v>206</v>
      </c>
      <c r="I174" s="47">
        <f t="shared" si="0"/>
        <v>1041</v>
      </c>
      <c r="J174" s="45"/>
    </row>
    <row r="175" spans="1:10" x14ac:dyDescent="0.3">
      <c r="A175" s="2" t="s">
        <v>332</v>
      </c>
      <c r="B175" s="55" t="s">
        <v>336</v>
      </c>
      <c r="C175" s="17"/>
      <c r="D175" s="17"/>
      <c r="E175" s="17"/>
      <c r="F175" s="10"/>
      <c r="G175" s="17"/>
      <c r="I175" s="47">
        <f t="shared" si="0"/>
        <v>0</v>
      </c>
      <c r="J175" s="45"/>
    </row>
    <row r="176" spans="1:10" x14ac:dyDescent="0.3">
      <c r="A176" t="s">
        <v>33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s="2" t="s">
        <v>326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s="2" t="s">
        <v>339</v>
      </c>
      <c r="B178" s="55" t="s">
        <v>336</v>
      </c>
      <c r="C178" s="17">
        <v>1334</v>
      </c>
      <c r="D178" s="17">
        <v>665</v>
      </c>
      <c r="E178" s="17"/>
      <c r="F178" s="10"/>
      <c r="G178" s="17"/>
      <c r="I178" s="47">
        <f t="shared" si="0"/>
        <v>1999</v>
      </c>
      <c r="J178" s="46">
        <f>I178</f>
        <v>1999</v>
      </c>
    </row>
    <row r="179" spans="1:10" x14ac:dyDescent="0.3">
      <c r="A179" t="s">
        <v>31</v>
      </c>
      <c r="B179" s="55" t="s">
        <v>336</v>
      </c>
      <c r="C179" s="17"/>
      <c r="D179" s="17"/>
      <c r="E179" s="17"/>
      <c r="F179" s="17"/>
      <c r="G179" s="17"/>
      <c r="I179" s="47">
        <f t="shared" si="0"/>
        <v>0</v>
      </c>
      <c r="J179" s="45"/>
    </row>
    <row r="180" spans="1:10" x14ac:dyDescent="0.3">
      <c r="A180" s="2" t="s">
        <v>245</v>
      </c>
      <c r="B180" s="55" t="s">
        <v>336</v>
      </c>
      <c r="C180" s="17">
        <v>2334</v>
      </c>
      <c r="D180" s="17"/>
      <c r="E180" s="17"/>
      <c r="F180" s="17"/>
      <c r="G180" s="17"/>
      <c r="I180" s="47">
        <f t="shared" si="0"/>
        <v>2334</v>
      </c>
      <c r="J180" s="45"/>
    </row>
    <row r="181" spans="1:10" x14ac:dyDescent="0.3">
      <c r="A181" s="2" t="s">
        <v>161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t="s">
        <v>35</v>
      </c>
      <c r="B182" t="s">
        <v>32</v>
      </c>
      <c r="C182" s="17"/>
      <c r="D182" s="17"/>
      <c r="E182" s="17"/>
      <c r="F182" s="17"/>
      <c r="G182" s="17"/>
      <c r="I182" s="13">
        <f t="shared" si="0"/>
        <v>0</v>
      </c>
      <c r="J182" s="46">
        <f>I182</f>
        <v>0</v>
      </c>
    </row>
    <row r="183" spans="1:10" x14ac:dyDescent="0.3">
      <c r="A183" t="s">
        <v>36</v>
      </c>
      <c r="B183" t="s">
        <v>32</v>
      </c>
      <c r="C183" s="17"/>
      <c r="D183" s="17"/>
      <c r="E183" s="17"/>
      <c r="F183" s="17"/>
      <c r="G183" s="17"/>
      <c r="I183" s="13">
        <f t="shared" si="0"/>
        <v>0</v>
      </c>
      <c r="J183" s="46">
        <f t="shared" ref="J183:J198" si="4">I183</f>
        <v>0</v>
      </c>
    </row>
    <row r="184" spans="1:10" x14ac:dyDescent="0.3">
      <c r="A184" t="s">
        <v>340</v>
      </c>
      <c r="B184" s="56" t="s">
        <v>32</v>
      </c>
      <c r="C184" s="17"/>
      <c r="D184" s="17"/>
      <c r="E184" s="17"/>
      <c r="F184" s="17"/>
      <c r="G184" s="17"/>
      <c r="I184" s="13">
        <f t="shared" si="0"/>
        <v>0</v>
      </c>
      <c r="J184" s="46">
        <f t="shared" si="4"/>
        <v>0</v>
      </c>
    </row>
    <row r="185" spans="1:10" x14ac:dyDescent="0.3">
      <c r="A185" t="s">
        <v>405</v>
      </c>
      <c r="B185" s="56" t="s">
        <v>32</v>
      </c>
      <c r="C185" s="17">
        <v>2387</v>
      </c>
      <c r="D185" s="17"/>
      <c r="E185" s="17">
        <v>1989</v>
      </c>
      <c r="F185" s="17"/>
      <c r="G185" s="17"/>
      <c r="I185" s="13">
        <f t="shared" si="0"/>
        <v>4376</v>
      </c>
      <c r="J185" s="46">
        <f t="shared" si="4"/>
        <v>4376</v>
      </c>
    </row>
    <row r="186" spans="1:10" x14ac:dyDescent="0.3">
      <c r="A186" t="s">
        <v>341</v>
      </c>
      <c r="B186" s="56" t="s">
        <v>32</v>
      </c>
      <c r="C186" s="17">
        <v>3850</v>
      </c>
      <c r="D186" s="17"/>
      <c r="E186" s="17"/>
      <c r="F186" s="17"/>
      <c r="G186" s="17"/>
      <c r="I186" s="13">
        <f t="shared" si="0"/>
        <v>3850</v>
      </c>
      <c r="J186" s="46">
        <f t="shared" si="4"/>
        <v>3850</v>
      </c>
    </row>
    <row r="187" spans="1:10" x14ac:dyDescent="0.3">
      <c r="A187" t="s">
        <v>447</v>
      </c>
      <c r="B187" s="56" t="s">
        <v>32</v>
      </c>
      <c r="C187" s="17">
        <v>2131</v>
      </c>
      <c r="D187" s="17"/>
      <c r="E187" s="17"/>
      <c r="F187" s="17"/>
      <c r="G187" s="17"/>
      <c r="I187" s="13">
        <f t="shared" ref="I187" si="5">C187+D187+E187+F187+G187</f>
        <v>2131</v>
      </c>
      <c r="J187" s="46">
        <f t="shared" si="4"/>
        <v>2131</v>
      </c>
    </row>
    <row r="188" spans="1:10" x14ac:dyDescent="0.3">
      <c r="A188" t="s">
        <v>389</v>
      </c>
      <c r="B188" s="56" t="s">
        <v>390</v>
      </c>
      <c r="C188" s="17"/>
      <c r="D188" s="17"/>
      <c r="E188" s="17"/>
      <c r="F188" s="17"/>
      <c r="G188" s="17"/>
      <c r="I188" s="13">
        <f t="shared" si="0"/>
        <v>0</v>
      </c>
      <c r="J188" s="46">
        <f t="shared" si="4"/>
        <v>0</v>
      </c>
    </row>
    <row r="189" spans="1:10" x14ac:dyDescent="0.3">
      <c r="A189" t="s">
        <v>396</v>
      </c>
      <c r="B189" s="56" t="s">
        <v>390</v>
      </c>
      <c r="C189" s="17">
        <v>2726</v>
      </c>
      <c r="D189" s="17"/>
      <c r="E189" s="17">
        <v>2286</v>
      </c>
      <c r="F189" s="17"/>
      <c r="G189" s="17"/>
      <c r="I189" s="13">
        <f t="shared" si="0"/>
        <v>5012</v>
      </c>
      <c r="J189" s="46">
        <f t="shared" si="4"/>
        <v>5012</v>
      </c>
    </row>
    <row r="190" spans="1:10" x14ac:dyDescent="0.3">
      <c r="A190" t="s">
        <v>391</v>
      </c>
      <c r="B190" s="56" t="s">
        <v>390</v>
      </c>
      <c r="C190" s="17">
        <v>2884</v>
      </c>
      <c r="D190" s="17"/>
      <c r="E190" s="17"/>
      <c r="F190" s="17"/>
      <c r="G190" s="17"/>
      <c r="I190" s="13">
        <f t="shared" si="0"/>
        <v>2884</v>
      </c>
      <c r="J190" s="46">
        <f t="shared" si="4"/>
        <v>2884</v>
      </c>
    </row>
    <row r="191" spans="1:10" x14ac:dyDescent="0.3">
      <c r="A191" t="s">
        <v>408</v>
      </c>
      <c r="B191" s="56" t="s">
        <v>390</v>
      </c>
      <c r="C191" s="17">
        <v>2486</v>
      </c>
      <c r="D191" s="17"/>
      <c r="E191" s="17"/>
      <c r="F191" s="17"/>
      <c r="G191" s="17"/>
      <c r="I191" s="13">
        <f t="shared" si="0"/>
        <v>2486</v>
      </c>
      <c r="J191" s="46">
        <f t="shared" si="4"/>
        <v>2486</v>
      </c>
    </row>
    <row r="192" spans="1:10" x14ac:dyDescent="0.3">
      <c r="A192" t="s">
        <v>35</v>
      </c>
      <c r="B192" s="56" t="s">
        <v>433</v>
      </c>
      <c r="C192" s="17"/>
      <c r="D192" s="17"/>
      <c r="E192" s="17"/>
      <c r="F192" s="17"/>
      <c r="G192" s="17"/>
      <c r="I192" s="13">
        <f t="shared" si="0"/>
        <v>0</v>
      </c>
      <c r="J192" s="46">
        <f t="shared" si="4"/>
        <v>0</v>
      </c>
    </row>
    <row r="193" spans="1:10" x14ac:dyDescent="0.3">
      <c r="A193" t="s">
        <v>389</v>
      </c>
      <c r="B193" s="56" t="s">
        <v>433</v>
      </c>
      <c r="C193" s="17"/>
      <c r="D193" s="17"/>
      <c r="E193" s="17"/>
      <c r="F193" s="17"/>
      <c r="G193" s="17"/>
      <c r="I193" s="13">
        <f t="shared" si="0"/>
        <v>0</v>
      </c>
      <c r="J193" s="46">
        <f t="shared" si="4"/>
        <v>0</v>
      </c>
    </row>
    <row r="194" spans="1:10" x14ac:dyDescent="0.3">
      <c r="A194" t="s">
        <v>396</v>
      </c>
      <c r="B194" s="56" t="s">
        <v>433</v>
      </c>
      <c r="C194" s="17"/>
      <c r="D194" s="17"/>
      <c r="E194" s="17"/>
      <c r="F194" s="17"/>
      <c r="G194" s="17"/>
      <c r="I194" s="13">
        <f t="shared" si="0"/>
        <v>0</v>
      </c>
      <c r="J194" s="46">
        <f t="shared" si="4"/>
        <v>0</v>
      </c>
    </row>
    <row r="195" spans="1:10" x14ac:dyDescent="0.3">
      <c r="A195" t="s">
        <v>391</v>
      </c>
      <c r="B195" s="56" t="s">
        <v>433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4"/>
        <v>0</v>
      </c>
    </row>
    <row r="196" spans="1:10" x14ac:dyDescent="0.3">
      <c r="A196" t="s">
        <v>408</v>
      </c>
      <c r="B196" s="56" t="s">
        <v>433</v>
      </c>
      <c r="C196" s="17"/>
      <c r="D196" s="17"/>
      <c r="E196" s="17"/>
      <c r="F196" s="17"/>
      <c r="G196" s="17"/>
      <c r="I196" s="13">
        <f t="shared" si="0"/>
        <v>0</v>
      </c>
      <c r="J196" s="46">
        <f t="shared" si="4"/>
        <v>0</v>
      </c>
    </row>
    <row r="197" spans="1:10" x14ac:dyDescent="0.3">
      <c r="A197" s="53" t="s">
        <v>332</v>
      </c>
      <c r="B197" s="54" t="s">
        <v>316</v>
      </c>
      <c r="C197" s="17"/>
      <c r="D197" s="17"/>
      <c r="E197" s="17"/>
      <c r="F197" s="17"/>
      <c r="G197" s="17"/>
      <c r="I197" s="13">
        <f t="shared" si="0"/>
        <v>0</v>
      </c>
      <c r="J197" s="46">
        <f t="shared" si="4"/>
        <v>0</v>
      </c>
    </row>
    <row r="198" spans="1:10" x14ac:dyDescent="0.3">
      <c r="A198" s="53" t="s">
        <v>326</v>
      </c>
      <c r="B198" s="54" t="s">
        <v>316</v>
      </c>
      <c r="C198" s="17">
        <v>2089</v>
      </c>
      <c r="D198" s="17"/>
      <c r="E198" s="17">
        <v>1676</v>
      </c>
      <c r="F198" s="17"/>
      <c r="G198" s="17"/>
      <c r="I198" s="13">
        <f t="shared" si="0"/>
        <v>3765</v>
      </c>
      <c r="J198" s="46">
        <f t="shared" si="4"/>
        <v>3765</v>
      </c>
    </row>
    <row r="199" spans="1:10" x14ac:dyDescent="0.3">
      <c r="A199" s="53" t="s">
        <v>339</v>
      </c>
      <c r="B199" s="54" t="s">
        <v>316</v>
      </c>
      <c r="C199" s="17">
        <v>5266</v>
      </c>
      <c r="D199" s="17"/>
      <c r="E199" s="17"/>
      <c r="F199" s="10"/>
      <c r="G199" s="17"/>
      <c r="I199" s="13">
        <f t="shared" si="0"/>
        <v>5266</v>
      </c>
      <c r="J199" s="46">
        <f>I199</f>
        <v>5266</v>
      </c>
    </row>
    <row r="200" spans="1:10" x14ac:dyDescent="0.3">
      <c r="A200" s="53" t="s">
        <v>161</v>
      </c>
      <c r="B200" s="54" t="s">
        <v>316</v>
      </c>
      <c r="C200" s="17">
        <v>1823</v>
      </c>
      <c r="D200" s="17"/>
      <c r="E200" s="17"/>
      <c r="F200" s="10"/>
      <c r="G200" s="17"/>
      <c r="I200" s="13">
        <f t="shared" si="0"/>
        <v>1823</v>
      </c>
      <c r="J200" s="46">
        <f>I200</f>
        <v>1823</v>
      </c>
    </row>
    <row r="201" spans="1:10" x14ac:dyDescent="0.3">
      <c r="A201" s="53" t="s">
        <v>349</v>
      </c>
      <c r="B201" s="54" t="s">
        <v>397</v>
      </c>
      <c r="C201" s="17"/>
      <c r="D201" s="17"/>
      <c r="E201" s="17"/>
      <c r="F201" s="10"/>
      <c r="G201" s="17">
        <v>253</v>
      </c>
      <c r="I201" s="13">
        <f t="shared" si="0"/>
        <v>253</v>
      </c>
      <c r="J201" s="46">
        <f t="shared" ref="J201:J207" si="6">I201</f>
        <v>253</v>
      </c>
    </row>
    <row r="202" spans="1:10" x14ac:dyDescent="0.3">
      <c r="A202" s="53" t="s">
        <v>325</v>
      </c>
      <c r="B202" s="54" t="s">
        <v>397</v>
      </c>
      <c r="C202" s="17">
        <v>2042</v>
      </c>
      <c r="D202" s="17"/>
      <c r="E202" s="17">
        <v>1734</v>
      </c>
      <c r="F202" s="10"/>
      <c r="G202" s="17"/>
      <c r="I202" s="13">
        <f t="shared" si="0"/>
        <v>3776</v>
      </c>
      <c r="J202" s="46">
        <f t="shared" si="6"/>
        <v>3776</v>
      </c>
    </row>
    <row r="203" spans="1:10" x14ac:dyDescent="0.3">
      <c r="A203" s="53" t="s">
        <v>398</v>
      </c>
      <c r="B203" s="54" t="s">
        <v>397</v>
      </c>
      <c r="C203" s="17"/>
      <c r="D203" s="17"/>
      <c r="E203" s="17"/>
      <c r="F203" s="10"/>
      <c r="G203" s="17"/>
      <c r="I203" s="13">
        <f t="shared" si="0"/>
        <v>0</v>
      </c>
      <c r="J203" s="46">
        <f t="shared" si="6"/>
        <v>0</v>
      </c>
    </row>
    <row r="204" spans="1:10" x14ac:dyDescent="0.3">
      <c r="A204" s="53" t="s">
        <v>160</v>
      </c>
      <c r="B204" s="54" t="s">
        <v>397</v>
      </c>
      <c r="C204" s="17">
        <v>1863</v>
      </c>
      <c r="D204" s="17"/>
      <c r="E204" s="17"/>
      <c r="F204" s="10"/>
      <c r="G204" s="17"/>
      <c r="I204" s="13">
        <f t="shared" si="0"/>
        <v>1863</v>
      </c>
      <c r="J204" s="46">
        <f t="shared" si="6"/>
        <v>1863</v>
      </c>
    </row>
    <row r="205" spans="1:10" x14ac:dyDescent="0.3">
      <c r="A205" s="53" t="s">
        <v>332</v>
      </c>
      <c r="B205" s="54" t="s">
        <v>401</v>
      </c>
      <c r="C205" s="17"/>
      <c r="D205" s="17"/>
      <c r="E205" s="17"/>
      <c r="F205" s="10"/>
      <c r="G205" s="17"/>
      <c r="I205" s="13">
        <f t="shared" si="0"/>
        <v>0</v>
      </c>
      <c r="J205" s="46">
        <f t="shared" si="6"/>
        <v>0</v>
      </c>
    </row>
    <row r="206" spans="1:10" x14ac:dyDescent="0.3">
      <c r="A206" s="53" t="s">
        <v>339</v>
      </c>
      <c r="B206" s="54" t="s">
        <v>401</v>
      </c>
      <c r="C206" s="17"/>
      <c r="D206" s="17"/>
      <c r="E206" s="17"/>
      <c r="F206" s="10"/>
      <c r="G206" s="17"/>
      <c r="I206" s="13">
        <f t="shared" si="0"/>
        <v>0</v>
      </c>
      <c r="J206" s="46">
        <f t="shared" si="6"/>
        <v>0</v>
      </c>
    </row>
    <row r="207" spans="1:10" x14ac:dyDescent="0.3">
      <c r="A207" s="53" t="s">
        <v>161</v>
      </c>
      <c r="B207" s="54" t="s">
        <v>401</v>
      </c>
      <c r="C207" s="17"/>
      <c r="D207" s="17"/>
      <c r="E207" s="17"/>
      <c r="F207" s="10"/>
      <c r="G207" s="17"/>
      <c r="I207" s="13">
        <f t="shared" si="0"/>
        <v>0</v>
      </c>
      <c r="J207" s="46">
        <f t="shared" si="6"/>
        <v>0</v>
      </c>
    </row>
    <row r="208" spans="1:10" x14ac:dyDescent="0.3">
      <c r="A208" t="s">
        <v>37</v>
      </c>
      <c r="B208" t="s">
        <v>293</v>
      </c>
      <c r="C208" s="17"/>
      <c r="D208" s="17"/>
      <c r="E208" s="17"/>
      <c r="F208" s="17"/>
      <c r="G208" s="17"/>
      <c r="I208" s="13">
        <f t="shared" si="0"/>
        <v>0</v>
      </c>
      <c r="J208" s="44">
        <f>I208+I215+I219+I227</f>
        <v>8976.2000000000007</v>
      </c>
    </row>
    <row r="209" spans="1:10" x14ac:dyDescent="0.3">
      <c r="A209" s="2" t="s">
        <v>332</v>
      </c>
      <c r="B209" s="2" t="s">
        <v>327</v>
      </c>
      <c r="C209" s="17"/>
      <c r="D209" s="17"/>
      <c r="E209" s="17"/>
      <c r="F209" s="17"/>
      <c r="G209" s="17"/>
      <c r="I209" s="13">
        <f t="shared" si="0"/>
        <v>0</v>
      </c>
      <c r="J209" s="46">
        <f>I209+I228+I234+I220</f>
        <v>208</v>
      </c>
    </row>
    <row r="210" spans="1:10" x14ac:dyDescent="0.3">
      <c r="A210" t="s">
        <v>33</v>
      </c>
      <c r="B210" t="s">
        <v>293</v>
      </c>
      <c r="C210" s="17"/>
      <c r="D210" s="17"/>
      <c r="E210" s="17"/>
      <c r="F210" s="17"/>
      <c r="G210" s="17"/>
      <c r="I210" s="13">
        <f t="shared" si="0"/>
        <v>0</v>
      </c>
      <c r="J210" s="46">
        <f>I210+I216+I221+I229</f>
        <v>2420</v>
      </c>
    </row>
    <row r="211" spans="1:10" x14ac:dyDescent="0.3">
      <c r="A211" s="2" t="s">
        <v>326</v>
      </c>
      <c r="B211" s="2" t="s">
        <v>327</v>
      </c>
      <c r="C211" s="17"/>
      <c r="D211" s="17"/>
      <c r="E211" s="17"/>
      <c r="F211" s="17"/>
      <c r="G211" s="17"/>
      <c r="I211" s="13">
        <f t="shared" si="0"/>
        <v>0</v>
      </c>
      <c r="J211" s="46">
        <f>I211+I230+I235+I222</f>
        <v>4578</v>
      </c>
    </row>
    <row r="212" spans="1:10" x14ac:dyDescent="0.3">
      <c r="A212" t="s">
        <v>31</v>
      </c>
      <c r="B212" t="s">
        <v>293</v>
      </c>
      <c r="C212" s="17"/>
      <c r="D212" s="17"/>
      <c r="E212" s="17"/>
      <c r="F212" s="10"/>
      <c r="G212" s="17"/>
      <c r="I212" s="13">
        <f t="shared" si="0"/>
        <v>0</v>
      </c>
      <c r="J212" s="44">
        <f>I212+I217+I223+I231+I236</f>
        <v>11996</v>
      </c>
    </row>
    <row r="213" spans="1:10" x14ac:dyDescent="0.3">
      <c r="A213" t="s">
        <v>245</v>
      </c>
      <c r="B213" t="s">
        <v>293</v>
      </c>
      <c r="C213" s="17"/>
      <c r="D213" s="17"/>
      <c r="E213" s="17"/>
      <c r="F213" s="10"/>
      <c r="G213" s="17"/>
      <c r="I213" s="13">
        <f t="shared" si="0"/>
        <v>0</v>
      </c>
      <c r="J213" s="75">
        <f>I213+I218+I225+I232+I238</f>
        <v>3304</v>
      </c>
    </row>
    <row r="214" spans="1:10" x14ac:dyDescent="0.3">
      <c r="A214" t="s">
        <v>161</v>
      </c>
      <c r="B214" t="s">
        <v>293</v>
      </c>
      <c r="C214" s="17"/>
      <c r="D214" s="17"/>
      <c r="E214" s="17"/>
      <c r="F214" s="10"/>
      <c r="G214" s="17"/>
      <c r="I214" s="13">
        <f t="shared" si="0"/>
        <v>0</v>
      </c>
      <c r="J214" s="46">
        <f>I214+I233+I239+I226</f>
        <v>6516</v>
      </c>
    </row>
    <row r="215" spans="1:10" x14ac:dyDescent="0.3">
      <c r="A215" t="s">
        <v>37</v>
      </c>
      <c r="B215" t="s">
        <v>277</v>
      </c>
      <c r="C215" s="17">
        <v>542.79999999999995</v>
      </c>
      <c r="D215" s="17">
        <v>1790</v>
      </c>
      <c r="E215" s="17"/>
      <c r="F215" s="10">
        <v>5173.3999999999996</v>
      </c>
      <c r="G215" s="17"/>
      <c r="I215" s="47">
        <f t="shared" si="0"/>
        <v>7506.2</v>
      </c>
      <c r="J215" s="46"/>
    </row>
    <row r="216" spans="1:10" x14ac:dyDescent="0.3">
      <c r="A216" t="s">
        <v>33</v>
      </c>
      <c r="B216" t="s">
        <v>277</v>
      </c>
      <c r="C216" s="17"/>
      <c r="D216" s="17"/>
      <c r="E216" s="17"/>
      <c r="F216" s="10"/>
      <c r="G216" s="17"/>
      <c r="I216" s="47">
        <f t="shared" si="0"/>
        <v>0</v>
      </c>
      <c r="J216" s="46"/>
    </row>
    <row r="217" spans="1:10" x14ac:dyDescent="0.3">
      <c r="A217" t="s">
        <v>31</v>
      </c>
      <c r="B217" t="s">
        <v>277</v>
      </c>
      <c r="C217" s="17"/>
      <c r="D217" s="17"/>
      <c r="E217" s="17"/>
      <c r="F217" s="10"/>
      <c r="G217" s="17"/>
      <c r="I217" s="47">
        <f t="shared" si="0"/>
        <v>0</v>
      </c>
      <c r="J217" s="46"/>
    </row>
    <row r="218" spans="1:10" x14ac:dyDescent="0.3">
      <c r="A218" t="s">
        <v>245</v>
      </c>
      <c r="B218" t="s">
        <v>277</v>
      </c>
      <c r="C218" s="17"/>
      <c r="D218" s="17"/>
      <c r="E218" s="17"/>
      <c r="F218" s="10"/>
      <c r="G218" s="17"/>
      <c r="I218" s="74">
        <f t="shared" si="0"/>
        <v>0</v>
      </c>
      <c r="J218" s="46"/>
    </row>
    <row r="219" spans="1:10" x14ac:dyDescent="0.3">
      <c r="A219" s="2" t="s">
        <v>37</v>
      </c>
      <c r="B219" s="2" t="s">
        <v>153</v>
      </c>
      <c r="C219" s="17"/>
      <c r="D219" s="17">
        <v>1470</v>
      </c>
      <c r="E219" s="17"/>
      <c r="F219" s="10"/>
      <c r="G219" s="17"/>
      <c r="I219" s="47">
        <f t="shared" si="0"/>
        <v>1470</v>
      </c>
      <c r="J219" s="46"/>
    </row>
    <row r="220" spans="1:10" x14ac:dyDescent="0.3">
      <c r="A220" s="2" t="s">
        <v>332</v>
      </c>
      <c r="B220" s="2" t="s">
        <v>153</v>
      </c>
      <c r="C220" s="17"/>
      <c r="D220" s="17"/>
      <c r="E220" s="17"/>
      <c r="F220" s="10">
        <v>208</v>
      </c>
      <c r="G220" s="17"/>
      <c r="I220" s="47">
        <f t="shared" si="0"/>
        <v>208</v>
      </c>
      <c r="J220" s="46"/>
    </row>
    <row r="221" spans="1:10" x14ac:dyDescent="0.3">
      <c r="A221" s="2" t="s">
        <v>33</v>
      </c>
      <c r="B221" s="2" t="s">
        <v>153</v>
      </c>
      <c r="C221" s="17"/>
      <c r="D221" s="17">
        <v>321</v>
      </c>
      <c r="E221" s="17"/>
      <c r="F221" s="10"/>
      <c r="G221" s="17">
        <v>2099</v>
      </c>
      <c r="I221" s="47">
        <f t="shared" si="0"/>
        <v>2420</v>
      </c>
      <c r="J221" s="46"/>
    </row>
    <row r="222" spans="1:10" x14ac:dyDescent="0.3">
      <c r="A222" s="2" t="s">
        <v>326</v>
      </c>
      <c r="B222" s="2" t="s">
        <v>153</v>
      </c>
      <c r="C222" s="17"/>
      <c r="D222" s="17"/>
      <c r="E222" s="17"/>
      <c r="F222" s="10"/>
      <c r="G222" s="17"/>
      <c r="I222" s="47">
        <f t="shared" si="0"/>
        <v>0</v>
      </c>
      <c r="J222" s="46"/>
    </row>
    <row r="223" spans="1:10" x14ac:dyDescent="0.3">
      <c r="A223" s="2" t="s">
        <v>31</v>
      </c>
      <c r="B223" s="2" t="s">
        <v>153</v>
      </c>
      <c r="C223" s="17">
        <v>1455</v>
      </c>
      <c r="D223" s="17"/>
      <c r="E223" s="17">
        <v>1790</v>
      </c>
      <c r="F223" s="10"/>
      <c r="G223" s="17"/>
      <c r="I223" s="47">
        <f t="shared" si="0"/>
        <v>3245</v>
      </c>
      <c r="J223" s="46"/>
    </row>
    <row r="224" spans="1:10" x14ac:dyDescent="0.3">
      <c r="A224" s="2" t="s">
        <v>339</v>
      </c>
      <c r="B224" s="2" t="s">
        <v>153</v>
      </c>
      <c r="C224" s="17"/>
      <c r="D224" s="17"/>
      <c r="E224" s="17"/>
      <c r="F224" s="10"/>
      <c r="G224" s="17"/>
      <c r="I224" s="47">
        <f t="shared" si="0"/>
        <v>0</v>
      </c>
      <c r="J224" s="46">
        <f>I224+I237</f>
        <v>3800</v>
      </c>
    </row>
    <row r="225" spans="1:10" x14ac:dyDescent="0.3">
      <c r="A225" s="2" t="s">
        <v>245</v>
      </c>
      <c r="B225" s="2" t="s">
        <v>153</v>
      </c>
      <c r="C225" s="17"/>
      <c r="D225" s="17"/>
      <c r="E225" s="17"/>
      <c r="F225" s="10"/>
      <c r="G225" s="17"/>
      <c r="I225" s="47">
        <f t="shared" si="0"/>
        <v>0</v>
      </c>
      <c r="J225" s="46"/>
    </row>
    <row r="226" spans="1:10" x14ac:dyDescent="0.3">
      <c r="A226" s="2" t="s">
        <v>161</v>
      </c>
      <c r="B226" s="2" t="s">
        <v>153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42</v>
      </c>
      <c r="B227" s="2" t="s">
        <v>355</v>
      </c>
      <c r="C227" s="17"/>
      <c r="D227" s="17"/>
      <c r="E227" s="17"/>
      <c r="F227" s="17"/>
      <c r="G227" s="17"/>
      <c r="I227" s="47">
        <f t="shared" si="0"/>
        <v>0</v>
      </c>
      <c r="J227" s="46"/>
    </row>
    <row r="228" spans="1:10" x14ac:dyDescent="0.3">
      <c r="A228" s="2" t="s">
        <v>356</v>
      </c>
      <c r="B228" s="2" t="s">
        <v>355</v>
      </c>
      <c r="C228" s="17"/>
      <c r="D228" s="17"/>
      <c r="E228" s="17"/>
      <c r="F228" s="17"/>
      <c r="G228" s="17"/>
      <c r="I228" s="47">
        <f t="shared" si="0"/>
        <v>0</v>
      </c>
      <c r="J228" s="46"/>
    </row>
    <row r="229" spans="1:10" x14ac:dyDescent="0.3">
      <c r="A229" s="2" t="s">
        <v>44</v>
      </c>
      <c r="B229" s="2" t="s">
        <v>355</v>
      </c>
      <c r="C229" s="17"/>
      <c r="D229" s="17"/>
      <c r="E229" s="17"/>
      <c r="F229" s="17"/>
      <c r="G229" s="17"/>
      <c r="I229" s="47">
        <f t="shared" si="0"/>
        <v>0</v>
      </c>
      <c r="J229" s="46"/>
    </row>
    <row r="230" spans="1:10" x14ac:dyDescent="0.3">
      <c r="A230" s="2" t="s">
        <v>357</v>
      </c>
      <c r="B230" s="2" t="s">
        <v>355</v>
      </c>
      <c r="C230" s="17"/>
      <c r="D230" s="17"/>
      <c r="E230" s="17"/>
      <c r="F230" s="17"/>
      <c r="G230" s="17"/>
      <c r="I230" s="47">
        <f t="shared" si="0"/>
        <v>0</v>
      </c>
      <c r="J230" s="46"/>
    </row>
    <row r="231" spans="1:10" x14ac:dyDescent="0.3">
      <c r="A231" s="2" t="s">
        <v>71</v>
      </c>
      <c r="B231" s="2" t="s">
        <v>355</v>
      </c>
      <c r="C231" s="17"/>
      <c r="D231" s="17"/>
      <c r="E231" s="17"/>
      <c r="F231" s="17"/>
      <c r="G231" s="17"/>
      <c r="I231" s="47">
        <f t="shared" si="0"/>
        <v>0</v>
      </c>
      <c r="J231" s="46"/>
    </row>
    <row r="232" spans="1:10" x14ac:dyDescent="0.3">
      <c r="A232" s="2" t="s">
        <v>358</v>
      </c>
      <c r="B232" s="2" t="s">
        <v>355</v>
      </c>
      <c r="C232" s="17"/>
      <c r="D232" s="17"/>
      <c r="E232" s="17"/>
      <c r="F232" s="17"/>
      <c r="G232" s="17"/>
      <c r="I232" s="47">
        <f t="shared" si="0"/>
        <v>0</v>
      </c>
      <c r="J232" s="46"/>
    </row>
    <row r="233" spans="1:10" x14ac:dyDescent="0.3">
      <c r="A233" s="2" t="s">
        <v>359</v>
      </c>
      <c r="B233" s="2" t="s">
        <v>355</v>
      </c>
      <c r="C233" s="17"/>
      <c r="D233" s="17"/>
      <c r="E233" s="17"/>
      <c r="F233" s="10"/>
      <c r="G233" s="17"/>
      <c r="I233" s="47">
        <f t="shared" si="0"/>
        <v>0</v>
      </c>
      <c r="J233" s="46"/>
    </row>
    <row r="234" spans="1:10" x14ac:dyDescent="0.3">
      <c r="A234" s="2" t="s">
        <v>332</v>
      </c>
      <c r="B234" s="2" t="s">
        <v>381</v>
      </c>
      <c r="C234" s="17"/>
      <c r="D234" s="17"/>
      <c r="E234" s="17"/>
      <c r="F234" s="10"/>
      <c r="G234" s="17"/>
      <c r="I234" s="47">
        <f t="shared" si="0"/>
        <v>0</v>
      </c>
      <c r="J234" s="46"/>
    </row>
    <row r="235" spans="1:10" x14ac:dyDescent="0.3">
      <c r="A235" s="2" t="s">
        <v>326</v>
      </c>
      <c r="B235" s="2" t="s">
        <v>381</v>
      </c>
      <c r="C235" s="17">
        <v>1057</v>
      </c>
      <c r="D235" s="17"/>
      <c r="E235" s="17">
        <v>1258</v>
      </c>
      <c r="F235" s="10"/>
      <c r="G235" s="17">
        <v>2263</v>
      </c>
      <c r="I235" s="47">
        <f t="shared" si="0"/>
        <v>4578</v>
      </c>
      <c r="J235" s="46"/>
    </row>
    <row r="236" spans="1:10" x14ac:dyDescent="0.3">
      <c r="A236" s="2" t="s">
        <v>31</v>
      </c>
      <c r="B236" s="2" t="s">
        <v>381</v>
      </c>
      <c r="C236" s="17">
        <v>2177</v>
      </c>
      <c r="D236" s="17"/>
      <c r="E236" s="17">
        <v>4299</v>
      </c>
      <c r="F236" s="10">
        <v>2275</v>
      </c>
      <c r="G236" s="17"/>
      <c r="I236" s="47">
        <f t="shared" ref="I236:I237" si="7">C236+D236+E236+F236+G236</f>
        <v>8751</v>
      </c>
      <c r="J236" s="46"/>
    </row>
    <row r="237" spans="1:10" x14ac:dyDescent="0.3">
      <c r="A237" s="2" t="s">
        <v>339</v>
      </c>
      <c r="B237" s="2" t="s">
        <v>381</v>
      </c>
      <c r="C237" s="17"/>
      <c r="D237" s="17">
        <v>1438</v>
      </c>
      <c r="E237" s="17">
        <v>1121</v>
      </c>
      <c r="F237" s="10">
        <v>1241</v>
      </c>
      <c r="G237" s="17"/>
      <c r="I237" s="47">
        <f t="shared" si="7"/>
        <v>3800</v>
      </c>
      <c r="J237" s="46"/>
    </row>
    <row r="238" spans="1:10" x14ac:dyDescent="0.3">
      <c r="A238" s="2" t="s">
        <v>245</v>
      </c>
      <c r="B238" s="2" t="s">
        <v>381</v>
      </c>
      <c r="C238" s="17"/>
      <c r="D238" s="17"/>
      <c r="E238" s="17">
        <v>854</v>
      </c>
      <c r="F238" s="10"/>
      <c r="G238" s="17">
        <v>2450</v>
      </c>
      <c r="I238" s="47">
        <f t="shared" si="0"/>
        <v>3304</v>
      </c>
      <c r="J238" s="46"/>
    </row>
    <row r="239" spans="1:10" x14ac:dyDescent="0.3">
      <c r="A239" s="2" t="s">
        <v>161</v>
      </c>
      <c r="B239" s="2" t="s">
        <v>381</v>
      </c>
      <c r="C239" s="17"/>
      <c r="D239" s="17"/>
      <c r="E239" s="17">
        <v>1860</v>
      </c>
      <c r="F239" s="10">
        <v>3299</v>
      </c>
      <c r="G239" s="17">
        <v>1357</v>
      </c>
      <c r="I239" s="47">
        <f t="shared" si="0"/>
        <v>6516</v>
      </c>
      <c r="J239" s="46"/>
    </row>
    <row r="240" spans="1:10" x14ac:dyDescent="0.3">
      <c r="A240" s="2" t="s">
        <v>29</v>
      </c>
      <c r="B240" s="2" t="s">
        <v>318</v>
      </c>
      <c r="C240" s="17"/>
      <c r="D240" s="17"/>
      <c r="E240" s="17"/>
      <c r="F240" s="10"/>
      <c r="G240" s="17"/>
      <c r="I240" s="47">
        <f t="shared" si="0"/>
        <v>0</v>
      </c>
      <c r="J240" s="46">
        <f>I240</f>
        <v>0</v>
      </c>
    </row>
    <row r="241" spans="1:10" x14ac:dyDescent="0.3">
      <c r="A241" s="2" t="s">
        <v>17</v>
      </c>
      <c r="B241" s="2" t="s">
        <v>318</v>
      </c>
      <c r="C241" s="17"/>
      <c r="D241" s="17"/>
      <c r="E241" s="17"/>
      <c r="F241" s="10"/>
      <c r="G241" s="17"/>
      <c r="I241" s="47">
        <f t="shared" si="0"/>
        <v>0</v>
      </c>
      <c r="J241" s="46">
        <f>I241</f>
        <v>0</v>
      </c>
    </row>
    <row r="242" spans="1:10" x14ac:dyDescent="0.3">
      <c r="A242" s="2" t="s">
        <v>37</v>
      </c>
      <c r="B242" s="2" t="s">
        <v>290</v>
      </c>
      <c r="C242" s="17"/>
      <c r="D242" s="17"/>
      <c r="E242" s="17"/>
      <c r="F242" s="10"/>
      <c r="G242" s="17"/>
      <c r="I242" s="47">
        <f t="shared" si="0"/>
        <v>0</v>
      </c>
      <c r="J242" s="45"/>
    </row>
    <row r="243" spans="1:10" x14ac:dyDescent="0.3">
      <c r="A243" s="2" t="s">
        <v>33</v>
      </c>
      <c r="B243" s="2" t="s">
        <v>290</v>
      </c>
      <c r="C243" s="17"/>
      <c r="D243" s="17"/>
      <c r="E243" s="17"/>
      <c r="F243" s="10"/>
      <c r="G243" s="17"/>
      <c r="I243" s="47">
        <f t="shared" si="0"/>
        <v>0</v>
      </c>
      <c r="J243" s="45"/>
    </row>
    <row r="244" spans="1:10" x14ac:dyDescent="0.3">
      <c r="A244" s="2" t="s">
        <v>31</v>
      </c>
      <c r="B244" s="2" t="s">
        <v>290</v>
      </c>
      <c r="C244" s="17"/>
      <c r="D244" s="17"/>
      <c r="E244" s="17"/>
      <c r="F244" s="10"/>
      <c r="G244" s="17"/>
      <c r="I244" s="47">
        <f t="shared" si="0"/>
        <v>0</v>
      </c>
      <c r="J244" s="45"/>
    </row>
    <row r="245" spans="1:10" x14ac:dyDescent="0.3">
      <c r="A245" s="2" t="s">
        <v>245</v>
      </c>
      <c r="B245" s="2" t="s">
        <v>290</v>
      </c>
      <c r="C245" s="17"/>
      <c r="D245" s="17"/>
      <c r="E245" s="17"/>
      <c r="F245" s="10"/>
      <c r="G245" s="17"/>
      <c r="I245" s="47">
        <f t="shared" si="0"/>
        <v>0</v>
      </c>
      <c r="J245" s="45"/>
    </row>
    <row r="246" spans="1:10" x14ac:dyDescent="0.3">
      <c r="A246" s="62" t="s">
        <v>29</v>
      </c>
      <c r="B246" s="62" t="s">
        <v>32</v>
      </c>
      <c r="C246" s="17"/>
      <c r="D246" s="17"/>
      <c r="E246" s="17"/>
      <c r="F246" s="10"/>
      <c r="G246" s="17"/>
      <c r="I246" s="47">
        <f t="shared" si="0"/>
        <v>0</v>
      </c>
      <c r="J246" s="46">
        <f>I246</f>
        <v>0</v>
      </c>
    </row>
    <row r="247" spans="1:10" x14ac:dyDescent="0.3">
      <c r="A247" s="62" t="s">
        <v>17</v>
      </c>
      <c r="B247" s="62" t="s">
        <v>32</v>
      </c>
      <c r="C247" s="17"/>
      <c r="D247" s="17"/>
      <c r="E247" s="17"/>
      <c r="F247" s="10"/>
      <c r="G247" s="17"/>
      <c r="I247" s="47">
        <f t="shared" si="0"/>
        <v>0</v>
      </c>
      <c r="J247" s="46">
        <f t="shared" ref="J247:J248" si="8">I247</f>
        <v>0</v>
      </c>
    </row>
    <row r="248" spans="1:10" x14ac:dyDescent="0.3">
      <c r="A248" s="40" t="s">
        <v>18</v>
      </c>
      <c r="B248" s="62" t="s">
        <v>32</v>
      </c>
      <c r="C248" s="17"/>
      <c r="D248" s="17"/>
      <c r="E248" s="17"/>
      <c r="F248" s="10"/>
      <c r="G248" s="17"/>
      <c r="I248" s="47">
        <f t="shared" si="0"/>
        <v>0</v>
      </c>
      <c r="J248" s="46">
        <f t="shared" si="8"/>
        <v>0</v>
      </c>
    </row>
    <row r="249" spans="1:10" x14ac:dyDescent="0.3">
      <c r="A249" s="2" t="s">
        <v>42</v>
      </c>
      <c r="B249" s="54" t="s">
        <v>385</v>
      </c>
      <c r="C249" s="17"/>
      <c r="D249" s="17">
        <v>8065</v>
      </c>
      <c r="E249" s="17">
        <v>9279</v>
      </c>
      <c r="F249" s="10">
        <v>9440</v>
      </c>
      <c r="G249" s="17">
        <v>894</v>
      </c>
      <c r="I249" s="47">
        <f t="shared" si="0"/>
        <v>27678</v>
      </c>
      <c r="J249" s="46"/>
    </row>
    <row r="250" spans="1:10" x14ac:dyDescent="0.3">
      <c r="A250" s="2" t="s">
        <v>356</v>
      </c>
      <c r="B250" s="54" t="s">
        <v>385</v>
      </c>
      <c r="C250" s="17">
        <v>4986</v>
      </c>
      <c r="D250" s="17">
        <v>2692</v>
      </c>
      <c r="E250" s="17">
        <v>7152</v>
      </c>
      <c r="F250" s="10">
        <v>5488</v>
      </c>
      <c r="G250" s="17">
        <v>9094</v>
      </c>
      <c r="I250" s="47">
        <f t="shared" si="0"/>
        <v>29412</v>
      </c>
      <c r="J250" s="46"/>
    </row>
    <row r="251" spans="1:10" x14ac:dyDescent="0.3">
      <c r="A251" s="2" t="s">
        <v>440</v>
      </c>
      <c r="B251" s="54" t="s">
        <v>385</v>
      </c>
      <c r="C251" s="17"/>
      <c r="D251" s="17">
        <v>1197</v>
      </c>
      <c r="E251" s="17"/>
      <c r="F251" s="10">
        <v>1261</v>
      </c>
      <c r="G251" s="17"/>
      <c r="I251" s="47">
        <f t="shared" ref="I251" si="9">C251+D251+E251+F251+G251</f>
        <v>2458</v>
      </c>
      <c r="J251" s="46">
        <f>I251</f>
        <v>2458</v>
      </c>
    </row>
    <row r="252" spans="1:10" x14ac:dyDescent="0.3">
      <c r="A252" s="2" t="s">
        <v>44</v>
      </c>
      <c r="B252" s="54" t="s">
        <v>385</v>
      </c>
      <c r="C252" s="17"/>
      <c r="D252" s="17"/>
      <c r="E252" s="17"/>
      <c r="F252" s="10">
        <v>3279</v>
      </c>
      <c r="G252" s="17">
        <v>6931</v>
      </c>
      <c r="I252" s="47">
        <f t="shared" si="0"/>
        <v>10210</v>
      </c>
      <c r="J252" s="46"/>
    </row>
    <row r="253" spans="1:10" x14ac:dyDescent="0.3">
      <c r="A253" s="2" t="s">
        <v>357</v>
      </c>
      <c r="B253" s="54" t="s">
        <v>385</v>
      </c>
      <c r="C253" s="17"/>
      <c r="D253" s="17">
        <v>10791</v>
      </c>
      <c r="E253" s="17">
        <v>5076</v>
      </c>
      <c r="F253" s="10">
        <v>14343</v>
      </c>
      <c r="G253" s="17">
        <v>2802</v>
      </c>
      <c r="I253" s="47">
        <f t="shared" si="0"/>
        <v>33012</v>
      </c>
      <c r="J253" s="46"/>
    </row>
    <row r="254" spans="1:10" x14ac:dyDescent="0.3">
      <c r="A254" s="2" t="s">
        <v>71</v>
      </c>
      <c r="B254" s="54" t="s">
        <v>385</v>
      </c>
      <c r="C254" s="17">
        <v>17140</v>
      </c>
      <c r="D254" s="17"/>
      <c r="E254" s="17">
        <v>2808</v>
      </c>
      <c r="F254" s="10">
        <v>4013</v>
      </c>
      <c r="G254" s="17">
        <v>3895</v>
      </c>
      <c r="I254" s="47">
        <f t="shared" si="0"/>
        <v>27856</v>
      </c>
      <c r="J254" s="46"/>
    </row>
    <row r="255" spans="1:10" x14ac:dyDescent="0.3">
      <c r="A255" s="2" t="s">
        <v>416</v>
      </c>
      <c r="B255" s="54" t="s">
        <v>385</v>
      </c>
      <c r="C255" s="17">
        <v>3298</v>
      </c>
      <c r="D255" s="17">
        <v>2198</v>
      </c>
      <c r="E255" s="17">
        <v>1071</v>
      </c>
      <c r="F255" s="10">
        <v>2911</v>
      </c>
      <c r="G255" s="17">
        <v>4088</v>
      </c>
      <c r="I255" s="47">
        <f t="shared" si="0"/>
        <v>13566</v>
      </c>
      <c r="J255" s="46">
        <f>I255+I266</f>
        <v>16541</v>
      </c>
    </row>
    <row r="256" spans="1:10" x14ac:dyDescent="0.3">
      <c r="A256" s="2" t="s">
        <v>358</v>
      </c>
      <c r="B256" s="54" t="s">
        <v>385</v>
      </c>
      <c r="C256" s="17"/>
      <c r="D256" s="17"/>
      <c r="E256" s="17"/>
      <c r="F256" s="10"/>
      <c r="G256" s="17"/>
      <c r="I256" s="47">
        <f t="shared" si="0"/>
        <v>0</v>
      </c>
      <c r="J256" s="46"/>
    </row>
    <row r="257" spans="1:10" x14ac:dyDescent="0.3">
      <c r="A257" s="2" t="s">
        <v>359</v>
      </c>
      <c r="B257" s="54" t="s">
        <v>385</v>
      </c>
      <c r="C257" s="17">
        <v>1289</v>
      </c>
      <c r="D257" s="17"/>
      <c r="E257" s="17">
        <v>3687</v>
      </c>
      <c r="F257" s="10">
        <v>2993</v>
      </c>
      <c r="G257" s="17">
        <v>1986</v>
      </c>
      <c r="I257" s="47">
        <f t="shared" si="0"/>
        <v>9955</v>
      </c>
      <c r="J257" s="46"/>
    </row>
    <row r="258" spans="1:10" x14ac:dyDescent="0.3">
      <c r="A258" s="2" t="s">
        <v>392</v>
      </c>
      <c r="B258" s="54" t="s">
        <v>390</v>
      </c>
      <c r="C258" s="17"/>
      <c r="D258" s="17"/>
      <c r="E258" s="17"/>
      <c r="F258" s="10"/>
      <c r="G258" s="17"/>
      <c r="I258" s="47">
        <f t="shared" si="0"/>
        <v>0</v>
      </c>
      <c r="J258" s="46">
        <f>I258</f>
        <v>0</v>
      </c>
    </row>
    <row r="259" spans="1:10" x14ac:dyDescent="0.3">
      <c r="A259" s="2" t="s">
        <v>411</v>
      </c>
      <c r="B259" s="54" t="s">
        <v>390</v>
      </c>
      <c r="C259" s="17"/>
      <c r="D259" s="17"/>
      <c r="E259" s="17"/>
      <c r="F259" s="10"/>
      <c r="G259" s="17"/>
      <c r="I259" s="47">
        <f t="shared" si="0"/>
        <v>0</v>
      </c>
      <c r="J259" s="46">
        <f>I259</f>
        <v>0</v>
      </c>
    </row>
    <row r="260" spans="1:10" x14ac:dyDescent="0.3">
      <c r="A260" s="2" t="s">
        <v>393</v>
      </c>
      <c r="B260" s="54" t="s">
        <v>390</v>
      </c>
      <c r="C260" s="17"/>
      <c r="D260" s="17"/>
      <c r="E260" s="17"/>
      <c r="F260" s="10"/>
      <c r="G260" s="17"/>
      <c r="I260" s="47">
        <f t="shared" si="0"/>
        <v>0</v>
      </c>
      <c r="J260" s="46">
        <f>I260</f>
        <v>0</v>
      </c>
    </row>
    <row r="261" spans="1:10" x14ac:dyDescent="0.3">
      <c r="A261" s="2" t="s">
        <v>29</v>
      </c>
      <c r="B261" s="54" t="s">
        <v>433</v>
      </c>
      <c r="C261" s="17">
        <v>838</v>
      </c>
      <c r="D261" s="17"/>
      <c r="E261" s="17"/>
      <c r="F261" s="10">
        <v>5290</v>
      </c>
      <c r="G261" s="17">
        <v>4302</v>
      </c>
      <c r="I261" s="47">
        <f t="shared" si="0"/>
        <v>10430</v>
      </c>
      <c r="J261" s="46"/>
    </row>
    <row r="262" spans="1:10" x14ac:dyDescent="0.3">
      <c r="A262" s="2" t="s">
        <v>330</v>
      </c>
      <c r="B262" s="54" t="s">
        <v>433</v>
      </c>
      <c r="C262" s="17">
        <v>9691</v>
      </c>
      <c r="D262" s="17"/>
      <c r="E262" s="17"/>
      <c r="F262" s="10"/>
      <c r="G262" s="17"/>
      <c r="I262" s="47">
        <f t="shared" si="0"/>
        <v>9691</v>
      </c>
      <c r="J262" s="46"/>
    </row>
    <row r="263" spans="1:10" x14ac:dyDescent="0.3">
      <c r="A263" s="2" t="s">
        <v>17</v>
      </c>
      <c r="B263" s="54" t="s">
        <v>433</v>
      </c>
      <c r="C263" s="17"/>
      <c r="D263" s="17"/>
      <c r="E263" s="17"/>
      <c r="F263" s="10"/>
      <c r="G263" s="17"/>
      <c r="I263" s="47">
        <f t="shared" si="0"/>
        <v>0</v>
      </c>
      <c r="J263" s="46"/>
    </row>
    <row r="264" spans="1:10" x14ac:dyDescent="0.3">
      <c r="A264" s="2" t="s">
        <v>331</v>
      </c>
      <c r="B264" s="54" t="s">
        <v>433</v>
      </c>
      <c r="C264" s="17">
        <v>4687</v>
      </c>
      <c r="D264" s="17">
        <v>398</v>
      </c>
      <c r="E264" s="17">
        <v>706</v>
      </c>
      <c r="F264" s="10">
        <v>2832</v>
      </c>
      <c r="G264" s="17"/>
      <c r="I264" s="47">
        <f t="shared" si="0"/>
        <v>8623</v>
      </c>
      <c r="J264" s="46"/>
    </row>
    <row r="265" spans="1:10" x14ac:dyDescent="0.3">
      <c r="A265" s="2" t="s">
        <v>18</v>
      </c>
      <c r="B265" s="54" t="s">
        <v>433</v>
      </c>
      <c r="C265" s="17"/>
      <c r="D265" s="17"/>
      <c r="E265" s="17"/>
      <c r="F265" s="10"/>
      <c r="G265" s="17"/>
      <c r="I265" s="47">
        <f t="shared" si="0"/>
        <v>0</v>
      </c>
      <c r="J265" s="46"/>
    </row>
    <row r="266" spans="1:10" x14ac:dyDescent="0.3">
      <c r="A266" s="2" t="s">
        <v>415</v>
      </c>
      <c r="B266" s="54" t="s">
        <v>433</v>
      </c>
      <c r="C266" s="17"/>
      <c r="D266" s="17"/>
      <c r="E266" s="17">
        <v>897</v>
      </c>
      <c r="F266" s="10">
        <v>1264</v>
      </c>
      <c r="G266" s="17">
        <v>814</v>
      </c>
      <c r="I266" s="47">
        <f t="shared" ref="I266:I282" si="10">C266+D266+E266+F266+G266</f>
        <v>2975</v>
      </c>
      <c r="J266" s="46"/>
    </row>
    <row r="267" spans="1:10" x14ac:dyDescent="0.3">
      <c r="A267" s="2" t="s">
        <v>53</v>
      </c>
      <c r="B267" s="58" t="s">
        <v>310</v>
      </c>
      <c r="C267" s="17"/>
      <c r="D267" s="17"/>
      <c r="E267" s="17"/>
      <c r="F267" s="10"/>
      <c r="G267" s="17"/>
      <c r="I267" s="47">
        <f t="shared" si="10"/>
        <v>0</v>
      </c>
      <c r="J267" s="44">
        <f>I174+I242+I267+I274+I249+I261</f>
        <v>48517</v>
      </c>
    </row>
    <row r="268" spans="1:10" x14ac:dyDescent="0.3">
      <c r="A268" s="2" t="s">
        <v>333</v>
      </c>
      <c r="B268" s="58" t="s">
        <v>310</v>
      </c>
      <c r="C268" s="17"/>
      <c r="D268" s="17"/>
      <c r="E268" s="17"/>
      <c r="F268" s="10"/>
      <c r="G268" s="17"/>
      <c r="I268" s="47">
        <f t="shared" si="10"/>
        <v>0</v>
      </c>
      <c r="J268" s="46">
        <f>I268+I175+I275+I250+I262</f>
        <v>39103</v>
      </c>
    </row>
    <row r="269" spans="1:10" x14ac:dyDescent="0.3">
      <c r="A269" s="2" t="s">
        <v>54</v>
      </c>
      <c r="B269" s="58" t="s">
        <v>310</v>
      </c>
      <c r="C269" s="17"/>
      <c r="D269" s="17"/>
      <c r="E269" s="17"/>
      <c r="F269" s="10"/>
      <c r="G269" s="17"/>
      <c r="I269" s="47">
        <f t="shared" si="10"/>
        <v>0</v>
      </c>
      <c r="J269" s="44">
        <f>I176+I243+I269+I282+I276+I252+I263</f>
        <v>10210</v>
      </c>
    </row>
    <row r="270" spans="1:10" x14ac:dyDescent="0.3">
      <c r="A270" s="2" t="s">
        <v>334</v>
      </c>
      <c r="B270" s="58" t="s">
        <v>310</v>
      </c>
      <c r="C270" s="17"/>
      <c r="D270" s="17"/>
      <c r="E270" s="17"/>
      <c r="F270" s="10"/>
      <c r="G270" s="17"/>
      <c r="I270" s="47">
        <f t="shared" si="10"/>
        <v>0</v>
      </c>
      <c r="J270" s="46">
        <f>I270+I177+I277+I253+I264</f>
        <v>43645</v>
      </c>
    </row>
    <row r="271" spans="1:10" x14ac:dyDescent="0.3">
      <c r="A271" s="2" t="s">
        <v>311</v>
      </c>
      <c r="B271" s="58" t="s">
        <v>310</v>
      </c>
      <c r="C271" s="17"/>
      <c r="D271" s="17"/>
      <c r="E271" s="17"/>
      <c r="F271" s="10"/>
      <c r="G271" s="17"/>
      <c r="I271" s="47">
        <f t="shared" si="10"/>
        <v>0</v>
      </c>
      <c r="J271" s="44">
        <f>I179+I244+I271+I278+I254+I265</f>
        <v>27856</v>
      </c>
    </row>
    <row r="272" spans="1:10" x14ac:dyDescent="0.3">
      <c r="A272" s="2" t="s">
        <v>320</v>
      </c>
      <c r="B272" s="58" t="s">
        <v>310</v>
      </c>
      <c r="C272" s="17"/>
      <c r="D272" s="17"/>
      <c r="E272" s="17"/>
      <c r="F272" s="17"/>
      <c r="G272" s="17"/>
      <c r="I272" s="47">
        <f t="shared" si="10"/>
        <v>0</v>
      </c>
      <c r="J272" s="44">
        <f>I245+I272+I180+I280+I256</f>
        <v>8445</v>
      </c>
    </row>
    <row r="273" spans="1:10" x14ac:dyDescent="0.3">
      <c r="A273" s="2" t="s">
        <v>337</v>
      </c>
      <c r="B273" s="58" t="s">
        <v>310</v>
      </c>
      <c r="C273" s="17"/>
      <c r="D273" s="17"/>
      <c r="E273" s="17"/>
      <c r="F273" s="17"/>
      <c r="G273" s="17"/>
      <c r="I273" s="47">
        <f>C273+D273+E273+F273+G273</f>
        <v>0</v>
      </c>
      <c r="J273" s="46">
        <f>I273+I181+I281+I257</f>
        <v>9955</v>
      </c>
    </row>
    <row r="274" spans="1:10" x14ac:dyDescent="0.3">
      <c r="A274" s="65" t="s">
        <v>29</v>
      </c>
      <c r="B274" s="58" t="s">
        <v>310</v>
      </c>
      <c r="C274" s="17"/>
      <c r="D274" s="17"/>
      <c r="E274" s="17">
        <v>7662</v>
      </c>
      <c r="F274" s="17">
        <v>910</v>
      </c>
      <c r="G274" s="17">
        <v>796</v>
      </c>
      <c r="I274" s="47">
        <f t="shared" ref="I274:I281" si="11">C274+D274+E274+F274+G274</f>
        <v>9368</v>
      </c>
      <c r="J274" s="46"/>
    </row>
    <row r="275" spans="1:10" x14ac:dyDescent="0.3">
      <c r="A275" s="65" t="s">
        <v>330</v>
      </c>
      <c r="B275" s="58" t="s">
        <v>310</v>
      </c>
      <c r="C275" s="17"/>
      <c r="D275" s="17"/>
      <c r="E275" s="17"/>
      <c r="F275" s="17"/>
      <c r="G275" s="17"/>
      <c r="I275" s="47">
        <f t="shared" si="11"/>
        <v>0</v>
      </c>
      <c r="J275" s="46"/>
    </row>
    <row r="276" spans="1:10" x14ac:dyDescent="0.3">
      <c r="A276" s="65" t="s">
        <v>17</v>
      </c>
      <c r="B276" s="58" t="s">
        <v>310</v>
      </c>
      <c r="C276" s="17"/>
      <c r="D276" s="17"/>
      <c r="E276" s="17"/>
      <c r="F276" s="17"/>
      <c r="G276" s="17"/>
      <c r="I276" s="47">
        <f t="shared" si="11"/>
        <v>0</v>
      </c>
      <c r="J276" s="46"/>
    </row>
    <row r="277" spans="1:10" x14ac:dyDescent="0.3">
      <c r="A277" s="65" t="s">
        <v>331</v>
      </c>
      <c r="B277" s="58" t="s">
        <v>310</v>
      </c>
      <c r="C277" s="17">
        <v>1388</v>
      </c>
      <c r="D277" s="17"/>
      <c r="E277" s="17"/>
      <c r="F277" s="17">
        <v>622</v>
      </c>
      <c r="G277" s="17"/>
      <c r="I277" s="47">
        <f t="shared" si="11"/>
        <v>2010</v>
      </c>
      <c r="J277" s="46"/>
    </row>
    <row r="278" spans="1:10" x14ac:dyDescent="0.3">
      <c r="A278" s="65" t="s">
        <v>18</v>
      </c>
      <c r="B278" s="58" t="s">
        <v>310</v>
      </c>
      <c r="C278" s="17"/>
      <c r="D278" s="17"/>
      <c r="E278" s="17"/>
      <c r="F278" s="10"/>
      <c r="G278" s="17"/>
      <c r="I278" s="47">
        <f t="shared" si="11"/>
        <v>0</v>
      </c>
      <c r="J278" s="46"/>
    </row>
    <row r="279" spans="1:10" x14ac:dyDescent="0.3">
      <c r="A279" s="65" t="s">
        <v>415</v>
      </c>
      <c r="B279" s="58" t="s">
        <v>310</v>
      </c>
      <c r="C279" s="17"/>
      <c r="D279" s="17"/>
      <c r="E279" s="17"/>
      <c r="F279" s="10"/>
      <c r="G279" s="17"/>
      <c r="I279" s="47">
        <f t="shared" si="11"/>
        <v>0</v>
      </c>
      <c r="J279" s="46">
        <f>I279</f>
        <v>0</v>
      </c>
    </row>
    <row r="280" spans="1:10" x14ac:dyDescent="0.3">
      <c r="A280" s="65" t="s">
        <v>244</v>
      </c>
      <c r="B280" s="58" t="s">
        <v>310</v>
      </c>
      <c r="C280" s="17">
        <v>2769</v>
      </c>
      <c r="D280" s="17"/>
      <c r="E280" s="17">
        <v>1100</v>
      </c>
      <c r="F280" s="10"/>
      <c r="G280" s="17">
        <v>2242</v>
      </c>
      <c r="I280" s="47">
        <f t="shared" si="11"/>
        <v>6111</v>
      </c>
      <c r="J280" s="46"/>
    </row>
    <row r="281" spans="1:10" x14ac:dyDescent="0.3">
      <c r="A281" s="65" t="s">
        <v>162</v>
      </c>
      <c r="B281" s="58" t="s">
        <v>310</v>
      </c>
      <c r="C281" s="17"/>
      <c r="D281" s="17"/>
      <c r="E281" s="17"/>
      <c r="F281" s="10"/>
      <c r="G281" s="17"/>
      <c r="I281" s="47">
        <f t="shared" si="11"/>
        <v>0</v>
      </c>
      <c r="J281" s="46"/>
    </row>
    <row r="282" spans="1:10" x14ac:dyDescent="0.3">
      <c r="A282" t="s">
        <v>27</v>
      </c>
      <c r="B282" t="s">
        <v>45</v>
      </c>
      <c r="C282" s="17"/>
      <c r="D282" s="17"/>
      <c r="E282" s="17"/>
      <c r="F282" s="17"/>
      <c r="G282" s="17"/>
      <c r="I282" s="47">
        <f t="shared" si="10"/>
        <v>0</v>
      </c>
      <c r="J282" s="44"/>
    </row>
    <row r="283" spans="1:10" x14ac:dyDescent="0.3">
      <c r="C283" s="1" t="s">
        <v>0</v>
      </c>
      <c r="D283" s="1" t="s">
        <v>0</v>
      </c>
      <c r="E283" s="1" t="s">
        <v>0</v>
      </c>
      <c r="F283" s="1" t="s">
        <v>0</v>
      </c>
      <c r="G283" s="1" t="s">
        <v>0</v>
      </c>
      <c r="H283" s="1"/>
      <c r="I283" s="1" t="s">
        <v>0</v>
      </c>
    </row>
    <row r="284" spans="1:10" x14ac:dyDescent="0.3">
      <c r="C284" s="70">
        <f>SUM(C4:C282)</f>
        <v>181043.8</v>
      </c>
      <c r="D284" s="70">
        <f>SUM(D4:D282)</f>
        <v>94549</v>
      </c>
      <c r="E284" s="70">
        <f>SUM(E4:E282)</f>
        <v>129117</v>
      </c>
      <c r="F284" s="70">
        <f>SUM(F4:F282)</f>
        <v>185084.4</v>
      </c>
      <c r="G284" s="70">
        <f>SUM(G4:G282)</f>
        <v>142297</v>
      </c>
      <c r="H284" s="9"/>
      <c r="I284" s="76">
        <f>SUM(I4:I282)</f>
        <v>732091.2</v>
      </c>
      <c r="J284" s="76">
        <f>SUM(J4:J282)</f>
        <v>732091.2</v>
      </c>
    </row>
    <row r="285" spans="1:10" x14ac:dyDescent="0.3">
      <c r="C285" s="1" t="s">
        <v>1</v>
      </c>
      <c r="D285" s="1" t="s">
        <v>1</v>
      </c>
      <c r="E285" s="1" t="s">
        <v>1</v>
      </c>
      <c r="F285" s="1" t="s">
        <v>1</v>
      </c>
      <c r="G285" s="1" t="s">
        <v>1</v>
      </c>
      <c r="H285" s="1"/>
      <c r="I285" s="1" t="s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J290"/>
  <sheetViews>
    <sheetView topLeftCell="A263" workbookViewId="0">
      <selection activeCell="J114" sqref="J114"/>
    </sheetView>
  </sheetViews>
  <sheetFormatPr defaultRowHeight="14.4" x14ac:dyDescent="0.3"/>
  <cols>
    <col min="2" max="2" width="17.5546875" customWidth="1"/>
    <col min="3" max="3" width="10.5546875" customWidth="1"/>
    <col min="4" max="4" width="10.88671875" customWidth="1"/>
    <col min="5" max="6" width="11" customWidth="1"/>
    <col min="7" max="7" width="10.44140625" customWidth="1"/>
    <col min="9" max="9" width="12.5546875" customWidth="1"/>
    <col min="10" max="10" width="11.88671875" customWidth="1"/>
  </cols>
  <sheetData>
    <row r="1" spans="1:10" x14ac:dyDescent="0.3">
      <c r="A1" t="s">
        <v>443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4" t="s">
        <v>188</v>
      </c>
      <c r="E3" s="4" t="s">
        <v>49</v>
      </c>
      <c r="F3" s="3" t="s">
        <v>189</v>
      </c>
      <c r="G3" s="3" t="s">
        <v>190</v>
      </c>
    </row>
    <row r="4" spans="1:10" x14ac:dyDescent="0.3">
      <c r="A4" t="s">
        <v>19</v>
      </c>
      <c r="B4" t="s">
        <v>13</v>
      </c>
      <c r="C4" s="5"/>
      <c r="D4" s="5">
        <v>13482</v>
      </c>
      <c r="E4" s="5">
        <v>3348</v>
      </c>
      <c r="F4" s="10">
        <v>3647</v>
      </c>
      <c r="G4" s="5">
        <v>1068</v>
      </c>
      <c r="I4" s="47">
        <f t="shared" ref="I4:I270" si="0">C4+D4+E4+F4+G4</f>
        <v>21545</v>
      </c>
      <c r="J4" s="44">
        <f>I4+I20+I34+I41+I63+I67+I69+I80+I27+I76+I87+I56+I48</f>
        <v>35521</v>
      </c>
    </row>
    <row r="5" spans="1:10" x14ac:dyDescent="0.3">
      <c r="A5" t="s">
        <v>421</v>
      </c>
      <c r="B5" t="s">
        <v>13</v>
      </c>
      <c r="C5" s="5"/>
      <c r="D5" s="5">
        <v>287</v>
      </c>
      <c r="E5" s="5"/>
      <c r="F5" s="10">
        <v>1066</v>
      </c>
      <c r="G5" s="5"/>
      <c r="I5" s="47">
        <f t="shared" si="0"/>
        <v>1353</v>
      </c>
      <c r="J5" s="44">
        <f>I5+I21+I35+I42+I64+I68+I70+I81+I28+I77+I88+I57+I49</f>
        <v>20977</v>
      </c>
    </row>
    <row r="6" spans="1:10" x14ac:dyDescent="0.3">
      <c r="A6" t="s">
        <v>20</v>
      </c>
      <c r="B6" t="s">
        <v>13</v>
      </c>
      <c r="C6" s="5"/>
      <c r="D6" s="5">
        <v>8028</v>
      </c>
      <c r="E6" s="5">
        <v>6135</v>
      </c>
      <c r="F6" s="17">
        <v>9693</v>
      </c>
      <c r="G6" s="5">
        <v>468</v>
      </c>
      <c r="I6" s="47">
        <f t="shared" si="0"/>
        <v>24324</v>
      </c>
      <c r="J6" s="44">
        <f>I6+I22+I36+I43+I64+I68+I71+I82+I29+I78+I89+I58+I50</f>
        <v>62862</v>
      </c>
    </row>
    <row r="7" spans="1:10" x14ac:dyDescent="0.3">
      <c r="A7" t="s">
        <v>422</v>
      </c>
      <c r="B7" t="s">
        <v>13</v>
      </c>
      <c r="C7" s="5"/>
      <c r="D7" s="5">
        <v>7930</v>
      </c>
      <c r="E7" s="5">
        <v>10509</v>
      </c>
      <c r="F7" s="17">
        <v>11607</v>
      </c>
      <c r="G7" s="5">
        <v>2490</v>
      </c>
      <c r="I7" s="47">
        <f t="shared" si="0"/>
        <v>32536</v>
      </c>
      <c r="J7" s="44">
        <f>I7+I23+I37+I44+I30+I51+I59+I72+I83+I90</f>
        <v>43730</v>
      </c>
    </row>
    <row r="8" spans="1:10" x14ac:dyDescent="0.3">
      <c r="A8" t="s">
        <v>21</v>
      </c>
      <c r="B8" t="s">
        <v>13</v>
      </c>
      <c r="C8" s="5"/>
      <c r="D8" s="5">
        <v>15797</v>
      </c>
      <c r="E8" s="87">
        <v>7568</v>
      </c>
      <c r="F8" s="17">
        <v>7076</v>
      </c>
      <c r="G8" s="5">
        <v>3709</v>
      </c>
      <c r="I8" s="47">
        <f t="shared" si="0"/>
        <v>34150</v>
      </c>
      <c r="J8" s="44">
        <f>I8+I24+I38+I45+I31+I52+I60+I65+I73+I84+I91</f>
        <v>39880</v>
      </c>
    </row>
    <row r="9" spans="1:10" x14ac:dyDescent="0.3">
      <c r="A9" t="s">
        <v>423</v>
      </c>
      <c r="B9" t="s">
        <v>13</v>
      </c>
      <c r="C9" s="5"/>
      <c r="D9" s="5">
        <v>1242</v>
      </c>
      <c r="E9" s="5">
        <v>5904</v>
      </c>
      <c r="F9" s="17">
        <v>5086</v>
      </c>
      <c r="G9" s="5"/>
      <c r="I9" s="47">
        <f t="shared" si="0"/>
        <v>12232</v>
      </c>
      <c r="J9" s="44">
        <f>I9+I92+I53</f>
        <v>12232</v>
      </c>
    </row>
    <row r="10" spans="1:10" x14ac:dyDescent="0.3">
      <c r="A10" t="s">
        <v>243</v>
      </c>
      <c r="B10" t="s">
        <v>13</v>
      </c>
      <c r="C10" s="5"/>
      <c r="D10" s="5">
        <v>4309</v>
      </c>
      <c r="E10" s="5"/>
      <c r="F10" s="17">
        <v>1827</v>
      </c>
      <c r="G10" s="5"/>
      <c r="I10" s="47">
        <f t="shared" si="0"/>
        <v>6136</v>
      </c>
      <c r="J10" s="44">
        <f>I10+I25+I39+I46+I32+I54+I61+I66+I74+I78+I85+I93</f>
        <v>6136</v>
      </c>
    </row>
    <row r="11" spans="1:10" x14ac:dyDescent="0.3">
      <c r="A11" t="s">
        <v>197</v>
      </c>
      <c r="B11" t="s">
        <v>13</v>
      </c>
      <c r="C11" s="5"/>
      <c r="D11" s="5">
        <v>11131</v>
      </c>
      <c r="E11" s="5"/>
      <c r="F11" s="17">
        <v>1953</v>
      </c>
      <c r="G11" s="5"/>
      <c r="I11" s="47">
        <f t="shared" si="0"/>
        <v>13084</v>
      </c>
      <c r="J11" s="44">
        <f>I11+I26+I40+I47+I33+I55+I62+I75+I79+I86+I94</f>
        <v>23266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1207</v>
      </c>
      <c r="E13" s="5"/>
      <c r="F13" s="17">
        <v>516</v>
      </c>
      <c r="G13" s="5"/>
      <c r="I13" s="47">
        <f t="shared" si="0"/>
        <v>1723</v>
      </c>
      <c r="J13" s="46">
        <f>I13+I16</f>
        <v>1723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/>
      <c r="E15" s="5">
        <v>1158</v>
      </c>
      <c r="F15" s="17"/>
      <c r="G15" s="5">
        <v>1221</v>
      </c>
      <c r="I15" s="47">
        <f t="shared" si="0"/>
        <v>2379</v>
      </c>
      <c r="J15" s="46">
        <f>I15</f>
        <v>2379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>
        <v>1442</v>
      </c>
      <c r="F38" s="17"/>
      <c r="G38" s="17">
        <v>2447</v>
      </c>
      <c r="I38" s="47">
        <f t="shared" si="0"/>
        <v>3889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4" t="s">
        <v>345</v>
      </c>
      <c r="C48" s="17"/>
      <c r="D48" s="17">
        <v>2759</v>
      </c>
      <c r="E48" s="17">
        <v>9029</v>
      </c>
      <c r="F48" s="17">
        <v>620</v>
      </c>
      <c r="G48" s="17"/>
      <c r="I48" s="47">
        <f t="shared" si="0"/>
        <v>12408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18</v>
      </c>
      <c r="B52" s="84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/>
    </row>
    <row r="54" spans="1:10" x14ac:dyDescent="0.3">
      <c r="A54" s="2" t="s">
        <v>244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/>
      <c r="F73" s="17">
        <v>1841</v>
      </c>
      <c r="G73" s="17"/>
      <c r="I73" s="47">
        <f t="shared" si="0"/>
        <v>1841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/>
      <c r="E87" s="17"/>
      <c r="F87" s="17">
        <v>613</v>
      </c>
      <c r="G87" s="17">
        <v>955</v>
      </c>
      <c r="I87" s="47">
        <f t="shared" si="0"/>
        <v>1568</v>
      </c>
      <c r="J87" s="45"/>
    </row>
    <row r="88" spans="1:10" x14ac:dyDescent="0.3">
      <c r="A88" s="77" t="s">
        <v>328</v>
      </c>
      <c r="B88" s="77" t="s">
        <v>386</v>
      </c>
      <c r="C88" s="17"/>
      <c r="D88" s="17"/>
      <c r="E88" s="17"/>
      <c r="F88" s="17">
        <v>4011</v>
      </c>
      <c r="G88" s="17">
        <v>15613</v>
      </c>
      <c r="I88" s="47">
        <f t="shared" si="0"/>
        <v>19624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/>
      <c r="F89" s="17">
        <v>14449</v>
      </c>
      <c r="G89" s="17">
        <v>24089</v>
      </c>
      <c r="I89" s="47">
        <f t="shared" si="0"/>
        <v>38538</v>
      </c>
      <c r="J89" s="45"/>
    </row>
    <row r="90" spans="1:10" x14ac:dyDescent="0.3">
      <c r="A90" s="77" t="s">
        <v>329</v>
      </c>
      <c r="B90" s="77" t="s">
        <v>386</v>
      </c>
      <c r="C90" s="17"/>
      <c r="D90" s="17"/>
      <c r="E90" s="17"/>
      <c r="F90" s="17"/>
      <c r="G90" s="17">
        <v>11194</v>
      </c>
      <c r="I90" s="47">
        <f t="shared" si="0"/>
        <v>11194</v>
      </c>
      <c r="J90" s="45"/>
    </row>
    <row r="91" spans="1:10" x14ac:dyDescent="0.3">
      <c r="A91" s="77" t="s">
        <v>174</v>
      </c>
      <c r="B91" s="77" t="s">
        <v>386</v>
      </c>
      <c r="C91" s="17"/>
      <c r="D91" s="17"/>
      <c r="E91" s="17"/>
      <c r="F91" s="17"/>
      <c r="G91" s="17"/>
      <c r="I91" s="47">
        <f t="shared" si="0"/>
        <v>0</v>
      </c>
      <c r="J91" s="45"/>
    </row>
    <row r="92" spans="1:10" x14ac:dyDescent="0.3">
      <c r="A92" s="77" t="s">
        <v>448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s="77" t="s">
        <v>307</v>
      </c>
      <c r="B93" s="77" t="s">
        <v>386</v>
      </c>
      <c r="C93" s="17"/>
      <c r="D93" s="17"/>
      <c r="E93" s="17"/>
      <c r="F93" s="17"/>
      <c r="G93" s="17"/>
      <c r="I93" s="47">
        <f t="shared" si="0"/>
        <v>0</v>
      </c>
      <c r="J93" s="45"/>
    </row>
    <row r="94" spans="1:10" x14ac:dyDescent="0.3">
      <c r="A94" s="77" t="s">
        <v>324</v>
      </c>
      <c r="B94" s="77" t="s">
        <v>386</v>
      </c>
      <c r="C94" s="17"/>
      <c r="D94" s="17"/>
      <c r="E94" s="17"/>
      <c r="F94" s="17"/>
      <c r="G94" s="17">
        <v>10182</v>
      </c>
      <c r="I94" s="47">
        <f t="shared" si="0"/>
        <v>10182</v>
      </c>
      <c r="J94" s="45"/>
    </row>
    <row r="95" spans="1:10" x14ac:dyDescent="0.3">
      <c r="A95" t="s">
        <v>29</v>
      </c>
      <c r="B95" t="s">
        <v>30</v>
      </c>
      <c r="C95" s="17"/>
      <c r="D95" s="17">
        <v>10037</v>
      </c>
      <c r="E95" s="17">
        <v>8035</v>
      </c>
      <c r="F95" s="17">
        <v>2822</v>
      </c>
      <c r="G95" s="17">
        <v>491</v>
      </c>
      <c r="I95" s="47">
        <f t="shared" si="0"/>
        <v>21385</v>
      </c>
      <c r="J95" s="44"/>
    </row>
    <row r="96" spans="1:10" x14ac:dyDescent="0.3">
      <c r="A96" s="2" t="s">
        <v>330</v>
      </c>
      <c r="B96" t="s">
        <v>30</v>
      </c>
      <c r="C96" s="17"/>
      <c r="D96" s="17"/>
      <c r="E96" s="17"/>
      <c r="F96" s="17">
        <v>4782</v>
      </c>
      <c r="G96" s="17">
        <v>10926</v>
      </c>
      <c r="I96" s="47">
        <f t="shared" ref="I96:I100" si="1">C96+D96+E96+F96+G96</f>
        <v>15708</v>
      </c>
      <c r="J96" s="44"/>
    </row>
    <row r="97" spans="1:10" x14ac:dyDescent="0.3">
      <c r="A97" t="s">
        <v>17</v>
      </c>
      <c r="B97" t="s">
        <v>30</v>
      </c>
      <c r="C97" s="17"/>
      <c r="D97" s="17">
        <v>2554</v>
      </c>
      <c r="E97" s="17">
        <v>5417</v>
      </c>
      <c r="F97" s="17">
        <v>15976</v>
      </c>
      <c r="G97" s="17">
        <v>13126</v>
      </c>
      <c r="I97" s="47">
        <f t="shared" si="1"/>
        <v>37073</v>
      </c>
      <c r="J97" s="44"/>
    </row>
    <row r="98" spans="1:10" x14ac:dyDescent="0.3">
      <c r="A98" s="2" t="s">
        <v>331</v>
      </c>
      <c r="B98" t="s">
        <v>30</v>
      </c>
      <c r="C98" s="17"/>
      <c r="D98" s="17">
        <v>5742</v>
      </c>
      <c r="E98" s="17">
        <v>3337</v>
      </c>
      <c r="F98" s="17">
        <v>5065</v>
      </c>
      <c r="G98" s="17">
        <v>9025</v>
      </c>
      <c r="I98" s="47">
        <f t="shared" si="1"/>
        <v>23169</v>
      </c>
      <c r="J98" s="44"/>
    </row>
    <row r="99" spans="1:10" x14ac:dyDescent="0.3">
      <c r="A99" s="2" t="s">
        <v>18</v>
      </c>
      <c r="B99" t="s">
        <v>30</v>
      </c>
      <c r="C99" s="17"/>
      <c r="D99" s="17">
        <v>4021</v>
      </c>
      <c r="E99" s="17">
        <v>1145</v>
      </c>
      <c r="F99" s="17">
        <v>5036</v>
      </c>
      <c r="G99" s="17">
        <v>2020</v>
      </c>
      <c r="I99" s="47">
        <f t="shared" si="1"/>
        <v>12222</v>
      </c>
      <c r="J99" s="44"/>
    </row>
    <row r="100" spans="1:10" x14ac:dyDescent="0.3">
      <c r="A100" s="2" t="s">
        <v>415</v>
      </c>
      <c r="B100" t="s">
        <v>30</v>
      </c>
      <c r="C100" s="17"/>
      <c r="D100" s="17">
        <v>1217</v>
      </c>
      <c r="E100" s="17">
        <v>2042</v>
      </c>
      <c r="F100" s="17">
        <v>4003</v>
      </c>
      <c r="G100" s="17"/>
      <c r="I100" s="47">
        <f t="shared" si="1"/>
        <v>7262</v>
      </c>
      <c r="J100" s="44"/>
    </row>
    <row r="101" spans="1:10" x14ac:dyDescent="0.3">
      <c r="A101" t="s">
        <v>244</v>
      </c>
      <c r="B101" t="s">
        <v>30</v>
      </c>
      <c r="C101" s="17"/>
      <c r="D101" s="17">
        <v>3901</v>
      </c>
      <c r="E101" s="17"/>
      <c r="F101" s="17">
        <v>1686</v>
      </c>
      <c r="G101" s="17"/>
      <c r="I101" s="47">
        <f t="shared" si="0"/>
        <v>5587</v>
      </c>
      <c r="J101" s="44"/>
    </row>
    <row r="102" spans="1:10" x14ac:dyDescent="0.3">
      <c r="A102" t="s">
        <v>162</v>
      </c>
      <c r="B102" t="s">
        <v>30</v>
      </c>
      <c r="C102" s="17"/>
      <c r="D102" s="17">
        <v>3415</v>
      </c>
      <c r="E102" s="17"/>
      <c r="F102" s="17">
        <v>1101</v>
      </c>
      <c r="G102" s="17">
        <v>3506</v>
      </c>
      <c r="I102" s="47">
        <f t="shared" si="0"/>
        <v>8022</v>
      </c>
      <c r="J102" s="46"/>
    </row>
    <row r="103" spans="1:10" x14ac:dyDescent="0.3">
      <c r="A103" s="42" t="s">
        <v>25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I103+I125</f>
        <v>0</v>
      </c>
    </row>
    <row r="104" spans="1:10" x14ac:dyDescent="0.3">
      <c r="A104" s="42" t="s">
        <v>349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6">
        <f>I104</f>
        <v>0</v>
      </c>
    </row>
    <row r="105" spans="1:10" x14ac:dyDescent="0.3">
      <c r="A105" s="42" t="s">
        <v>27</v>
      </c>
      <c r="B105" s="42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I105+I123+I126</f>
        <v>0</v>
      </c>
    </row>
    <row r="106" spans="1:10" x14ac:dyDescent="0.3">
      <c r="A106" s="60" t="s">
        <v>325</v>
      </c>
      <c r="B106" s="60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I106+I127</f>
        <v>0</v>
      </c>
    </row>
    <row r="107" spans="1:10" x14ac:dyDescent="0.3">
      <c r="A107" s="42" t="s">
        <v>28</v>
      </c>
      <c r="B107" s="42" t="s">
        <v>30</v>
      </c>
      <c r="C107" s="17"/>
      <c r="D107" s="17"/>
      <c r="E107" s="17"/>
      <c r="F107" s="17"/>
      <c r="G107" s="17"/>
      <c r="I107" s="47">
        <f t="shared" si="0"/>
        <v>0</v>
      </c>
      <c r="J107" s="44">
        <f>I107+I124+I128</f>
        <v>0</v>
      </c>
    </row>
    <row r="108" spans="1:10" x14ac:dyDescent="0.3">
      <c r="A108" t="s">
        <v>29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4">
        <f>I95+I108+I116+I129+I161+I133+I140+I147+I154+I168</f>
        <v>21385</v>
      </c>
    </row>
    <row r="109" spans="1:10" x14ac:dyDescent="0.3">
      <c r="A109" t="s">
        <v>330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6">
        <f>I109+I162+I134+I141+I148+I155+I169+I117+I96</f>
        <v>16073</v>
      </c>
    </row>
    <row r="110" spans="1:10" x14ac:dyDescent="0.3">
      <c r="A110" t="s">
        <v>17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I97+I110+I118+I130+I163+I135+I142+I149+I156+I170</f>
        <v>37073</v>
      </c>
    </row>
    <row r="111" spans="1:10" x14ac:dyDescent="0.3">
      <c r="A111" t="s">
        <v>331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6">
        <f>I111+I164+I136+I143+I150+I157+I171+I119+I98</f>
        <v>23169</v>
      </c>
    </row>
    <row r="112" spans="1:10" x14ac:dyDescent="0.3">
      <c r="A112" t="s">
        <v>18</v>
      </c>
      <c r="B112" s="59" t="s">
        <v>254</v>
      </c>
      <c r="C112" s="17"/>
      <c r="D112" s="17"/>
      <c r="E112" s="17"/>
      <c r="F112" s="17"/>
      <c r="G112" s="17"/>
      <c r="I112" s="47">
        <f t="shared" si="0"/>
        <v>0</v>
      </c>
      <c r="J112" s="44">
        <f>I99+I120+I131+I165+I112+I137+I144+I151+I158+I172</f>
        <v>21716</v>
      </c>
    </row>
    <row r="113" spans="1:10" x14ac:dyDescent="0.3">
      <c r="A113" t="s">
        <v>415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I113+I100</f>
        <v>7262</v>
      </c>
    </row>
    <row r="114" spans="1:10" x14ac:dyDescent="0.3">
      <c r="A114" t="s">
        <v>244</v>
      </c>
      <c r="B114" s="59" t="s">
        <v>254</v>
      </c>
      <c r="C114" s="17"/>
      <c r="D114" s="17"/>
      <c r="E114" s="17"/>
      <c r="F114" s="17"/>
      <c r="G114" s="17"/>
      <c r="I114" s="47">
        <f t="shared" si="0"/>
        <v>0</v>
      </c>
      <c r="J114" s="44">
        <f>I101+I121+I132+I114+I166+I138+I145+I152+I159+I173</f>
        <v>5587</v>
      </c>
    </row>
    <row r="115" spans="1:10" x14ac:dyDescent="0.3">
      <c r="A115" t="s">
        <v>162</v>
      </c>
      <c r="B115" s="59" t="s">
        <v>254</v>
      </c>
      <c r="C115" s="17"/>
      <c r="D115" s="17"/>
      <c r="E115" s="17"/>
      <c r="F115" s="17"/>
      <c r="G115" s="17"/>
      <c r="I115" s="47">
        <f t="shared" si="0"/>
        <v>0</v>
      </c>
      <c r="J115" s="44">
        <f>I102+I115+I122+I167+I139+I146+I153+I160+I174</f>
        <v>8294</v>
      </c>
    </row>
    <row r="116" spans="1:10" x14ac:dyDescent="0.3">
      <c r="A116" t="s">
        <v>175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361</v>
      </c>
      <c r="B117" s="68" t="s">
        <v>430</v>
      </c>
      <c r="C117" s="17"/>
      <c r="D117" s="17"/>
      <c r="E117" s="17"/>
      <c r="F117" s="17"/>
      <c r="G117" s="17"/>
      <c r="I117" s="47">
        <f t="shared" si="0"/>
        <v>0</v>
      </c>
      <c r="J117" s="45"/>
    </row>
    <row r="118" spans="1:10" x14ac:dyDescent="0.3">
      <c r="A118" t="s">
        <v>176</v>
      </c>
      <c r="B118" s="68" t="s">
        <v>430</v>
      </c>
      <c r="C118" s="17"/>
      <c r="D118" s="17"/>
      <c r="E118" s="17"/>
      <c r="F118" s="17"/>
      <c r="G118" s="17"/>
      <c r="I118" s="47">
        <f t="shared" si="0"/>
        <v>0</v>
      </c>
      <c r="J118" s="45"/>
    </row>
    <row r="119" spans="1:10" x14ac:dyDescent="0.3">
      <c r="A119" t="s">
        <v>362</v>
      </c>
      <c r="B119" s="68" t="s">
        <v>430</v>
      </c>
      <c r="C119" s="17"/>
      <c r="D119" s="17"/>
      <c r="E119" s="17"/>
      <c r="F119" s="17"/>
      <c r="G119" s="17"/>
      <c r="I119" s="47">
        <f t="shared" si="0"/>
        <v>0</v>
      </c>
      <c r="J119" s="45"/>
    </row>
    <row r="120" spans="1:10" x14ac:dyDescent="0.3">
      <c r="A120" t="s">
        <v>177</v>
      </c>
      <c r="B120" s="68" t="s">
        <v>430</v>
      </c>
      <c r="C120" s="17"/>
      <c r="D120" s="17">
        <v>5620</v>
      </c>
      <c r="E120" s="17">
        <v>3874</v>
      </c>
      <c r="F120" s="17"/>
      <c r="G120" s="17"/>
      <c r="I120" s="47">
        <f t="shared" si="0"/>
        <v>9494</v>
      </c>
      <c r="J120" s="45"/>
    </row>
    <row r="121" spans="1:10" x14ac:dyDescent="0.3">
      <c r="A121" t="s">
        <v>363</v>
      </c>
      <c r="B121" s="68" t="s">
        <v>430</v>
      </c>
      <c r="C121" s="17"/>
      <c r="D121" s="17"/>
      <c r="E121" s="17"/>
      <c r="F121" s="17"/>
      <c r="G121" s="17"/>
      <c r="I121" s="47">
        <f t="shared" si="0"/>
        <v>0</v>
      </c>
      <c r="J121" s="45"/>
    </row>
    <row r="122" spans="1:10" x14ac:dyDescent="0.3">
      <c r="A122" t="s">
        <v>364</v>
      </c>
      <c r="B122" s="68" t="s">
        <v>430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27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289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25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27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325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28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29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2" t="s">
        <v>17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18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s="2" t="s">
        <v>244</v>
      </c>
      <c r="B132" s="2" t="s">
        <v>292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175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361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176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362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t="s">
        <v>177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363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2" t="s">
        <v>364</v>
      </c>
      <c r="B139" s="64" t="s">
        <v>360</v>
      </c>
      <c r="C139" s="17"/>
      <c r="D139" s="17"/>
      <c r="E139" s="17"/>
      <c r="F139" s="17"/>
      <c r="G139" s="17"/>
      <c r="I139" s="13">
        <f t="shared" si="0"/>
        <v>0</v>
      </c>
      <c r="J139" s="45"/>
    </row>
    <row r="140" spans="1:10" x14ac:dyDescent="0.3">
      <c r="A140" s="53" t="s">
        <v>29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330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17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331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18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244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53" t="s">
        <v>162</v>
      </c>
      <c r="B146" s="68" t="s">
        <v>420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29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330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17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331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18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1" t="s">
        <v>244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1" t="s">
        <v>162</v>
      </c>
      <c r="B153" s="68" t="s">
        <v>382</v>
      </c>
      <c r="C153" s="17"/>
      <c r="D153" s="17">
        <v>272</v>
      </c>
      <c r="E153" s="17"/>
      <c r="F153" s="17"/>
      <c r="G153" s="17"/>
      <c r="I153" s="13">
        <f t="shared" si="0"/>
        <v>272</v>
      </c>
      <c r="J153" s="46"/>
    </row>
    <row r="154" spans="1:10" x14ac:dyDescent="0.3">
      <c r="A154" s="55" t="s">
        <v>37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332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33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326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2" t="s">
        <v>31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55" t="s">
        <v>245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55" t="s">
        <v>161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37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332</v>
      </c>
      <c r="B162" s="73" t="s">
        <v>297</v>
      </c>
      <c r="C162" s="17"/>
      <c r="D162" s="17">
        <v>365</v>
      </c>
      <c r="E162" s="17"/>
      <c r="F162" s="17"/>
      <c r="G162" s="17"/>
      <c r="I162" s="13">
        <f t="shared" si="0"/>
        <v>365</v>
      </c>
      <c r="J162" s="46"/>
    </row>
    <row r="163" spans="1:10" x14ac:dyDescent="0.3">
      <c r="A163" s="2" t="s">
        <v>33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326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31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245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2" t="s">
        <v>161</v>
      </c>
      <c r="B167" s="73" t="s">
        <v>297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175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7" t="s">
        <v>361</v>
      </c>
      <c r="B169" s="68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s="78" t="s">
        <v>176</v>
      </c>
      <c r="B170" s="68" t="s">
        <v>382</v>
      </c>
      <c r="C170" s="17"/>
      <c r="D170" s="17"/>
      <c r="E170" s="17"/>
      <c r="F170" s="17"/>
      <c r="G170" s="17"/>
      <c r="I170" s="13">
        <f t="shared" si="0"/>
        <v>0</v>
      </c>
      <c r="J170" s="46"/>
    </row>
    <row r="171" spans="1:10" x14ac:dyDescent="0.3">
      <c r="A171" s="78" t="s">
        <v>362</v>
      </c>
      <c r="B171" s="68" t="s">
        <v>382</v>
      </c>
      <c r="C171" s="17"/>
      <c r="D171" s="17"/>
      <c r="E171" s="17"/>
      <c r="F171" s="17"/>
      <c r="G171" s="17"/>
      <c r="I171" s="13">
        <f t="shared" si="0"/>
        <v>0</v>
      </c>
      <c r="J171" s="46"/>
    </row>
    <row r="172" spans="1:10" x14ac:dyDescent="0.3">
      <c r="A172" s="78" t="s">
        <v>177</v>
      </c>
      <c r="B172" s="68" t="s">
        <v>382</v>
      </c>
      <c r="C172" s="17"/>
      <c r="D172" s="17"/>
      <c r="E172" s="17"/>
      <c r="F172" s="17"/>
      <c r="G172" s="17"/>
      <c r="I172" s="13">
        <f t="shared" si="0"/>
        <v>0</v>
      </c>
      <c r="J172" s="46"/>
    </row>
    <row r="173" spans="1:10" x14ac:dyDescent="0.3">
      <c r="A173" s="77" t="s">
        <v>363</v>
      </c>
      <c r="B173" s="68" t="s">
        <v>382</v>
      </c>
      <c r="C173" s="17"/>
      <c r="D173" s="17"/>
      <c r="E173" s="17"/>
      <c r="F173" s="17"/>
      <c r="G173" s="17"/>
      <c r="I173" s="13">
        <f t="shared" si="0"/>
        <v>0</v>
      </c>
      <c r="J173" s="46"/>
    </row>
    <row r="174" spans="1:10" x14ac:dyDescent="0.3">
      <c r="A174" s="77" t="s">
        <v>364</v>
      </c>
      <c r="B174" s="68" t="s">
        <v>382</v>
      </c>
      <c r="C174" s="17"/>
      <c r="D174" s="17"/>
      <c r="E174" s="17"/>
      <c r="F174" s="17"/>
      <c r="G174" s="17"/>
      <c r="I174" s="13">
        <f t="shared" si="0"/>
        <v>0</v>
      </c>
      <c r="J174" s="46"/>
    </row>
    <row r="175" spans="1:10" x14ac:dyDescent="0.3">
      <c r="A175" t="s">
        <v>37</v>
      </c>
      <c r="B175" s="55" t="s">
        <v>336</v>
      </c>
      <c r="C175" s="17"/>
      <c r="D175" s="17"/>
      <c r="E175" s="17"/>
      <c r="F175" s="10"/>
      <c r="G175" s="17"/>
      <c r="I175" s="47">
        <f t="shared" si="0"/>
        <v>0</v>
      </c>
      <c r="J175" s="45"/>
    </row>
    <row r="176" spans="1:10" x14ac:dyDescent="0.3">
      <c r="A176" s="2" t="s">
        <v>332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t="s">
        <v>33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s="2" t="s">
        <v>326</v>
      </c>
      <c r="B178" s="55" t="s">
        <v>336</v>
      </c>
      <c r="C178" s="17"/>
      <c r="D178" s="17"/>
      <c r="E178" s="17"/>
      <c r="F178" s="10"/>
      <c r="G178" s="17"/>
      <c r="I178" s="47">
        <f t="shared" si="0"/>
        <v>0</v>
      </c>
      <c r="J178" s="45"/>
    </row>
    <row r="179" spans="1:10" x14ac:dyDescent="0.3">
      <c r="A179" s="2" t="s">
        <v>339</v>
      </c>
      <c r="B179" s="55" t="s">
        <v>336</v>
      </c>
      <c r="C179" s="17"/>
      <c r="D179" s="17"/>
      <c r="E179" s="17"/>
      <c r="F179" s="10"/>
      <c r="G179" s="17"/>
      <c r="I179" s="47">
        <f t="shared" si="0"/>
        <v>0</v>
      </c>
      <c r="J179" s="46">
        <f>I179</f>
        <v>0</v>
      </c>
    </row>
    <row r="180" spans="1:10" x14ac:dyDescent="0.3">
      <c r="A180" t="s">
        <v>31</v>
      </c>
      <c r="B180" s="55" t="s">
        <v>336</v>
      </c>
      <c r="C180" s="17"/>
      <c r="D180" s="17"/>
      <c r="E180" s="17"/>
      <c r="F180" s="17"/>
      <c r="G180" s="17"/>
      <c r="I180" s="47">
        <f t="shared" si="0"/>
        <v>0</v>
      </c>
      <c r="J180" s="45"/>
    </row>
    <row r="181" spans="1:10" x14ac:dyDescent="0.3">
      <c r="A181" s="2" t="s">
        <v>245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s="2" t="s">
        <v>161</v>
      </c>
      <c r="B182" s="55" t="s">
        <v>336</v>
      </c>
      <c r="C182" s="17"/>
      <c r="D182" s="17"/>
      <c r="E182" s="17"/>
      <c r="F182" s="17"/>
      <c r="G182" s="17"/>
      <c r="I182" s="47">
        <f t="shared" si="0"/>
        <v>0</v>
      </c>
      <c r="J182" s="45"/>
    </row>
    <row r="183" spans="1:10" x14ac:dyDescent="0.3">
      <c r="A183" t="s">
        <v>35</v>
      </c>
      <c r="B183" t="s">
        <v>32</v>
      </c>
      <c r="C183" s="17"/>
      <c r="D183" s="17"/>
      <c r="E183" s="17"/>
      <c r="F183" s="17"/>
      <c r="G183" s="17"/>
      <c r="I183" s="13">
        <f t="shared" si="0"/>
        <v>0</v>
      </c>
      <c r="J183" s="46">
        <f>I183</f>
        <v>0</v>
      </c>
    </row>
    <row r="184" spans="1:10" x14ac:dyDescent="0.3">
      <c r="A184" t="s">
        <v>36</v>
      </c>
      <c r="B184" t="s">
        <v>32</v>
      </c>
      <c r="C184" s="17"/>
      <c r="D184" s="17"/>
      <c r="E184" s="17"/>
      <c r="F184" s="17"/>
      <c r="G184" s="17"/>
      <c r="I184" s="13">
        <f t="shared" si="0"/>
        <v>0</v>
      </c>
      <c r="J184" s="46">
        <f t="shared" ref="J184:J202" si="2">I184</f>
        <v>0</v>
      </c>
    </row>
    <row r="185" spans="1:10" x14ac:dyDescent="0.3">
      <c r="A185" t="s">
        <v>441</v>
      </c>
      <c r="B185" s="56" t="s">
        <v>32</v>
      </c>
      <c r="C185" s="17"/>
      <c r="D185" s="17">
        <v>1882</v>
      </c>
      <c r="E185" s="17"/>
      <c r="F185" s="17"/>
      <c r="G185" s="17"/>
      <c r="I185" s="13">
        <f t="shared" ref="I185" si="3">C185+D185+E185+F185+G185</f>
        <v>1882</v>
      </c>
      <c r="J185" s="46">
        <f t="shared" si="2"/>
        <v>1882</v>
      </c>
    </row>
    <row r="186" spans="1:10" x14ac:dyDescent="0.3">
      <c r="A186" t="s">
        <v>340</v>
      </c>
      <c r="B186" s="56" t="s">
        <v>32</v>
      </c>
      <c r="C186" s="17"/>
      <c r="D186" s="17"/>
      <c r="E186" s="17"/>
      <c r="F186" s="17"/>
      <c r="G186" s="17">
        <v>3286</v>
      </c>
      <c r="I186" s="13">
        <f t="shared" si="0"/>
        <v>3286</v>
      </c>
      <c r="J186" s="46">
        <f t="shared" si="2"/>
        <v>3286</v>
      </c>
    </row>
    <row r="187" spans="1:10" x14ac:dyDescent="0.3">
      <c r="A187" t="s">
        <v>405</v>
      </c>
      <c r="B187" s="56" t="s">
        <v>32</v>
      </c>
      <c r="C187" s="17"/>
      <c r="D187" s="17"/>
      <c r="E187" s="17"/>
      <c r="F187" s="17">
        <v>1928</v>
      </c>
      <c r="G187" s="17">
        <v>4945</v>
      </c>
      <c r="I187" s="13">
        <f t="shared" si="0"/>
        <v>6873</v>
      </c>
      <c r="J187" s="46">
        <f t="shared" si="2"/>
        <v>6873</v>
      </c>
    </row>
    <row r="188" spans="1:10" x14ac:dyDescent="0.3">
      <c r="A188" t="s">
        <v>341</v>
      </c>
      <c r="B188" s="56" t="s">
        <v>32</v>
      </c>
      <c r="C188" s="17"/>
      <c r="D188" s="17">
        <v>3441</v>
      </c>
      <c r="E188" s="17"/>
      <c r="F188" s="17">
        <v>1795</v>
      </c>
      <c r="G188" s="17"/>
      <c r="I188" s="13">
        <f t="shared" si="0"/>
        <v>5236</v>
      </c>
      <c r="J188" s="46">
        <f t="shared" si="2"/>
        <v>5236</v>
      </c>
    </row>
    <row r="189" spans="1:10" x14ac:dyDescent="0.3">
      <c r="A189" t="s">
        <v>447</v>
      </c>
      <c r="B189" s="56" t="s">
        <v>32</v>
      </c>
      <c r="C189" s="17"/>
      <c r="D189" s="17"/>
      <c r="E189" s="17"/>
      <c r="F189" s="17">
        <v>3691</v>
      </c>
      <c r="G189" s="17"/>
      <c r="I189" s="13">
        <f t="shared" ref="I189" si="4">C189+D189+E189+F189+G189</f>
        <v>3691</v>
      </c>
      <c r="J189" s="46">
        <f t="shared" ref="J189" si="5">I189</f>
        <v>3691</v>
      </c>
    </row>
    <row r="190" spans="1:10" x14ac:dyDescent="0.3">
      <c r="A190" t="s">
        <v>35</v>
      </c>
      <c r="B190" s="56" t="s">
        <v>390</v>
      </c>
      <c r="C190" s="17"/>
      <c r="D190" s="17">
        <v>2025</v>
      </c>
      <c r="E190" s="17"/>
      <c r="F190" s="17"/>
      <c r="G190" s="17"/>
      <c r="I190" s="13">
        <f t="shared" ref="I190" si="6">C190+D190+E190+F190+G190</f>
        <v>2025</v>
      </c>
      <c r="J190" s="46">
        <f t="shared" ref="J190" si="7">I190</f>
        <v>2025</v>
      </c>
    </row>
    <row r="191" spans="1:10" x14ac:dyDescent="0.3">
      <c r="A191" t="s">
        <v>389</v>
      </c>
      <c r="B191" s="56" t="s">
        <v>390</v>
      </c>
      <c r="C191" s="17"/>
      <c r="D191" s="17"/>
      <c r="E191" s="17"/>
      <c r="F191" s="17"/>
      <c r="G191" s="17">
        <v>1717</v>
      </c>
      <c r="I191" s="13">
        <f t="shared" si="0"/>
        <v>1717</v>
      </c>
      <c r="J191" s="46">
        <f t="shared" si="2"/>
        <v>1717</v>
      </c>
    </row>
    <row r="192" spans="1:10" x14ac:dyDescent="0.3">
      <c r="A192" t="s">
        <v>396</v>
      </c>
      <c r="B192" s="56" t="s">
        <v>390</v>
      </c>
      <c r="C192" s="17"/>
      <c r="D192" s="17"/>
      <c r="E192" s="17"/>
      <c r="F192" s="17"/>
      <c r="G192" s="17">
        <v>5539</v>
      </c>
      <c r="I192" s="13">
        <f t="shared" si="0"/>
        <v>5539</v>
      </c>
      <c r="J192" s="46">
        <f t="shared" si="2"/>
        <v>5539</v>
      </c>
    </row>
    <row r="193" spans="1:10" x14ac:dyDescent="0.3">
      <c r="A193" t="s">
        <v>391</v>
      </c>
      <c r="B193" s="56" t="s">
        <v>390</v>
      </c>
      <c r="C193" s="17"/>
      <c r="D193" s="17"/>
      <c r="E193" s="17"/>
      <c r="F193" s="17"/>
      <c r="G193" s="17"/>
      <c r="I193" s="13">
        <f t="shared" si="0"/>
        <v>0</v>
      </c>
      <c r="J193" s="46">
        <f t="shared" si="2"/>
        <v>0</v>
      </c>
    </row>
    <row r="194" spans="1:10" x14ac:dyDescent="0.3">
      <c r="A194" t="s">
        <v>408</v>
      </c>
      <c r="B194" s="56" t="s">
        <v>390</v>
      </c>
      <c r="C194" s="17"/>
      <c r="D194" s="17"/>
      <c r="E194" s="17"/>
      <c r="F194" s="17"/>
      <c r="G194" s="17"/>
      <c r="I194" s="13">
        <f t="shared" si="0"/>
        <v>0</v>
      </c>
      <c r="J194" s="46">
        <f t="shared" si="2"/>
        <v>0</v>
      </c>
    </row>
    <row r="195" spans="1:10" x14ac:dyDescent="0.3">
      <c r="A195" t="s">
        <v>35</v>
      </c>
      <c r="B195" s="56" t="s">
        <v>433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2"/>
        <v>0</v>
      </c>
    </row>
    <row r="196" spans="1:10" x14ac:dyDescent="0.3">
      <c r="A196" t="s">
        <v>389</v>
      </c>
      <c r="B196" s="56" t="s">
        <v>433</v>
      </c>
      <c r="C196" s="17"/>
      <c r="D196" s="17"/>
      <c r="E196" s="17"/>
      <c r="F196" s="17"/>
      <c r="G196" s="17"/>
      <c r="I196" s="13">
        <f t="shared" si="0"/>
        <v>0</v>
      </c>
      <c r="J196" s="46">
        <f t="shared" si="2"/>
        <v>0</v>
      </c>
    </row>
    <row r="197" spans="1:10" x14ac:dyDescent="0.3">
      <c r="A197" t="s">
        <v>396</v>
      </c>
      <c r="B197" s="56" t="s">
        <v>433</v>
      </c>
      <c r="C197" s="17"/>
      <c r="D197" s="17"/>
      <c r="E197" s="17"/>
      <c r="F197" s="17"/>
      <c r="G197" s="17"/>
      <c r="I197" s="13">
        <f t="shared" si="0"/>
        <v>0</v>
      </c>
      <c r="J197" s="46">
        <f t="shared" si="2"/>
        <v>0</v>
      </c>
    </row>
    <row r="198" spans="1:10" x14ac:dyDescent="0.3">
      <c r="A198" t="s">
        <v>391</v>
      </c>
      <c r="B198" s="56" t="s">
        <v>433</v>
      </c>
      <c r="C198" s="17"/>
      <c r="D198" s="17"/>
      <c r="E198" s="17"/>
      <c r="F198" s="17"/>
      <c r="G198" s="17"/>
      <c r="I198" s="13">
        <f t="shared" si="0"/>
        <v>0</v>
      </c>
      <c r="J198" s="46">
        <f t="shared" si="2"/>
        <v>0</v>
      </c>
    </row>
    <row r="199" spans="1:10" x14ac:dyDescent="0.3">
      <c r="A199" t="s">
        <v>408</v>
      </c>
      <c r="B199" s="56" t="s">
        <v>433</v>
      </c>
      <c r="C199" s="17"/>
      <c r="D199" s="17"/>
      <c r="E199" s="17"/>
      <c r="F199" s="17"/>
      <c r="G199" s="17"/>
      <c r="I199" s="13">
        <f t="shared" si="0"/>
        <v>0</v>
      </c>
      <c r="J199" s="46">
        <f t="shared" si="2"/>
        <v>0</v>
      </c>
    </row>
    <row r="200" spans="1:10" x14ac:dyDescent="0.3">
      <c r="A200" t="s">
        <v>37</v>
      </c>
      <c r="B200" s="54" t="s">
        <v>316</v>
      </c>
      <c r="C200" s="17"/>
      <c r="D200" s="17">
        <v>3068</v>
      </c>
      <c r="E200" s="17"/>
      <c r="F200" s="17"/>
      <c r="G200" s="17"/>
      <c r="I200" s="13">
        <f t="shared" ref="I200" si="8">C200+D200+E200+F200+G200</f>
        <v>3068</v>
      </c>
      <c r="J200" s="46">
        <f t="shared" ref="J200" si="9">I200</f>
        <v>3068</v>
      </c>
    </row>
    <row r="201" spans="1:10" x14ac:dyDescent="0.3">
      <c r="A201" s="53" t="s">
        <v>332</v>
      </c>
      <c r="B201" s="54" t="s">
        <v>316</v>
      </c>
      <c r="C201" s="17"/>
      <c r="D201" s="17"/>
      <c r="E201" s="17"/>
      <c r="F201" s="17">
        <v>2339</v>
      </c>
      <c r="G201" s="17">
        <v>2744</v>
      </c>
      <c r="I201" s="13">
        <f t="shared" si="0"/>
        <v>5083</v>
      </c>
      <c r="J201" s="46">
        <f t="shared" si="2"/>
        <v>5083</v>
      </c>
    </row>
    <row r="202" spans="1:10" x14ac:dyDescent="0.3">
      <c r="A202" s="53" t="s">
        <v>326</v>
      </c>
      <c r="B202" s="54" t="s">
        <v>316</v>
      </c>
      <c r="C202" s="17"/>
      <c r="D202" s="17"/>
      <c r="E202" s="17"/>
      <c r="F202" s="17">
        <v>836</v>
      </c>
      <c r="G202" s="17">
        <v>6988</v>
      </c>
      <c r="I202" s="13">
        <f t="shared" si="0"/>
        <v>7824</v>
      </c>
      <c r="J202" s="46">
        <f t="shared" si="2"/>
        <v>7824</v>
      </c>
    </row>
    <row r="203" spans="1:10" x14ac:dyDescent="0.3">
      <c r="A203" s="53" t="s">
        <v>339</v>
      </c>
      <c r="B203" s="54" t="s">
        <v>316</v>
      </c>
      <c r="C203" s="17"/>
      <c r="D203" s="17">
        <v>2825</v>
      </c>
      <c r="E203" s="17"/>
      <c r="F203" s="10">
        <v>2291</v>
      </c>
      <c r="G203" s="17"/>
      <c r="I203" s="13">
        <f t="shared" si="0"/>
        <v>5116</v>
      </c>
      <c r="J203" s="46">
        <f>I203</f>
        <v>5116</v>
      </c>
    </row>
    <row r="204" spans="1:10" x14ac:dyDescent="0.3">
      <c r="A204" s="53" t="s">
        <v>161</v>
      </c>
      <c r="B204" s="54" t="s">
        <v>316</v>
      </c>
      <c r="C204" s="17"/>
      <c r="D204" s="17"/>
      <c r="E204" s="17"/>
      <c r="F204" s="10">
        <v>5427</v>
      </c>
      <c r="G204" s="17">
        <v>3069</v>
      </c>
      <c r="I204" s="13">
        <f t="shared" si="0"/>
        <v>8496</v>
      </c>
      <c r="J204" s="46">
        <f>I204</f>
        <v>8496</v>
      </c>
    </row>
    <row r="205" spans="1:10" x14ac:dyDescent="0.3">
      <c r="A205" s="53" t="s">
        <v>349</v>
      </c>
      <c r="B205" s="54" t="s">
        <v>397</v>
      </c>
      <c r="C205" s="17"/>
      <c r="D205" s="17"/>
      <c r="E205" s="17"/>
      <c r="F205" s="10"/>
      <c r="G205" s="17">
        <v>2857</v>
      </c>
      <c r="I205" s="13">
        <f t="shared" si="0"/>
        <v>2857</v>
      </c>
      <c r="J205" s="46">
        <f t="shared" ref="J205:J211" si="10">I205</f>
        <v>2857</v>
      </c>
    </row>
    <row r="206" spans="1:10" x14ac:dyDescent="0.3">
      <c r="A206" s="53" t="s">
        <v>325</v>
      </c>
      <c r="B206" s="54" t="s">
        <v>397</v>
      </c>
      <c r="C206" s="17"/>
      <c r="D206" s="17"/>
      <c r="E206" s="17"/>
      <c r="F206" s="10"/>
      <c r="G206" s="17">
        <v>7480</v>
      </c>
      <c r="I206" s="13">
        <f t="shared" si="0"/>
        <v>7480</v>
      </c>
      <c r="J206" s="46">
        <f t="shared" si="10"/>
        <v>7480</v>
      </c>
    </row>
    <row r="207" spans="1:10" x14ac:dyDescent="0.3">
      <c r="A207" s="53" t="s">
        <v>398</v>
      </c>
      <c r="B207" s="54" t="s">
        <v>397</v>
      </c>
      <c r="C207" s="17"/>
      <c r="D207" s="17"/>
      <c r="E207" s="17"/>
      <c r="F207" s="10"/>
      <c r="G207" s="17"/>
      <c r="I207" s="13">
        <f t="shared" si="0"/>
        <v>0</v>
      </c>
      <c r="J207" s="46">
        <f t="shared" si="10"/>
        <v>0</v>
      </c>
    </row>
    <row r="208" spans="1:10" x14ac:dyDescent="0.3">
      <c r="A208" s="53" t="s">
        <v>160</v>
      </c>
      <c r="B208" s="54" t="s">
        <v>397</v>
      </c>
      <c r="C208" s="17"/>
      <c r="D208" s="17"/>
      <c r="E208" s="17"/>
      <c r="F208" s="10"/>
      <c r="G208" s="17"/>
      <c r="I208" s="13">
        <f t="shared" si="0"/>
        <v>0</v>
      </c>
      <c r="J208" s="46">
        <f t="shared" si="10"/>
        <v>0</v>
      </c>
    </row>
    <row r="209" spans="1:10" x14ac:dyDescent="0.3">
      <c r="A209" s="53" t="s">
        <v>332</v>
      </c>
      <c r="B209" s="54" t="s">
        <v>401</v>
      </c>
      <c r="C209" s="17"/>
      <c r="D209" s="17"/>
      <c r="E209" s="17"/>
      <c r="F209" s="10"/>
      <c r="G209" s="17"/>
      <c r="I209" s="13">
        <f t="shared" si="0"/>
        <v>0</v>
      </c>
      <c r="J209" s="46">
        <f t="shared" si="10"/>
        <v>0</v>
      </c>
    </row>
    <row r="210" spans="1:10" x14ac:dyDescent="0.3">
      <c r="A210" s="53" t="s">
        <v>339</v>
      </c>
      <c r="B210" s="54" t="s">
        <v>401</v>
      </c>
      <c r="C210" s="17"/>
      <c r="D210" s="17"/>
      <c r="E210" s="17"/>
      <c r="F210" s="10"/>
      <c r="G210" s="17"/>
      <c r="I210" s="13">
        <f t="shared" si="0"/>
        <v>0</v>
      </c>
      <c r="J210" s="46">
        <f t="shared" si="10"/>
        <v>0</v>
      </c>
    </row>
    <row r="211" spans="1:10" x14ac:dyDescent="0.3">
      <c r="A211" s="53" t="s">
        <v>161</v>
      </c>
      <c r="B211" s="54" t="s">
        <v>401</v>
      </c>
      <c r="C211" s="17"/>
      <c r="D211" s="17"/>
      <c r="E211" s="17"/>
      <c r="F211" s="10"/>
      <c r="G211" s="17"/>
      <c r="I211" s="13">
        <f t="shared" si="0"/>
        <v>0</v>
      </c>
      <c r="J211" s="46">
        <f t="shared" si="10"/>
        <v>0</v>
      </c>
    </row>
    <row r="212" spans="1:10" x14ac:dyDescent="0.3">
      <c r="A212" t="s">
        <v>37</v>
      </c>
      <c r="B212" t="s">
        <v>293</v>
      </c>
      <c r="C212" s="17"/>
      <c r="D212" s="17"/>
      <c r="E212" s="17"/>
      <c r="F212" s="17"/>
      <c r="G212" s="17"/>
      <c r="I212" s="13">
        <f t="shared" si="0"/>
        <v>0</v>
      </c>
      <c r="J212" s="44">
        <f>I212+I219+I223+I231+I238</f>
        <v>2125.8000000000002</v>
      </c>
    </row>
    <row r="213" spans="1:10" x14ac:dyDescent="0.3">
      <c r="A213" s="2" t="s">
        <v>332</v>
      </c>
      <c r="B213" s="2" t="s">
        <v>327</v>
      </c>
      <c r="C213" s="17"/>
      <c r="D213" s="17"/>
      <c r="E213" s="17"/>
      <c r="F213" s="17"/>
      <c r="G213" s="17"/>
      <c r="I213" s="13">
        <f t="shared" si="0"/>
        <v>0</v>
      </c>
      <c r="J213" s="46">
        <f>I213+I232+I239+I224</f>
        <v>1476</v>
      </c>
    </row>
    <row r="214" spans="1:10" x14ac:dyDescent="0.3">
      <c r="A214" t="s">
        <v>33</v>
      </c>
      <c r="B214" t="s">
        <v>293</v>
      </c>
      <c r="C214" s="17"/>
      <c r="D214" s="17"/>
      <c r="E214" s="17"/>
      <c r="F214" s="17"/>
      <c r="G214" s="17"/>
      <c r="I214" s="13">
        <f t="shared" si="0"/>
        <v>0</v>
      </c>
      <c r="J214" s="46">
        <f>I214+I220+I225+I233+I240</f>
        <v>4299</v>
      </c>
    </row>
    <row r="215" spans="1:10" x14ac:dyDescent="0.3">
      <c r="A215" s="2" t="s">
        <v>326</v>
      </c>
      <c r="B215" s="2" t="s">
        <v>327</v>
      </c>
      <c r="C215" s="17"/>
      <c r="D215" s="17"/>
      <c r="E215" s="17"/>
      <c r="F215" s="17"/>
      <c r="G215" s="17"/>
      <c r="I215" s="13">
        <f t="shared" si="0"/>
        <v>0</v>
      </c>
      <c r="J215" s="46">
        <f>I215+I234+I241+I226</f>
        <v>8123</v>
      </c>
    </row>
    <row r="216" spans="1:10" x14ac:dyDescent="0.3">
      <c r="A216" t="s">
        <v>31</v>
      </c>
      <c r="B216" t="s">
        <v>293</v>
      </c>
      <c r="C216" s="17"/>
      <c r="D216" s="17"/>
      <c r="E216" s="17"/>
      <c r="F216" s="10"/>
      <c r="G216" s="17"/>
      <c r="I216" s="13">
        <f t="shared" si="0"/>
        <v>0</v>
      </c>
      <c r="J216" s="44">
        <f>I216+I221+I227+I235+I242</f>
        <v>1093</v>
      </c>
    </row>
    <row r="217" spans="1:10" x14ac:dyDescent="0.3">
      <c r="A217" t="s">
        <v>245</v>
      </c>
      <c r="B217" t="s">
        <v>293</v>
      </c>
      <c r="C217" s="17"/>
      <c r="D217" s="17"/>
      <c r="E217" s="17"/>
      <c r="F217" s="10"/>
      <c r="G217" s="17"/>
      <c r="I217" s="13">
        <f t="shared" si="0"/>
        <v>0</v>
      </c>
      <c r="J217" s="75">
        <f>I217+I222+I229+I236+I244</f>
        <v>3024</v>
      </c>
    </row>
    <row r="218" spans="1:10" x14ac:dyDescent="0.3">
      <c r="A218" t="s">
        <v>161</v>
      </c>
      <c r="B218" t="s">
        <v>293</v>
      </c>
      <c r="C218" s="17"/>
      <c r="D218" s="17"/>
      <c r="E218" s="17"/>
      <c r="F218" s="10"/>
      <c r="G218" s="17"/>
      <c r="I218" s="13">
        <f t="shared" si="0"/>
        <v>0</v>
      </c>
      <c r="J218" s="46">
        <f>I218+I237+I245+I230</f>
        <v>7979</v>
      </c>
    </row>
    <row r="219" spans="1:10" x14ac:dyDescent="0.3">
      <c r="A219" t="s">
        <v>37</v>
      </c>
      <c r="B219" t="s">
        <v>277</v>
      </c>
      <c r="C219" s="17"/>
      <c r="D219" s="17">
        <v>545</v>
      </c>
      <c r="E219" s="17">
        <v>826</v>
      </c>
      <c r="F219" s="10">
        <v>268</v>
      </c>
      <c r="G219" s="17">
        <v>486.8</v>
      </c>
      <c r="I219" s="47">
        <f t="shared" si="0"/>
        <v>2125.8000000000002</v>
      </c>
      <c r="J219" s="46"/>
    </row>
    <row r="220" spans="1:10" x14ac:dyDescent="0.3">
      <c r="A220" t="s">
        <v>33</v>
      </c>
      <c r="B220" t="s">
        <v>277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t="s">
        <v>31</v>
      </c>
      <c r="B221" t="s">
        <v>277</v>
      </c>
      <c r="C221" s="17"/>
      <c r="D221" s="17"/>
      <c r="E221" s="17"/>
      <c r="F221" s="10"/>
      <c r="G221" s="17"/>
      <c r="I221" s="47">
        <f t="shared" si="0"/>
        <v>0</v>
      </c>
      <c r="J221" s="46"/>
    </row>
    <row r="222" spans="1:10" x14ac:dyDescent="0.3">
      <c r="A222" t="s">
        <v>245</v>
      </c>
      <c r="B222" t="s">
        <v>277</v>
      </c>
      <c r="C222" s="17"/>
      <c r="D222" s="17"/>
      <c r="E222" s="17"/>
      <c r="F222" s="10"/>
      <c r="G222" s="17"/>
      <c r="I222" s="74">
        <f t="shared" si="0"/>
        <v>0</v>
      </c>
      <c r="J222" s="46"/>
    </row>
    <row r="223" spans="1:10" x14ac:dyDescent="0.3">
      <c r="A223" s="2" t="s">
        <v>37</v>
      </c>
      <c r="B223" s="2" t="s">
        <v>153</v>
      </c>
      <c r="C223" s="17"/>
      <c r="D223" s="17"/>
      <c r="E223" s="17"/>
      <c r="F223" s="10"/>
      <c r="G223" s="17"/>
      <c r="I223" s="47">
        <f t="shared" si="0"/>
        <v>0</v>
      </c>
      <c r="J223" s="46"/>
    </row>
    <row r="224" spans="1:10" x14ac:dyDescent="0.3">
      <c r="A224" s="2" t="s">
        <v>332</v>
      </c>
      <c r="B224" s="2" t="s">
        <v>153</v>
      </c>
      <c r="C224" s="17"/>
      <c r="D224" s="17"/>
      <c r="E224" s="17"/>
      <c r="F224" s="10">
        <v>1220</v>
      </c>
      <c r="G224" s="17">
        <v>129</v>
      </c>
      <c r="I224" s="47">
        <f t="shared" si="0"/>
        <v>1349</v>
      </c>
      <c r="J224" s="46"/>
    </row>
    <row r="225" spans="1:10" x14ac:dyDescent="0.3">
      <c r="A225" s="2" t="s">
        <v>33</v>
      </c>
      <c r="B225" s="2" t="s">
        <v>153</v>
      </c>
      <c r="C225" s="17"/>
      <c r="D225" s="17"/>
      <c r="E225" s="17">
        <v>1814</v>
      </c>
      <c r="F225" s="10">
        <v>1825</v>
      </c>
      <c r="G225" s="17">
        <v>660</v>
      </c>
      <c r="I225" s="47">
        <f t="shared" si="0"/>
        <v>4299</v>
      </c>
      <c r="J225" s="46"/>
    </row>
    <row r="226" spans="1:10" x14ac:dyDescent="0.3">
      <c r="A226" s="2" t="s">
        <v>326</v>
      </c>
      <c r="B226" s="2" t="s">
        <v>153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31</v>
      </c>
      <c r="B227" s="2" t="s">
        <v>153</v>
      </c>
      <c r="C227" s="17"/>
      <c r="D227" s="17"/>
      <c r="E227" s="17"/>
      <c r="F227" s="10"/>
      <c r="G227" s="17"/>
      <c r="I227" s="47">
        <f t="shared" si="0"/>
        <v>0</v>
      </c>
      <c r="J227" s="46"/>
    </row>
    <row r="228" spans="1:10" x14ac:dyDescent="0.3">
      <c r="A228" s="2" t="s">
        <v>339</v>
      </c>
      <c r="B228" s="2" t="s">
        <v>153</v>
      </c>
      <c r="C228" s="17"/>
      <c r="D228" s="17"/>
      <c r="E228" s="17"/>
      <c r="F228" s="10"/>
      <c r="G228" s="17"/>
      <c r="I228" s="47">
        <f t="shared" si="0"/>
        <v>0</v>
      </c>
      <c r="J228" s="46">
        <f>I228+I243</f>
        <v>2724</v>
      </c>
    </row>
    <row r="229" spans="1:10" x14ac:dyDescent="0.3">
      <c r="A229" s="2" t="s">
        <v>245</v>
      </c>
      <c r="B229" s="2" t="s">
        <v>153</v>
      </c>
      <c r="C229" s="17"/>
      <c r="D229" s="17"/>
      <c r="E229" s="17"/>
      <c r="F229" s="10"/>
      <c r="G229" s="17"/>
      <c r="I229" s="47">
        <f t="shared" si="0"/>
        <v>0</v>
      </c>
      <c r="J229" s="46"/>
    </row>
    <row r="230" spans="1:10" x14ac:dyDescent="0.3">
      <c r="A230" s="2" t="s">
        <v>161</v>
      </c>
      <c r="B230" s="2" t="s">
        <v>153</v>
      </c>
      <c r="C230" s="17"/>
      <c r="D230" s="17"/>
      <c r="E230" s="17"/>
      <c r="F230" s="10"/>
      <c r="G230" s="17"/>
      <c r="I230" s="47">
        <f t="shared" si="0"/>
        <v>0</v>
      </c>
      <c r="J230" s="46"/>
    </row>
    <row r="231" spans="1:10" x14ac:dyDescent="0.3">
      <c r="A231" s="2" t="s">
        <v>42</v>
      </c>
      <c r="B231" s="2" t="s">
        <v>355</v>
      </c>
      <c r="C231" s="17"/>
      <c r="D231" s="17"/>
      <c r="E231" s="17"/>
      <c r="F231" s="17"/>
      <c r="G231" s="17"/>
      <c r="I231" s="47">
        <f t="shared" si="0"/>
        <v>0</v>
      </c>
      <c r="J231" s="46"/>
    </row>
    <row r="232" spans="1:10" x14ac:dyDescent="0.3">
      <c r="A232" s="2" t="s">
        <v>356</v>
      </c>
      <c r="B232" s="2" t="s">
        <v>355</v>
      </c>
      <c r="C232" s="17"/>
      <c r="D232" s="17"/>
      <c r="E232" s="17"/>
      <c r="F232" s="17"/>
      <c r="G232" s="17"/>
      <c r="I232" s="47">
        <f t="shared" si="0"/>
        <v>0</v>
      </c>
      <c r="J232" s="46"/>
    </row>
    <row r="233" spans="1:10" x14ac:dyDescent="0.3">
      <c r="A233" s="2" t="s">
        <v>44</v>
      </c>
      <c r="B233" s="2" t="s">
        <v>355</v>
      </c>
      <c r="C233" s="17"/>
      <c r="D233" s="17"/>
      <c r="E233" s="17"/>
      <c r="F233" s="17"/>
      <c r="G233" s="17"/>
      <c r="I233" s="47">
        <f t="shared" si="0"/>
        <v>0</v>
      </c>
      <c r="J233" s="46"/>
    </row>
    <row r="234" spans="1:10" x14ac:dyDescent="0.3">
      <c r="A234" s="2" t="s">
        <v>357</v>
      </c>
      <c r="B234" s="2" t="s">
        <v>355</v>
      </c>
      <c r="C234" s="17"/>
      <c r="D234" s="17"/>
      <c r="E234" s="17"/>
      <c r="F234" s="17"/>
      <c r="G234" s="17"/>
      <c r="I234" s="47">
        <f t="shared" si="0"/>
        <v>0</v>
      </c>
      <c r="J234" s="46"/>
    </row>
    <row r="235" spans="1:10" x14ac:dyDescent="0.3">
      <c r="A235" s="2" t="s">
        <v>71</v>
      </c>
      <c r="B235" s="2" t="s">
        <v>355</v>
      </c>
      <c r="C235" s="17"/>
      <c r="D235" s="17"/>
      <c r="E235" s="17"/>
      <c r="F235" s="17"/>
      <c r="G235" s="17"/>
      <c r="I235" s="47">
        <f t="shared" si="0"/>
        <v>0</v>
      </c>
      <c r="J235" s="46"/>
    </row>
    <row r="236" spans="1:10" x14ac:dyDescent="0.3">
      <c r="A236" s="2" t="s">
        <v>358</v>
      </c>
      <c r="B236" s="2" t="s">
        <v>355</v>
      </c>
      <c r="C236" s="17"/>
      <c r="D236" s="17"/>
      <c r="E236" s="17"/>
      <c r="F236" s="17"/>
      <c r="G236" s="17"/>
      <c r="I236" s="47">
        <f t="shared" si="0"/>
        <v>0</v>
      </c>
      <c r="J236" s="46"/>
    </row>
    <row r="237" spans="1:10" x14ac:dyDescent="0.3">
      <c r="A237" s="2" t="s">
        <v>359</v>
      </c>
      <c r="B237" s="2" t="s">
        <v>355</v>
      </c>
      <c r="C237" s="17"/>
      <c r="D237" s="17"/>
      <c r="E237" s="17"/>
      <c r="F237" s="10"/>
      <c r="G237" s="17"/>
      <c r="I237" s="47">
        <f t="shared" si="0"/>
        <v>0</v>
      </c>
      <c r="J237" s="46"/>
    </row>
    <row r="238" spans="1:10" x14ac:dyDescent="0.3">
      <c r="A238" s="2" t="s">
        <v>37</v>
      </c>
      <c r="B238" s="86" t="s">
        <v>381</v>
      </c>
      <c r="C238" s="17"/>
      <c r="D238" s="17"/>
      <c r="E238" s="17"/>
      <c r="F238" s="10"/>
      <c r="G238" s="17"/>
      <c r="I238" s="47">
        <f t="shared" ref="I238:I243" si="11">C238+D238+E238+F238+G238</f>
        <v>0</v>
      </c>
      <c r="J238" s="46"/>
    </row>
    <row r="239" spans="1:10" x14ac:dyDescent="0.3">
      <c r="A239" s="2" t="s">
        <v>332</v>
      </c>
      <c r="B239" s="86" t="s">
        <v>381</v>
      </c>
      <c r="C239" s="17"/>
      <c r="D239" s="17"/>
      <c r="E239" s="17"/>
      <c r="F239" s="10"/>
      <c r="G239" s="17">
        <v>127</v>
      </c>
      <c r="I239" s="47">
        <f t="shared" si="11"/>
        <v>127</v>
      </c>
      <c r="J239" s="46"/>
    </row>
    <row r="240" spans="1:10" x14ac:dyDescent="0.3">
      <c r="A240" s="2" t="s">
        <v>33</v>
      </c>
      <c r="B240" s="86" t="s">
        <v>381</v>
      </c>
      <c r="C240" s="17"/>
      <c r="D240" s="17"/>
      <c r="E240" s="17"/>
      <c r="F240" s="10"/>
      <c r="G240" s="17"/>
      <c r="I240" s="47">
        <f t="shared" si="11"/>
        <v>0</v>
      </c>
      <c r="J240" s="46"/>
    </row>
    <row r="241" spans="1:10" x14ac:dyDescent="0.3">
      <c r="A241" s="2" t="s">
        <v>326</v>
      </c>
      <c r="B241" s="86" t="s">
        <v>381</v>
      </c>
      <c r="C241" s="17"/>
      <c r="D241" s="17">
        <v>798</v>
      </c>
      <c r="E241" s="17">
        <v>263</v>
      </c>
      <c r="F241" s="10"/>
      <c r="G241" s="17">
        <v>7062</v>
      </c>
      <c r="I241" s="47">
        <f t="shared" si="11"/>
        <v>8123</v>
      </c>
      <c r="J241" s="46"/>
    </row>
    <row r="242" spans="1:10" x14ac:dyDescent="0.3">
      <c r="A242" s="2" t="s">
        <v>31</v>
      </c>
      <c r="B242" s="86" t="s">
        <v>381</v>
      </c>
      <c r="C242" s="17"/>
      <c r="D242" s="17">
        <v>842</v>
      </c>
      <c r="E242" s="17"/>
      <c r="F242" s="10">
        <v>251</v>
      </c>
      <c r="G242" s="17"/>
      <c r="I242" s="47">
        <f t="shared" si="11"/>
        <v>1093</v>
      </c>
      <c r="J242" s="46"/>
    </row>
    <row r="243" spans="1:10" x14ac:dyDescent="0.3">
      <c r="A243" s="2" t="s">
        <v>339</v>
      </c>
      <c r="B243" s="86" t="s">
        <v>381</v>
      </c>
      <c r="C243" s="17"/>
      <c r="D243" s="17"/>
      <c r="E243" s="17">
        <v>236</v>
      </c>
      <c r="F243" s="10">
        <v>2488</v>
      </c>
      <c r="G243" s="17"/>
      <c r="I243" s="47">
        <f t="shared" si="11"/>
        <v>2724</v>
      </c>
      <c r="J243" s="46"/>
    </row>
    <row r="244" spans="1:10" x14ac:dyDescent="0.3">
      <c r="A244" s="2" t="s">
        <v>245</v>
      </c>
      <c r="B244" s="86" t="s">
        <v>381</v>
      </c>
      <c r="C244" s="17"/>
      <c r="D244" s="17">
        <v>1591</v>
      </c>
      <c r="E244" s="17"/>
      <c r="F244" s="10">
        <v>1433</v>
      </c>
      <c r="G244" s="17"/>
      <c r="I244" s="47">
        <f t="shared" si="0"/>
        <v>3024</v>
      </c>
      <c r="J244" s="46"/>
    </row>
    <row r="245" spans="1:10" x14ac:dyDescent="0.3">
      <c r="A245" s="2" t="s">
        <v>161</v>
      </c>
      <c r="B245" s="86" t="s">
        <v>381</v>
      </c>
      <c r="C245" s="17"/>
      <c r="D245" s="17">
        <v>2304</v>
      </c>
      <c r="E245" s="17"/>
      <c r="F245" s="10">
        <v>1768</v>
      </c>
      <c r="G245" s="17">
        <v>3907</v>
      </c>
      <c r="I245" s="47">
        <f t="shared" si="0"/>
        <v>7979</v>
      </c>
      <c r="J245" s="46"/>
    </row>
    <row r="246" spans="1:10" x14ac:dyDescent="0.3">
      <c r="A246" s="2" t="s">
        <v>29</v>
      </c>
      <c r="B246" s="2" t="s">
        <v>318</v>
      </c>
      <c r="C246" s="17"/>
      <c r="D246" s="17"/>
      <c r="E246" s="17"/>
      <c r="F246" s="10"/>
      <c r="G246" s="17"/>
      <c r="I246" s="47">
        <f t="shared" si="0"/>
        <v>0</v>
      </c>
      <c r="J246" s="46">
        <f>I246</f>
        <v>0</v>
      </c>
    </row>
    <row r="247" spans="1:10" x14ac:dyDescent="0.3">
      <c r="A247" s="2" t="s">
        <v>17</v>
      </c>
      <c r="B247" s="2" t="s">
        <v>318</v>
      </c>
      <c r="C247" s="17"/>
      <c r="D247" s="17"/>
      <c r="E247" s="17"/>
      <c r="F247" s="10"/>
      <c r="G247" s="17"/>
      <c r="I247" s="47">
        <f t="shared" si="0"/>
        <v>0</v>
      </c>
      <c r="J247" s="46">
        <f>I247</f>
        <v>0</v>
      </c>
    </row>
    <row r="248" spans="1:10" x14ac:dyDescent="0.3">
      <c r="A248" s="2" t="s">
        <v>37</v>
      </c>
      <c r="B248" s="2" t="s">
        <v>290</v>
      </c>
      <c r="C248" s="17"/>
      <c r="D248" s="17"/>
      <c r="E248" s="17"/>
      <c r="F248" s="10"/>
      <c r="G248" s="17"/>
      <c r="I248" s="47">
        <f t="shared" si="0"/>
        <v>0</v>
      </c>
      <c r="J248" s="45"/>
    </row>
    <row r="249" spans="1:10" x14ac:dyDescent="0.3">
      <c r="A249" s="2" t="s">
        <v>33</v>
      </c>
      <c r="B249" s="2" t="s">
        <v>290</v>
      </c>
      <c r="C249" s="17"/>
      <c r="D249" s="17"/>
      <c r="E249" s="17"/>
      <c r="F249" s="10"/>
      <c r="G249" s="17"/>
      <c r="I249" s="47">
        <f t="shared" si="0"/>
        <v>0</v>
      </c>
      <c r="J249" s="45"/>
    </row>
    <row r="250" spans="1:10" x14ac:dyDescent="0.3">
      <c r="A250" s="2" t="s">
        <v>31</v>
      </c>
      <c r="B250" s="2" t="s">
        <v>290</v>
      </c>
      <c r="C250" s="17"/>
      <c r="D250" s="17"/>
      <c r="E250" s="17"/>
      <c r="F250" s="10"/>
      <c r="G250" s="17"/>
      <c r="I250" s="47">
        <f t="shared" si="0"/>
        <v>0</v>
      </c>
      <c r="J250" s="45"/>
    </row>
    <row r="251" spans="1:10" x14ac:dyDescent="0.3">
      <c r="A251" s="2" t="s">
        <v>245</v>
      </c>
      <c r="B251" s="2" t="s">
        <v>290</v>
      </c>
      <c r="C251" s="17"/>
      <c r="D251" s="17"/>
      <c r="E251" s="17"/>
      <c r="F251" s="10"/>
      <c r="G251" s="17"/>
      <c r="I251" s="47">
        <f t="shared" si="0"/>
        <v>0</v>
      </c>
      <c r="J251" s="45"/>
    </row>
    <row r="252" spans="1:10" x14ac:dyDescent="0.3">
      <c r="A252" s="62" t="s">
        <v>29</v>
      </c>
      <c r="B252" s="62" t="s">
        <v>32</v>
      </c>
      <c r="C252" s="17"/>
      <c r="D252" s="17"/>
      <c r="E252" s="17"/>
      <c r="F252" s="10"/>
      <c r="G252" s="17"/>
      <c r="I252" s="47">
        <f t="shared" si="0"/>
        <v>0</v>
      </c>
      <c r="J252" s="46">
        <f>I252</f>
        <v>0</v>
      </c>
    </row>
    <row r="253" spans="1:10" x14ac:dyDescent="0.3">
      <c r="A253" s="62" t="s">
        <v>17</v>
      </c>
      <c r="B253" s="62" t="s">
        <v>32</v>
      </c>
      <c r="C253" s="17"/>
      <c r="D253" s="17"/>
      <c r="E253" s="17"/>
      <c r="F253" s="10"/>
      <c r="G253" s="17"/>
      <c r="I253" s="47">
        <f t="shared" si="0"/>
        <v>0</v>
      </c>
      <c r="J253" s="46">
        <f t="shared" ref="J253:J254" si="12">I253</f>
        <v>0</v>
      </c>
    </row>
    <row r="254" spans="1:10" x14ac:dyDescent="0.3">
      <c r="A254" s="40" t="s">
        <v>18</v>
      </c>
      <c r="B254" s="62" t="s">
        <v>32</v>
      </c>
      <c r="C254" s="17"/>
      <c r="D254" s="17"/>
      <c r="E254" s="17"/>
      <c r="F254" s="10"/>
      <c r="G254" s="17"/>
      <c r="I254" s="47">
        <f t="shared" si="0"/>
        <v>0</v>
      </c>
      <c r="J254" s="46">
        <f t="shared" si="12"/>
        <v>0</v>
      </c>
    </row>
    <row r="255" spans="1:10" x14ac:dyDescent="0.3">
      <c r="A255" s="2" t="s">
        <v>42</v>
      </c>
      <c r="B255" s="54" t="s">
        <v>385</v>
      </c>
      <c r="C255" s="17"/>
      <c r="D255" s="17">
        <v>1188</v>
      </c>
      <c r="E255" s="17"/>
      <c r="F255" s="10"/>
      <c r="G255" s="17"/>
      <c r="I255" s="47">
        <f t="shared" si="0"/>
        <v>1188</v>
      </c>
      <c r="J255" s="46"/>
    </row>
    <row r="256" spans="1:10" x14ac:dyDescent="0.3">
      <c r="A256" s="2" t="s">
        <v>356</v>
      </c>
      <c r="B256" s="54" t="s">
        <v>385</v>
      </c>
      <c r="C256" s="17"/>
      <c r="D256" s="17"/>
      <c r="E256" s="17"/>
      <c r="F256" s="10"/>
      <c r="G256" s="17">
        <v>3754</v>
      </c>
      <c r="I256" s="47">
        <f t="shared" si="0"/>
        <v>3754</v>
      </c>
      <c r="J256" s="46"/>
    </row>
    <row r="257" spans="1:10" x14ac:dyDescent="0.3">
      <c r="A257" s="2" t="s">
        <v>44</v>
      </c>
      <c r="B257" s="54" t="s">
        <v>385</v>
      </c>
      <c r="C257" s="17"/>
      <c r="D257" s="17">
        <v>945</v>
      </c>
      <c r="E257" s="17"/>
      <c r="F257" s="10">
        <v>1739</v>
      </c>
      <c r="G257" s="17"/>
      <c r="I257" s="47">
        <f t="shared" si="0"/>
        <v>2684</v>
      </c>
      <c r="J257" s="46"/>
    </row>
    <row r="258" spans="1:10" x14ac:dyDescent="0.3">
      <c r="A258" s="2" t="s">
        <v>357</v>
      </c>
      <c r="B258" s="54" t="s">
        <v>385</v>
      </c>
      <c r="C258" s="17"/>
      <c r="D258" s="17">
        <v>1096</v>
      </c>
      <c r="E258" s="17"/>
      <c r="F258" s="10"/>
      <c r="G258" s="17"/>
      <c r="I258" s="47">
        <f t="shared" si="0"/>
        <v>1096</v>
      </c>
      <c r="J258" s="46"/>
    </row>
    <row r="259" spans="1:10" x14ac:dyDescent="0.3">
      <c r="A259" s="2" t="s">
        <v>71</v>
      </c>
      <c r="B259" s="54" t="s">
        <v>385</v>
      </c>
      <c r="C259" s="17"/>
      <c r="D259" s="17">
        <v>5217</v>
      </c>
      <c r="E259" s="17">
        <v>1018</v>
      </c>
      <c r="F259" s="10"/>
      <c r="G259" s="17"/>
      <c r="I259" s="47">
        <f t="shared" si="0"/>
        <v>6235</v>
      </c>
      <c r="J259" s="46"/>
    </row>
    <row r="260" spans="1:10" x14ac:dyDescent="0.3">
      <c r="A260" s="2" t="s">
        <v>416</v>
      </c>
      <c r="B260" s="54" t="s">
        <v>385</v>
      </c>
      <c r="C260" s="17"/>
      <c r="D260" s="17">
        <v>2322</v>
      </c>
      <c r="E260" s="17">
        <v>2229</v>
      </c>
      <c r="F260" s="10">
        <v>1889</v>
      </c>
      <c r="G260" s="17">
        <v>1253</v>
      </c>
      <c r="I260" s="47">
        <f t="shared" si="0"/>
        <v>7693</v>
      </c>
      <c r="J260" s="46">
        <f>I260+I271</f>
        <v>8791</v>
      </c>
    </row>
    <row r="261" spans="1:10" x14ac:dyDescent="0.3">
      <c r="A261" s="2" t="s">
        <v>358</v>
      </c>
      <c r="B261" s="54" t="s">
        <v>385</v>
      </c>
      <c r="C261" s="17"/>
      <c r="D261" s="17"/>
      <c r="E261" s="17"/>
      <c r="F261" s="10"/>
      <c r="G261" s="17"/>
      <c r="I261" s="47">
        <f t="shared" si="0"/>
        <v>0</v>
      </c>
      <c r="J261" s="46"/>
    </row>
    <row r="262" spans="1:10" x14ac:dyDescent="0.3">
      <c r="A262" s="2" t="s">
        <v>359</v>
      </c>
      <c r="B262" s="54" t="s">
        <v>385</v>
      </c>
      <c r="C262" s="17"/>
      <c r="D262" s="17">
        <v>2522</v>
      </c>
      <c r="E262" s="17"/>
      <c r="F262" s="10">
        <v>1992</v>
      </c>
      <c r="G262" s="17">
        <v>9326</v>
      </c>
      <c r="I262" s="47">
        <f t="shared" si="0"/>
        <v>13840</v>
      </c>
      <c r="J262" s="46"/>
    </row>
    <row r="263" spans="1:10" x14ac:dyDescent="0.3">
      <c r="A263" s="2" t="s">
        <v>392</v>
      </c>
      <c r="B263" s="54" t="s">
        <v>390</v>
      </c>
      <c r="C263" s="17"/>
      <c r="D263" s="17"/>
      <c r="E263" s="17"/>
      <c r="F263" s="10"/>
      <c r="G263" s="17">
        <v>1413</v>
      </c>
      <c r="I263" s="47">
        <f t="shared" si="0"/>
        <v>1413</v>
      </c>
      <c r="J263" s="46">
        <f>I263</f>
        <v>1413</v>
      </c>
    </row>
    <row r="264" spans="1:10" x14ac:dyDescent="0.3">
      <c r="A264" s="2" t="s">
        <v>411</v>
      </c>
      <c r="B264" s="54" t="s">
        <v>390</v>
      </c>
      <c r="C264" s="17"/>
      <c r="D264" s="17"/>
      <c r="E264" s="17"/>
      <c r="F264" s="10"/>
      <c r="G264" s="17"/>
      <c r="I264" s="47">
        <f t="shared" si="0"/>
        <v>0</v>
      </c>
      <c r="J264" s="46">
        <f>I264</f>
        <v>0</v>
      </c>
    </row>
    <row r="265" spans="1:10" x14ac:dyDescent="0.3">
      <c r="A265" s="2" t="s">
        <v>393</v>
      </c>
      <c r="B265" s="54" t="s">
        <v>390</v>
      </c>
      <c r="C265" s="17"/>
      <c r="D265" s="17"/>
      <c r="E265" s="17"/>
      <c r="F265" s="10"/>
      <c r="G265" s="17"/>
      <c r="I265" s="47">
        <f t="shared" si="0"/>
        <v>0</v>
      </c>
      <c r="J265" s="46">
        <f>I265</f>
        <v>0</v>
      </c>
    </row>
    <row r="266" spans="1:10" x14ac:dyDescent="0.3">
      <c r="A266" s="2" t="s">
        <v>29</v>
      </c>
      <c r="B266" s="54" t="s">
        <v>433</v>
      </c>
      <c r="C266" s="17"/>
      <c r="D266" s="17"/>
      <c r="E266" s="17"/>
      <c r="F266" s="10"/>
      <c r="G266" s="17"/>
      <c r="I266" s="47">
        <f t="shared" si="0"/>
        <v>0</v>
      </c>
      <c r="J266" s="46"/>
    </row>
    <row r="267" spans="1:10" x14ac:dyDescent="0.3">
      <c r="A267" s="2" t="s">
        <v>330</v>
      </c>
      <c r="B267" s="54" t="s">
        <v>433</v>
      </c>
      <c r="C267" s="17"/>
      <c r="D267" s="17"/>
      <c r="E267" s="17"/>
      <c r="F267" s="10"/>
      <c r="G267" s="17"/>
      <c r="I267" s="47">
        <f t="shared" si="0"/>
        <v>0</v>
      </c>
      <c r="J267" s="46"/>
    </row>
    <row r="268" spans="1:10" x14ac:dyDescent="0.3">
      <c r="A268" s="2" t="s">
        <v>17</v>
      </c>
      <c r="B268" s="54" t="s">
        <v>433</v>
      </c>
      <c r="C268" s="17"/>
      <c r="D268" s="17"/>
      <c r="E268" s="17"/>
      <c r="F268" s="10"/>
      <c r="G268" s="17"/>
      <c r="I268" s="47">
        <f t="shared" si="0"/>
        <v>0</v>
      </c>
      <c r="J268" s="46"/>
    </row>
    <row r="269" spans="1:10" x14ac:dyDescent="0.3">
      <c r="A269" s="2" t="s">
        <v>331</v>
      </c>
      <c r="B269" s="54" t="s">
        <v>433</v>
      </c>
      <c r="C269" s="17"/>
      <c r="D269" s="17">
        <v>2048</v>
      </c>
      <c r="E269" s="17"/>
      <c r="F269" s="10">
        <v>403</v>
      </c>
      <c r="G269" s="17"/>
      <c r="I269" s="47">
        <f t="shared" si="0"/>
        <v>2451</v>
      </c>
      <c r="J269" s="46"/>
    </row>
    <row r="270" spans="1:10" x14ac:dyDescent="0.3">
      <c r="A270" s="2" t="s">
        <v>18</v>
      </c>
      <c r="B270" s="54" t="s">
        <v>433</v>
      </c>
      <c r="C270" s="17"/>
      <c r="D270" s="17"/>
      <c r="E270" s="17"/>
      <c r="F270" s="10"/>
      <c r="G270" s="17"/>
      <c r="I270" s="47">
        <f t="shared" si="0"/>
        <v>0</v>
      </c>
      <c r="J270" s="46"/>
    </row>
    <row r="271" spans="1:10" x14ac:dyDescent="0.3">
      <c r="A271" s="2" t="s">
        <v>415</v>
      </c>
      <c r="B271" s="54" t="s">
        <v>433</v>
      </c>
      <c r="C271" s="17"/>
      <c r="D271" s="17"/>
      <c r="E271" s="17"/>
      <c r="F271" s="10"/>
      <c r="G271" s="17">
        <v>1098</v>
      </c>
      <c r="I271" s="47">
        <f t="shared" ref="I271:I287" si="13">C271+D271+E271+F271+G271</f>
        <v>1098</v>
      </c>
      <c r="J271" s="46"/>
    </row>
    <row r="272" spans="1:10" x14ac:dyDescent="0.3">
      <c r="A272" s="2" t="s">
        <v>53</v>
      </c>
      <c r="B272" s="58" t="s">
        <v>310</v>
      </c>
      <c r="C272" s="17"/>
      <c r="D272" s="17"/>
      <c r="E272" s="17"/>
      <c r="F272" s="10"/>
      <c r="G272" s="17"/>
      <c r="I272" s="47">
        <f t="shared" si="13"/>
        <v>0</v>
      </c>
      <c r="J272" s="44">
        <f>I175+I248+I272+I279+I255+I266</f>
        <v>25265</v>
      </c>
    </row>
    <row r="273" spans="1:10" x14ac:dyDescent="0.3">
      <c r="A273" s="2" t="s">
        <v>333</v>
      </c>
      <c r="B273" s="58" t="s">
        <v>310</v>
      </c>
      <c r="C273" s="17"/>
      <c r="D273" s="17"/>
      <c r="E273" s="17"/>
      <c r="F273" s="10"/>
      <c r="G273" s="17"/>
      <c r="I273" s="47">
        <f t="shared" si="13"/>
        <v>0</v>
      </c>
      <c r="J273" s="46">
        <f>I273+I176+I280+I256+I267</f>
        <v>22514</v>
      </c>
    </row>
    <row r="274" spans="1:10" x14ac:dyDescent="0.3">
      <c r="A274" s="2" t="s">
        <v>54</v>
      </c>
      <c r="B274" s="58" t="s">
        <v>310</v>
      </c>
      <c r="C274" s="17"/>
      <c r="D274" s="17"/>
      <c r="E274" s="17"/>
      <c r="F274" s="10"/>
      <c r="G274" s="17"/>
      <c r="I274" s="47">
        <f t="shared" si="13"/>
        <v>0</v>
      </c>
      <c r="J274" s="44">
        <f>I177+I249+I274+I287+I281+I257+I268</f>
        <v>36644</v>
      </c>
    </row>
    <row r="275" spans="1:10" x14ac:dyDescent="0.3">
      <c r="A275" s="2" t="s">
        <v>334</v>
      </c>
      <c r="B275" s="58" t="s">
        <v>310</v>
      </c>
      <c r="C275" s="17"/>
      <c r="D275" s="17"/>
      <c r="E275" s="17"/>
      <c r="F275" s="10"/>
      <c r="G275" s="17"/>
      <c r="I275" s="47">
        <f t="shared" si="13"/>
        <v>0</v>
      </c>
      <c r="J275" s="46">
        <f>I275+I178+I282+I258+I269</f>
        <v>25551</v>
      </c>
    </row>
    <row r="276" spans="1:10" x14ac:dyDescent="0.3">
      <c r="A276" s="2" t="s">
        <v>311</v>
      </c>
      <c r="B276" s="58" t="s">
        <v>310</v>
      </c>
      <c r="C276" s="17"/>
      <c r="D276" s="17"/>
      <c r="E276" s="17"/>
      <c r="F276" s="10"/>
      <c r="G276" s="17"/>
      <c r="I276" s="47">
        <f t="shared" si="13"/>
        <v>0</v>
      </c>
      <c r="J276" s="44">
        <f>I180+I250+I276+I283+I259+I270</f>
        <v>24584</v>
      </c>
    </row>
    <row r="277" spans="1:10" x14ac:dyDescent="0.3">
      <c r="A277" s="2" t="s">
        <v>320</v>
      </c>
      <c r="B277" s="58" t="s">
        <v>310</v>
      </c>
      <c r="C277" s="17"/>
      <c r="D277" s="17"/>
      <c r="E277" s="17"/>
      <c r="F277" s="17"/>
      <c r="G277" s="17"/>
      <c r="I277" s="47">
        <f t="shared" si="13"/>
        <v>0</v>
      </c>
      <c r="J277" s="44">
        <f>I251+I277+I181+I285+I261</f>
        <v>2788</v>
      </c>
    </row>
    <row r="278" spans="1:10" x14ac:dyDescent="0.3">
      <c r="A278" s="2" t="s">
        <v>337</v>
      </c>
      <c r="B278" s="58" t="s">
        <v>310</v>
      </c>
      <c r="C278" s="17"/>
      <c r="D278" s="17"/>
      <c r="E278" s="17"/>
      <c r="F278" s="17"/>
      <c r="G278" s="17"/>
      <c r="I278" s="47">
        <f>C278+D278+E278+F278+G278</f>
        <v>0</v>
      </c>
      <c r="J278" s="46">
        <f>I278+I182+I286+I262</f>
        <v>20978</v>
      </c>
    </row>
    <row r="279" spans="1:10" x14ac:dyDescent="0.3">
      <c r="A279" s="65" t="s">
        <v>29</v>
      </c>
      <c r="B279" s="58" t="s">
        <v>310</v>
      </c>
      <c r="C279" s="17"/>
      <c r="D279" s="17">
        <v>9959</v>
      </c>
      <c r="E279" s="17">
        <v>6959</v>
      </c>
      <c r="F279" s="17">
        <v>4374</v>
      </c>
      <c r="G279" s="17">
        <v>2785</v>
      </c>
      <c r="I279" s="47">
        <f t="shared" ref="I279:I286" si="14">C279+D279+E279+F279+G279</f>
        <v>24077</v>
      </c>
      <c r="J279" s="46"/>
    </row>
    <row r="280" spans="1:10" x14ac:dyDescent="0.3">
      <c r="A280" s="65" t="s">
        <v>330</v>
      </c>
      <c r="B280" s="58" t="s">
        <v>310</v>
      </c>
      <c r="C280" s="17"/>
      <c r="D280" s="17"/>
      <c r="E280" s="17"/>
      <c r="F280" s="17">
        <v>6658</v>
      </c>
      <c r="G280" s="17">
        <v>12102</v>
      </c>
      <c r="I280" s="47">
        <f t="shared" si="14"/>
        <v>18760</v>
      </c>
      <c r="J280" s="46"/>
    </row>
    <row r="281" spans="1:10" x14ac:dyDescent="0.3">
      <c r="A281" s="65" t="s">
        <v>17</v>
      </c>
      <c r="B281" s="58" t="s">
        <v>310</v>
      </c>
      <c r="C281" s="17"/>
      <c r="D281" s="17">
        <v>2556</v>
      </c>
      <c r="E281" s="17">
        <v>3701</v>
      </c>
      <c r="F281" s="17">
        <v>15225</v>
      </c>
      <c r="G281" s="17">
        <v>12478</v>
      </c>
      <c r="I281" s="47">
        <f t="shared" si="14"/>
        <v>33960</v>
      </c>
      <c r="J281" s="46"/>
    </row>
    <row r="282" spans="1:10" x14ac:dyDescent="0.3">
      <c r="A282" s="65" t="s">
        <v>331</v>
      </c>
      <c r="B282" s="58" t="s">
        <v>310</v>
      </c>
      <c r="C282" s="17"/>
      <c r="D282" s="17">
        <v>5298</v>
      </c>
      <c r="E282" s="17">
        <v>3246</v>
      </c>
      <c r="F282" s="17">
        <v>7136</v>
      </c>
      <c r="G282" s="17">
        <v>6324</v>
      </c>
      <c r="I282" s="47">
        <f t="shared" si="14"/>
        <v>22004</v>
      </c>
      <c r="J282" s="46"/>
    </row>
    <row r="283" spans="1:10" x14ac:dyDescent="0.3">
      <c r="A283" s="65" t="s">
        <v>18</v>
      </c>
      <c r="B283" s="58" t="s">
        <v>310</v>
      </c>
      <c r="C283" s="17"/>
      <c r="D283" s="17">
        <v>6240</v>
      </c>
      <c r="E283" s="17">
        <v>5533</v>
      </c>
      <c r="F283" s="10">
        <v>4577</v>
      </c>
      <c r="G283" s="17">
        <v>1999</v>
      </c>
      <c r="I283" s="47">
        <f t="shared" si="14"/>
        <v>18349</v>
      </c>
      <c r="J283" s="46"/>
    </row>
    <row r="284" spans="1:10" x14ac:dyDescent="0.3">
      <c r="A284" s="65" t="s">
        <v>415</v>
      </c>
      <c r="B284" s="58" t="s">
        <v>310</v>
      </c>
      <c r="C284" s="17"/>
      <c r="D284" s="17"/>
      <c r="E284" s="17">
        <v>1843</v>
      </c>
      <c r="F284" s="10">
        <v>1828</v>
      </c>
      <c r="G284" s="17"/>
      <c r="I284" s="47">
        <f t="shared" si="14"/>
        <v>3671</v>
      </c>
      <c r="J284" s="46">
        <f>I284</f>
        <v>3671</v>
      </c>
    </row>
    <row r="285" spans="1:10" x14ac:dyDescent="0.3">
      <c r="A285" s="65" t="s">
        <v>244</v>
      </c>
      <c r="B285" s="58" t="s">
        <v>310</v>
      </c>
      <c r="C285" s="17"/>
      <c r="D285" s="17">
        <v>2486</v>
      </c>
      <c r="E285" s="17"/>
      <c r="F285" s="10">
        <v>302</v>
      </c>
      <c r="G285" s="17"/>
      <c r="I285" s="47">
        <f t="shared" si="14"/>
        <v>2788</v>
      </c>
      <c r="J285" s="46"/>
    </row>
    <row r="286" spans="1:10" x14ac:dyDescent="0.3">
      <c r="A286" s="65" t="s">
        <v>162</v>
      </c>
      <c r="B286" s="58" t="s">
        <v>310</v>
      </c>
      <c r="C286" s="17"/>
      <c r="D286" s="17">
        <v>4326</v>
      </c>
      <c r="E286" s="17"/>
      <c r="F286" s="10">
        <v>2812</v>
      </c>
      <c r="G286" s="17"/>
      <c r="I286" s="47">
        <f t="shared" si="14"/>
        <v>7138</v>
      </c>
      <c r="J286" s="46"/>
    </row>
    <row r="287" spans="1:10" x14ac:dyDescent="0.3">
      <c r="A287" t="s">
        <v>27</v>
      </c>
      <c r="B287" t="s">
        <v>45</v>
      </c>
      <c r="C287" s="17"/>
      <c r="D287" s="17"/>
      <c r="E287" s="17"/>
      <c r="F287" s="17"/>
      <c r="G287" s="17"/>
      <c r="I287" s="47">
        <f t="shared" si="13"/>
        <v>0</v>
      </c>
      <c r="J287" s="44"/>
    </row>
    <row r="288" spans="1:10" x14ac:dyDescent="0.3">
      <c r="C288" s="1" t="s">
        <v>0</v>
      </c>
      <c r="D288" s="1" t="s">
        <v>0</v>
      </c>
      <c r="E288" s="1" t="s">
        <v>0</v>
      </c>
      <c r="F288" s="1" t="s">
        <v>0</v>
      </c>
      <c r="G288" s="1" t="s">
        <v>0</v>
      </c>
      <c r="H288" s="1"/>
      <c r="I288" s="1" t="s">
        <v>0</v>
      </c>
    </row>
    <row r="289" spans="3:10" x14ac:dyDescent="0.3">
      <c r="C289" s="70">
        <f>SUM(C4:C287)</f>
        <v>0</v>
      </c>
      <c r="D289" s="70">
        <f>SUM(D4:D287)</f>
        <v>168840</v>
      </c>
      <c r="E289" s="70">
        <f>SUM(E4:E287)</f>
        <v>96611</v>
      </c>
      <c r="F289" s="70">
        <f>SUM(F4:F287)</f>
        <v>180971</v>
      </c>
      <c r="G289" s="70">
        <f>SUM(G4:G287)</f>
        <v>216058.8</v>
      </c>
      <c r="H289" s="9"/>
      <c r="I289" s="76">
        <f>SUM(I4:I287)</f>
        <v>662480.80000000005</v>
      </c>
      <c r="J289" s="76">
        <f>SUM(J4:J287)</f>
        <v>662480.80000000005</v>
      </c>
    </row>
    <row r="290" spans="3:10" x14ac:dyDescent="0.3">
      <c r="C290" s="1" t="s">
        <v>1</v>
      </c>
      <c r="D290" s="1" t="s">
        <v>1</v>
      </c>
      <c r="E290" s="1" t="s">
        <v>1</v>
      </c>
      <c r="F290" s="1" t="s">
        <v>1</v>
      </c>
      <c r="G290" s="1" t="s">
        <v>1</v>
      </c>
      <c r="H290" s="1"/>
      <c r="I290" s="1" t="s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J289"/>
  <sheetViews>
    <sheetView topLeftCell="A262" workbookViewId="0">
      <selection activeCell="J114" sqref="J114"/>
    </sheetView>
  </sheetViews>
  <sheetFormatPr defaultRowHeight="14.4" x14ac:dyDescent="0.3"/>
  <cols>
    <col min="2" max="2" width="17.5546875" customWidth="1"/>
    <col min="3" max="3" width="10.5546875" customWidth="1"/>
    <col min="4" max="4" width="10.88671875" customWidth="1"/>
    <col min="5" max="5" width="11" customWidth="1"/>
    <col min="6" max="6" width="11.5546875" customWidth="1"/>
    <col min="7" max="7" width="11.6640625" customWidth="1"/>
    <col min="9" max="9" width="12.5546875" customWidth="1"/>
    <col min="10" max="10" width="11.88671875" customWidth="1"/>
  </cols>
  <sheetData>
    <row r="1" spans="1:10" x14ac:dyDescent="0.3">
      <c r="A1" t="s">
        <v>444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4" t="s">
        <v>150</v>
      </c>
      <c r="E3" s="4" t="s">
        <v>151</v>
      </c>
      <c r="F3" s="3" t="s">
        <v>152</v>
      </c>
      <c r="G3" s="3" t="s">
        <v>76</v>
      </c>
    </row>
    <row r="4" spans="1:10" x14ac:dyDescent="0.3">
      <c r="A4" t="s">
        <v>19</v>
      </c>
      <c r="B4" t="s">
        <v>13</v>
      </c>
      <c r="C4" s="5"/>
      <c r="D4" s="5"/>
      <c r="E4" s="5">
        <v>3654</v>
      </c>
      <c r="F4" s="10"/>
      <c r="G4" s="5">
        <v>5217</v>
      </c>
      <c r="I4" s="47">
        <f t="shared" ref="I4:I269" si="0">C4+D4+E4+F4+G4</f>
        <v>8871</v>
      </c>
      <c r="J4" s="44">
        <f>I4+I20+I34+I41+I63+I67+I69+I80+I27+I76+I87+I56+I48</f>
        <v>13646</v>
      </c>
    </row>
    <row r="5" spans="1:10" x14ac:dyDescent="0.3">
      <c r="A5" t="s">
        <v>421</v>
      </c>
      <c r="B5" t="s">
        <v>13</v>
      </c>
      <c r="C5" s="5"/>
      <c r="D5" s="5">
        <v>12138</v>
      </c>
      <c r="E5" s="5">
        <v>9520</v>
      </c>
      <c r="F5" s="10">
        <v>3465</v>
      </c>
      <c r="G5" s="5">
        <v>5745</v>
      </c>
      <c r="I5" s="47">
        <f t="shared" si="0"/>
        <v>30868</v>
      </c>
      <c r="J5" s="44">
        <f>I5+I21+I35+I42+I64+I68+I70+I81+I28+I77+I88+I57+I49</f>
        <v>60819</v>
      </c>
    </row>
    <row r="6" spans="1:10" x14ac:dyDescent="0.3">
      <c r="A6" t="s">
        <v>20</v>
      </c>
      <c r="B6" t="s">
        <v>13</v>
      </c>
      <c r="C6" s="5">
        <v>4129</v>
      </c>
      <c r="D6" s="5">
        <v>11258</v>
      </c>
      <c r="E6" s="5">
        <v>18265</v>
      </c>
      <c r="F6" s="17">
        <v>13170</v>
      </c>
      <c r="G6" s="5"/>
      <c r="I6" s="47">
        <f t="shared" si="0"/>
        <v>46822</v>
      </c>
      <c r="J6" s="44">
        <f>I6+I22+I36+I43+I64+I68+I71+I82+I29+I78+I89+I58+I50</f>
        <v>58193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>
        <v>1369</v>
      </c>
      <c r="I7" s="47">
        <f t="shared" si="0"/>
        <v>1369</v>
      </c>
      <c r="J7" s="44">
        <f>I7+I23+I37+I44+I30+I51+I59+I72+I83+I90</f>
        <v>16461</v>
      </c>
    </row>
    <row r="8" spans="1:10" x14ac:dyDescent="0.3">
      <c r="A8" t="s">
        <v>21</v>
      </c>
      <c r="B8" t="s">
        <v>13</v>
      </c>
      <c r="C8" s="5">
        <v>4628</v>
      </c>
      <c r="D8" s="5">
        <v>25</v>
      </c>
      <c r="E8" s="5">
        <v>3673</v>
      </c>
      <c r="F8" s="17"/>
      <c r="G8" s="5">
        <v>902</v>
      </c>
      <c r="I8" s="47">
        <f t="shared" si="0"/>
        <v>9228</v>
      </c>
      <c r="J8" s="44">
        <f>I8+I24+I38+I45+I31+I52+I60+I65+I73+I84+I91</f>
        <v>22556</v>
      </c>
    </row>
    <row r="9" spans="1:10" x14ac:dyDescent="0.3">
      <c r="A9" t="s">
        <v>423</v>
      </c>
      <c r="B9" t="s">
        <v>13</v>
      </c>
      <c r="C9" s="5">
        <v>2987</v>
      </c>
      <c r="D9" s="5"/>
      <c r="E9" s="5">
        <v>1879</v>
      </c>
      <c r="F9" s="17">
        <v>30137</v>
      </c>
      <c r="G9" s="5">
        <v>10643</v>
      </c>
      <c r="I9" s="47">
        <f t="shared" si="0"/>
        <v>45646</v>
      </c>
      <c r="J9" s="44">
        <f>I9+I92</f>
        <v>77167</v>
      </c>
    </row>
    <row r="10" spans="1:10" x14ac:dyDescent="0.3">
      <c r="A10" t="s">
        <v>243</v>
      </c>
      <c r="B10" t="s">
        <v>13</v>
      </c>
      <c r="C10" s="5"/>
      <c r="D10" s="5"/>
      <c r="E10" s="5">
        <v>2258</v>
      </c>
      <c r="F10" s="17">
        <v>3276</v>
      </c>
      <c r="G10" s="5"/>
      <c r="I10" s="47">
        <f t="shared" si="0"/>
        <v>5534</v>
      </c>
      <c r="J10" s="44">
        <f>I10+I25+I39+I46+I32+I54+I61+I66+I74+I78+I85+I93</f>
        <v>8034</v>
      </c>
    </row>
    <row r="11" spans="1:10" x14ac:dyDescent="0.3">
      <c r="A11" t="s">
        <v>197</v>
      </c>
      <c r="B11" t="s">
        <v>13</v>
      </c>
      <c r="C11" s="5"/>
      <c r="D11" s="5">
        <v>1083</v>
      </c>
      <c r="E11" s="5">
        <v>431</v>
      </c>
      <c r="F11" s="17"/>
      <c r="G11" s="5">
        <v>9729</v>
      </c>
      <c r="I11" s="47">
        <f t="shared" si="0"/>
        <v>11243</v>
      </c>
      <c r="J11" s="44">
        <f>I11+I26+I40+I47+I33+I55+I62+I75+I79+I86+I94</f>
        <v>24310</v>
      </c>
    </row>
    <row r="12" spans="1:10" x14ac:dyDescent="0.3">
      <c r="A12" t="s">
        <v>22</v>
      </c>
      <c r="B12" t="s">
        <v>23</v>
      </c>
      <c r="C12" s="5"/>
      <c r="D12" s="5">
        <v>506</v>
      </c>
      <c r="E12" s="5">
        <v>527</v>
      </c>
      <c r="F12" s="17"/>
      <c r="G12" s="5"/>
      <c r="I12" s="47">
        <f t="shared" si="0"/>
        <v>1033</v>
      </c>
      <c r="J12" s="46">
        <f>I12</f>
        <v>1033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/>
      <c r="G13" s="5"/>
      <c r="I13" s="47">
        <f t="shared" si="0"/>
        <v>0</v>
      </c>
      <c r="J13" s="46">
        <f>I13+I16</f>
        <v>0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>
        <v>1131</v>
      </c>
      <c r="D15" s="5"/>
      <c r="E15" s="5">
        <v>1410</v>
      </c>
      <c r="F15" s="17">
        <v>1094</v>
      </c>
      <c r="G15" s="5">
        <v>1444</v>
      </c>
      <c r="I15" s="47">
        <f t="shared" si="0"/>
        <v>5079</v>
      </c>
      <c r="J15" s="46">
        <f>I15</f>
        <v>5079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>
        <v>188</v>
      </c>
      <c r="E31" s="17"/>
      <c r="F31" s="17"/>
      <c r="G31" s="17"/>
      <c r="I31" s="47">
        <f t="shared" si="0"/>
        <v>188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>
        <v>1698</v>
      </c>
      <c r="F38" s="17">
        <v>463</v>
      </c>
      <c r="G38" s="17"/>
      <c r="I38" s="47">
        <f t="shared" si="0"/>
        <v>2161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>
        <v>90</v>
      </c>
      <c r="E46" s="17"/>
      <c r="F46" s="17"/>
      <c r="G46" s="17"/>
      <c r="I46" s="47">
        <f t="shared" si="0"/>
        <v>90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4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18</v>
      </c>
      <c r="B52" s="84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2" t="s">
        <v>244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/>
      <c r="F73" s="17">
        <v>3933</v>
      </c>
      <c r="G73" s="17"/>
      <c r="I73" s="47">
        <f t="shared" si="0"/>
        <v>3933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>
        <v>2348</v>
      </c>
      <c r="E87" s="17"/>
      <c r="F87" s="17">
        <v>2427</v>
      </c>
      <c r="G87" s="17"/>
      <c r="I87" s="47">
        <f t="shared" si="0"/>
        <v>4775</v>
      </c>
      <c r="J87" s="45"/>
    </row>
    <row r="88" spans="1:10" x14ac:dyDescent="0.3">
      <c r="A88" s="77" t="s">
        <v>328</v>
      </c>
      <c r="B88" s="77" t="s">
        <v>386</v>
      </c>
      <c r="C88" s="17">
        <v>18185</v>
      </c>
      <c r="D88" s="17">
        <v>11766</v>
      </c>
      <c r="E88" s="17"/>
      <c r="F88" s="17"/>
      <c r="G88" s="17"/>
      <c r="I88" s="47">
        <f t="shared" si="0"/>
        <v>29951</v>
      </c>
      <c r="J88" s="45"/>
    </row>
    <row r="89" spans="1:10" x14ac:dyDescent="0.3">
      <c r="A89" s="77" t="s">
        <v>139</v>
      </c>
      <c r="B89" s="77" t="s">
        <v>386</v>
      </c>
      <c r="C89" s="17">
        <v>11371</v>
      </c>
      <c r="D89" s="17"/>
      <c r="E89" s="17"/>
      <c r="F89" s="17"/>
      <c r="G89" s="17"/>
      <c r="I89" s="47">
        <f t="shared" si="0"/>
        <v>11371</v>
      </c>
      <c r="J89" s="45"/>
    </row>
    <row r="90" spans="1:10" x14ac:dyDescent="0.3">
      <c r="A90" s="77" t="s">
        <v>329</v>
      </c>
      <c r="B90" s="77" t="s">
        <v>386</v>
      </c>
      <c r="C90" s="17">
        <v>4721</v>
      </c>
      <c r="D90" s="17">
        <v>2107</v>
      </c>
      <c r="E90" s="17">
        <v>6087</v>
      </c>
      <c r="F90" s="17"/>
      <c r="G90" s="17">
        <v>2177</v>
      </c>
      <c r="I90" s="47">
        <f t="shared" si="0"/>
        <v>15092</v>
      </c>
      <c r="J90" s="45"/>
    </row>
    <row r="91" spans="1:10" x14ac:dyDescent="0.3">
      <c r="A91" s="77" t="s">
        <v>174</v>
      </c>
      <c r="B91" s="77" t="s">
        <v>386</v>
      </c>
      <c r="C91" s="17"/>
      <c r="D91" s="17"/>
      <c r="E91" s="17">
        <v>3544</v>
      </c>
      <c r="F91" s="17">
        <v>3502</v>
      </c>
      <c r="G91" s="17"/>
      <c r="I91" s="47">
        <f t="shared" si="0"/>
        <v>7046</v>
      </c>
      <c r="J91" s="45"/>
    </row>
    <row r="92" spans="1:10" x14ac:dyDescent="0.3">
      <c r="A92" s="77" t="s">
        <v>448</v>
      </c>
      <c r="B92" s="77" t="s">
        <v>386</v>
      </c>
      <c r="C92" s="17">
        <v>3534</v>
      </c>
      <c r="D92" s="17">
        <v>19843</v>
      </c>
      <c r="E92" s="17">
        <v>4478</v>
      </c>
      <c r="F92" s="17">
        <v>3666</v>
      </c>
      <c r="G92" s="17"/>
      <c r="I92" s="47">
        <f t="shared" ref="I92" si="1">C92+D92+E92+F92+G92</f>
        <v>31521</v>
      </c>
      <c r="J92" s="45"/>
    </row>
    <row r="93" spans="1:10" x14ac:dyDescent="0.3">
      <c r="A93" s="77" t="s">
        <v>307</v>
      </c>
      <c r="B93" s="77" t="s">
        <v>386</v>
      </c>
      <c r="C93" s="17"/>
      <c r="D93" s="17">
        <v>2410</v>
      </c>
      <c r="E93" s="17"/>
      <c r="F93" s="17"/>
      <c r="G93" s="17"/>
      <c r="I93" s="47">
        <f t="shared" si="0"/>
        <v>2410</v>
      </c>
      <c r="J93" s="45"/>
    </row>
    <row r="94" spans="1:10" x14ac:dyDescent="0.3">
      <c r="A94" s="77" t="s">
        <v>324</v>
      </c>
      <c r="B94" s="77" t="s">
        <v>386</v>
      </c>
      <c r="C94" s="17">
        <v>13067</v>
      </c>
      <c r="D94" s="17"/>
      <c r="E94" s="17"/>
      <c r="F94" s="17"/>
      <c r="G94" s="17"/>
      <c r="I94" s="47">
        <f t="shared" si="0"/>
        <v>13067</v>
      </c>
      <c r="J94" s="45"/>
    </row>
    <row r="95" spans="1:10" x14ac:dyDescent="0.3">
      <c r="A95" t="s">
        <v>29</v>
      </c>
      <c r="B95" t="s">
        <v>30</v>
      </c>
      <c r="C95" s="17"/>
      <c r="D95" s="17">
        <v>2203</v>
      </c>
      <c r="E95" s="17">
        <v>7480</v>
      </c>
      <c r="F95" s="17">
        <v>1975</v>
      </c>
      <c r="G95" s="17">
        <v>4632</v>
      </c>
      <c r="I95" s="47">
        <f t="shared" si="0"/>
        <v>16290</v>
      </c>
      <c r="J95" s="44"/>
    </row>
    <row r="96" spans="1:10" x14ac:dyDescent="0.3">
      <c r="A96" s="57" t="s">
        <v>330</v>
      </c>
      <c r="B96" t="s">
        <v>30</v>
      </c>
      <c r="C96" s="17">
        <v>10741</v>
      </c>
      <c r="D96" s="17">
        <v>9717</v>
      </c>
      <c r="E96" s="17">
        <v>5879</v>
      </c>
      <c r="F96" s="17">
        <v>2901</v>
      </c>
      <c r="G96" s="17">
        <v>1116</v>
      </c>
      <c r="I96" s="47">
        <f t="shared" ref="I96" si="2">C96+D96+E96+F96+G96</f>
        <v>30354</v>
      </c>
      <c r="J96" s="44"/>
    </row>
    <row r="97" spans="1:10" x14ac:dyDescent="0.3">
      <c r="A97" t="s">
        <v>17</v>
      </c>
      <c r="B97" t="s">
        <v>30</v>
      </c>
      <c r="C97" s="17">
        <v>5101</v>
      </c>
      <c r="D97" s="17">
        <v>7457</v>
      </c>
      <c r="E97" s="17">
        <v>10264</v>
      </c>
      <c r="F97" s="17"/>
      <c r="G97" s="17"/>
      <c r="I97" s="47">
        <f t="shared" si="0"/>
        <v>22822</v>
      </c>
      <c r="J97" s="44"/>
    </row>
    <row r="98" spans="1:10" x14ac:dyDescent="0.3">
      <c r="A98" t="s">
        <v>331</v>
      </c>
      <c r="B98" t="s">
        <v>30</v>
      </c>
      <c r="C98" s="17">
        <v>4343</v>
      </c>
      <c r="D98" s="17">
        <v>665</v>
      </c>
      <c r="E98" s="17">
        <v>2201</v>
      </c>
      <c r="F98" s="17"/>
      <c r="G98" s="17">
        <v>1081</v>
      </c>
      <c r="I98" s="47">
        <f t="shared" ref="I98" si="3">C98+D98+E98+F98+G98</f>
        <v>8290</v>
      </c>
      <c r="J98" s="44"/>
    </row>
    <row r="99" spans="1:10" x14ac:dyDescent="0.3">
      <c r="A99" t="s">
        <v>18</v>
      </c>
      <c r="B99" t="s">
        <v>30</v>
      </c>
      <c r="C99" s="17">
        <v>1784</v>
      </c>
      <c r="D99" s="17"/>
      <c r="E99" s="17">
        <v>5838</v>
      </c>
      <c r="F99" s="17">
        <v>2924</v>
      </c>
      <c r="G99" s="17">
        <v>270</v>
      </c>
      <c r="I99" s="47">
        <f t="shared" si="0"/>
        <v>10816</v>
      </c>
      <c r="J99" s="44"/>
    </row>
    <row r="100" spans="1:10" x14ac:dyDescent="0.3">
      <c r="A100" t="s">
        <v>415</v>
      </c>
      <c r="B100" t="s">
        <v>30</v>
      </c>
      <c r="C100" s="17">
        <v>3837</v>
      </c>
      <c r="D100" s="17">
        <v>11326</v>
      </c>
      <c r="E100" s="17">
        <v>4823</v>
      </c>
      <c r="F100" s="17">
        <v>7398</v>
      </c>
      <c r="G100" s="17">
        <v>819</v>
      </c>
      <c r="I100" s="47">
        <f>C100+D100+E100+F100+G100</f>
        <v>28203</v>
      </c>
      <c r="J100" s="44"/>
    </row>
    <row r="101" spans="1:10" x14ac:dyDescent="0.3">
      <c r="A101" t="s">
        <v>244</v>
      </c>
      <c r="B101" t="s">
        <v>30</v>
      </c>
      <c r="C101" s="17"/>
      <c r="D101" s="17">
        <v>2303</v>
      </c>
      <c r="E101" s="17">
        <v>2195</v>
      </c>
      <c r="F101" s="17">
        <v>2825</v>
      </c>
      <c r="G101" s="17"/>
      <c r="I101" s="47">
        <f t="shared" si="0"/>
        <v>7323</v>
      </c>
      <c r="J101" s="44"/>
    </row>
    <row r="102" spans="1:10" x14ac:dyDescent="0.3">
      <c r="A102" t="s">
        <v>162</v>
      </c>
      <c r="B102" t="s">
        <v>30</v>
      </c>
      <c r="C102" s="17">
        <v>630</v>
      </c>
      <c r="D102" s="17"/>
      <c r="E102" s="17">
        <v>1190</v>
      </c>
      <c r="F102" s="17"/>
      <c r="G102" s="17">
        <v>650</v>
      </c>
      <c r="I102" s="47">
        <f t="shared" si="0"/>
        <v>2470</v>
      </c>
      <c r="J102" s="46"/>
    </row>
    <row r="103" spans="1:10" x14ac:dyDescent="0.3">
      <c r="A103" s="42" t="s">
        <v>25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I103+I125</f>
        <v>0</v>
      </c>
    </row>
    <row r="104" spans="1:10" x14ac:dyDescent="0.3">
      <c r="A104" s="42" t="s">
        <v>349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6">
        <f>I104</f>
        <v>0</v>
      </c>
    </row>
    <row r="105" spans="1:10" x14ac:dyDescent="0.3">
      <c r="A105" s="42" t="s">
        <v>27</v>
      </c>
      <c r="B105" s="42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I105+I123+I126</f>
        <v>0</v>
      </c>
    </row>
    <row r="106" spans="1:10" x14ac:dyDescent="0.3">
      <c r="A106" s="60" t="s">
        <v>325</v>
      </c>
      <c r="B106" s="60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I106+I127</f>
        <v>0</v>
      </c>
    </row>
    <row r="107" spans="1:10" x14ac:dyDescent="0.3">
      <c r="A107" s="42" t="s">
        <v>28</v>
      </c>
      <c r="B107" s="42" t="s">
        <v>30</v>
      </c>
      <c r="C107" s="17"/>
      <c r="D107" s="17"/>
      <c r="E107" s="17"/>
      <c r="F107" s="17"/>
      <c r="G107" s="17"/>
      <c r="I107" s="47">
        <f t="shared" si="0"/>
        <v>0</v>
      </c>
      <c r="J107" s="44">
        <f>I107+I124+I128</f>
        <v>0</v>
      </c>
    </row>
    <row r="108" spans="1:10" x14ac:dyDescent="0.3">
      <c r="A108" t="s">
        <v>29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4">
        <f>I95+I108+I116+I129+I161+I133+I140+I147+I154+I168</f>
        <v>16290</v>
      </c>
    </row>
    <row r="109" spans="1:10" x14ac:dyDescent="0.3">
      <c r="A109" t="s">
        <v>330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6">
        <f>I109+I162+I134+I141+I148+I155+I169+I117+I96</f>
        <v>35101</v>
      </c>
    </row>
    <row r="110" spans="1:10" x14ac:dyDescent="0.3">
      <c r="A110" t="s">
        <v>17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I97+I110+I118+I130+I163+I135+I142+I149+I156+I170</f>
        <v>33944</v>
      </c>
    </row>
    <row r="111" spans="1:10" x14ac:dyDescent="0.3">
      <c r="A111" t="s">
        <v>331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6">
        <f>I111+I164+I136+I143+I150+I157+I171+I119+I98</f>
        <v>8290</v>
      </c>
    </row>
    <row r="112" spans="1:10" x14ac:dyDescent="0.3">
      <c r="A112" t="s">
        <v>18</v>
      </c>
      <c r="B112" s="59" t="s">
        <v>254</v>
      </c>
      <c r="C112" s="17"/>
      <c r="D112" s="17"/>
      <c r="E112" s="17"/>
      <c r="F112" s="17"/>
      <c r="G112" s="17"/>
      <c r="I112" s="47">
        <f t="shared" si="0"/>
        <v>0</v>
      </c>
      <c r="J112" s="44">
        <f>I99+I120+I131+I165+I112+I137+I144+I151+I158+I172</f>
        <v>10816</v>
      </c>
    </row>
    <row r="113" spans="1:10" x14ac:dyDescent="0.3">
      <c r="A113" t="s">
        <v>415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I113+I100+I173</f>
        <v>37363</v>
      </c>
    </row>
    <row r="114" spans="1:10" x14ac:dyDescent="0.3">
      <c r="A114" t="s">
        <v>244</v>
      </c>
      <c r="B114" s="59" t="s">
        <v>254</v>
      </c>
      <c r="C114" s="17"/>
      <c r="D114" s="17"/>
      <c r="E114" s="17"/>
      <c r="F114" s="17"/>
      <c r="G114" s="17"/>
      <c r="I114" s="47">
        <f t="shared" si="0"/>
        <v>0</v>
      </c>
      <c r="J114" s="44">
        <f>I101+I121+I132+I114+I166+I138+I145+I152+I159+I174</f>
        <v>7323</v>
      </c>
    </row>
    <row r="115" spans="1:10" x14ac:dyDescent="0.3">
      <c r="A115" t="s">
        <v>162</v>
      </c>
      <c r="B115" s="59" t="s">
        <v>254</v>
      </c>
      <c r="C115" s="17"/>
      <c r="D115" s="17"/>
      <c r="E115" s="17"/>
      <c r="F115" s="17"/>
      <c r="G115" s="17"/>
      <c r="I115" s="47">
        <f t="shared" si="0"/>
        <v>0</v>
      </c>
      <c r="J115" s="44">
        <f>I102+I115+I122+I167+I139+I146+I153+I160+I175</f>
        <v>2470</v>
      </c>
    </row>
    <row r="116" spans="1:10" x14ac:dyDescent="0.3">
      <c r="A116" t="s">
        <v>175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361</v>
      </c>
      <c r="B117" s="68" t="s">
        <v>430</v>
      </c>
      <c r="C117" s="17"/>
      <c r="D117" s="17"/>
      <c r="E117" s="17"/>
      <c r="F117" s="17"/>
      <c r="G117" s="17"/>
      <c r="I117" s="47">
        <f t="shared" si="0"/>
        <v>0</v>
      </c>
      <c r="J117" s="45"/>
    </row>
    <row r="118" spans="1:10" x14ac:dyDescent="0.3">
      <c r="A118" t="s">
        <v>176</v>
      </c>
      <c r="B118" s="68" t="s">
        <v>430</v>
      </c>
      <c r="C118" s="17"/>
      <c r="D118" s="17"/>
      <c r="E118" s="17"/>
      <c r="F118" s="17"/>
      <c r="G118" s="17"/>
      <c r="I118" s="47">
        <f t="shared" si="0"/>
        <v>0</v>
      </c>
      <c r="J118" s="45"/>
    </row>
    <row r="119" spans="1:10" x14ac:dyDescent="0.3">
      <c r="A119" t="s">
        <v>362</v>
      </c>
      <c r="B119" s="68" t="s">
        <v>430</v>
      </c>
      <c r="C119" s="17"/>
      <c r="D119" s="17"/>
      <c r="E119" s="17"/>
      <c r="F119" s="17"/>
      <c r="G119" s="17"/>
      <c r="I119" s="47">
        <f t="shared" si="0"/>
        <v>0</v>
      </c>
      <c r="J119" s="45"/>
    </row>
    <row r="120" spans="1:10" x14ac:dyDescent="0.3">
      <c r="A120" t="s">
        <v>177</v>
      </c>
      <c r="B120" s="68" t="s">
        <v>430</v>
      </c>
      <c r="C120" s="17"/>
      <c r="D120" s="17"/>
      <c r="E120" s="17"/>
      <c r="F120" s="17"/>
      <c r="G120" s="17"/>
      <c r="I120" s="47">
        <f t="shared" si="0"/>
        <v>0</v>
      </c>
      <c r="J120" s="45"/>
    </row>
    <row r="121" spans="1:10" x14ac:dyDescent="0.3">
      <c r="A121" t="s">
        <v>363</v>
      </c>
      <c r="B121" s="68" t="s">
        <v>430</v>
      </c>
      <c r="C121" s="17"/>
      <c r="D121" s="17"/>
      <c r="E121" s="17"/>
      <c r="F121" s="17"/>
      <c r="G121" s="17"/>
      <c r="I121" s="47">
        <f t="shared" si="0"/>
        <v>0</v>
      </c>
      <c r="J121" s="45"/>
    </row>
    <row r="122" spans="1:10" x14ac:dyDescent="0.3">
      <c r="A122" t="s">
        <v>364</v>
      </c>
      <c r="B122" s="68" t="s">
        <v>430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27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289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25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27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325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28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29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2" t="s">
        <v>17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18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s="2" t="s">
        <v>244</v>
      </c>
      <c r="B132" s="2" t="s">
        <v>292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175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361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176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362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t="s">
        <v>177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363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2" t="s">
        <v>364</v>
      </c>
      <c r="B139" s="64" t="s">
        <v>360</v>
      </c>
      <c r="C139" s="17"/>
      <c r="D139" s="17"/>
      <c r="E139" s="17"/>
      <c r="F139" s="17"/>
      <c r="G139" s="17"/>
      <c r="I139" s="13">
        <f t="shared" si="0"/>
        <v>0</v>
      </c>
      <c r="J139" s="45"/>
    </row>
    <row r="140" spans="1:10" x14ac:dyDescent="0.3">
      <c r="A140" s="53" t="s">
        <v>29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330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17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331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18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244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53" t="s">
        <v>162</v>
      </c>
      <c r="B146" s="68" t="s">
        <v>420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29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330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17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331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18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1" t="s">
        <v>244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1" t="s">
        <v>162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37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332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33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326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2" t="s">
        <v>31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55" t="s">
        <v>245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55" t="s">
        <v>161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37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332</v>
      </c>
      <c r="B162" s="73" t="s">
        <v>297</v>
      </c>
      <c r="C162" s="17"/>
      <c r="D162" s="17">
        <v>656</v>
      </c>
      <c r="E162" s="17">
        <v>302</v>
      </c>
      <c r="F162" s="17"/>
      <c r="G162" s="17"/>
      <c r="I162" s="13">
        <f t="shared" si="0"/>
        <v>958</v>
      </c>
      <c r="J162" s="46"/>
    </row>
    <row r="163" spans="1:10" x14ac:dyDescent="0.3">
      <c r="A163" s="2" t="s">
        <v>33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326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31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245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2" t="s">
        <v>161</v>
      </c>
      <c r="B167" s="73" t="s">
        <v>297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175</v>
      </c>
      <c r="B168" s="68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7" t="s">
        <v>361</v>
      </c>
      <c r="B169" s="68" t="s">
        <v>382</v>
      </c>
      <c r="C169" s="17"/>
      <c r="D169" s="17"/>
      <c r="E169" s="17"/>
      <c r="F169" s="17"/>
      <c r="G169" s="17">
        <v>3789</v>
      </c>
      <c r="I169" s="13">
        <f t="shared" si="0"/>
        <v>3789</v>
      </c>
      <c r="J169" s="46"/>
    </row>
    <row r="170" spans="1:10" x14ac:dyDescent="0.3">
      <c r="A170" s="78" t="s">
        <v>176</v>
      </c>
      <c r="B170" s="68" t="s">
        <v>382</v>
      </c>
      <c r="C170" s="17"/>
      <c r="D170" s="17"/>
      <c r="E170" s="17">
        <v>5710</v>
      </c>
      <c r="F170" s="17">
        <v>5412</v>
      </c>
      <c r="G170" s="17"/>
      <c r="I170" s="13">
        <f t="shared" si="0"/>
        <v>11122</v>
      </c>
      <c r="J170" s="46"/>
    </row>
    <row r="171" spans="1:10" x14ac:dyDescent="0.3">
      <c r="A171" s="78" t="s">
        <v>362</v>
      </c>
      <c r="B171" s="68" t="s">
        <v>382</v>
      </c>
      <c r="C171" s="17"/>
      <c r="D171" s="17"/>
      <c r="E171" s="17"/>
      <c r="F171" s="17"/>
      <c r="G171" s="17"/>
      <c r="I171" s="13">
        <f t="shared" si="0"/>
        <v>0</v>
      </c>
      <c r="J171" s="46"/>
    </row>
    <row r="172" spans="1:10" x14ac:dyDescent="0.3">
      <c r="A172" s="78" t="s">
        <v>177</v>
      </c>
      <c r="B172" s="68" t="s">
        <v>382</v>
      </c>
      <c r="C172" s="17"/>
      <c r="D172" s="17"/>
      <c r="E172" s="17"/>
      <c r="F172" s="17"/>
      <c r="G172" s="17"/>
      <c r="I172" s="13">
        <f t="shared" si="0"/>
        <v>0</v>
      </c>
      <c r="J172" s="46"/>
    </row>
    <row r="173" spans="1:10" x14ac:dyDescent="0.3">
      <c r="A173" s="78" t="s">
        <v>449</v>
      </c>
      <c r="B173" s="68" t="s">
        <v>382</v>
      </c>
      <c r="C173" s="17"/>
      <c r="D173" s="17"/>
      <c r="E173" s="17"/>
      <c r="F173" s="17">
        <v>6916</v>
      </c>
      <c r="G173" s="17">
        <v>2244</v>
      </c>
      <c r="I173" s="13">
        <f t="shared" si="0"/>
        <v>9160</v>
      </c>
      <c r="J173" s="46"/>
    </row>
    <row r="174" spans="1:10" x14ac:dyDescent="0.3">
      <c r="A174" s="77" t="s">
        <v>363</v>
      </c>
      <c r="B174" s="68" t="s">
        <v>382</v>
      </c>
      <c r="C174" s="17"/>
      <c r="D174" s="17"/>
      <c r="E174" s="17"/>
      <c r="F174" s="17"/>
      <c r="G174" s="17"/>
      <c r="I174" s="13">
        <f t="shared" si="0"/>
        <v>0</v>
      </c>
      <c r="J174" s="46"/>
    </row>
    <row r="175" spans="1:10" x14ac:dyDescent="0.3">
      <c r="A175" s="77" t="s">
        <v>364</v>
      </c>
      <c r="B175" s="68" t="s">
        <v>382</v>
      </c>
      <c r="C175" s="17"/>
      <c r="D175" s="17"/>
      <c r="E175" s="17"/>
      <c r="F175" s="17"/>
      <c r="G175" s="17"/>
      <c r="I175" s="13">
        <f t="shared" si="0"/>
        <v>0</v>
      </c>
      <c r="J175" s="46"/>
    </row>
    <row r="176" spans="1:10" x14ac:dyDescent="0.3">
      <c r="A176" t="s">
        <v>37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s="2" t="s">
        <v>332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t="s">
        <v>33</v>
      </c>
      <c r="B178" s="55" t="s">
        <v>336</v>
      </c>
      <c r="C178" s="17"/>
      <c r="D178" s="17"/>
      <c r="E178" s="17"/>
      <c r="F178" s="10">
        <v>2533</v>
      </c>
      <c r="G178" s="17"/>
      <c r="I178" s="47">
        <f t="shared" si="0"/>
        <v>2533</v>
      </c>
      <c r="J178" s="45"/>
    </row>
    <row r="179" spans="1:10" x14ac:dyDescent="0.3">
      <c r="A179" s="2" t="s">
        <v>326</v>
      </c>
      <c r="B179" s="55" t="s">
        <v>336</v>
      </c>
      <c r="C179" s="17"/>
      <c r="D179" s="17"/>
      <c r="E179" s="17"/>
      <c r="F179" s="10"/>
      <c r="G179" s="17"/>
      <c r="I179" s="47">
        <f t="shared" si="0"/>
        <v>0</v>
      </c>
      <c r="J179" s="45"/>
    </row>
    <row r="180" spans="1:10" x14ac:dyDescent="0.3">
      <c r="A180" s="2" t="s">
        <v>339</v>
      </c>
      <c r="B180" s="55" t="s">
        <v>336</v>
      </c>
      <c r="C180" s="17"/>
      <c r="D180" s="17"/>
      <c r="E180" s="17"/>
      <c r="F180" s="10"/>
      <c r="G180" s="17"/>
      <c r="I180" s="47">
        <f t="shared" si="0"/>
        <v>0</v>
      </c>
      <c r="J180" s="46">
        <f>I180</f>
        <v>0</v>
      </c>
    </row>
    <row r="181" spans="1:10" x14ac:dyDescent="0.3">
      <c r="A181" t="s">
        <v>31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s="2" t="s">
        <v>245</v>
      </c>
      <c r="B182" s="55" t="s">
        <v>336</v>
      </c>
      <c r="C182" s="17"/>
      <c r="D182" s="17"/>
      <c r="E182" s="17"/>
      <c r="F182" s="17"/>
      <c r="G182" s="17"/>
      <c r="I182" s="47">
        <f t="shared" si="0"/>
        <v>0</v>
      </c>
      <c r="J182" s="45"/>
    </row>
    <row r="183" spans="1:10" x14ac:dyDescent="0.3">
      <c r="A183" s="2" t="s">
        <v>161</v>
      </c>
      <c r="B183" s="55" t="s">
        <v>336</v>
      </c>
      <c r="C183" s="17"/>
      <c r="D183" s="17"/>
      <c r="E183" s="17"/>
      <c r="F183" s="17"/>
      <c r="G183" s="17"/>
      <c r="I183" s="47">
        <f t="shared" si="0"/>
        <v>0</v>
      </c>
      <c r="J183" s="45"/>
    </row>
    <row r="184" spans="1:10" x14ac:dyDescent="0.3">
      <c r="A184" t="s">
        <v>35</v>
      </c>
      <c r="B184" t="s">
        <v>32</v>
      </c>
      <c r="C184" s="17"/>
      <c r="D184" s="17"/>
      <c r="E184" s="17"/>
      <c r="F184" s="17"/>
      <c r="G184" s="17"/>
      <c r="I184" s="13">
        <f t="shared" si="0"/>
        <v>0</v>
      </c>
      <c r="J184" s="46">
        <f>I184</f>
        <v>0</v>
      </c>
    </row>
    <row r="185" spans="1:10" x14ac:dyDescent="0.3">
      <c r="A185" t="s">
        <v>36</v>
      </c>
      <c r="B185" t="s">
        <v>32</v>
      </c>
      <c r="C185" s="17"/>
      <c r="D185" s="17"/>
      <c r="E185" s="17"/>
      <c r="F185" s="17"/>
      <c r="G185" s="17"/>
      <c r="I185" s="13">
        <f t="shared" si="0"/>
        <v>0</v>
      </c>
      <c r="J185" s="46">
        <f t="shared" ref="J185:J203" si="4">I185</f>
        <v>0</v>
      </c>
    </row>
    <row r="186" spans="1:10" x14ac:dyDescent="0.3">
      <c r="A186" t="s">
        <v>441</v>
      </c>
      <c r="B186" s="56" t="s">
        <v>32</v>
      </c>
      <c r="C186" s="17"/>
      <c r="D186" s="17"/>
      <c r="E186" s="17">
        <v>7464</v>
      </c>
      <c r="F186" s="17"/>
      <c r="G186" s="17"/>
      <c r="I186" s="13">
        <f t="shared" ref="I186:I190" si="5">C186+D186+E186+F186+G186</f>
        <v>7464</v>
      </c>
      <c r="J186" s="46">
        <f t="shared" si="4"/>
        <v>7464</v>
      </c>
    </row>
    <row r="187" spans="1:10" x14ac:dyDescent="0.3">
      <c r="A187" t="s">
        <v>340</v>
      </c>
      <c r="B187" s="56" t="s">
        <v>32</v>
      </c>
      <c r="C187" s="17"/>
      <c r="D187" s="17">
        <v>7725</v>
      </c>
      <c r="E187" s="17"/>
      <c r="F187" s="17"/>
      <c r="G187" s="17">
        <v>2285</v>
      </c>
      <c r="I187" s="13">
        <f t="shared" si="5"/>
        <v>10010</v>
      </c>
      <c r="J187" s="46">
        <f t="shared" si="4"/>
        <v>10010</v>
      </c>
    </row>
    <row r="188" spans="1:10" x14ac:dyDescent="0.3">
      <c r="A188" t="s">
        <v>405</v>
      </c>
      <c r="B188" s="56" t="s">
        <v>32</v>
      </c>
      <c r="C188" s="17">
        <v>2375</v>
      </c>
      <c r="D188" s="17">
        <v>4011</v>
      </c>
      <c r="E188" s="17"/>
      <c r="F188" s="17"/>
      <c r="G188" s="17">
        <v>3233</v>
      </c>
      <c r="I188" s="13">
        <f t="shared" si="5"/>
        <v>9619</v>
      </c>
      <c r="J188" s="46">
        <f t="shared" si="4"/>
        <v>9619</v>
      </c>
    </row>
    <row r="189" spans="1:10" x14ac:dyDescent="0.3">
      <c r="A189" t="s">
        <v>341</v>
      </c>
      <c r="B189" s="56" t="s">
        <v>32</v>
      </c>
      <c r="C189" s="17"/>
      <c r="D189" s="17"/>
      <c r="E189" s="17"/>
      <c r="F189" s="17"/>
      <c r="G189" s="17">
        <v>1367</v>
      </c>
      <c r="I189" s="13">
        <f t="shared" si="5"/>
        <v>1367</v>
      </c>
      <c r="J189" s="46">
        <f t="shared" si="4"/>
        <v>1367</v>
      </c>
    </row>
    <row r="190" spans="1:10" x14ac:dyDescent="0.3">
      <c r="A190" t="s">
        <v>447</v>
      </c>
      <c r="B190" s="56" t="s">
        <v>32</v>
      </c>
      <c r="C190" s="17"/>
      <c r="D190" s="17"/>
      <c r="E190" s="17"/>
      <c r="F190" s="17"/>
      <c r="G190" s="17"/>
      <c r="I190" s="13">
        <f t="shared" si="5"/>
        <v>0</v>
      </c>
      <c r="J190" s="46">
        <f t="shared" si="4"/>
        <v>0</v>
      </c>
    </row>
    <row r="191" spans="1:10" x14ac:dyDescent="0.3">
      <c r="A191" t="s">
        <v>35</v>
      </c>
      <c r="B191" s="56" t="s">
        <v>390</v>
      </c>
      <c r="C191" s="17"/>
      <c r="D191" s="17"/>
      <c r="E191" s="17">
        <v>8120</v>
      </c>
      <c r="F191" s="17"/>
      <c r="G191" s="17"/>
      <c r="I191" s="13">
        <f t="shared" ref="I191" si="6">C191+D191+E191+F191+G191</f>
        <v>8120</v>
      </c>
      <c r="J191" s="46">
        <f t="shared" ref="J191" si="7">I191</f>
        <v>8120</v>
      </c>
    </row>
    <row r="192" spans="1:10" x14ac:dyDescent="0.3">
      <c r="A192" t="s">
        <v>389</v>
      </c>
      <c r="B192" s="56" t="s">
        <v>390</v>
      </c>
      <c r="C192" s="17"/>
      <c r="D192" s="17">
        <v>8693</v>
      </c>
      <c r="E192" s="17"/>
      <c r="F192" s="17"/>
      <c r="G192" s="17"/>
      <c r="I192" s="13">
        <f t="shared" si="0"/>
        <v>8693</v>
      </c>
      <c r="J192" s="46">
        <f t="shared" si="4"/>
        <v>8693</v>
      </c>
    </row>
    <row r="193" spans="1:10" x14ac:dyDescent="0.3">
      <c r="A193" t="s">
        <v>396</v>
      </c>
      <c r="B193" s="56" t="s">
        <v>390</v>
      </c>
      <c r="C193" s="17">
        <v>2815</v>
      </c>
      <c r="D193" s="17">
        <v>4727</v>
      </c>
      <c r="E193" s="17"/>
      <c r="F193" s="17"/>
      <c r="G193" s="17">
        <v>1831</v>
      </c>
      <c r="I193" s="13">
        <f t="shared" si="0"/>
        <v>9373</v>
      </c>
      <c r="J193" s="46">
        <f t="shared" si="4"/>
        <v>9373</v>
      </c>
    </row>
    <row r="194" spans="1:10" x14ac:dyDescent="0.3">
      <c r="A194" t="s">
        <v>391</v>
      </c>
      <c r="B194" s="56" t="s">
        <v>390</v>
      </c>
      <c r="C194" s="17"/>
      <c r="D194" s="17"/>
      <c r="E194" s="17"/>
      <c r="F194" s="17"/>
      <c r="G194" s="17"/>
      <c r="I194" s="13">
        <f t="shared" si="0"/>
        <v>0</v>
      </c>
      <c r="J194" s="46">
        <f t="shared" si="4"/>
        <v>0</v>
      </c>
    </row>
    <row r="195" spans="1:10" x14ac:dyDescent="0.3">
      <c r="A195" t="s">
        <v>408</v>
      </c>
      <c r="B195" s="56" t="s">
        <v>390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4"/>
        <v>0</v>
      </c>
    </row>
    <row r="196" spans="1:10" x14ac:dyDescent="0.3">
      <c r="A196" t="s">
        <v>35</v>
      </c>
      <c r="B196" s="56" t="s">
        <v>433</v>
      </c>
      <c r="C196" s="17"/>
      <c r="D196" s="17"/>
      <c r="E196" s="17"/>
      <c r="F196" s="17"/>
      <c r="G196" s="17"/>
      <c r="I196" s="13">
        <f t="shared" si="0"/>
        <v>0</v>
      </c>
      <c r="J196" s="46">
        <f t="shared" si="4"/>
        <v>0</v>
      </c>
    </row>
    <row r="197" spans="1:10" x14ac:dyDescent="0.3">
      <c r="A197" t="s">
        <v>389</v>
      </c>
      <c r="B197" s="56" t="s">
        <v>433</v>
      </c>
      <c r="C197" s="17"/>
      <c r="D197" s="17"/>
      <c r="E197" s="17"/>
      <c r="F197" s="17"/>
      <c r="G197" s="17"/>
      <c r="I197" s="13">
        <f t="shared" si="0"/>
        <v>0</v>
      </c>
      <c r="J197" s="46">
        <f t="shared" si="4"/>
        <v>0</v>
      </c>
    </row>
    <row r="198" spans="1:10" x14ac:dyDescent="0.3">
      <c r="A198" t="s">
        <v>396</v>
      </c>
      <c r="B198" s="56" t="s">
        <v>433</v>
      </c>
      <c r="C198" s="17"/>
      <c r="D198" s="17"/>
      <c r="E198" s="17"/>
      <c r="F198" s="17"/>
      <c r="G198" s="17"/>
      <c r="I198" s="13">
        <f t="shared" si="0"/>
        <v>0</v>
      </c>
      <c r="J198" s="46">
        <f t="shared" si="4"/>
        <v>0</v>
      </c>
    </row>
    <row r="199" spans="1:10" x14ac:dyDescent="0.3">
      <c r="A199" t="s">
        <v>391</v>
      </c>
      <c r="B199" s="56" t="s">
        <v>433</v>
      </c>
      <c r="C199" s="17"/>
      <c r="D199" s="17"/>
      <c r="E199" s="17"/>
      <c r="F199" s="17"/>
      <c r="G199" s="17"/>
      <c r="I199" s="13">
        <f t="shared" si="0"/>
        <v>0</v>
      </c>
      <c r="J199" s="46">
        <f t="shared" si="4"/>
        <v>0</v>
      </c>
    </row>
    <row r="200" spans="1:10" x14ac:dyDescent="0.3">
      <c r="A200" t="s">
        <v>408</v>
      </c>
      <c r="B200" s="56" t="s">
        <v>433</v>
      </c>
      <c r="C200" s="17"/>
      <c r="D200" s="17"/>
      <c r="E200" s="17"/>
      <c r="F200" s="17"/>
      <c r="G200" s="17"/>
      <c r="I200" s="13">
        <f t="shared" si="0"/>
        <v>0</v>
      </c>
      <c r="J200" s="46">
        <f t="shared" si="4"/>
        <v>0</v>
      </c>
    </row>
    <row r="201" spans="1:10" x14ac:dyDescent="0.3">
      <c r="A201" t="s">
        <v>37</v>
      </c>
      <c r="B201" s="54" t="s">
        <v>316</v>
      </c>
      <c r="C201" s="17"/>
      <c r="D201" s="17"/>
      <c r="E201" s="17">
        <v>10955</v>
      </c>
      <c r="F201" s="17"/>
      <c r="G201" s="17"/>
      <c r="I201" s="13">
        <f t="shared" ref="I201" si="8">C201+D201+E201+F201+G201</f>
        <v>10955</v>
      </c>
      <c r="J201" s="46">
        <f t="shared" si="4"/>
        <v>10955</v>
      </c>
    </row>
    <row r="202" spans="1:10" x14ac:dyDescent="0.3">
      <c r="A202" s="53" t="s">
        <v>332</v>
      </c>
      <c r="B202" s="54" t="s">
        <v>316</v>
      </c>
      <c r="C202" s="17"/>
      <c r="D202" s="17">
        <v>4520</v>
      </c>
      <c r="E202" s="17"/>
      <c r="F202" s="17"/>
      <c r="G202" s="17"/>
      <c r="I202" s="13">
        <f t="shared" si="0"/>
        <v>4520</v>
      </c>
      <c r="J202" s="46">
        <f t="shared" si="4"/>
        <v>4520</v>
      </c>
    </row>
    <row r="203" spans="1:10" x14ac:dyDescent="0.3">
      <c r="A203" s="53" t="s">
        <v>326</v>
      </c>
      <c r="B203" s="54" t="s">
        <v>316</v>
      </c>
      <c r="C203" s="17">
        <v>2026</v>
      </c>
      <c r="D203" s="17">
        <v>2470</v>
      </c>
      <c r="E203" s="17"/>
      <c r="F203" s="17"/>
      <c r="G203" s="17"/>
      <c r="I203" s="13">
        <f t="shared" si="0"/>
        <v>4496</v>
      </c>
      <c r="J203" s="46">
        <f t="shared" si="4"/>
        <v>4496</v>
      </c>
    </row>
    <row r="204" spans="1:10" x14ac:dyDescent="0.3">
      <c r="A204" s="53" t="s">
        <v>339</v>
      </c>
      <c r="B204" s="54" t="s">
        <v>316</v>
      </c>
      <c r="C204" s="17"/>
      <c r="D204" s="17"/>
      <c r="E204" s="17">
        <v>875</v>
      </c>
      <c r="F204" s="10"/>
      <c r="G204" s="17"/>
      <c r="I204" s="13">
        <f t="shared" si="0"/>
        <v>875</v>
      </c>
      <c r="J204" s="46">
        <f>I204</f>
        <v>875</v>
      </c>
    </row>
    <row r="205" spans="1:10" x14ac:dyDescent="0.3">
      <c r="A205" s="53" t="s">
        <v>161</v>
      </c>
      <c r="B205" s="54" t="s">
        <v>316</v>
      </c>
      <c r="C205" s="17"/>
      <c r="D205" s="17"/>
      <c r="E205" s="17"/>
      <c r="F205" s="10"/>
      <c r="G205" s="17"/>
      <c r="I205" s="13">
        <f t="shared" si="0"/>
        <v>0</v>
      </c>
      <c r="J205" s="46">
        <f>I205</f>
        <v>0</v>
      </c>
    </row>
    <row r="206" spans="1:10" x14ac:dyDescent="0.3">
      <c r="A206" s="53" t="s">
        <v>349</v>
      </c>
      <c r="B206" s="54" t="s">
        <v>397</v>
      </c>
      <c r="C206" s="17"/>
      <c r="D206" s="17">
        <v>13733</v>
      </c>
      <c r="E206" s="17">
        <v>2923</v>
      </c>
      <c r="F206" s="10"/>
      <c r="G206" s="17"/>
      <c r="I206" s="13">
        <f t="shared" si="0"/>
        <v>16656</v>
      </c>
      <c r="J206" s="46">
        <f t="shared" ref="J206:J212" si="9">I206</f>
        <v>16656</v>
      </c>
    </row>
    <row r="207" spans="1:10" x14ac:dyDescent="0.3">
      <c r="A207" s="53" t="s">
        <v>325</v>
      </c>
      <c r="B207" s="54" t="s">
        <v>397</v>
      </c>
      <c r="C207" s="17">
        <v>3737</v>
      </c>
      <c r="D207" s="17">
        <v>7727</v>
      </c>
      <c r="E207" s="17"/>
      <c r="F207" s="10"/>
      <c r="G207" s="17">
        <v>663</v>
      </c>
      <c r="I207" s="13">
        <f t="shared" si="0"/>
        <v>12127</v>
      </c>
      <c r="J207" s="46">
        <f t="shared" si="9"/>
        <v>12127</v>
      </c>
    </row>
    <row r="208" spans="1:10" x14ac:dyDescent="0.3">
      <c r="A208" s="53" t="s">
        <v>398</v>
      </c>
      <c r="B208" s="54" t="s">
        <v>397</v>
      </c>
      <c r="C208" s="17"/>
      <c r="D208" s="17"/>
      <c r="E208" s="17"/>
      <c r="F208" s="10"/>
      <c r="G208" s="17"/>
      <c r="I208" s="13">
        <f t="shared" si="0"/>
        <v>0</v>
      </c>
      <c r="J208" s="46">
        <f t="shared" si="9"/>
        <v>0</v>
      </c>
    </row>
    <row r="209" spans="1:10" x14ac:dyDescent="0.3">
      <c r="A209" s="53" t="s">
        <v>160</v>
      </c>
      <c r="B209" s="54" t="s">
        <v>397</v>
      </c>
      <c r="C209" s="17"/>
      <c r="D209" s="17"/>
      <c r="E209" s="17"/>
      <c r="F209" s="10"/>
      <c r="G209" s="17"/>
      <c r="I209" s="13">
        <f t="shared" si="0"/>
        <v>0</v>
      </c>
      <c r="J209" s="46">
        <f t="shared" si="9"/>
        <v>0</v>
      </c>
    </row>
    <row r="210" spans="1:10" x14ac:dyDescent="0.3">
      <c r="A210" s="53" t="s">
        <v>332</v>
      </c>
      <c r="B210" s="54" t="s">
        <v>401</v>
      </c>
      <c r="C210" s="17"/>
      <c r="D210" s="17"/>
      <c r="E210" s="17"/>
      <c r="F210" s="10"/>
      <c r="G210" s="17"/>
      <c r="I210" s="13">
        <f t="shared" si="0"/>
        <v>0</v>
      </c>
      <c r="J210" s="46">
        <f t="shared" si="9"/>
        <v>0</v>
      </c>
    </row>
    <row r="211" spans="1:10" x14ac:dyDescent="0.3">
      <c r="A211" s="53" t="s">
        <v>339</v>
      </c>
      <c r="B211" s="54" t="s">
        <v>401</v>
      </c>
      <c r="C211" s="17"/>
      <c r="D211" s="17"/>
      <c r="E211" s="17"/>
      <c r="F211" s="10"/>
      <c r="G211" s="17"/>
      <c r="I211" s="13">
        <f t="shared" si="0"/>
        <v>0</v>
      </c>
      <c r="J211" s="46">
        <f t="shared" si="9"/>
        <v>0</v>
      </c>
    </row>
    <row r="212" spans="1:10" x14ac:dyDescent="0.3">
      <c r="A212" s="53" t="s">
        <v>161</v>
      </c>
      <c r="B212" s="54" t="s">
        <v>401</v>
      </c>
      <c r="C212" s="17"/>
      <c r="D212" s="17"/>
      <c r="E212" s="17"/>
      <c r="F212" s="10"/>
      <c r="G212" s="17"/>
      <c r="I212" s="13">
        <f t="shared" si="0"/>
        <v>0</v>
      </c>
      <c r="J212" s="46">
        <f t="shared" si="9"/>
        <v>0</v>
      </c>
    </row>
    <row r="213" spans="1:10" x14ac:dyDescent="0.3">
      <c r="A213" t="s">
        <v>37</v>
      </c>
      <c r="B213" t="s">
        <v>293</v>
      </c>
      <c r="C213" s="17"/>
      <c r="D213" s="17"/>
      <c r="E213" s="17"/>
      <c r="F213" s="17"/>
      <c r="G213" s="17"/>
      <c r="I213" s="13">
        <f t="shared" si="0"/>
        <v>0</v>
      </c>
      <c r="J213" s="44">
        <f>I213+I220+I224+I232</f>
        <v>2764.8</v>
      </c>
    </row>
    <row r="214" spans="1:10" x14ac:dyDescent="0.3">
      <c r="A214" s="2" t="s">
        <v>332</v>
      </c>
      <c r="B214" s="2" t="s">
        <v>327</v>
      </c>
      <c r="C214" s="17"/>
      <c r="D214" s="17"/>
      <c r="E214" s="17"/>
      <c r="F214" s="17"/>
      <c r="G214" s="17"/>
      <c r="I214" s="13">
        <f t="shared" si="0"/>
        <v>0</v>
      </c>
      <c r="J214" s="46">
        <f>I214+I233+I239+I225</f>
        <v>4247</v>
      </c>
    </row>
    <row r="215" spans="1:10" x14ac:dyDescent="0.3">
      <c r="A215" t="s">
        <v>33</v>
      </c>
      <c r="B215" t="s">
        <v>293</v>
      </c>
      <c r="C215" s="17"/>
      <c r="D215" s="17"/>
      <c r="E215" s="17"/>
      <c r="F215" s="17"/>
      <c r="G215" s="17"/>
      <c r="I215" s="13">
        <f t="shared" si="0"/>
        <v>0</v>
      </c>
      <c r="J215" s="46">
        <f>I215+I221+I226+I234</f>
        <v>229</v>
      </c>
    </row>
    <row r="216" spans="1:10" x14ac:dyDescent="0.3">
      <c r="A216" s="2" t="s">
        <v>326</v>
      </c>
      <c r="B216" s="2" t="s">
        <v>327</v>
      </c>
      <c r="C216" s="17"/>
      <c r="D216" s="17"/>
      <c r="E216" s="17"/>
      <c r="F216" s="17"/>
      <c r="G216" s="17"/>
      <c r="I216" s="13">
        <f t="shared" si="0"/>
        <v>0</v>
      </c>
      <c r="J216" s="46">
        <f>I216+I235+I240+I227</f>
        <v>469</v>
      </c>
    </row>
    <row r="217" spans="1:10" x14ac:dyDescent="0.3">
      <c r="A217" t="s">
        <v>31</v>
      </c>
      <c r="B217" t="s">
        <v>293</v>
      </c>
      <c r="C217" s="17"/>
      <c r="D217" s="17"/>
      <c r="E217" s="17"/>
      <c r="F217" s="10"/>
      <c r="G217" s="17"/>
      <c r="I217" s="13">
        <f t="shared" si="0"/>
        <v>0</v>
      </c>
      <c r="J217" s="44">
        <f>I217+I222+I228+I236+I241</f>
        <v>5183</v>
      </c>
    </row>
    <row r="218" spans="1:10" x14ac:dyDescent="0.3">
      <c r="A218" t="s">
        <v>245</v>
      </c>
      <c r="B218" t="s">
        <v>293</v>
      </c>
      <c r="C218" s="17"/>
      <c r="D218" s="17"/>
      <c r="E218" s="17"/>
      <c r="F218" s="10"/>
      <c r="G218" s="17"/>
      <c r="I218" s="13">
        <f t="shared" si="0"/>
        <v>0</v>
      </c>
      <c r="J218" s="75">
        <f>I218+I223+I230+I237+I243</f>
        <v>6279</v>
      </c>
    </row>
    <row r="219" spans="1:10" x14ac:dyDescent="0.3">
      <c r="A219" t="s">
        <v>161</v>
      </c>
      <c r="B219" t="s">
        <v>293</v>
      </c>
      <c r="C219" s="17"/>
      <c r="D219" s="17"/>
      <c r="E219" s="17"/>
      <c r="F219" s="10"/>
      <c r="G219" s="17"/>
      <c r="I219" s="13">
        <f t="shared" si="0"/>
        <v>0</v>
      </c>
      <c r="J219" s="46">
        <f>I219+I238+I244+I231</f>
        <v>7348</v>
      </c>
    </row>
    <row r="220" spans="1:10" x14ac:dyDescent="0.3">
      <c r="A220" t="s">
        <v>37</v>
      </c>
      <c r="B220" t="s">
        <v>277</v>
      </c>
      <c r="C220" s="17"/>
      <c r="D220" s="17"/>
      <c r="E220" s="17">
        <v>2487.8000000000002</v>
      </c>
      <c r="F220" s="10"/>
      <c r="G220" s="17">
        <v>277</v>
      </c>
      <c r="I220" s="47">
        <f t="shared" si="0"/>
        <v>2764.8</v>
      </c>
      <c r="J220" s="46"/>
    </row>
    <row r="221" spans="1:10" x14ac:dyDescent="0.3">
      <c r="A221" t="s">
        <v>33</v>
      </c>
      <c r="B221" t="s">
        <v>277</v>
      </c>
      <c r="C221" s="17"/>
      <c r="D221" s="17"/>
      <c r="E221" s="17"/>
      <c r="F221" s="10"/>
      <c r="G221" s="17"/>
      <c r="I221" s="47">
        <f t="shared" si="0"/>
        <v>0</v>
      </c>
      <c r="J221" s="46"/>
    </row>
    <row r="222" spans="1:10" x14ac:dyDescent="0.3">
      <c r="A222" t="s">
        <v>31</v>
      </c>
      <c r="B222" t="s">
        <v>277</v>
      </c>
      <c r="C222" s="17"/>
      <c r="D222" s="17"/>
      <c r="E222" s="17"/>
      <c r="F222" s="10"/>
      <c r="G222" s="17"/>
      <c r="I222" s="47">
        <f t="shared" si="0"/>
        <v>0</v>
      </c>
      <c r="J222" s="46"/>
    </row>
    <row r="223" spans="1:10" x14ac:dyDescent="0.3">
      <c r="A223" t="s">
        <v>245</v>
      </c>
      <c r="B223" t="s">
        <v>277</v>
      </c>
      <c r="C223" s="17"/>
      <c r="D223" s="17"/>
      <c r="E223" s="17"/>
      <c r="F223" s="10"/>
      <c r="G223" s="17"/>
      <c r="I223" s="74">
        <f t="shared" si="0"/>
        <v>0</v>
      </c>
      <c r="J223" s="46"/>
    </row>
    <row r="224" spans="1:10" x14ac:dyDescent="0.3">
      <c r="A224" s="2" t="s">
        <v>37</v>
      </c>
      <c r="B224" s="2" t="s">
        <v>153</v>
      </c>
      <c r="C224" s="17"/>
      <c r="D224" s="17"/>
      <c r="E224" s="17"/>
      <c r="F224" s="10"/>
      <c r="G224" s="17"/>
      <c r="I224" s="47">
        <f t="shared" si="0"/>
        <v>0</v>
      </c>
      <c r="J224" s="46"/>
    </row>
    <row r="225" spans="1:10" x14ac:dyDescent="0.3">
      <c r="A225" s="2" t="s">
        <v>332</v>
      </c>
      <c r="B225" s="2" t="s">
        <v>153</v>
      </c>
      <c r="C225" s="17"/>
      <c r="D225" s="17"/>
      <c r="E225" s="17"/>
      <c r="F225" s="10"/>
      <c r="G225" s="17"/>
      <c r="I225" s="47">
        <f t="shared" si="0"/>
        <v>0</v>
      </c>
      <c r="J225" s="46"/>
    </row>
    <row r="226" spans="1:10" x14ac:dyDescent="0.3">
      <c r="A226" s="2" t="s">
        <v>33</v>
      </c>
      <c r="B226" s="2" t="s">
        <v>153</v>
      </c>
      <c r="C226" s="17"/>
      <c r="D226" s="17"/>
      <c r="E226" s="17">
        <v>229</v>
      </c>
      <c r="F226" s="10"/>
      <c r="G226" s="17"/>
      <c r="I226" s="47">
        <f t="shared" si="0"/>
        <v>229</v>
      </c>
      <c r="J226" s="46"/>
    </row>
    <row r="227" spans="1:10" x14ac:dyDescent="0.3">
      <c r="A227" s="2" t="s">
        <v>326</v>
      </c>
      <c r="B227" s="2" t="s">
        <v>153</v>
      </c>
      <c r="C227" s="17"/>
      <c r="D227" s="17"/>
      <c r="E227" s="17"/>
      <c r="F227" s="10"/>
      <c r="G227" s="17"/>
      <c r="I227" s="47">
        <f t="shared" si="0"/>
        <v>0</v>
      </c>
      <c r="J227" s="46"/>
    </row>
    <row r="228" spans="1:10" x14ac:dyDescent="0.3">
      <c r="A228" s="2" t="s">
        <v>31</v>
      </c>
      <c r="B228" s="2" t="s">
        <v>153</v>
      </c>
      <c r="C228" s="17"/>
      <c r="D228" s="17"/>
      <c r="E228" s="17"/>
      <c r="F228" s="10"/>
      <c r="G228" s="17"/>
      <c r="I228" s="47">
        <f t="shared" si="0"/>
        <v>0</v>
      </c>
      <c r="J228" s="46"/>
    </row>
    <row r="229" spans="1:10" x14ac:dyDescent="0.3">
      <c r="A229" s="2" t="s">
        <v>339</v>
      </c>
      <c r="B229" s="2" t="s">
        <v>153</v>
      </c>
      <c r="C229" s="17"/>
      <c r="D229" s="17"/>
      <c r="E229" s="17"/>
      <c r="F229" s="10"/>
      <c r="G229" s="17"/>
      <c r="I229" s="47">
        <f t="shared" si="0"/>
        <v>0</v>
      </c>
      <c r="J229" s="46">
        <f>I229+I242</f>
        <v>6977</v>
      </c>
    </row>
    <row r="230" spans="1:10" x14ac:dyDescent="0.3">
      <c r="A230" s="2" t="s">
        <v>245</v>
      </c>
      <c r="B230" s="2" t="s">
        <v>153</v>
      </c>
      <c r="C230" s="17"/>
      <c r="D230" s="17"/>
      <c r="E230" s="17"/>
      <c r="F230" s="10"/>
      <c r="G230" s="17"/>
      <c r="I230" s="47">
        <f t="shared" si="0"/>
        <v>0</v>
      </c>
      <c r="J230" s="46"/>
    </row>
    <row r="231" spans="1:10" x14ac:dyDescent="0.3">
      <c r="A231" s="2" t="s">
        <v>161</v>
      </c>
      <c r="B231" s="2" t="s">
        <v>153</v>
      </c>
      <c r="C231" s="17"/>
      <c r="D231" s="17"/>
      <c r="E231" s="17"/>
      <c r="F231" s="10"/>
      <c r="G231" s="17"/>
      <c r="I231" s="47">
        <f t="shared" si="0"/>
        <v>0</v>
      </c>
      <c r="J231" s="46"/>
    </row>
    <row r="232" spans="1:10" x14ac:dyDescent="0.3">
      <c r="A232" s="2" t="s">
        <v>42</v>
      </c>
      <c r="B232" s="2" t="s">
        <v>355</v>
      </c>
      <c r="C232" s="17"/>
      <c r="D232" s="17"/>
      <c r="E232" s="17"/>
      <c r="F232" s="17"/>
      <c r="G232" s="17"/>
      <c r="I232" s="47">
        <f t="shared" si="0"/>
        <v>0</v>
      </c>
      <c r="J232" s="46"/>
    </row>
    <row r="233" spans="1:10" x14ac:dyDescent="0.3">
      <c r="A233" s="2" t="s">
        <v>356</v>
      </c>
      <c r="B233" s="2" t="s">
        <v>355</v>
      </c>
      <c r="C233" s="17"/>
      <c r="D233" s="17"/>
      <c r="E233" s="17"/>
      <c r="F233" s="17"/>
      <c r="G233" s="17"/>
      <c r="I233" s="47">
        <f t="shared" si="0"/>
        <v>0</v>
      </c>
      <c r="J233" s="46"/>
    </row>
    <row r="234" spans="1:10" x14ac:dyDescent="0.3">
      <c r="A234" s="2" t="s">
        <v>44</v>
      </c>
      <c r="B234" s="2" t="s">
        <v>355</v>
      </c>
      <c r="C234" s="17"/>
      <c r="D234" s="17"/>
      <c r="E234" s="17"/>
      <c r="F234" s="17"/>
      <c r="G234" s="17"/>
      <c r="I234" s="47">
        <f t="shared" si="0"/>
        <v>0</v>
      </c>
      <c r="J234" s="46"/>
    </row>
    <row r="235" spans="1:10" x14ac:dyDescent="0.3">
      <c r="A235" s="2" t="s">
        <v>357</v>
      </c>
      <c r="B235" s="2" t="s">
        <v>355</v>
      </c>
      <c r="C235" s="17"/>
      <c r="D235" s="17"/>
      <c r="E235" s="17"/>
      <c r="F235" s="17"/>
      <c r="G235" s="17"/>
      <c r="I235" s="47">
        <f t="shared" si="0"/>
        <v>0</v>
      </c>
      <c r="J235" s="46"/>
    </row>
    <row r="236" spans="1:10" x14ac:dyDescent="0.3">
      <c r="A236" s="2" t="s">
        <v>71</v>
      </c>
      <c r="B236" s="2" t="s">
        <v>355</v>
      </c>
      <c r="C236" s="17"/>
      <c r="D236" s="17"/>
      <c r="E236" s="17"/>
      <c r="F236" s="17"/>
      <c r="G236" s="17"/>
      <c r="I236" s="47">
        <f t="shared" si="0"/>
        <v>0</v>
      </c>
      <c r="J236" s="46"/>
    </row>
    <row r="237" spans="1:10" x14ac:dyDescent="0.3">
      <c r="A237" s="2" t="s">
        <v>358</v>
      </c>
      <c r="B237" s="2" t="s">
        <v>355</v>
      </c>
      <c r="C237" s="17"/>
      <c r="D237" s="17"/>
      <c r="E237" s="17"/>
      <c r="F237" s="17"/>
      <c r="G237" s="17"/>
      <c r="I237" s="47">
        <f t="shared" si="0"/>
        <v>0</v>
      </c>
      <c r="J237" s="46"/>
    </row>
    <row r="238" spans="1:10" x14ac:dyDescent="0.3">
      <c r="A238" s="2" t="s">
        <v>359</v>
      </c>
      <c r="B238" s="2" t="s">
        <v>355</v>
      </c>
      <c r="C238" s="17"/>
      <c r="D238" s="17"/>
      <c r="E238" s="17"/>
      <c r="F238" s="10"/>
      <c r="G238" s="17"/>
      <c r="I238" s="47">
        <f t="shared" si="0"/>
        <v>0</v>
      </c>
      <c r="J238" s="46"/>
    </row>
    <row r="239" spans="1:10" x14ac:dyDescent="0.3">
      <c r="A239" s="2" t="s">
        <v>332</v>
      </c>
      <c r="B239" s="2" t="s">
        <v>381</v>
      </c>
      <c r="C239" s="17"/>
      <c r="D239" s="17">
        <v>518</v>
      </c>
      <c r="E239" s="17">
        <v>1972</v>
      </c>
      <c r="F239" s="10"/>
      <c r="G239" s="17">
        <v>1757</v>
      </c>
      <c r="I239" s="47">
        <f t="shared" si="0"/>
        <v>4247</v>
      </c>
      <c r="J239" s="46"/>
    </row>
    <row r="240" spans="1:10" x14ac:dyDescent="0.3">
      <c r="A240" s="2" t="s">
        <v>326</v>
      </c>
      <c r="B240" s="2" t="s">
        <v>381</v>
      </c>
      <c r="C240" s="17"/>
      <c r="D240" s="17"/>
      <c r="E240" s="17">
        <v>469</v>
      </c>
      <c r="F240" s="10"/>
      <c r="G240" s="17"/>
      <c r="I240" s="47">
        <f t="shared" si="0"/>
        <v>469</v>
      </c>
      <c r="J240" s="46"/>
    </row>
    <row r="241" spans="1:10" x14ac:dyDescent="0.3">
      <c r="A241" s="2" t="s">
        <v>31</v>
      </c>
      <c r="B241" s="2" t="s">
        <v>381</v>
      </c>
      <c r="C241" s="17">
        <v>1994</v>
      </c>
      <c r="D241" s="17"/>
      <c r="E241" s="17">
        <v>1170</v>
      </c>
      <c r="F241" s="10">
        <v>2019</v>
      </c>
      <c r="G241" s="17"/>
      <c r="I241" s="47">
        <f t="shared" ref="I241:I242" si="10">C241+D241+E241+F241+G241</f>
        <v>5183</v>
      </c>
      <c r="J241" s="46"/>
    </row>
    <row r="242" spans="1:10" x14ac:dyDescent="0.3">
      <c r="A242" s="2" t="s">
        <v>339</v>
      </c>
      <c r="B242" s="2" t="s">
        <v>381</v>
      </c>
      <c r="C242" s="17">
        <v>1203</v>
      </c>
      <c r="D242" s="17">
        <v>3163</v>
      </c>
      <c r="E242" s="17"/>
      <c r="F242" s="10">
        <v>1709</v>
      </c>
      <c r="G242" s="17">
        <v>902</v>
      </c>
      <c r="I242" s="47">
        <f t="shared" si="10"/>
        <v>6977</v>
      </c>
      <c r="J242" s="46"/>
    </row>
    <row r="243" spans="1:10" x14ac:dyDescent="0.3">
      <c r="A243" s="2" t="s">
        <v>245</v>
      </c>
      <c r="B243" s="2" t="s">
        <v>381</v>
      </c>
      <c r="C243" s="17"/>
      <c r="D243" s="17">
        <v>2659</v>
      </c>
      <c r="E243" s="17">
        <v>612</v>
      </c>
      <c r="F243" s="10">
        <v>3008</v>
      </c>
      <c r="G243" s="17"/>
      <c r="I243" s="47">
        <f t="shared" si="0"/>
        <v>6279</v>
      </c>
      <c r="J243" s="46"/>
    </row>
    <row r="244" spans="1:10" x14ac:dyDescent="0.3">
      <c r="A244" s="2" t="s">
        <v>161</v>
      </c>
      <c r="B244" s="2" t="s">
        <v>381</v>
      </c>
      <c r="C244" s="17">
        <v>4985</v>
      </c>
      <c r="D244" s="17">
        <v>453</v>
      </c>
      <c r="E244" s="17">
        <v>498</v>
      </c>
      <c r="F244" s="10"/>
      <c r="G244" s="17">
        <v>1412</v>
      </c>
      <c r="I244" s="47">
        <f t="shared" si="0"/>
        <v>7348</v>
      </c>
      <c r="J244" s="46"/>
    </row>
    <row r="245" spans="1:10" x14ac:dyDescent="0.3">
      <c r="A245" s="2" t="s">
        <v>29</v>
      </c>
      <c r="B245" s="2" t="s">
        <v>318</v>
      </c>
      <c r="C245" s="17"/>
      <c r="D245" s="17"/>
      <c r="E245" s="17"/>
      <c r="F245" s="10"/>
      <c r="G245" s="17"/>
      <c r="I245" s="47">
        <f t="shared" si="0"/>
        <v>0</v>
      </c>
      <c r="J245" s="46">
        <f>I245</f>
        <v>0</v>
      </c>
    </row>
    <row r="246" spans="1:10" x14ac:dyDescent="0.3">
      <c r="A246" s="2" t="s">
        <v>17</v>
      </c>
      <c r="B246" s="2" t="s">
        <v>318</v>
      </c>
      <c r="C246" s="17"/>
      <c r="D246" s="17"/>
      <c r="E246" s="17"/>
      <c r="F246" s="10"/>
      <c r="G246" s="17"/>
      <c r="I246" s="47">
        <f t="shared" si="0"/>
        <v>0</v>
      </c>
      <c r="J246" s="46">
        <f>I246</f>
        <v>0</v>
      </c>
    </row>
    <row r="247" spans="1:10" x14ac:dyDescent="0.3">
      <c r="A247" s="2" t="s">
        <v>37</v>
      </c>
      <c r="B247" s="2" t="s">
        <v>290</v>
      </c>
      <c r="C247" s="17"/>
      <c r="D247" s="17"/>
      <c r="E247" s="17"/>
      <c r="F247" s="10"/>
      <c r="G247" s="17"/>
      <c r="I247" s="47">
        <f t="shared" si="0"/>
        <v>0</v>
      </c>
      <c r="J247" s="45"/>
    </row>
    <row r="248" spans="1:10" x14ac:dyDescent="0.3">
      <c r="A248" s="2" t="s">
        <v>33</v>
      </c>
      <c r="B248" s="2" t="s">
        <v>290</v>
      </c>
      <c r="C248" s="17"/>
      <c r="D248" s="17"/>
      <c r="E248" s="17"/>
      <c r="F248" s="10"/>
      <c r="G248" s="17"/>
      <c r="I248" s="47">
        <f t="shared" si="0"/>
        <v>0</v>
      </c>
      <c r="J248" s="45"/>
    </row>
    <row r="249" spans="1:10" x14ac:dyDescent="0.3">
      <c r="A249" s="2" t="s">
        <v>31</v>
      </c>
      <c r="B249" s="2" t="s">
        <v>290</v>
      </c>
      <c r="C249" s="17"/>
      <c r="D249" s="17"/>
      <c r="E249" s="17"/>
      <c r="F249" s="10"/>
      <c r="G249" s="17"/>
      <c r="I249" s="47">
        <f t="shared" si="0"/>
        <v>0</v>
      </c>
      <c r="J249" s="45"/>
    </row>
    <row r="250" spans="1:10" x14ac:dyDescent="0.3">
      <c r="A250" s="2" t="s">
        <v>245</v>
      </c>
      <c r="B250" s="2" t="s">
        <v>290</v>
      </c>
      <c r="C250" s="17"/>
      <c r="D250" s="17"/>
      <c r="E250" s="17"/>
      <c r="F250" s="10"/>
      <c r="G250" s="17"/>
      <c r="I250" s="47">
        <f t="shared" si="0"/>
        <v>0</v>
      </c>
      <c r="J250" s="45"/>
    </row>
    <row r="251" spans="1:10" x14ac:dyDescent="0.3">
      <c r="A251" s="62" t="s">
        <v>29</v>
      </c>
      <c r="B251" s="62" t="s">
        <v>32</v>
      </c>
      <c r="C251" s="17"/>
      <c r="D251" s="17"/>
      <c r="E251" s="17"/>
      <c r="F251" s="10"/>
      <c r="G251" s="17"/>
      <c r="I251" s="47">
        <f t="shared" si="0"/>
        <v>0</v>
      </c>
      <c r="J251" s="46">
        <f>I251</f>
        <v>0</v>
      </c>
    </row>
    <row r="252" spans="1:10" x14ac:dyDescent="0.3">
      <c r="A252" s="62" t="s">
        <v>17</v>
      </c>
      <c r="B252" s="62" t="s">
        <v>32</v>
      </c>
      <c r="C252" s="17"/>
      <c r="D252" s="17"/>
      <c r="E252" s="17"/>
      <c r="F252" s="10"/>
      <c r="G252" s="17"/>
      <c r="I252" s="47">
        <f t="shared" si="0"/>
        <v>0</v>
      </c>
      <c r="J252" s="46">
        <f t="shared" ref="J252:J253" si="11">I252</f>
        <v>0</v>
      </c>
    </row>
    <row r="253" spans="1:10" x14ac:dyDescent="0.3">
      <c r="A253" s="40" t="s">
        <v>18</v>
      </c>
      <c r="B253" s="62" t="s">
        <v>32</v>
      </c>
      <c r="C253" s="17"/>
      <c r="D253" s="17"/>
      <c r="E253" s="17"/>
      <c r="F253" s="10"/>
      <c r="G253" s="17"/>
      <c r="I253" s="47">
        <f t="shared" si="0"/>
        <v>0</v>
      </c>
      <c r="J253" s="46">
        <f t="shared" si="11"/>
        <v>0</v>
      </c>
    </row>
    <row r="254" spans="1:10" x14ac:dyDescent="0.3">
      <c r="A254" s="2" t="s">
        <v>42</v>
      </c>
      <c r="B254" s="54" t="s">
        <v>385</v>
      </c>
      <c r="C254" s="17"/>
      <c r="D254" s="17"/>
      <c r="E254" s="17"/>
      <c r="F254" s="10"/>
      <c r="G254" s="17">
        <v>4472</v>
      </c>
      <c r="I254" s="47">
        <f t="shared" si="0"/>
        <v>4472</v>
      </c>
      <c r="J254" s="46"/>
    </row>
    <row r="255" spans="1:10" x14ac:dyDescent="0.3">
      <c r="A255" s="2" t="s">
        <v>356</v>
      </c>
      <c r="B255" s="54" t="s">
        <v>385</v>
      </c>
      <c r="C255" s="17"/>
      <c r="D255" s="17">
        <v>1305</v>
      </c>
      <c r="E255" s="17">
        <v>3545</v>
      </c>
      <c r="F255" s="10"/>
      <c r="G255" s="17"/>
      <c r="I255" s="47">
        <f t="shared" si="0"/>
        <v>4850</v>
      </c>
      <c r="J255" s="46"/>
    </row>
    <row r="256" spans="1:10" x14ac:dyDescent="0.3">
      <c r="A256" s="2" t="s">
        <v>44</v>
      </c>
      <c r="B256" s="54" t="s">
        <v>385</v>
      </c>
      <c r="C256" s="17"/>
      <c r="D256" s="17">
        <v>1674</v>
      </c>
      <c r="E256" s="17"/>
      <c r="F256" s="10">
        <v>1580</v>
      </c>
      <c r="G256" s="17"/>
      <c r="I256" s="47">
        <f t="shared" si="0"/>
        <v>3254</v>
      </c>
      <c r="J256" s="46"/>
    </row>
    <row r="257" spans="1:10" x14ac:dyDescent="0.3">
      <c r="A257" s="2" t="s">
        <v>357</v>
      </c>
      <c r="B257" s="54" t="s">
        <v>385</v>
      </c>
      <c r="C257" s="17"/>
      <c r="D257" s="17"/>
      <c r="E257" s="17"/>
      <c r="F257" s="10"/>
      <c r="G257" s="17">
        <v>5667</v>
      </c>
      <c r="I257" s="47">
        <f t="shared" si="0"/>
        <v>5667</v>
      </c>
      <c r="J257" s="46"/>
    </row>
    <row r="258" spans="1:10" x14ac:dyDescent="0.3">
      <c r="A258" s="2" t="s">
        <v>71</v>
      </c>
      <c r="B258" s="54" t="s">
        <v>385</v>
      </c>
      <c r="C258" s="17">
        <v>1835</v>
      </c>
      <c r="D258" s="17"/>
      <c r="E258" s="17"/>
      <c r="F258" s="10">
        <v>1251</v>
      </c>
      <c r="G258" s="17">
        <v>375</v>
      </c>
      <c r="I258" s="47">
        <f t="shared" si="0"/>
        <v>3461</v>
      </c>
      <c r="J258" s="46"/>
    </row>
    <row r="259" spans="1:10" x14ac:dyDescent="0.3">
      <c r="A259" s="2" t="s">
        <v>416</v>
      </c>
      <c r="B259" s="54" t="s">
        <v>385</v>
      </c>
      <c r="C259" s="17">
        <v>1075</v>
      </c>
      <c r="D259" s="17">
        <v>4578</v>
      </c>
      <c r="E259" s="17">
        <v>4993</v>
      </c>
      <c r="F259" s="10">
        <v>23308</v>
      </c>
      <c r="G259" s="17">
        <v>11057</v>
      </c>
      <c r="I259" s="47">
        <f t="shared" si="0"/>
        <v>45011</v>
      </c>
      <c r="J259" s="46">
        <f>I259+I270</f>
        <v>48144</v>
      </c>
    </row>
    <row r="260" spans="1:10" x14ac:dyDescent="0.3">
      <c r="A260" s="2" t="s">
        <v>358</v>
      </c>
      <c r="B260" s="54" t="s">
        <v>385</v>
      </c>
      <c r="C260" s="17"/>
      <c r="D260" s="17"/>
      <c r="E260" s="17">
        <v>1550</v>
      </c>
      <c r="F260" s="10"/>
      <c r="G260" s="17"/>
      <c r="I260" s="47">
        <f t="shared" si="0"/>
        <v>1550</v>
      </c>
      <c r="J260" s="46"/>
    </row>
    <row r="261" spans="1:10" x14ac:dyDescent="0.3">
      <c r="A261" s="2" t="s">
        <v>359</v>
      </c>
      <c r="B261" s="54" t="s">
        <v>385</v>
      </c>
      <c r="C261" s="17">
        <v>2083</v>
      </c>
      <c r="D261" s="17">
        <v>413</v>
      </c>
      <c r="E261" s="17">
        <v>519</v>
      </c>
      <c r="F261" s="10"/>
      <c r="G261" s="17">
        <v>5776</v>
      </c>
      <c r="I261" s="47">
        <f t="shared" si="0"/>
        <v>8791</v>
      </c>
      <c r="J261" s="46"/>
    </row>
    <row r="262" spans="1:10" x14ac:dyDescent="0.3">
      <c r="A262" s="2" t="s">
        <v>392</v>
      </c>
      <c r="B262" s="54" t="s">
        <v>390</v>
      </c>
      <c r="C262" s="17"/>
      <c r="D262" s="17"/>
      <c r="E262" s="17"/>
      <c r="F262" s="10"/>
      <c r="G262" s="17"/>
      <c r="I262" s="47">
        <f t="shared" si="0"/>
        <v>0</v>
      </c>
      <c r="J262" s="46">
        <f>I262</f>
        <v>0</v>
      </c>
    </row>
    <row r="263" spans="1:10" x14ac:dyDescent="0.3">
      <c r="A263" s="2" t="s">
        <v>411</v>
      </c>
      <c r="B263" s="54" t="s">
        <v>390</v>
      </c>
      <c r="C263" s="17"/>
      <c r="D263" s="17"/>
      <c r="E263" s="17"/>
      <c r="F263" s="10"/>
      <c r="G263" s="17"/>
      <c r="I263" s="47">
        <f t="shared" si="0"/>
        <v>0</v>
      </c>
      <c r="J263" s="46">
        <f>I263</f>
        <v>0</v>
      </c>
    </row>
    <row r="264" spans="1:10" x14ac:dyDescent="0.3">
      <c r="A264" s="2" t="s">
        <v>393</v>
      </c>
      <c r="B264" s="54" t="s">
        <v>390</v>
      </c>
      <c r="C264" s="17"/>
      <c r="D264" s="17"/>
      <c r="E264" s="17"/>
      <c r="F264" s="10"/>
      <c r="G264" s="17"/>
      <c r="I264" s="47">
        <f t="shared" si="0"/>
        <v>0</v>
      </c>
      <c r="J264" s="46">
        <f>I264</f>
        <v>0</v>
      </c>
    </row>
    <row r="265" spans="1:10" x14ac:dyDescent="0.3">
      <c r="A265" s="2" t="s">
        <v>29</v>
      </c>
      <c r="B265" s="54" t="s">
        <v>433</v>
      </c>
      <c r="C265" s="17"/>
      <c r="D265" s="17">
        <v>2196</v>
      </c>
      <c r="E265" s="17"/>
      <c r="F265" s="10">
        <v>2538</v>
      </c>
      <c r="G265" s="17">
        <v>558</v>
      </c>
      <c r="I265" s="47">
        <f t="shared" si="0"/>
        <v>5292</v>
      </c>
      <c r="J265" s="46"/>
    </row>
    <row r="266" spans="1:10" x14ac:dyDescent="0.3">
      <c r="A266" s="2" t="s">
        <v>330</v>
      </c>
      <c r="B266" s="54" t="s">
        <v>433</v>
      </c>
      <c r="C266" s="17"/>
      <c r="D266" s="17">
        <v>2113</v>
      </c>
      <c r="E266" s="17">
        <v>3405</v>
      </c>
      <c r="F266" s="10"/>
      <c r="G266" s="17">
        <v>2501</v>
      </c>
      <c r="I266" s="47">
        <f t="shared" si="0"/>
        <v>8019</v>
      </c>
      <c r="J266" s="46"/>
    </row>
    <row r="267" spans="1:10" x14ac:dyDescent="0.3">
      <c r="A267" s="2" t="s">
        <v>17</v>
      </c>
      <c r="B267" s="54" t="s">
        <v>433</v>
      </c>
      <c r="C267" s="17"/>
      <c r="D267" s="17">
        <v>8338</v>
      </c>
      <c r="E267" s="17">
        <v>16607</v>
      </c>
      <c r="F267" s="10"/>
      <c r="G267" s="17">
        <v>1190</v>
      </c>
      <c r="I267" s="47">
        <f t="shared" si="0"/>
        <v>26135</v>
      </c>
      <c r="J267" s="46"/>
    </row>
    <row r="268" spans="1:10" x14ac:dyDescent="0.3">
      <c r="A268" s="2" t="s">
        <v>331</v>
      </c>
      <c r="B268" s="54" t="s">
        <v>433</v>
      </c>
      <c r="C268" s="17"/>
      <c r="D268" s="17">
        <v>754</v>
      </c>
      <c r="E268" s="17"/>
      <c r="F268" s="10"/>
      <c r="G268" s="17"/>
      <c r="I268" s="47">
        <f t="shared" si="0"/>
        <v>754</v>
      </c>
      <c r="J268" s="46"/>
    </row>
    <row r="269" spans="1:10" x14ac:dyDescent="0.3">
      <c r="A269" s="2" t="s">
        <v>18</v>
      </c>
      <c r="B269" s="54" t="s">
        <v>433</v>
      </c>
      <c r="C269" s="17"/>
      <c r="D269" s="17"/>
      <c r="E269" s="17"/>
      <c r="F269" s="10"/>
      <c r="G269" s="17"/>
      <c r="I269" s="47">
        <f t="shared" si="0"/>
        <v>0</v>
      </c>
      <c r="J269" s="46"/>
    </row>
    <row r="270" spans="1:10" x14ac:dyDescent="0.3">
      <c r="A270" s="2" t="s">
        <v>415</v>
      </c>
      <c r="B270" s="54" t="s">
        <v>433</v>
      </c>
      <c r="C270" s="17">
        <v>930</v>
      </c>
      <c r="D270" s="17"/>
      <c r="E270" s="17">
        <v>2203</v>
      </c>
      <c r="F270" s="10"/>
      <c r="G270" s="17"/>
      <c r="I270" s="47">
        <f t="shared" ref="I270:I286" si="12">C270+D270+E270+F270+G270</f>
        <v>3133</v>
      </c>
      <c r="J270" s="46"/>
    </row>
    <row r="271" spans="1:10" x14ac:dyDescent="0.3">
      <c r="A271" s="2" t="s">
        <v>53</v>
      </c>
      <c r="B271" s="58" t="s">
        <v>310</v>
      </c>
      <c r="C271" s="17"/>
      <c r="D271" s="17"/>
      <c r="E271" s="17"/>
      <c r="F271" s="10"/>
      <c r="G271" s="17"/>
      <c r="I271" s="47">
        <f t="shared" si="12"/>
        <v>0</v>
      </c>
      <c r="J271" s="44">
        <f>I176+I247+I271+I278+I254+I265</f>
        <v>12373</v>
      </c>
    </row>
    <row r="272" spans="1:10" x14ac:dyDescent="0.3">
      <c r="A272" s="2" t="s">
        <v>333</v>
      </c>
      <c r="B272" s="58" t="s">
        <v>310</v>
      </c>
      <c r="C272" s="17"/>
      <c r="D272" s="17"/>
      <c r="E272" s="17"/>
      <c r="F272" s="10"/>
      <c r="G272" s="17"/>
      <c r="I272" s="47">
        <f t="shared" si="12"/>
        <v>0</v>
      </c>
      <c r="J272" s="46">
        <f>I272+I177+I279+I255+I266</f>
        <v>39524</v>
      </c>
    </row>
    <row r="273" spans="1:10" x14ac:dyDescent="0.3">
      <c r="A273" s="2" t="s">
        <v>54</v>
      </c>
      <c r="B273" s="58" t="s">
        <v>310</v>
      </c>
      <c r="C273" s="17"/>
      <c r="D273" s="17"/>
      <c r="E273" s="17"/>
      <c r="F273" s="10"/>
      <c r="G273" s="17"/>
      <c r="I273" s="47">
        <f t="shared" si="12"/>
        <v>0</v>
      </c>
      <c r="J273" s="44">
        <f>I178+I248+I273+I286+I280+I256+I267</f>
        <v>44442</v>
      </c>
    </row>
    <row r="274" spans="1:10" x14ac:dyDescent="0.3">
      <c r="A274" s="2" t="s">
        <v>334</v>
      </c>
      <c r="B274" s="58" t="s">
        <v>310</v>
      </c>
      <c r="C274" s="17"/>
      <c r="D274" s="17"/>
      <c r="E274" s="17"/>
      <c r="F274" s="10"/>
      <c r="G274" s="17"/>
      <c r="I274" s="47">
        <f t="shared" si="12"/>
        <v>0</v>
      </c>
      <c r="J274" s="46">
        <f>I274+I179+I281+I257+I268</f>
        <v>8678</v>
      </c>
    </row>
    <row r="275" spans="1:10" x14ac:dyDescent="0.3">
      <c r="A275" s="2" t="s">
        <v>311</v>
      </c>
      <c r="B275" s="58" t="s">
        <v>310</v>
      </c>
      <c r="C275" s="17"/>
      <c r="D275" s="17"/>
      <c r="E275" s="17"/>
      <c r="F275" s="10"/>
      <c r="G275" s="17"/>
      <c r="I275" s="47">
        <f t="shared" si="12"/>
        <v>0</v>
      </c>
      <c r="J275" s="44">
        <f>I181+I249+I275+I282+I258+I269</f>
        <v>13045</v>
      </c>
    </row>
    <row r="276" spans="1:10" x14ac:dyDescent="0.3">
      <c r="A276" s="2" t="s">
        <v>320</v>
      </c>
      <c r="B276" s="58" t="s">
        <v>310</v>
      </c>
      <c r="C276" s="17"/>
      <c r="D276" s="17"/>
      <c r="E276" s="17"/>
      <c r="F276" s="17"/>
      <c r="G276" s="17"/>
      <c r="I276" s="47">
        <f t="shared" si="12"/>
        <v>0</v>
      </c>
      <c r="J276" s="44">
        <f>I250+I276+I182+I284+I260</f>
        <v>1550</v>
      </c>
    </row>
    <row r="277" spans="1:10" x14ac:dyDescent="0.3">
      <c r="A277" s="2" t="s">
        <v>337</v>
      </c>
      <c r="B277" s="58" t="s">
        <v>310</v>
      </c>
      <c r="C277" s="17"/>
      <c r="D277" s="17"/>
      <c r="E277" s="17"/>
      <c r="F277" s="17"/>
      <c r="G277" s="17"/>
      <c r="I277" s="47">
        <f>C277+D277+E277+F277+G277</f>
        <v>0</v>
      </c>
      <c r="J277" s="46">
        <f>I277+I183+I285+I261</f>
        <v>10773</v>
      </c>
    </row>
    <row r="278" spans="1:10" x14ac:dyDescent="0.3">
      <c r="A278" s="65" t="s">
        <v>29</v>
      </c>
      <c r="B278" s="58" t="s">
        <v>310</v>
      </c>
      <c r="C278" s="17"/>
      <c r="D278" s="17"/>
      <c r="E278" s="17">
        <v>2609</v>
      </c>
      <c r="F278" s="17"/>
      <c r="G278" s="17"/>
      <c r="I278" s="47">
        <f t="shared" ref="I278:I285" si="13">C278+D278+E278+F278+G278</f>
        <v>2609</v>
      </c>
      <c r="J278" s="46"/>
    </row>
    <row r="279" spans="1:10" x14ac:dyDescent="0.3">
      <c r="A279" s="65" t="s">
        <v>330</v>
      </c>
      <c r="B279" s="58" t="s">
        <v>310</v>
      </c>
      <c r="C279" s="17">
        <v>10941</v>
      </c>
      <c r="D279" s="17">
        <v>8556</v>
      </c>
      <c r="E279" s="17">
        <v>4115</v>
      </c>
      <c r="F279" s="17">
        <v>3043</v>
      </c>
      <c r="G279" s="17"/>
      <c r="I279" s="47">
        <f t="shared" si="13"/>
        <v>26655</v>
      </c>
      <c r="J279" s="46"/>
    </row>
    <row r="280" spans="1:10" x14ac:dyDescent="0.3">
      <c r="A280" s="65" t="s">
        <v>17</v>
      </c>
      <c r="B280" s="58" t="s">
        <v>310</v>
      </c>
      <c r="C280" s="17">
        <v>7206</v>
      </c>
      <c r="D280" s="17">
        <v>1371</v>
      </c>
      <c r="E280" s="17">
        <v>1701</v>
      </c>
      <c r="F280" s="17">
        <v>2242</v>
      </c>
      <c r="G280" s="17"/>
      <c r="I280" s="47">
        <f t="shared" si="13"/>
        <v>12520</v>
      </c>
      <c r="J280" s="46"/>
    </row>
    <row r="281" spans="1:10" x14ac:dyDescent="0.3">
      <c r="A281" s="65" t="s">
        <v>331</v>
      </c>
      <c r="B281" s="58" t="s">
        <v>310</v>
      </c>
      <c r="C281" s="17">
        <v>2257</v>
      </c>
      <c r="D281" s="17"/>
      <c r="E281" s="17"/>
      <c r="F281" s="17"/>
      <c r="G281" s="17"/>
      <c r="I281" s="47">
        <f t="shared" si="13"/>
        <v>2257</v>
      </c>
      <c r="J281" s="46"/>
    </row>
    <row r="282" spans="1:10" x14ac:dyDescent="0.3">
      <c r="A282" s="65" t="s">
        <v>18</v>
      </c>
      <c r="B282" s="58" t="s">
        <v>310</v>
      </c>
      <c r="C282" s="17">
        <v>2509</v>
      </c>
      <c r="D282" s="17"/>
      <c r="E282" s="17">
        <v>5244</v>
      </c>
      <c r="F282" s="10">
        <v>1831</v>
      </c>
      <c r="G282" s="17"/>
      <c r="I282" s="47">
        <f t="shared" si="13"/>
        <v>9584</v>
      </c>
      <c r="J282" s="46"/>
    </row>
    <row r="283" spans="1:10" x14ac:dyDescent="0.3">
      <c r="A283" s="65" t="s">
        <v>415</v>
      </c>
      <c r="B283" s="58" t="s">
        <v>310</v>
      </c>
      <c r="C283" s="17">
        <v>2675</v>
      </c>
      <c r="D283" s="17">
        <v>10197</v>
      </c>
      <c r="E283" s="17">
        <v>1921</v>
      </c>
      <c r="F283" s="10"/>
      <c r="G283" s="17"/>
      <c r="I283" s="47">
        <f t="shared" si="13"/>
        <v>14793</v>
      </c>
      <c r="J283" s="46">
        <f>I283</f>
        <v>14793</v>
      </c>
    </row>
    <row r="284" spans="1:10" x14ac:dyDescent="0.3">
      <c r="A284" s="65" t="s">
        <v>244</v>
      </c>
      <c r="B284" s="58" t="s">
        <v>310</v>
      </c>
      <c r="C284" s="17"/>
      <c r="D284" s="17"/>
      <c r="E284" s="17"/>
      <c r="F284" s="10"/>
      <c r="G284" s="17"/>
      <c r="I284" s="47">
        <f t="shared" si="13"/>
        <v>0</v>
      </c>
      <c r="J284" s="46"/>
    </row>
    <row r="285" spans="1:10" x14ac:dyDescent="0.3">
      <c r="A285" s="65" t="s">
        <v>162</v>
      </c>
      <c r="B285" s="58" t="s">
        <v>310</v>
      </c>
      <c r="C285" s="17">
        <v>1982</v>
      </c>
      <c r="D285" s="17"/>
      <c r="E285" s="17"/>
      <c r="F285" s="10"/>
      <c r="G285" s="17"/>
      <c r="I285" s="47">
        <f t="shared" si="13"/>
        <v>1982</v>
      </c>
      <c r="J285" s="46"/>
    </row>
    <row r="286" spans="1:10" x14ac:dyDescent="0.3">
      <c r="A286" t="s">
        <v>27</v>
      </c>
      <c r="B286" t="s">
        <v>45</v>
      </c>
      <c r="C286" s="17"/>
      <c r="D286" s="17"/>
      <c r="E286" s="17"/>
      <c r="F286" s="17"/>
      <c r="G286" s="17"/>
      <c r="I286" s="47">
        <f t="shared" si="12"/>
        <v>0</v>
      </c>
      <c r="J286" s="44"/>
    </row>
    <row r="287" spans="1:10" x14ac:dyDescent="0.3">
      <c r="C287" s="1" t="s">
        <v>0</v>
      </c>
      <c r="D287" s="1" t="s">
        <v>0</v>
      </c>
      <c r="E287" s="1" t="s">
        <v>0</v>
      </c>
      <c r="F287" s="1" t="s">
        <v>0</v>
      </c>
      <c r="G287" s="1" t="s">
        <v>0</v>
      </c>
      <c r="H287" s="1"/>
      <c r="I287" s="1" t="s">
        <v>0</v>
      </c>
    </row>
    <row r="288" spans="1:10" x14ac:dyDescent="0.3">
      <c r="C288" s="70">
        <f>SUM(C4:C286)</f>
        <v>142817</v>
      </c>
      <c r="D288" s="70">
        <f>SUM(D4:D286)</f>
        <v>199983</v>
      </c>
      <c r="E288" s="70">
        <f>SUM(E4:E286)</f>
        <v>189492.8</v>
      </c>
      <c r="F288" s="70">
        <f>SUM(F4:F286)</f>
        <v>140546</v>
      </c>
      <c r="G288" s="70">
        <f>SUM(G4:G286)</f>
        <v>97150</v>
      </c>
      <c r="H288" s="9"/>
      <c r="I288" s="76">
        <f>SUM(I4:I286)</f>
        <v>769988.8</v>
      </c>
      <c r="J288" s="76">
        <f>SUM(J4:J286)</f>
        <v>769988.8</v>
      </c>
    </row>
    <row r="289" spans="3:9" x14ac:dyDescent="0.3">
      <c r="C289" s="1" t="s">
        <v>1</v>
      </c>
      <c r="D289" s="1" t="s">
        <v>1</v>
      </c>
      <c r="E289" s="1" t="s">
        <v>1</v>
      </c>
      <c r="F289" s="1" t="s">
        <v>1</v>
      </c>
      <c r="G289" s="1" t="s">
        <v>1</v>
      </c>
      <c r="H289" s="1"/>
      <c r="I289" s="1" t="s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J288"/>
  <sheetViews>
    <sheetView topLeftCell="A261" workbookViewId="0">
      <selection activeCell="J114" sqref="J114"/>
    </sheetView>
  </sheetViews>
  <sheetFormatPr defaultRowHeight="14.4" x14ac:dyDescent="0.3"/>
  <cols>
    <col min="2" max="2" width="17.5546875" customWidth="1"/>
    <col min="3" max="3" width="10.5546875" customWidth="1"/>
    <col min="4" max="4" width="10.88671875" customWidth="1"/>
    <col min="5" max="5" width="11" customWidth="1"/>
    <col min="6" max="6" width="11.33203125" customWidth="1"/>
    <col min="7" max="7" width="10.44140625" customWidth="1"/>
    <col min="9" max="9" width="12.5546875" customWidth="1"/>
    <col min="10" max="10" width="11.88671875" customWidth="1"/>
  </cols>
  <sheetData>
    <row r="1" spans="1:10" x14ac:dyDescent="0.3">
      <c r="A1" t="s">
        <v>445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280</v>
      </c>
      <c r="D3" s="4" t="s">
        <v>194</v>
      </c>
      <c r="E3" s="4" t="s">
        <v>195</v>
      </c>
      <c r="F3" s="3" t="s">
        <v>249</v>
      </c>
      <c r="G3" s="3" t="s">
        <v>80</v>
      </c>
    </row>
    <row r="4" spans="1:10" x14ac:dyDescent="0.3">
      <c r="A4" t="s">
        <v>19</v>
      </c>
      <c r="B4" t="s">
        <v>13</v>
      </c>
      <c r="C4" s="5"/>
      <c r="D4" s="5">
        <v>16431</v>
      </c>
      <c r="E4" s="5"/>
      <c r="F4" s="10"/>
      <c r="G4" s="5"/>
      <c r="I4" s="47">
        <f t="shared" ref="I4:I268" si="0">C4+D4+E4+F4+G4</f>
        <v>16431</v>
      </c>
      <c r="J4" s="44">
        <f>I4+I20+I34+I41+I63+I67+I69+I80+I27+I76+I87+I56+I48</f>
        <v>47703</v>
      </c>
    </row>
    <row r="5" spans="1:10" x14ac:dyDescent="0.3">
      <c r="A5" t="s">
        <v>421</v>
      </c>
      <c r="B5" t="s">
        <v>13</v>
      </c>
      <c r="C5" s="5"/>
      <c r="D5" s="5">
        <v>11408</v>
      </c>
      <c r="E5" s="5">
        <v>16079</v>
      </c>
      <c r="F5" s="10">
        <v>9366</v>
      </c>
      <c r="G5" s="5"/>
      <c r="I5" s="47">
        <f t="shared" si="0"/>
        <v>36853</v>
      </c>
      <c r="J5" s="44">
        <f>I5+I21+I35+I42+I64+I68+I70+I81+I28+I77+I88+I57+I49</f>
        <v>55340</v>
      </c>
    </row>
    <row r="6" spans="1:10" x14ac:dyDescent="0.3">
      <c r="A6" t="s">
        <v>20</v>
      </c>
      <c r="B6" t="s">
        <v>13</v>
      </c>
      <c r="C6" s="5"/>
      <c r="D6" s="5">
        <v>10811</v>
      </c>
      <c r="E6" s="5">
        <v>3295</v>
      </c>
      <c r="F6" s="17">
        <v>1763</v>
      </c>
      <c r="G6" s="5"/>
      <c r="I6" s="47">
        <f t="shared" si="0"/>
        <v>15869</v>
      </c>
      <c r="J6" s="44">
        <f>I6+I22+I36+I43+I64+I68+I71+I82+I29+I78+I89+I58+I50</f>
        <v>60057</v>
      </c>
    </row>
    <row r="7" spans="1:10" x14ac:dyDescent="0.3">
      <c r="A7" t="s">
        <v>422</v>
      </c>
      <c r="B7" t="s">
        <v>13</v>
      </c>
      <c r="C7" s="5"/>
      <c r="D7" s="5"/>
      <c r="E7" s="5">
        <v>9884</v>
      </c>
      <c r="F7" s="17">
        <v>9531</v>
      </c>
      <c r="G7" s="5">
        <v>10792</v>
      </c>
      <c r="I7" s="47">
        <f t="shared" si="0"/>
        <v>30207</v>
      </c>
      <c r="J7" s="44">
        <f>I7+I23+I37+I44+I30+I51+I59+I72+I83+I90</f>
        <v>50712</v>
      </c>
    </row>
    <row r="8" spans="1:10" x14ac:dyDescent="0.3">
      <c r="A8" t="s">
        <v>21</v>
      </c>
      <c r="B8" t="s">
        <v>13</v>
      </c>
      <c r="C8" s="5">
        <v>827</v>
      </c>
      <c r="D8" s="5">
        <v>6834</v>
      </c>
      <c r="E8" s="5">
        <v>9594</v>
      </c>
      <c r="F8" s="17">
        <v>1077</v>
      </c>
      <c r="G8" s="5"/>
      <c r="I8" s="47">
        <f t="shared" si="0"/>
        <v>18332</v>
      </c>
      <c r="J8" s="44">
        <f>I8+I24+I38+I45+I31+I52+I60+I65+I73+I84+I91</f>
        <v>30042</v>
      </c>
    </row>
    <row r="9" spans="1:10" x14ac:dyDescent="0.3">
      <c r="A9" t="s">
        <v>423</v>
      </c>
      <c r="B9" t="s">
        <v>13</v>
      </c>
      <c r="C9" s="5"/>
      <c r="D9" s="5">
        <v>7245</v>
      </c>
      <c r="E9" s="5">
        <v>980</v>
      </c>
      <c r="F9" s="17">
        <v>2659</v>
      </c>
      <c r="G9" s="5"/>
      <c r="I9" s="47">
        <f t="shared" si="0"/>
        <v>10884</v>
      </c>
      <c r="J9" s="44">
        <f>I9</f>
        <v>10884</v>
      </c>
    </row>
    <row r="10" spans="1:10" x14ac:dyDescent="0.3">
      <c r="A10" t="s">
        <v>243</v>
      </c>
      <c r="B10" t="s">
        <v>13</v>
      </c>
      <c r="C10" s="5"/>
      <c r="D10" s="5">
        <v>692</v>
      </c>
      <c r="E10" s="5">
        <v>4042</v>
      </c>
      <c r="F10" s="17"/>
      <c r="G10" s="5">
        <v>5685</v>
      </c>
      <c r="I10" s="47">
        <f t="shared" si="0"/>
        <v>10419</v>
      </c>
      <c r="J10" s="44">
        <f>I10+I25+I39+I46+I32+I54+I61+I66+I74+I78+I85+I93</f>
        <v>19010</v>
      </c>
    </row>
    <row r="11" spans="1:10" x14ac:dyDescent="0.3">
      <c r="A11" t="s">
        <v>197</v>
      </c>
      <c r="B11" t="s">
        <v>13</v>
      </c>
      <c r="C11" s="5"/>
      <c r="D11" s="5">
        <v>6736</v>
      </c>
      <c r="E11" s="5">
        <v>7390</v>
      </c>
      <c r="F11" s="17">
        <v>2582</v>
      </c>
      <c r="G11" s="5"/>
      <c r="I11" s="47">
        <f t="shared" si="0"/>
        <v>16708</v>
      </c>
      <c r="J11" s="44">
        <f>I11+I26+I40+I47+I33+I55+I62+I75+I79+I86+I94</f>
        <v>26638</v>
      </c>
    </row>
    <row r="12" spans="1:10" x14ac:dyDescent="0.3">
      <c r="A12" t="s">
        <v>22</v>
      </c>
      <c r="B12" t="s">
        <v>23</v>
      </c>
      <c r="C12" s="5"/>
      <c r="D12" s="5"/>
      <c r="E12" s="5">
        <v>776</v>
      </c>
      <c r="F12" s="17">
        <v>783</v>
      </c>
      <c r="G12" s="5">
        <v>784</v>
      </c>
      <c r="I12" s="47">
        <f t="shared" si="0"/>
        <v>2343</v>
      </c>
      <c r="J12" s="46">
        <f>I12</f>
        <v>2343</v>
      </c>
    </row>
    <row r="13" spans="1:10" x14ac:dyDescent="0.3">
      <c r="A13" s="2" t="s">
        <v>323</v>
      </c>
      <c r="B13" s="2" t="s">
        <v>23</v>
      </c>
      <c r="C13" s="5">
        <v>979</v>
      </c>
      <c r="D13" s="5">
        <v>1193</v>
      </c>
      <c r="E13" s="5"/>
      <c r="F13" s="17"/>
      <c r="G13" s="5"/>
      <c r="I13" s="47">
        <f t="shared" si="0"/>
        <v>2172</v>
      </c>
      <c r="J13" s="46">
        <f>I13+I16</f>
        <v>2172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1394</v>
      </c>
      <c r="E15" s="5"/>
      <c r="F15" s="17">
        <v>1176</v>
      </c>
      <c r="G15" s="5"/>
      <c r="I15" s="47">
        <f t="shared" si="0"/>
        <v>2570</v>
      </c>
      <c r="J15" s="46">
        <f>I15</f>
        <v>2570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>
        <v>1255</v>
      </c>
      <c r="I46" s="47">
        <f t="shared" si="0"/>
        <v>1255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4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18</v>
      </c>
      <c r="B52" s="84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I53+I92</f>
        <v>0</v>
      </c>
    </row>
    <row r="54" spans="1:10" x14ac:dyDescent="0.3">
      <c r="A54" s="2" t="s">
        <v>244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/>
      <c r="F73" s="17">
        <v>985</v>
      </c>
      <c r="G73" s="17">
        <v>9088</v>
      </c>
      <c r="I73" s="47">
        <f t="shared" si="0"/>
        <v>10073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/>
      <c r="E87" s="17"/>
      <c r="F87" s="17">
        <v>17929</v>
      </c>
      <c r="G87" s="17">
        <v>13343</v>
      </c>
      <c r="I87" s="47">
        <f t="shared" si="0"/>
        <v>31272</v>
      </c>
      <c r="J87" s="45"/>
    </row>
    <row r="88" spans="1:10" x14ac:dyDescent="0.3">
      <c r="A88" s="77" t="s">
        <v>328</v>
      </c>
      <c r="B88" s="77" t="s">
        <v>386</v>
      </c>
      <c r="C88" s="17"/>
      <c r="D88" s="17"/>
      <c r="E88" s="17"/>
      <c r="F88" s="17">
        <v>7241</v>
      </c>
      <c r="G88" s="17">
        <v>11246</v>
      </c>
      <c r="I88" s="47">
        <f t="shared" si="0"/>
        <v>18487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>
        <v>15460</v>
      </c>
      <c r="F89" s="17">
        <v>9011</v>
      </c>
      <c r="G89" s="17">
        <v>19717</v>
      </c>
      <c r="I89" s="47">
        <f t="shared" si="0"/>
        <v>44188</v>
      </c>
      <c r="J89" s="45"/>
    </row>
    <row r="90" spans="1:10" x14ac:dyDescent="0.3">
      <c r="A90" s="77" t="s">
        <v>329</v>
      </c>
      <c r="B90" s="77" t="s">
        <v>386</v>
      </c>
      <c r="C90" s="17">
        <v>2943</v>
      </c>
      <c r="D90" s="17">
        <v>12983</v>
      </c>
      <c r="E90" s="17">
        <v>4579</v>
      </c>
      <c r="F90" s="17"/>
      <c r="G90" s="17"/>
      <c r="I90" s="47">
        <f t="shared" si="0"/>
        <v>20505</v>
      </c>
      <c r="J90" s="45"/>
    </row>
    <row r="91" spans="1:10" x14ac:dyDescent="0.3">
      <c r="A91" s="77" t="s">
        <v>174</v>
      </c>
      <c r="B91" s="77" t="s">
        <v>386</v>
      </c>
      <c r="C91" s="17"/>
      <c r="D91" s="17"/>
      <c r="E91" s="17">
        <v>1546</v>
      </c>
      <c r="F91" s="17">
        <v>91</v>
      </c>
      <c r="G91" s="17"/>
      <c r="I91" s="47">
        <f t="shared" si="0"/>
        <v>1637</v>
      </c>
      <c r="J91" s="45"/>
    </row>
    <row r="92" spans="1:10" x14ac:dyDescent="0.3">
      <c r="A92" s="77" t="s">
        <v>448</v>
      </c>
      <c r="B92" s="77" t="s">
        <v>386</v>
      </c>
      <c r="C92" s="17"/>
      <c r="D92" s="17"/>
      <c r="E92" s="17"/>
      <c r="F92" s="17"/>
      <c r="G92" s="17"/>
      <c r="I92" s="47">
        <f t="shared" si="0"/>
        <v>0</v>
      </c>
      <c r="J92" s="45"/>
    </row>
    <row r="93" spans="1:10" x14ac:dyDescent="0.3">
      <c r="A93" s="77" t="s">
        <v>307</v>
      </c>
      <c r="B93" s="77" t="s">
        <v>386</v>
      </c>
      <c r="C93" s="17">
        <v>7336</v>
      </c>
      <c r="D93" s="17"/>
      <c r="E93" s="17"/>
      <c r="F93" s="17"/>
      <c r="G93" s="17"/>
      <c r="I93" s="47">
        <f t="shared" si="0"/>
        <v>7336</v>
      </c>
      <c r="J93" s="45"/>
    </row>
    <row r="94" spans="1:10" x14ac:dyDescent="0.3">
      <c r="A94" s="77" t="s">
        <v>324</v>
      </c>
      <c r="B94" s="77" t="s">
        <v>386</v>
      </c>
      <c r="C94" s="17"/>
      <c r="D94" s="17"/>
      <c r="E94" s="17">
        <v>6167</v>
      </c>
      <c r="F94" s="17">
        <v>3763</v>
      </c>
      <c r="G94" s="17"/>
      <c r="I94" s="47">
        <f t="shared" si="0"/>
        <v>9930</v>
      </c>
      <c r="J94" s="45"/>
    </row>
    <row r="95" spans="1:10" x14ac:dyDescent="0.3">
      <c r="A95" t="s">
        <v>29</v>
      </c>
      <c r="B95" t="s">
        <v>30</v>
      </c>
      <c r="C95" s="17"/>
      <c r="D95" s="17">
        <v>10808</v>
      </c>
      <c r="E95" s="17"/>
      <c r="F95" s="17">
        <v>2560</v>
      </c>
      <c r="G95" s="17"/>
      <c r="I95" s="47">
        <f t="shared" si="0"/>
        <v>13368</v>
      </c>
      <c r="J95" s="44"/>
    </row>
    <row r="96" spans="1:10" x14ac:dyDescent="0.3">
      <c r="A96" s="57" t="s">
        <v>330</v>
      </c>
      <c r="B96" t="s">
        <v>30</v>
      </c>
      <c r="C96" s="17"/>
      <c r="D96" s="17"/>
      <c r="E96" s="17"/>
      <c r="F96" s="17"/>
      <c r="G96" s="17"/>
      <c r="I96" s="47">
        <f t="shared" ref="I96" si="1">C96+D96+E96+F96+G96</f>
        <v>0</v>
      </c>
      <c r="J96" s="44"/>
    </row>
    <row r="97" spans="1:10" x14ac:dyDescent="0.3">
      <c r="A97" t="s">
        <v>17</v>
      </c>
      <c r="B97" t="s">
        <v>30</v>
      </c>
      <c r="C97" s="17"/>
      <c r="D97" s="17"/>
      <c r="E97" s="17"/>
      <c r="F97" s="17">
        <v>8096</v>
      </c>
      <c r="G97" s="17">
        <v>11933</v>
      </c>
      <c r="I97" s="47">
        <f t="shared" si="0"/>
        <v>20029</v>
      </c>
      <c r="J97" s="44"/>
    </row>
    <row r="98" spans="1:10" x14ac:dyDescent="0.3">
      <c r="A98" t="s">
        <v>331</v>
      </c>
      <c r="B98" t="s">
        <v>30</v>
      </c>
      <c r="C98" s="17"/>
      <c r="D98" s="17"/>
      <c r="E98" s="17">
        <v>250</v>
      </c>
      <c r="F98" s="17"/>
      <c r="G98" s="17"/>
      <c r="I98" s="47">
        <f t="shared" ref="I98" si="2">C98+D98+E98+F98+G98</f>
        <v>250</v>
      </c>
      <c r="J98" s="44"/>
    </row>
    <row r="99" spans="1:10" x14ac:dyDescent="0.3">
      <c r="A99" t="s">
        <v>18</v>
      </c>
      <c r="B99" t="s">
        <v>30</v>
      </c>
      <c r="C99" s="17">
        <v>753</v>
      </c>
      <c r="D99" s="17">
        <v>2672</v>
      </c>
      <c r="E99" s="17"/>
      <c r="F99" s="17"/>
      <c r="G99" s="17"/>
      <c r="I99" s="47">
        <f t="shared" si="0"/>
        <v>3425</v>
      </c>
      <c r="J99" s="44"/>
    </row>
    <row r="100" spans="1:10" x14ac:dyDescent="0.3">
      <c r="A100" t="s">
        <v>415</v>
      </c>
      <c r="B100" t="s">
        <v>30</v>
      </c>
      <c r="C100" s="17"/>
      <c r="D100" s="17"/>
      <c r="E100" s="17"/>
      <c r="F100" s="17"/>
      <c r="G100" s="17"/>
      <c r="I100" s="47">
        <f t="shared" ref="I100" si="3">C100+D100+E100+F100+G100</f>
        <v>0</v>
      </c>
      <c r="J100" s="44"/>
    </row>
    <row r="101" spans="1:10" x14ac:dyDescent="0.3">
      <c r="A101" t="s">
        <v>244</v>
      </c>
      <c r="B101" t="s">
        <v>30</v>
      </c>
      <c r="C101" s="17">
        <v>2299</v>
      </c>
      <c r="D101" s="17"/>
      <c r="E101" s="17">
        <v>1509</v>
      </c>
      <c r="F101" s="17"/>
      <c r="G101" s="17"/>
      <c r="I101" s="47">
        <f t="shared" si="0"/>
        <v>3808</v>
      </c>
      <c r="J101" s="44"/>
    </row>
    <row r="102" spans="1:10" x14ac:dyDescent="0.3">
      <c r="A102" t="s">
        <v>162</v>
      </c>
      <c r="B102" t="s">
        <v>30</v>
      </c>
      <c r="C102" s="17"/>
      <c r="D102" s="17"/>
      <c r="E102" s="17">
        <v>1662</v>
      </c>
      <c r="F102" s="17"/>
      <c r="G102" s="17"/>
      <c r="I102" s="47">
        <f t="shared" si="0"/>
        <v>1662</v>
      </c>
      <c r="J102" s="46"/>
    </row>
    <row r="103" spans="1:10" x14ac:dyDescent="0.3">
      <c r="A103" s="42" t="s">
        <v>25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I103+I125</f>
        <v>0</v>
      </c>
    </row>
    <row r="104" spans="1:10" x14ac:dyDescent="0.3">
      <c r="A104" s="42" t="s">
        <v>349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6">
        <f>I104</f>
        <v>0</v>
      </c>
    </row>
    <row r="105" spans="1:10" x14ac:dyDescent="0.3">
      <c r="A105" s="42" t="s">
        <v>27</v>
      </c>
      <c r="B105" s="42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I105+I123+I126</f>
        <v>0</v>
      </c>
    </row>
    <row r="106" spans="1:10" x14ac:dyDescent="0.3">
      <c r="A106" s="60" t="s">
        <v>325</v>
      </c>
      <c r="B106" s="60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I106+I127</f>
        <v>0</v>
      </c>
    </row>
    <row r="107" spans="1:10" x14ac:dyDescent="0.3">
      <c r="A107" s="42" t="s">
        <v>28</v>
      </c>
      <c r="B107" s="42" t="s">
        <v>30</v>
      </c>
      <c r="C107" s="17"/>
      <c r="D107" s="17"/>
      <c r="E107" s="17"/>
      <c r="F107" s="17"/>
      <c r="G107" s="17"/>
      <c r="I107" s="47">
        <f t="shared" si="0"/>
        <v>0</v>
      </c>
      <c r="J107" s="44">
        <f>I107+I124+I128</f>
        <v>0</v>
      </c>
    </row>
    <row r="108" spans="1:10" x14ac:dyDescent="0.3">
      <c r="A108" t="s">
        <v>29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4">
        <f>I95+I108+I116+I129+I161+I133+I140+I147+I154+I168</f>
        <v>30496</v>
      </c>
    </row>
    <row r="109" spans="1:10" x14ac:dyDescent="0.3">
      <c r="A109" t="s">
        <v>330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6">
        <f>I109+I162+I134+I141+I148+I155+I169+I117+I96</f>
        <v>34390</v>
      </c>
    </row>
    <row r="110" spans="1:10" x14ac:dyDescent="0.3">
      <c r="A110" t="s">
        <v>17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I97+I110+I118+I130+I163+I135+I142+I149+I156+I170</f>
        <v>39755</v>
      </c>
    </row>
    <row r="111" spans="1:10" x14ac:dyDescent="0.3">
      <c r="A111" t="s">
        <v>331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6">
        <f>I111+I164+I136+I143+I150+I157+I171+I119+I98</f>
        <v>19720</v>
      </c>
    </row>
    <row r="112" spans="1:10" x14ac:dyDescent="0.3">
      <c r="A112" t="s">
        <v>18</v>
      </c>
      <c r="B112" s="59" t="s">
        <v>254</v>
      </c>
      <c r="C112" s="17"/>
      <c r="D112" s="17"/>
      <c r="E112" s="17"/>
      <c r="F112" s="17"/>
      <c r="G112" s="17"/>
      <c r="I112" s="47">
        <f t="shared" si="0"/>
        <v>0</v>
      </c>
      <c r="J112" s="44">
        <f>I99+I120+I131+I165+I112+I137+I144+I151+I158+I172</f>
        <v>17513</v>
      </c>
    </row>
    <row r="113" spans="1:10" x14ac:dyDescent="0.3">
      <c r="A113" t="s">
        <v>415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I113+I100+I173</f>
        <v>7922</v>
      </c>
    </row>
    <row r="114" spans="1:10" x14ac:dyDescent="0.3">
      <c r="A114" t="s">
        <v>244</v>
      </c>
      <c r="B114" s="59" t="s">
        <v>254</v>
      </c>
      <c r="C114" s="17"/>
      <c r="D114" s="17"/>
      <c r="E114" s="17"/>
      <c r="F114" s="17"/>
      <c r="G114" s="17"/>
      <c r="I114" s="47">
        <f t="shared" si="0"/>
        <v>0</v>
      </c>
      <c r="J114" s="44">
        <f>I101+I121+I132+I114+I166+I138+I145+I152+I159+I174</f>
        <v>12570</v>
      </c>
    </row>
    <row r="115" spans="1:10" x14ac:dyDescent="0.3">
      <c r="A115" t="s">
        <v>162</v>
      </c>
      <c r="B115" s="59" t="s">
        <v>254</v>
      </c>
      <c r="C115" s="17"/>
      <c r="D115" s="17"/>
      <c r="E115" s="17"/>
      <c r="F115" s="17"/>
      <c r="G115" s="17"/>
      <c r="I115" s="47">
        <f t="shared" si="0"/>
        <v>0</v>
      </c>
      <c r="J115" s="44">
        <f>I102+I115+I122+I167+I139+I146+I153+I160+I175</f>
        <v>4029</v>
      </c>
    </row>
    <row r="116" spans="1:10" x14ac:dyDescent="0.3">
      <c r="A116" t="s">
        <v>175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361</v>
      </c>
      <c r="B117" s="68" t="s">
        <v>430</v>
      </c>
      <c r="C117" s="17"/>
      <c r="D117" s="17"/>
      <c r="E117" s="17"/>
      <c r="F117" s="17"/>
      <c r="G117" s="17"/>
      <c r="I117" s="47">
        <f t="shared" si="0"/>
        <v>0</v>
      </c>
      <c r="J117" s="45"/>
    </row>
    <row r="118" spans="1:10" x14ac:dyDescent="0.3">
      <c r="A118" t="s">
        <v>176</v>
      </c>
      <c r="B118" s="68" t="s">
        <v>430</v>
      </c>
      <c r="C118" s="17"/>
      <c r="D118" s="17"/>
      <c r="E118" s="17"/>
      <c r="F118" s="17"/>
      <c r="G118" s="17"/>
      <c r="I118" s="47">
        <f t="shared" si="0"/>
        <v>0</v>
      </c>
      <c r="J118" s="45"/>
    </row>
    <row r="119" spans="1:10" x14ac:dyDescent="0.3">
      <c r="A119" t="s">
        <v>362</v>
      </c>
      <c r="B119" s="68" t="s">
        <v>430</v>
      </c>
      <c r="C119" s="17"/>
      <c r="D119" s="17"/>
      <c r="E119" s="17"/>
      <c r="F119" s="17"/>
      <c r="G119" s="17"/>
      <c r="I119" s="47">
        <f t="shared" si="0"/>
        <v>0</v>
      </c>
      <c r="J119" s="45"/>
    </row>
    <row r="120" spans="1:10" x14ac:dyDescent="0.3">
      <c r="A120" t="s">
        <v>177</v>
      </c>
      <c r="B120" s="68" t="s">
        <v>430</v>
      </c>
      <c r="C120" s="17"/>
      <c r="D120" s="17"/>
      <c r="E120" s="17"/>
      <c r="F120" s="17"/>
      <c r="G120" s="17"/>
      <c r="I120" s="47">
        <f t="shared" si="0"/>
        <v>0</v>
      </c>
      <c r="J120" s="45"/>
    </row>
    <row r="121" spans="1:10" x14ac:dyDescent="0.3">
      <c r="A121" t="s">
        <v>363</v>
      </c>
      <c r="B121" s="68" t="s">
        <v>430</v>
      </c>
      <c r="C121" s="17"/>
      <c r="D121" s="17"/>
      <c r="E121" s="17"/>
      <c r="F121" s="17"/>
      <c r="G121" s="17"/>
      <c r="I121" s="47">
        <f t="shared" si="0"/>
        <v>0</v>
      </c>
      <c r="J121" s="45"/>
    </row>
    <row r="122" spans="1:10" x14ac:dyDescent="0.3">
      <c r="A122" t="s">
        <v>364</v>
      </c>
      <c r="B122" s="68" t="s">
        <v>430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27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289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25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27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325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28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29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2" t="s">
        <v>17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18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s="2" t="s">
        <v>244</v>
      </c>
      <c r="B132" s="2" t="s">
        <v>292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175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361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176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362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t="s">
        <v>177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363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2" t="s">
        <v>364</v>
      </c>
      <c r="B139" s="64" t="s">
        <v>360</v>
      </c>
      <c r="C139" s="17"/>
      <c r="D139" s="17"/>
      <c r="E139" s="17"/>
      <c r="F139" s="17"/>
      <c r="G139" s="17"/>
      <c r="I139" s="13">
        <f t="shared" si="0"/>
        <v>0</v>
      </c>
      <c r="J139" s="45"/>
    </row>
    <row r="140" spans="1:10" x14ac:dyDescent="0.3">
      <c r="A140" s="53" t="s">
        <v>29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330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17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331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18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244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53" t="s">
        <v>162</v>
      </c>
      <c r="B146" s="68" t="s">
        <v>420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29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330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17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331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18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1" t="s">
        <v>244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1" t="s">
        <v>162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37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332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33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326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2" t="s">
        <v>31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55" t="s">
        <v>245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55" t="s">
        <v>161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37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332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33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326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31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245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2" t="s">
        <v>161</v>
      </c>
      <c r="B167" s="73" t="s">
        <v>297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175</v>
      </c>
      <c r="B168" s="68" t="s">
        <v>382</v>
      </c>
      <c r="C168" s="17"/>
      <c r="D168" s="17"/>
      <c r="E168" s="17"/>
      <c r="F168" s="17">
        <v>6900</v>
      </c>
      <c r="G168" s="17">
        <v>10228</v>
      </c>
      <c r="I168" s="13">
        <f t="shared" si="0"/>
        <v>17128</v>
      </c>
      <c r="J168" s="46"/>
    </row>
    <row r="169" spans="1:10" x14ac:dyDescent="0.3">
      <c r="A169" s="77" t="s">
        <v>361</v>
      </c>
      <c r="B169" s="68" t="s">
        <v>382</v>
      </c>
      <c r="C169" s="17"/>
      <c r="D169" s="17">
        <v>7285</v>
      </c>
      <c r="E169" s="17">
        <v>11826</v>
      </c>
      <c r="F169" s="17">
        <v>11697</v>
      </c>
      <c r="G169" s="17">
        <v>3582</v>
      </c>
      <c r="I169" s="13">
        <f t="shared" si="0"/>
        <v>34390</v>
      </c>
      <c r="J169" s="46"/>
    </row>
    <row r="170" spans="1:10" x14ac:dyDescent="0.3">
      <c r="A170" s="78" t="s">
        <v>176</v>
      </c>
      <c r="B170" s="68" t="s">
        <v>382</v>
      </c>
      <c r="C170" s="17"/>
      <c r="D170" s="17">
        <v>6232</v>
      </c>
      <c r="E170" s="17">
        <v>8899</v>
      </c>
      <c r="F170" s="17">
        <v>519</v>
      </c>
      <c r="G170" s="17">
        <v>4076</v>
      </c>
      <c r="I170" s="13">
        <f t="shared" si="0"/>
        <v>19726</v>
      </c>
      <c r="J170" s="46"/>
    </row>
    <row r="171" spans="1:10" x14ac:dyDescent="0.3">
      <c r="A171" s="78" t="s">
        <v>362</v>
      </c>
      <c r="B171" s="68" t="s">
        <v>382</v>
      </c>
      <c r="C171" s="17">
        <v>2584</v>
      </c>
      <c r="D171" s="17">
        <v>4632</v>
      </c>
      <c r="E171" s="17">
        <v>4259</v>
      </c>
      <c r="F171" s="17">
        <v>2988</v>
      </c>
      <c r="G171" s="17">
        <v>5007</v>
      </c>
      <c r="I171" s="13">
        <f t="shared" si="0"/>
        <v>19470</v>
      </c>
      <c r="J171" s="46"/>
    </row>
    <row r="172" spans="1:10" x14ac:dyDescent="0.3">
      <c r="A172" s="78" t="s">
        <v>177</v>
      </c>
      <c r="B172" s="68" t="s">
        <v>382</v>
      </c>
      <c r="C172" s="17"/>
      <c r="D172" s="17">
        <v>1338</v>
      </c>
      <c r="E172" s="17">
        <v>7194</v>
      </c>
      <c r="F172" s="17"/>
      <c r="G172" s="17">
        <v>5556</v>
      </c>
      <c r="I172" s="13">
        <f t="shared" si="0"/>
        <v>14088</v>
      </c>
      <c r="J172" s="46"/>
    </row>
    <row r="173" spans="1:10" x14ac:dyDescent="0.3">
      <c r="A173" s="78" t="s">
        <v>449</v>
      </c>
      <c r="B173" s="68" t="s">
        <v>382</v>
      </c>
      <c r="C173" s="17"/>
      <c r="D173" s="17">
        <v>4748</v>
      </c>
      <c r="E173" s="17">
        <v>897</v>
      </c>
      <c r="F173" s="17">
        <v>2277</v>
      </c>
      <c r="G173" s="17"/>
      <c r="I173" s="13">
        <f t="shared" ref="I173" si="4">C173+D173+E173+F173+G173</f>
        <v>7922</v>
      </c>
      <c r="J173" s="46"/>
    </row>
    <row r="174" spans="1:10" x14ac:dyDescent="0.3">
      <c r="A174" s="77" t="s">
        <v>363</v>
      </c>
      <c r="B174" s="68" t="s">
        <v>382</v>
      </c>
      <c r="C174" s="17">
        <v>4641</v>
      </c>
      <c r="D174" s="17">
        <v>645</v>
      </c>
      <c r="E174" s="17">
        <v>2063</v>
      </c>
      <c r="F174" s="17"/>
      <c r="G174" s="17">
        <v>1413</v>
      </c>
      <c r="I174" s="13">
        <f t="shared" si="0"/>
        <v>8762</v>
      </c>
      <c r="J174" s="46"/>
    </row>
    <row r="175" spans="1:10" x14ac:dyDescent="0.3">
      <c r="A175" s="77" t="s">
        <v>364</v>
      </c>
      <c r="B175" s="68" t="s">
        <v>382</v>
      </c>
      <c r="C175" s="17"/>
      <c r="D175" s="17"/>
      <c r="E175" s="17">
        <v>2367</v>
      </c>
      <c r="F175" s="17"/>
      <c r="G175" s="17"/>
      <c r="I175" s="13">
        <f t="shared" si="0"/>
        <v>2367</v>
      </c>
      <c r="J175" s="46"/>
    </row>
    <row r="176" spans="1:10" x14ac:dyDescent="0.3">
      <c r="A176" t="s">
        <v>37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s="2" t="s">
        <v>332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t="s">
        <v>33</v>
      </c>
      <c r="B178" s="55" t="s">
        <v>336</v>
      </c>
      <c r="C178" s="17"/>
      <c r="D178" s="17"/>
      <c r="E178" s="17"/>
      <c r="F178" s="10">
        <v>544</v>
      </c>
      <c r="G178" s="17">
        <v>435</v>
      </c>
      <c r="I178" s="47">
        <f t="shared" si="0"/>
        <v>979</v>
      </c>
      <c r="J178" s="45"/>
    </row>
    <row r="179" spans="1:10" x14ac:dyDescent="0.3">
      <c r="A179" s="2" t="s">
        <v>326</v>
      </c>
      <c r="B179" s="55" t="s">
        <v>336</v>
      </c>
      <c r="C179" s="17"/>
      <c r="D179" s="17"/>
      <c r="E179" s="17"/>
      <c r="F179" s="10"/>
      <c r="G179" s="17"/>
      <c r="I179" s="47">
        <f t="shared" si="0"/>
        <v>0</v>
      </c>
      <c r="J179" s="45"/>
    </row>
    <row r="180" spans="1:10" x14ac:dyDescent="0.3">
      <c r="A180" s="2" t="s">
        <v>339</v>
      </c>
      <c r="B180" s="55" t="s">
        <v>336</v>
      </c>
      <c r="C180" s="17"/>
      <c r="D180" s="17"/>
      <c r="E180" s="17"/>
      <c r="F180" s="10"/>
      <c r="G180" s="17"/>
      <c r="I180" s="47">
        <f t="shared" si="0"/>
        <v>0</v>
      </c>
      <c r="J180" s="46">
        <f>I180</f>
        <v>0</v>
      </c>
    </row>
    <row r="181" spans="1:10" x14ac:dyDescent="0.3">
      <c r="A181" t="s">
        <v>31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s="2" t="s">
        <v>245</v>
      </c>
      <c r="B182" s="55" t="s">
        <v>336</v>
      </c>
      <c r="C182" s="17"/>
      <c r="D182" s="17"/>
      <c r="E182" s="17"/>
      <c r="F182" s="17"/>
      <c r="G182" s="17"/>
      <c r="I182" s="47">
        <f t="shared" si="0"/>
        <v>0</v>
      </c>
      <c r="J182" s="45"/>
    </row>
    <row r="183" spans="1:10" x14ac:dyDescent="0.3">
      <c r="A183" s="2" t="s">
        <v>161</v>
      </c>
      <c r="B183" s="55" t="s">
        <v>336</v>
      </c>
      <c r="C183" s="17"/>
      <c r="D183" s="17"/>
      <c r="E183" s="17"/>
      <c r="F183" s="17"/>
      <c r="G183" s="17"/>
      <c r="I183" s="47">
        <f t="shared" si="0"/>
        <v>0</v>
      </c>
      <c r="J183" s="45"/>
    </row>
    <row r="184" spans="1:10" x14ac:dyDescent="0.3">
      <c r="A184" t="s">
        <v>441</v>
      </c>
      <c r="B184" s="56" t="s">
        <v>32</v>
      </c>
      <c r="C184" s="17"/>
      <c r="D184" s="17">
        <v>3132</v>
      </c>
      <c r="E184" s="17"/>
      <c r="F184" s="17"/>
      <c r="G184" s="17">
        <v>3582</v>
      </c>
      <c r="I184" s="13">
        <f t="shared" si="0"/>
        <v>6714</v>
      </c>
      <c r="J184" s="46">
        <f>I184+I189+I194</f>
        <v>14783</v>
      </c>
    </row>
    <row r="185" spans="1:10" x14ac:dyDescent="0.3">
      <c r="A185" t="s">
        <v>340</v>
      </c>
      <c r="B185" s="56" t="s">
        <v>32</v>
      </c>
      <c r="C185" s="17"/>
      <c r="D185" s="17"/>
      <c r="E185" s="17"/>
      <c r="F185" s="17"/>
      <c r="G185" s="17"/>
      <c r="I185" s="13">
        <f t="shared" si="0"/>
        <v>0</v>
      </c>
      <c r="J185" s="46">
        <f>I185+I190+I195</f>
        <v>0</v>
      </c>
    </row>
    <row r="186" spans="1:10" x14ac:dyDescent="0.3">
      <c r="A186" t="s">
        <v>405</v>
      </c>
      <c r="B186" s="56" t="s">
        <v>32</v>
      </c>
      <c r="C186" s="17"/>
      <c r="D186" s="17"/>
      <c r="E186" s="17"/>
      <c r="F186" s="17"/>
      <c r="G186" s="17">
        <v>1822</v>
      </c>
      <c r="I186" s="13">
        <f t="shared" si="0"/>
        <v>1822</v>
      </c>
      <c r="J186" s="46">
        <f t="shared" ref="J186:J188" si="5">I186+I191+I196</f>
        <v>1822</v>
      </c>
    </row>
    <row r="187" spans="1:10" x14ac:dyDescent="0.3">
      <c r="A187" t="s">
        <v>341</v>
      </c>
      <c r="B187" s="56" t="s">
        <v>32</v>
      </c>
      <c r="C187" s="17"/>
      <c r="D187" s="17"/>
      <c r="E187" s="17"/>
      <c r="F187" s="17">
        <v>7001</v>
      </c>
      <c r="G187" s="17">
        <v>1774</v>
      </c>
      <c r="I187" s="13">
        <f t="shared" si="0"/>
        <v>8775</v>
      </c>
      <c r="J187" s="46">
        <f t="shared" si="5"/>
        <v>8775</v>
      </c>
    </row>
    <row r="188" spans="1:10" x14ac:dyDescent="0.3">
      <c r="A188" t="s">
        <v>447</v>
      </c>
      <c r="B188" s="56" t="s">
        <v>32</v>
      </c>
      <c r="C188" s="17"/>
      <c r="D188" s="17"/>
      <c r="E188" s="17"/>
      <c r="F188" s="17"/>
      <c r="G188" s="17"/>
      <c r="I188" s="13">
        <f t="shared" ref="I188" si="6">C188+D188+E188+F188+G188</f>
        <v>0</v>
      </c>
      <c r="J188" s="46">
        <f t="shared" si="5"/>
        <v>0</v>
      </c>
    </row>
    <row r="189" spans="1:10" x14ac:dyDescent="0.3">
      <c r="A189" t="s">
        <v>35</v>
      </c>
      <c r="B189" s="56" t="s">
        <v>390</v>
      </c>
      <c r="C189" s="17"/>
      <c r="D189" s="17">
        <v>3943</v>
      </c>
      <c r="E189" s="17"/>
      <c r="F189" s="17"/>
      <c r="G189" s="17">
        <v>4126</v>
      </c>
      <c r="I189" s="13">
        <f>C189+D189+E189+F189+G189</f>
        <v>8069</v>
      </c>
      <c r="J189" s="46"/>
    </row>
    <row r="190" spans="1:10" x14ac:dyDescent="0.3">
      <c r="A190" t="s">
        <v>389</v>
      </c>
      <c r="B190" s="56" t="s">
        <v>390</v>
      </c>
      <c r="C190" s="17"/>
      <c r="D190" s="17"/>
      <c r="E190" s="17"/>
      <c r="F190" s="17"/>
      <c r="G190" s="17"/>
      <c r="I190" s="13">
        <f t="shared" si="0"/>
        <v>0</v>
      </c>
      <c r="J190" s="46"/>
    </row>
    <row r="191" spans="1:10" x14ac:dyDescent="0.3">
      <c r="A191" t="s">
        <v>396</v>
      </c>
      <c r="B191" s="56" t="s">
        <v>390</v>
      </c>
      <c r="C191" s="17"/>
      <c r="D191" s="17"/>
      <c r="E191" s="17"/>
      <c r="F191" s="17"/>
      <c r="G191" s="17"/>
      <c r="I191" s="13">
        <f t="shared" si="0"/>
        <v>0</v>
      </c>
      <c r="J191" s="46"/>
    </row>
    <row r="192" spans="1:10" x14ac:dyDescent="0.3">
      <c r="A192" t="s">
        <v>391</v>
      </c>
      <c r="B192" s="56" t="s">
        <v>390</v>
      </c>
      <c r="C192" s="17"/>
      <c r="D192" s="17"/>
      <c r="E192" s="17"/>
      <c r="F192" s="17"/>
      <c r="G192" s="17"/>
      <c r="I192" s="13">
        <f t="shared" si="0"/>
        <v>0</v>
      </c>
      <c r="J192" s="46"/>
    </row>
    <row r="193" spans="1:10" x14ac:dyDescent="0.3">
      <c r="A193" t="s">
        <v>408</v>
      </c>
      <c r="B193" s="56" t="s">
        <v>390</v>
      </c>
      <c r="C193" s="17"/>
      <c r="D193" s="17"/>
      <c r="E193" s="17"/>
      <c r="F193" s="17"/>
      <c r="G193" s="17"/>
      <c r="I193" s="13">
        <f t="shared" si="0"/>
        <v>0</v>
      </c>
      <c r="J193" s="46"/>
    </row>
    <row r="194" spans="1:10" x14ac:dyDescent="0.3">
      <c r="A194" t="s">
        <v>35</v>
      </c>
      <c r="B194" s="56" t="s">
        <v>433</v>
      </c>
      <c r="C194" s="17"/>
      <c r="D194" s="17"/>
      <c r="E194" s="17"/>
      <c r="F194" s="17"/>
      <c r="G194" s="17"/>
      <c r="I194" s="13">
        <f t="shared" si="0"/>
        <v>0</v>
      </c>
      <c r="J194" s="46"/>
    </row>
    <row r="195" spans="1:10" x14ac:dyDescent="0.3">
      <c r="A195" t="s">
        <v>389</v>
      </c>
      <c r="B195" s="56" t="s">
        <v>433</v>
      </c>
      <c r="C195" s="17"/>
      <c r="D195" s="17"/>
      <c r="E195" s="17"/>
      <c r="F195" s="17"/>
      <c r="G195" s="17"/>
      <c r="I195" s="13">
        <f t="shared" si="0"/>
        <v>0</v>
      </c>
      <c r="J195" s="46"/>
    </row>
    <row r="196" spans="1:10" x14ac:dyDescent="0.3">
      <c r="A196" t="s">
        <v>396</v>
      </c>
      <c r="B196" s="56" t="s">
        <v>433</v>
      </c>
      <c r="C196" s="17"/>
      <c r="D196" s="17"/>
      <c r="E196" s="17"/>
      <c r="F196" s="17"/>
      <c r="G196" s="17"/>
      <c r="I196" s="13">
        <f t="shared" si="0"/>
        <v>0</v>
      </c>
      <c r="J196" s="46"/>
    </row>
    <row r="197" spans="1:10" x14ac:dyDescent="0.3">
      <c r="A197" t="s">
        <v>391</v>
      </c>
      <c r="B197" s="56" t="s">
        <v>433</v>
      </c>
      <c r="C197" s="17"/>
      <c r="D197" s="17"/>
      <c r="E197" s="17"/>
      <c r="F197" s="17"/>
      <c r="G197" s="17"/>
      <c r="I197" s="13">
        <f t="shared" si="0"/>
        <v>0</v>
      </c>
      <c r="J197" s="46"/>
    </row>
    <row r="198" spans="1:10" x14ac:dyDescent="0.3">
      <c r="A198" t="s">
        <v>408</v>
      </c>
      <c r="B198" s="56" t="s">
        <v>433</v>
      </c>
      <c r="C198" s="17"/>
      <c r="D198" s="17"/>
      <c r="E198" s="17"/>
      <c r="F198" s="17"/>
      <c r="G198" s="17"/>
      <c r="I198" s="13">
        <f t="shared" si="0"/>
        <v>0</v>
      </c>
      <c r="J198" s="46"/>
    </row>
    <row r="199" spans="1:10" x14ac:dyDescent="0.3">
      <c r="A199" t="s">
        <v>37</v>
      </c>
      <c r="B199" s="54" t="s">
        <v>316</v>
      </c>
      <c r="C199" s="17"/>
      <c r="D199" s="17"/>
      <c r="E199" s="17"/>
      <c r="F199" s="17"/>
      <c r="G199" s="17"/>
      <c r="I199" s="13">
        <f t="shared" ref="I199" si="7">C199+D199+E199+F199+G199</f>
        <v>0</v>
      </c>
      <c r="J199" s="46">
        <f t="shared" ref="J199:J201" si="8">I199</f>
        <v>0</v>
      </c>
    </row>
    <row r="200" spans="1:10" x14ac:dyDescent="0.3">
      <c r="A200" s="53" t="s">
        <v>332</v>
      </c>
      <c r="B200" s="54" t="s">
        <v>316</v>
      </c>
      <c r="C200" s="17"/>
      <c r="D200" s="17"/>
      <c r="E200" s="17"/>
      <c r="F200" s="17"/>
      <c r="G200" s="17"/>
      <c r="I200" s="13">
        <f t="shared" si="0"/>
        <v>0</v>
      </c>
      <c r="J200" s="46">
        <f t="shared" si="8"/>
        <v>0</v>
      </c>
    </row>
    <row r="201" spans="1:10" x14ac:dyDescent="0.3">
      <c r="A201" s="53" t="s">
        <v>326</v>
      </c>
      <c r="B201" s="54" t="s">
        <v>316</v>
      </c>
      <c r="C201" s="17"/>
      <c r="D201" s="17"/>
      <c r="E201" s="17"/>
      <c r="F201" s="17"/>
      <c r="G201" s="17"/>
      <c r="I201" s="13">
        <f t="shared" si="0"/>
        <v>0</v>
      </c>
      <c r="J201" s="46">
        <f t="shared" si="8"/>
        <v>0</v>
      </c>
    </row>
    <row r="202" spans="1:10" x14ac:dyDescent="0.3">
      <c r="A202" s="53" t="s">
        <v>339</v>
      </c>
      <c r="B202" s="54" t="s">
        <v>316</v>
      </c>
      <c r="C202" s="17"/>
      <c r="D202" s="17"/>
      <c r="E202" s="17"/>
      <c r="F202" s="10"/>
      <c r="G202" s="17">
        <v>2811</v>
      </c>
      <c r="I202" s="13">
        <f t="shared" si="0"/>
        <v>2811</v>
      </c>
      <c r="J202" s="46">
        <f>I202</f>
        <v>2811</v>
      </c>
    </row>
    <row r="203" spans="1:10" x14ac:dyDescent="0.3">
      <c r="A203" s="53" t="s">
        <v>161</v>
      </c>
      <c r="B203" s="54" t="s">
        <v>316</v>
      </c>
      <c r="C203" s="17"/>
      <c r="D203" s="17"/>
      <c r="E203" s="17">
        <v>4005</v>
      </c>
      <c r="F203" s="10">
        <v>1327</v>
      </c>
      <c r="G203" s="17"/>
      <c r="I203" s="13">
        <f t="shared" si="0"/>
        <v>5332</v>
      </c>
      <c r="J203" s="46">
        <f>I203</f>
        <v>5332</v>
      </c>
    </row>
    <row r="204" spans="1:10" x14ac:dyDescent="0.3">
      <c r="A204" s="53" t="s">
        <v>349</v>
      </c>
      <c r="B204" s="54" t="s">
        <v>397</v>
      </c>
      <c r="C204" s="17"/>
      <c r="D204" s="17"/>
      <c r="E204" s="17"/>
      <c r="F204" s="10"/>
      <c r="G204" s="17"/>
      <c r="I204" s="13">
        <f t="shared" si="0"/>
        <v>0</v>
      </c>
      <c r="J204" s="46">
        <f t="shared" ref="J204:J210" si="9">I204</f>
        <v>0</v>
      </c>
    </row>
    <row r="205" spans="1:10" x14ac:dyDescent="0.3">
      <c r="A205" s="53" t="s">
        <v>325</v>
      </c>
      <c r="B205" s="54" t="s">
        <v>397</v>
      </c>
      <c r="C205" s="17"/>
      <c r="D205" s="17"/>
      <c r="E205" s="17"/>
      <c r="F205" s="10"/>
      <c r="G205" s="17"/>
      <c r="I205" s="13">
        <f t="shared" si="0"/>
        <v>0</v>
      </c>
      <c r="J205" s="46">
        <f t="shared" si="9"/>
        <v>0</v>
      </c>
    </row>
    <row r="206" spans="1:10" x14ac:dyDescent="0.3">
      <c r="A206" s="53" t="s">
        <v>398</v>
      </c>
      <c r="B206" s="54" t="s">
        <v>397</v>
      </c>
      <c r="C206" s="17"/>
      <c r="D206" s="17"/>
      <c r="E206" s="17"/>
      <c r="F206" s="10"/>
      <c r="G206" s="17"/>
      <c r="I206" s="13">
        <f t="shared" si="0"/>
        <v>0</v>
      </c>
      <c r="J206" s="46">
        <f t="shared" si="9"/>
        <v>0</v>
      </c>
    </row>
    <row r="207" spans="1:10" x14ac:dyDescent="0.3">
      <c r="A207" s="53" t="s">
        <v>160</v>
      </c>
      <c r="B207" s="54" t="s">
        <v>397</v>
      </c>
      <c r="C207" s="17"/>
      <c r="D207" s="17"/>
      <c r="E207" s="17"/>
      <c r="F207" s="10"/>
      <c r="G207" s="17"/>
      <c r="I207" s="13">
        <f t="shared" si="0"/>
        <v>0</v>
      </c>
      <c r="J207" s="46">
        <f t="shared" si="9"/>
        <v>0</v>
      </c>
    </row>
    <row r="208" spans="1:10" x14ac:dyDescent="0.3">
      <c r="A208" s="53" t="s">
        <v>332</v>
      </c>
      <c r="B208" s="54" t="s">
        <v>401</v>
      </c>
      <c r="C208" s="17"/>
      <c r="D208" s="17"/>
      <c r="E208" s="17"/>
      <c r="F208" s="10"/>
      <c r="G208" s="17"/>
      <c r="I208" s="13">
        <f t="shared" si="0"/>
        <v>0</v>
      </c>
      <c r="J208" s="46">
        <f t="shared" si="9"/>
        <v>0</v>
      </c>
    </row>
    <row r="209" spans="1:10" x14ac:dyDescent="0.3">
      <c r="A209" s="53" t="s">
        <v>339</v>
      </c>
      <c r="B209" s="54" t="s">
        <v>401</v>
      </c>
      <c r="C209" s="17"/>
      <c r="D209" s="17"/>
      <c r="E209" s="17"/>
      <c r="F209" s="10"/>
      <c r="G209" s="17"/>
      <c r="I209" s="13">
        <f t="shared" si="0"/>
        <v>0</v>
      </c>
      <c r="J209" s="46">
        <f t="shared" si="9"/>
        <v>0</v>
      </c>
    </row>
    <row r="210" spans="1:10" x14ac:dyDescent="0.3">
      <c r="A210" s="53" t="s">
        <v>161</v>
      </c>
      <c r="B210" s="54" t="s">
        <v>401</v>
      </c>
      <c r="C210" s="17"/>
      <c r="D210" s="17"/>
      <c r="E210" s="17"/>
      <c r="F210" s="10"/>
      <c r="G210" s="17"/>
      <c r="I210" s="13">
        <f t="shared" si="0"/>
        <v>0</v>
      </c>
      <c r="J210" s="46">
        <f t="shared" si="9"/>
        <v>0</v>
      </c>
    </row>
    <row r="211" spans="1:10" x14ac:dyDescent="0.3">
      <c r="A211" t="s">
        <v>37</v>
      </c>
      <c r="B211" t="s">
        <v>293</v>
      </c>
      <c r="C211" s="17"/>
      <c r="D211" s="17"/>
      <c r="E211" s="17"/>
      <c r="F211" s="17"/>
      <c r="G211" s="17"/>
      <c r="I211" s="13">
        <f t="shared" si="0"/>
        <v>0</v>
      </c>
      <c r="J211" s="44">
        <f>I211+I218+I222+I230</f>
        <v>3914.6</v>
      </c>
    </row>
    <row r="212" spans="1:10" x14ac:dyDescent="0.3">
      <c r="A212" s="2" t="s">
        <v>332</v>
      </c>
      <c r="B212" s="2" t="s">
        <v>327</v>
      </c>
      <c r="C212" s="17"/>
      <c r="D212" s="17"/>
      <c r="E212" s="17"/>
      <c r="F212" s="17"/>
      <c r="G212" s="17"/>
      <c r="I212" s="13">
        <f t="shared" si="0"/>
        <v>0</v>
      </c>
      <c r="J212" s="46">
        <f>I212+I231+I237+I223</f>
        <v>12887</v>
      </c>
    </row>
    <row r="213" spans="1:10" x14ac:dyDescent="0.3">
      <c r="A213" t="s">
        <v>33</v>
      </c>
      <c r="B213" t="s">
        <v>293</v>
      </c>
      <c r="C213" s="17"/>
      <c r="D213" s="17"/>
      <c r="E213" s="17"/>
      <c r="F213" s="17"/>
      <c r="G213" s="17"/>
      <c r="I213" s="13">
        <f t="shared" si="0"/>
        <v>0</v>
      </c>
      <c r="J213" s="46">
        <f>I213+I219+I224+I232+I238</f>
        <v>7605</v>
      </c>
    </row>
    <row r="214" spans="1:10" x14ac:dyDescent="0.3">
      <c r="A214" s="2" t="s">
        <v>326</v>
      </c>
      <c r="B214" s="2" t="s">
        <v>327</v>
      </c>
      <c r="C214" s="17"/>
      <c r="D214" s="17"/>
      <c r="E214" s="17"/>
      <c r="F214" s="17"/>
      <c r="G214" s="17"/>
      <c r="I214" s="13">
        <f t="shared" si="0"/>
        <v>0</v>
      </c>
      <c r="J214" s="46">
        <f>I214+I233+I239+I225</f>
        <v>623</v>
      </c>
    </row>
    <row r="215" spans="1:10" x14ac:dyDescent="0.3">
      <c r="A215" t="s">
        <v>31</v>
      </c>
      <c r="B215" t="s">
        <v>293</v>
      </c>
      <c r="C215" s="17"/>
      <c r="D215" s="17"/>
      <c r="E215" s="17"/>
      <c r="F215" s="10"/>
      <c r="G215" s="17"/>
      <c r="I215" s="13">
        <f t="shared" si="0"/>
        <v>0</v>
      </c>
      <c r="J215" s="44">
        <f>I215+I220+I226+I234+I240</f>
        <v>7148</v>
      </c>
    </row>
    <row r="216" spans="1:10" x14ac:dyDescent="0.3">
      <c r="A216" t="s">
        <v>245</v>
      </c>
      <c r="B216" t="s">
        <v>293</v>
      </c>
      <c r="C216" s="17"/>
      <c r="D216" s="17"/>
      <c r="E216" s="17"/>
      <c r="F216" s="10"/>
      <c r="G216" s="17"/>
      <c r="I216" s="13">
        <f t="shared" si="0"/>
        <v>0</v>
      </c>
      <c r="J216" s="75">
        <f>I216+I221+I228+I235+I242</f>
        <v>11094</v>
      </c>
    </row>
    <row r="217" spans="1:10" x14ac:dyDescent="0.3">
      <c r="A217" t="s">
        <v>161</v>
      </c>
      <c r="B217" t="s">
        <v>293</v>
      </c>
      <c r="C217" s="17"/>
      <c r="D217" s="17"/>
      <c r="E217" s="17"/>
      <c r="F217" s="10"/>
      <c r="G217" s="17"/>
      <c r="I217" s="13">
        <f t="shared" si="0"/>
        <v>0</v>
      </c>
      <c r="J217" s="46">
        <f>I217+I236+I243+I229</f>
        <v>7188</v>
      </c>
    </row>
    <row r="218" spans="1:10" x14ac:dyDescent="0.3">
      <c r="A218" t="s">
        <v>37</v>
      </c>
      <c r="B218" t="s">
        <v>277</v>
      </c>
      <c r="C218" s="17"/>
      <c r="D218" s="17"/>
      <c r="E218" s="17"/>
      <c r="F218" s="10"/>
      <c r="G218" s="17">
        <v>3914.6</v>
      </c>
      <c r="I218" s="47">
        <f t="shared" si="0"/>
        <v>3914.6</v>
      </c>
      <c r="J218" s="46"/>
    </row>
    <row r="219" spans="1:10" x14ac:dyDescent="0.3">
      <c r="A219" t="s">
        <v>33</v>
      </c>
      <c r="B219" t="s">
        <v>277</v>
      </c>
      <c r="C219" s="17"/>
      <c r="D219" s="17"/>
      <c r="E219" s="17"/>
      <c r="F219" s="10"/>
      <c r="G219" s="17"/>
      <c r="I219" s="47">
        <f t="shared" si="0"/>
        <v>0</v>
      </c>
      <c r="J219" s="46"/>
    </row>
    <row r="220" spans="1:10" x14ac:dyDescent="0.3">
      <c r="A220" t="s">
        <v>31</v>
      </c>
      <c r="B220" t="s">
        <v>277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t="s">
        <v>245</v>
      </c>
      <c r="B221" t="s">
        <v>277</v>
      </c>
      <c r="C221" s="17"/>
      <c r="D221" s="17"/>
      <c r="E221" s="17"/>
      <c r="F221" s="10"/>
      <c r="G221" s="17"/>
      <c r="I221" s="74">
        <f t="shared" si="0"/>
        <v>0</v>
      </c>
      <c r="J221" s="46"/>
    </row>
    <row r="222" spans="1:10" x14ac:dyDescent="0.3">
      <c r="A222" s="2" t="s">
        <v>37</v>
      </c>
      <c r="B222" s="2" t="s">
        <v>153</v>
      </c>
      <c r="C222" s="17"/>
      <c r="D222" s="17"/>
      <c r="E222" s="17"/>
      <c r="F222" s="10"/>
      <c r="G222" s="17"/>
      <c r="I222" s="47">
        <f t="shared" si="0"/>
        <v>0</v>
      </c>
      <c r="J222" s="46"/>
    </row>
    <row r="223" spans="1:10" x14ac:dyDescent="0.3">
      <c r="A223" s="2" t="s">
        <v>332</v>
      </c>
      <c r="B223" s="2" t="s">
        <v>153</v>
      </c>
      <c r="C223" s="17"/>
      <c r="D223" s="17"/>
      <c r="E223" s="17">
        <v>2564</v>
      </c>
      <c r="F223" s="10"/>
      <c r="G223" s="17"/>
      <c r="I223" s="47">
        <f t="shared" si="0"/>
        <v>2564</v>
      </c>
      <c r="J223" s="46"/>
    </row>
    <row r="224" spans="1:10" x14ac:dyDescent="0.3">
      <c r="A224" s="2" t="s">
        <v>33</v>
      </c>
      <c r="B224" s="2" t="s">
        <v>153</v>
      </c>
      <c r="C224" s="17"/>
      <c r="D224" s="17"/>
      <c r="E224" s="17">
        <v>381</v>
      </c>
      <c r="F224" s="10">
        <v>6348</v>
      </c>
      <c r="G224" s="17">
        <v>876</v>
      </c>
      <c r="I224" s="47">
        <f t="shared" si="0"/>
        <v>7605</v>
      </c>
      <c r="J224" s="46"/>
    </row>
    <row r="225" spans="1:10" x14ac:dyDescent="0.3">
      <c r="A225" s="2" t="s">
        <v>326</v>
      </c>
      <c r="B225" s="2" t="s">
        <v>153</v>
      </c>
      <c r="C225" s="17"/>
      <c r="D225" s="17"/>
      <c r="E225" s="17"/>
      <c r="F225" s="10"/>
      <c r="G225" s="17"/>
      <c r="I225" s="47">
        <f t="shared" si="0"/>
        <v>0</v>
      </c>
      <c r="J225" s="46"/>
    </row>
    <row r="226" spans="1:10" x14ac:dyDescent="0.3">
      <c r="A226" s="2" t="s">
        <v>31</v>
      </c>
      <c r="B226" s="2" t="s">
        <v>153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339</v>
      </c>
      <c r="B227" s="2" t="s">
        <v>153</v>
      </c>
      <c r="C227" s="17"/>
      <c r="D227" s="17"/>
      <c r="E227" s="17"/>
      <c r="F227" s="10"/>
      <c r="G227" s="17"/>
      <c r="I227" s="47">
        <f t="shared" si="0"/>
        <v>0</v>
      </c>
      <c r="J227" s="46">
        <f>I227+I241</f>
        <v>4896</v>
      </c>
    </row>
    <row r="228" spans="1:10" x14ac:dyDescent="0.3">
      <c r="A228" s="2" t="s">
        <v>245</v>
      </c>
      <c r="B228" s="2" t="s">
        <v>153</v>
      </c>
      <c r="C228" s="17"/>
      <c r="D228" s="17"/>
      <c r="E228" s="17"/>
      <c r="F228" s="10"/>
      <c r="G228" s="17"/>
      <c r="I228" s="47">
        <f t="shared" si="0"/>
        <v>0</v>
      </c>
      <c r="J228" s="46"/>
    </row>
    <row r="229" spans="1:10" x14ac:dyDescent="0.3">
      <c r="A229" s="2" t="s">
        <v>161</v>
      </c>
      <c r="B229" s="2" t="s">
        <v>153</v>
      </c>
      <c r="C229" s="17"/>
      <c r="D229" s="17"/>
      <c r="E229" s="17"/>
      <c r="F229" s="10"/>
      <c r="G229" s="17"/>
      <c r="I229" s="47">
        <f t="shared" si="0"/>
        <v>0</v>
      </c>
      <c r="J229" s="46"/>
    </row>
    <row r="230" spans="1:10" x14ac:dyDescent="0.3">
      <c r="A230" s="2" t="s">
        <v>42</v>
      </c>
      <c r="B230" s="2" t="s">
        <v>355</v>
      </c>
      <c r="C230" s="17"/>
      <c r="D230" s="17"/>
      <c r="E230" s="17"/>
      <c r="F230" s="17"/>
      <c r="G230" s="17"/>
      <c r="I230" s="47">
        <f t="shared" si="0"/>
        <v>0</v>
      </c>
      <c r="J230" s="46"/>
    </row>
    <row r="231" spans="1:10" x14ac:dyDescent="0.3">
      <c r="A231" s="2" t="s">
        <v>356</v>
      </c>
      <c r="B231" s="2" t="s">
        <v>355</v>
      </c>
      <c r="C231" s="17"/>
      <c r="D231" s="17"/>
      <c r="E231" s="17"/>
      <c r="F231" s="17"/>
      <c r="G231" s="17"/>
      <c r="I231" s="47">
        <f t="shared" si="0"/>
        <v>0</v>
      </c>
      <c r="J231" s="46"/>
    </row>
    <row r="232" spans="1:10" x14ac:dyDescent="0.3">
      <c r="A232" s="2" t="s">
        <v>44</v>
      </c>
      <c r="B232" s="2" t="s">
        <v>355</v>
      </c>
      <c r="C232" s="17"/>
      <c r="D232" s="17"/>
      <c r="E232" s="17"/>
      <c r="F232" s="17"/>
      <c r="G232" s="17"/>
      <c r="I232" s="47">
        <f t="shared" si="0"/>
        <v>0</v>
      </c>
      <c r="J232" s="46"/>
    </row>
    <row r="233" spans="1:10" x14ac:dyDescent="0.3">
      <c r="A233" s="2" t="s">
        <v>357</v>
      </c>
      <c r="B233" s="2" t="s">
        <v>355</v>
      </c>
      <c r="C233" s="17"/>
      <c r="D233" s="17"/>
      <c r="E233" s="17"/>
      <c r="F233" s="17"/>
      <c r="G233" s="17"/>
      <c r="I233" s="47">
        <f t="shared" si="0"/>
        <v>0</v>
      </c>
      <c r="J233" s="46"/>
    </row>
    <row r="234" spans="1:10" x14ac:dyDescent="0.3">
      <c r="A234" s="2" t="s">
        <v>71</v>
      </c>
      <c r="B234" s="2" t="s">
        <v>355</v>
      </c>
      <c r="C234" s="17"/>
      <c r="D234" s="17"/>
      <c r="E234" s="17"/>
      <c r="F234" s="17"/>
      <c r="G234" s="17"/>
      <c r="I234" s="47">
        <f t="shared" si="0"/>
        <v>0</v>
      </c>
      <c r="J234" s="46"/>
    </row>
    <row r="235" spans="1:10" x14ac:dyDescent="0.3">
      <c r="A235" s="2" t="s">
        <v>358</v>
      </c>
      <c r="B235" s="2" t="s">
        <v>355</v>
      </c>
      <c r="C235" s="17"/>
      <c r="D235" s="17"/>
      <c r="E235" s="17"/>
      <c r="F235" s="17"/>
      <c r="G235" s="17"/>
      <c r="I235" s="47">
        <f t="shared" si="0"/>
        <v>0</v>
      </c>
      <c r="J235" s="46"/>
    </row>
    <row r="236" spans="1:10" x14ac:dyDescent="0.3">
      <c r="A236" s="2" t="s">
        <v>359</v>
      </c>
      <c r="B236" s="2" t="s">
        <v>355</v>
      </c>
      <c r="C236" s="17"/>
      <c r="D236" s="17"/>
      <c r="E236" s="17"/>
      <c r="F236" s="10"/>
      <c r="G236" s="17"/>
      <c r="I236" s="47">
        <f t="shared" si="0"/>
        <v>0</v>
      </c>
      <c r="J236" s="46"/>
    </row>
    <row r="237" spans="1:10" x14ac:dyDescent="0.3">
      <c r="A237" s="2" t="s">
        <v>332</v>
      </c>
      <c r="B237" s="2" t="s">
        <v>381</v>
      </c>
      <c r="C237" s="17"/>
      <c r="D237" s="17"/>
      <c r="E237" s="17">
        <v>2036</v>
      </c>
      <c r="F237" s="10">
        <v>509</v>
      </c>
      <c r="G237" s="17">
        <v>7778</v>
      </c>
      <c r="I237" s="47">
        <f t="shared" si="0"/>
        <v>10323</v>
      </c>
      <c r="J237" s="46"/>
    </row>
    <row r="238" spans="1:10" x14ac:dyDescent="0.3">
      <c r="A238" s="2" t="s">
        <v>33</v>
      </c>
      <c r="B238" s="2" t="s">
        <v>381</v>
      </c>
      <c r="C238" s="17"/>
      <c r="D238" s="17"/>
      <c r="E238" s="17"/>
      <c r="F238" s="10"/>
      <c r="G238" s="17"/>
      <c r="I238" s="47">
        <f t="shared" ref="I238" si="10">C238+D238+E238+F238+G238</f>
        <v>0</v>
      </c>
      <c r="J238" s="46"/>
    </row>
    <row r="239" spans="1:10" x14ac:dyDescent="0.3">
      <c r="A239" s="2" t="s">
        <v>326</v>
      </c>
      <c r="B239" s="2" t="s">
        <v>381</v>
      </c>
      <c r="C239" s="17"/>
      <c r="D239" s="17"/>
      <c r="E239" s="17"/>
      <c r="F239" s="10">
        <v>623</v>
      </c>
      <c r="G239" s="17"/>
      <c r="I239" s="47">
        <f t="shared" si="0"/>
        <v>623</v>
      </c>
      <c r="J239" s="46"/>
    </row>
    <row r="240" spans="1:10" x14ac:dyDescent="0.3">
      <c r="A240" s="2" t="s">
        <v>31</v>
      </c>
      <c r="B240" s="2" t="s">
        <v>381</v>
      </c>
      <c r="C240" s="17">
        <v>353</v>
      </c>
      <c r="D240" s="17">
        <v>2773</v>
      </c>
      <c r="E240" s="17">
        <v>806</v>
      </c>
      <c r="F240" s="10">
        <v>1595</v>
      </c>
      <c r="G240" s="17">
        <v>1621</v>
      </c>
      <c r="I240" s="47">
        <f t="shared" ref="I240:I241" si="11">C240+D240+E240+F240+G240</f>
        <v>7148</v>
      </c>
      <c r="J240" s="46"/>
    </row>
    <row r="241" spans="1:10" x14ac:dyDescent="0.3">
      <c r="A241" s="2" t="s">
        <v>339</v>
      </c>
      <c r="B241" s="2" t="s">
        <v>381</v>
      </c>
      <c r="C241" s="17"/>
      <c r="D241" s="17">
        <v>2270</v>
      </c>
      <c r="E241" s="17"/>
      <c r="F241" s="10">
        <v>2626</v>
      </c>
      <c r="G241" s="17"/>
      <c r="I241" s="47">
        <f t="shared" si="11"/>
        <v>4896</v>
      </c>
      <c r="J241" s="46"/>
    </row>
    <row r="242" spans="1:10" x14ac:dyDescent="0.3">
      <c r="A242" s="2" t="s">
        <v>245</v>
      </c>
      <c r="B242" s="2" t="s">
        <v>381</v>
      </c>
      <c r="C242" s="17">
        <v>7832</v>
      </c>
      <c r="D242" s="17">
        <v>902</v>
      </c>
      <c r="E242" s="17"/>
      <c r="F242" s="10"/>
      <c r="G242" s="17">
        <v>2360</v>
      </c>
      <c r="I242" s="47">
        <f t="shared" si="0"/>
        <v>11094</v>
      </c>
      <c r="J242" s="46"/>
    </row>
    <row r="243" spans="1:10" x14ac:dyDescent="0.3">
      <c r="A243" s="2" t="s">
        <v>161</v>
      </c>
      <c r="B243" s="2" t="s">
        <v>381</v>
      </c>
      <c r="C243" s="17"/>
      <c r="D243" s="17">
        <v>2399</v>
      </c>
      <c r="E243" s="17">
        <v>2743</v>
      </c>
      <c r="F243" s="10">
        <v>2046</v>
      </c>
      <c r="G243" s="17"/>
      <c r="I243" s="47">
        <f t="shared" si="0"/>
        <v>7188</v>
      </c>
      <c r="J243" s="46"/>
    </row>
    <row r="244" spans="1:10" x14ac:dyDescent="0.3">
      <c r="A244" s="2" t="s">
        <v>29</v>
      </c>
      <c r="B244" s="2" t="s">
        <v>318</v>
      </c>
      <c r="C244" s="17"/>
      <c r="D244" s="17"/>
      <c r="E244" s="17"/>
      <c r="F244" s="10"/>
      <c r="G244" s="17"/>
      <c r="I244" s="47">
        <f t="shared" si="0"/>
        <v>0</v>
      </c>
      <c r="J244" s="46">
        <f>I244</f>
        <v>0</v>
      </c>
    </row>
    <row r="245" spans="1:10" x14ac:dyDescent="0.3">
      <c r="A245" s="2" t="s">
        <v>17</v>
      </c>
      <c r="B245" s="2" t="s">
        <v>318</v>
      </c>
      <c r="C245" s="17"/>
      <c r="D245" s="17"/>
      <c r="E245" s="17"/>
      <c r="F245" s="10"/>
      <c r="G245" s="17"/>
      <c r="I245" s="47">
        <f t="shared" si="0"/>
        <v>0</v>
      </c>
      <c r="J245" s="46">
        <f>I245</f>
        <v>0</v>
      </c>
    </row>
    <row r="246" spans="1:10" x14ac:dyDescent="0.3">
      <c r="A246" s="2" t="s">
        <v>37</v>
      </c>
      <c r="B246" s="2" t="s">
        <v>290</v>
      </c>
      <c r="C246" s="17"/>
      <c r="D246" s="17"/>
      <c r="E246" s="17"/>
      <c r="F246" s="10"/>
      <c r="G246" s="17"/>
      <c r="I246" s="47">
        <f t="shared" si="0"/>
        <v>0</v>
      </c>
      <c r="J246" s="45"/>
    </row>
    <row r="247" spans="1:10" x14ac:dyDescent="0.3">
      <c r="A247" s="2" t="s">
        <v>33</v>
      </c>
      <c r="B247" s="2" t="s">
        <v>290</v>
      </c>
      <c r="C247" s="17"/>
      <c r="D247" s="17"/>
      <c r="E247" s="17"/>
      <c r="F247" s="10"/>
      <c r="G247" s="17"/>
      <c r="I247" s="47">
        <f t="shared" si="0"/>
        <v>0</v>
      </c>
      <c r="J247" s="45"/>
    </row>
    <row r="248" spans="1:10" x14ac:dyDescent="0.3">
      <c r="A248" s="2" t="s">
        <v>31</v>
      </c>
      <c r="B248" s="2" t="s">
        <v>290</v>
      </c>
      <c r="C248" s="17"/>
      <c r="D248" s="17"/>
      <c r="E248" s="17"/>
      <c r="F248" s="10"/>
      <c r="G248" s="17"/>
      <c r="I248" s="47">
        <f t="shared" si="0"/>
        <v>0</v>
      </c>
      <c r="J248" s="45"/>
    </row>
    <row r="249" spans="1:10" x14ac:dyDescent="0.3">
      <c r="A249" s="2" t="s">
        <v>245</v>
      </c>
      <c r="B249" s="2" t="s">
        <v>290</v>
      </c>
      <c r="C249" s="17"/>
      <c r="D249" s="17"/>
      <c r="E249" s="17"/>
      <c r="F249" s="10"/>
      <c r="G249" s="17"/>
      <c r="I249" s="47">
        <f t="shared" si="0"/>
        <v>0</v>
      </c>
      <c r="J249" s="45"/>
    </row>
    <row r="250" spans="1:10" x14ac:dyDescent="0.3">
      <c r="A250" s="62" t="s">
        <v>29</v>
      </c>
      <c r="B250" s="62" t="s">
        <v>32</v>
      </c>
      <c r="C250" s="17"/>
      <c r="D250" s="17"/>
      <c r="E250" s="17"/>
      <c r="F250" s="10"/>
      <c r="G250" s="17"/>
      <c r="I250" s="47">
        <f t="shared" si="0"/>
        <v>0</v>
      </c>
      <c r="J250" s="46">
        <f>I250</f>
        <v>0</v>
      </c>
    </row>
    <row r="251" spans="1:10" x14ac:dyDescent="0.3">
      <c r="A251" s="62" t="s">
        <v>17</v>
      </c>
      <c r="B251" s="62" t="s">
        <v>32</v>
      </c>
      <c r="C251" s="17"/>
      <c r="D251" s="17"/>
      <c r="E251" s="17"/>
      <c r="F251" s="10"/>
      <c r="G251" s="17"/>
      <c r="I251" s="47">
        <f t="shared" si="0"/>
        <v>0</v>
      </c>
      <c r="J251" s="46">
        <f t="shared" ref="J251:J252" si="12">I251</f>
        <v>0</v>
      </c>
    </row>
    <row r="252" spans="1:10" x14ac:dyDescent="0.3">
      <c r="A252" s="40" t="s">
        <v>18</v>
      </c>
      <c r="B252" s="62" t="s">
        <v>32</v>
      </c>
      <c r="C252" s="17"/>
      <c r="D252" s="17"/>
      <c r="E252" s="17"/>
      <c r="F252" s="10"/>
      <c r="G252" s="17"/>
      <c r="I252" s="47">
        <f t="shared" si="0"/>
        <v>0</v>
      </c>
      <c r="J252" s="46">
        <f t="shared" si="12"/>
        <v>0</v>
      </c>
    </row>
    <row r="253" spans="1:10" x14ac:dyDescent="0.3">
      <c r="A253" s="2" t="s">
        <v>42</v>
      </c>
      <c r="B253" s="54" t="s">
        <v>385</v>
      </c>
      <c r="C253" s="17"/>
      <c r="D253" s="17">
        <v>30195</v>
      </c>
      <c r="E253" s="17"/>
      <c r="F253" s="10">
        <v>12996</v>
      </c>
      <c r="G253" s="17">
        <v>20209</v>
      </c>
      <c r="I253" s="47">
        <f t="shared" si="0"/>
        <v>63400</v>
      </c>
      <c r="J253" s="46"/>
    </row>
    <row r="254" spans="1:10" x14ac:dyDescent="0.3">
      <c r="A254" s="2" t="s">
        <v>356</v>
      </c>
      <c r="B254" s="54" t="s">
        <v>385</v>
      </c>
      <c r="C254" s="17"/>
      <c r="D254" s="17">
        <v>8027</v>
      </c>
      <c r="E254" s="17">
        <v>8851</v>
      </c>
      <c r="F254" s="10">
        <v>15421</v>
      </c>
      <c r="G254" s="17">
        <v>3217</v>
      </c>
      <c r="I254" s="47">
        <f t="shared" si="0"/>
        <v>35516</v>
      </c>
      <c r="J254" s="46"/>
    </row>
    <row r="255" spans="1:10" x14ac:dyDescent="0.3">
      <c r="A255" s="2" t="s">
        <v>44</v>
      </c>
      <c r="B255" s="54" t="s">
        <v>385</v>
      </c>
      <c r="C255" s="17"/>
      <c r="D255" s="17">
        <v>8523</v>
      </c>
      <c r="E255" s="17">
        <v>11822</v>
      </c>
      <c r="F255" s="10">
        <v>3094</v>
      </c>
      <c r="G255" s="17">
        <v>11158</v>
      </c>
      <c r="I255" s="47">
        <f t="shared" si="0"/>
        <v>34597</v>
      </c>
      <c r="J255" s="46"/>
    </row>
    <row r="256" spans="1:10" x14ac:dyDescent="0.3">
      <c r="A256" s="2" t="s">
        <v>357</v>
      </c>
      <c r="B256" s="54" t="s">
        <v>385</v>
      </c>
      <c r="C256" s="17">
        <v>4605</v>
      </c>
      <c r="D256" s="17">
        <v>10174</v>
      </c>
      <c r="E256" s="17">
        <v>5106</v>
      </c>
      <c r="F256" s="10">
        <v>2764</v>
      </c>
      <c r="G256" s="17">
        <v>5718</v>
      </c>
      <c r="I256" s="47">
        <f t="shared" si="0"/>
        <v>28367</v>
      </c>
      <c r="J256" s="46"/>
    </row>
    <row r="257" spans="1:10" x14ac:dyDescent="0.3">
      <c r="A257" s="2" t="s">
        <v>71</v>
      </c>
      <c r="B257" s="54" t="s">
        <v>385</v>
      </c>
      <c r="C257" s="17">
        <v>181</v>
      </c>
      <c r="D257" s="17">
        <v>2557</v>
      </c>
      <c r="E257" s="17">
        <v>7545</v>
      </c>
      <c r="F257" s="10"/>
      <c r="G257" s="17">
        <v>4339</v>
      </c>
      <c r="I257" s="47">
        <f t="shared" si="0"/>
        <v>14622</v>
      </c>
      <c r="J257" s="46"/>
    </row>
    <row r="258" spans="1:10" x14ac:dyDescent="0.3">
      <c r="A258" s="2" t="s">
        <v>416</v>
      </c>
      <c r="B258" s="54" t="s">
        <v>385</v>
      </c>
      <c r="C258" s="17"/>
      <c r="D258" s="17">
        <v>5357</v>
      </c>
      <c r="E258" s="17">
        <v>938</v>
      </c>
      <c r="F258" s="10">
        <v>7949</v>
      </c>
      <c r="G258" s="17">
        <v>1117</v>
      </c>
      <c r="I258" s="47">
        <f t="shared" si="0"/>
        <v>15361</v>
      </c>
      <c r="J258" s="46">
        <f>I258+I269</f>
        <v>15361</v>
      </c>
    </row>
    <row r="259" spans="1:10" x14ac:dyDescent="0.3">
      <c r="A259" s="2" t="s">
        <v>358</v>
      </c>
      <c r="B259" s="54" t="s">
        <v>385</v>
      </c>
      <c r="C259" s="17"/>
      <c r="D259" s="17"/>
      <c r="E259" s="17">
        <v>4067</v>
      </c>
      <c r="F259" s="10"/>
      <c r="G259" s="17">
        <v>4014</v>
      </c>
      <c r="I259" s="47">
        <f t="shared" si="0"/>
        <v>8081</v>
      </c>
      <c r="J259" s="46"/>
    </row>
    <row r="260" spans="1:10" x14ac:dyDescent="0.3">
      <c r="A260" s="2" t="s">
        <v>359</v>
      </c>
      <c r="B260" s="54" t="s">
        <v>385</v>
      </c>
      <c r="C260" s="17"/>
      <c r="D260" s="17">
        <v>2362</v>
      </c>
      <c r="E260" s="17">
        <v>12000</v>
      </c>
      <c r="F260" s="10">
        <v>4994</v>
      </c>
      <c r="G260" s="17"/>
      <c r="I260" s="47">
        <f t="shared" si="0"/>
        <v>19356</v>
      </c>
      <c r="J260" s="46"/>
    </row>
    <row r="261" spans="1:10" x14ac:dyDescent="0.3">
      <c r="A261" s="2" t="s">
        <v>392</v>
      </c>
      <c r="B261" s="54" t="s">
        <v>390</v>
      </c>
      <c r="C261" s="17"/>
      <c r="D261" s="17"/>
      <c r="E261" s="17"/>
      <c r="F261" s="10"/>
      <c r="G261" s="17"/>
      <c r="I261" s="47">
        <f t="shared" si="0"/>
        <v>0</v>
      </c>
      <c r="J261" s="46">
        <f>I261</f>
        <v>0</v>
      </c>
    </row>
    <row r="262" spans="1:10" x14ac:dyDescent="0.3">
      <c r="A262" s="2" t="s">
        <v>411</v>
      </c>
      <c r="B262" s="54" t="s">
        <v>390</v>
      </c>
      <c r="C262" s="17"/>
      <c r="D262" s="17"/>
      <c r="E262" s="17"/>
      <c r="F262" s="10"/>
      <c r="G262" s="17"/>
      <c r="I262" s="47">
        <f t="shared" si="0"/>
        <v>0</v>
      </c>
      <c r="J262" s="46">
        <f>I262</f>
        <v>0</v>
      </c>
    </row>
    <row r="263" spans="1:10" x14ac:dyDescent="0.3">
      <c r="A263" s="2" t="s">
        <v>393</v>
      </c>
      <c r="B263" s="54" t="s">
        <v>390</v>
      </c>
      <c r="C263" s="17"/>
      <c r="D263" s="17"/>
      <c r="E263" s="17"/>
      <c r="F263" s="10"/>
      <c r="G263" s="17"/>
      <c r="I263" s="47">
        <f t="shared" si="0"/>
        <v>0</v>
      </c>
      <c r="J263" s="46">
        <f>I263</f>
        <v>0</v>
      </c>
    </row>
    <row r="264" spans="1:10" x14ac:dyDescent="0.3">
      <c r="A264" s="2" t="s">
        <v>29</v>
      </c>
      <c r="B264" s="54" t="s">
        <v>433</v>
      </c>
      <c r="C264" s="17"/>
      <c r="D264" s="17"/>
      <c r="E264" s="17"/>
      <c r="F264" s="10"/>
      <c r="G264" s="17"/>
      <c r="I264" s="47">
        <f t="shared" si="0"/>
        <v>0</v>
      </c>
      <c r="J264" s="46"/>
    </row>
    <row r="265" spans="1:10" x14ac:dyDescent="0.3">
      <c r="A265" s="2" t="s">
        <v>330</v>
      </c>
      <c r="B265" s="54" t="s">
        <v>433</v>
      </c>
      <c r="C265" s="17"/>
      <c r="D265" s="17"/>
      <c r="E265" s="17"/>
      <c r="F265" s="10"/>
      <c r="G265" s="17"/>
      <c r="I265" s="47">
        <f t="shared" si="0"/>
        <v>0</v>
      </c>
      <c r="J265" s="46"/>
    </row>
    <row r="266" spans="1:10" x14ac:dyDescent="0.3">
      <c r="A266" s="2" t="s">
        <v>17</v>
      </c>
      <c r="B266" s="54" t="s">
        <v>433</v>
      </c>
      <c r="C266" s="17"/>
      <c r="D266" s="17"/>
      <c r="E266" s="17">
        <v>613</v>
      </c>
      <c r="F266" s="10">
        <v>630</v>
      </c>
      <c r="G266" s="17"/>
      <c r="I266" s="47">
        <f t="shared" si="0"/>
        <v>1243</v>
      </c>
      <c r="J266" s="46"/>
    </row>
    <row r="267" spans="1:10" x14ac:dyDescent="0.3">
      <c r="A267" s="2" t="s">
        <v>331</v>
      </c>
      <c r="B267" s="54" t="s">
        <v>433</v>
      </c>
      <c r="C267" s="17"/>
      <c r="D267" s="17"/>
      <c r="E267" s="17"/>
      <c r="F267" s="10"/>
      <c r="G267" s="17"/>
      <c r="I267" s="47">
        <f t="shared" si="0"/>
        <v>0</v>
      </c>
      <c r="J267" s="46"/>
    </row>
    <row r="268" spans="1:10" x14ac:dyDescent="0.3">
      <c r="A268" s="2" t="s">
        <v>18</v>
      </c>
      <c r="B268" s="54" t="s">
        <v>433</v>
      </c>
      <c r="C268" s="17"/>
      <c r="D268" s="17"/>
      <c r="E268" s="17"/>
      <c r="F268" s="10"/>
      <c r="G268" s="17"/>
      <c r="I268" s="47">
        <f t="shared" si="0"/>
        <v>0</v>
      </c>
      <c r="J268" s="46"/>
    </row>
    <row r="269" spans="1:10" x14ac:dyDescent="0.3">
      <c r="A269" s="2" t="s">
        <v>415</v>
      </c>
      <c r="B269" s="54" t="s">
        <v>433</v>
      </c>
      <c r="C269" s="17"/>
      <c r="D269" s="17"/>
      <c r="E269" s="17"/>
      <c r="F269" s="10"/>
      <c r="G269" s="17"/>
      <c r="I269" s="47">
        <f t="shared" ref="I269:I285" si="13">C269+D269+E269+F269+G269</f>
        <v>0</v>
      </c>
      <c r="J269" s="46"/>
    </row>
    <row r="270" spans="1:10" x14ac:dyDescent="0.3">
      <c r="A270" s="2" t="s">
        <v>53</v>
      </c>
      <c r="B270" s="58" t="s">
        <v>310</v>
      </c>
      <c r="C270" s="17"/>
      <c r="D270" s="17"/>
      <c r="E270" s="17"/>
      <c r="F270" s="10"/>
      <c r="G270" s="17"/>
      <c r="I270" s="47">
        <f t="shared" si="13"/>
        <v>0</v>
      </c>
      <c r="J270" s="44">
        <f>I176+I246+I270+I277+I253+I264</f>
        <v>64273</v>
      </c>
    </row>
    <row r="271" spans="1:10" x14ac:dyDescent="0.3">
      <c r="A271" s="2" t="s">
        <v>333</v>
      </c>
      <c r="B271" s="58" t="s">
        <v>310</v>
      </c>
      <c r="C271" s="17"/>
      <c r="D271" s="17"/>
      <c r="E271" s="17"/>
      <c r="F271" s="10"/>
      <c r="G271" s="17"/>
      <c r="I271" s="47">
        <f t="shared" si="13"/>
        <v>0</v>
      </c>
      <c r="J271" s="46">
        <f>I271+I177+I278+I254+I265</f>
        <v>35516</v>
      </c>
    </row>
    <row r="272" spans="1:10" x14ac:dyDescent="0.3">
      <c r="A272" s="2" t="s">
        <v>54</v>
      </c>
      <c r="B272" s="58" t="s">
        <v>310</v>
      </c>
      <c r="C272" s="17"/>
      <c r="D272" s="17"/>
      <c r="E272" s="17"/>
      <c r="F272" s="10"/>
      <c r="G272" s="17"/>
      <c r="I272" s="47">
        <f t="shared" si="13"/>
        <v>0</v>
      </c>
      <c r="J272" s="44">
        <f>I178+I247+I272+I285+I279+I255+I266</f>
        <v>37689</v>
      </c>
    </row>
    <row r="273" spans="1:10" x14ac:dyDescent="0.3">
      <c r="A273" s="2" t="s">
        <v>334</v>
      </c>
      <c r="B273" s="58" t="s">
        <v>310</v>
      </c>
      <c r="C273" s="17"/>
      <c r="D273" s="17"/>
      <c r="E273" s="17"/>
      <c r="F273" s="10"/>
      <c r="G273" s="17"/>
      <c r="I273" s="47">
        <f t="shared" si="13"/>
        <v>0</v>
      </c>
      <c r="J273" s="46">
        <f>I273+I179+I280+I256+I267</f>
        <v>28367</v>
      </c>
    </row>
    <row r="274" spans="1:10" x14ac:dyDescent="0.3">
      <c r="A274" s="2" t="s">
        <v>311</v>
      </c>
      <c r="B274" s="58" t="s">
        <v>310</v>
      </c>
      <c r="C274" s="17"/>
      <c r="D274" s="17"/>
      <c r="E274" s="17"/>
      <c r="F274" s="10"/>
      <c r="G274" s="17"/>
      <c r="I274" s="47">
        <f t="shared" si="13"/>
        <v>0</v>
      </c>
      <c r="J274" s="44">
        <f>I181+I248+I274+I281+I257+I268</f>
        <v>15257</v>
      </c>
    </row>
    <row r="275" spans="1:10" x14ac:dyDescent="0.3">
      <c r="A275" s="2" t="s">
        <v>320</v>
      </c>
      <c r="B275" s="58" t="s">
        <v>310</v>
      </c>
      <c r="C275" s="17"/>
      <c r="D275" s="17"/>
      <c r="E275" s="17"/>
      <c r="F275" s="17"/>
      <c r="G275" s="17"/>
      <c r="I275" s="47">
        <f t="shared" si="13"/>
        <v>0</v>
      </c>
      <c r="J275" s="44">
        <f>I249+I275+I182+I283+I259</f>
        <v>8081</v>
      </c>
    </row>
    <row r="276" spans="1:10" x14ac:dyDescent="0.3">
      <c r="A276" s="2" t="s">
        <v>337</v>
      </c>
      <c r="B276" s="58" t="s">
        <v>310</v>
      </c>
      <c r="C276" s="17"/>
      <c r="D276" s="17"/>
      <c r="E276" s="17"/>
      <c r="F276" s="17"/>
      <c r="G276" s="17"/>
      <c r="I276" s="47">
        <f>C276+D276+E276+F276+G276</f>
        <v>0</v>
      </c>
      <c r="J276" s="46">
        <f>I276+I183+I284+I260</f>
        <v>19356</v>
      </c>
    </row>
    <row r="277" spans="1:10" x14ac:dyDescent="0.3">
      <c r="A277" s="65" t="s">
        <v>29</v>
      </c>
      <c r="B277" s="58" t="s">
        <v>310</v>
      </c>
      <c r="C277" s="17"/>
      <c r="D277" s="17"/>
      <c r="E277" s="17"/>
      <c r="F277" s="17">
        <v>873</v>
      </c>
      <c r="G277" s="17"/>
      <c r="I277" s="47">
        <f t="shared" ref="I277:I284" si="14">C277+D277+E277+F277+G277</f>
        <v>873</v>
      </c>
      <c r="J277" s="46"/>
    </row>
    <row r="278" spans="1:10" x14ac:dyDescent="0.3">
      <c r="A278" s="65" t="s">
        <v>330</v>
      </c>
      <c r="B278" s="58" t="s">
        <v>310</v>
      </c>
      <c r="C278" s="17"/>
      <c r="D278" s="17"/>
      <c r="E278" s="17"/>
      <c r="F278" s="17"/>
      <c r="G278" s="17"/>
      <c r="I278" s="47">
        <f t="shared" si="14"/>
        <v>0</v>
      </c>
      <c r="J278" s="46"/>
    </row>
    <row r="279" spans="1:10" x14ac:dyDescent="0.3">
      <c r="A279" s="65" t="s">
        <v>17</v>
      </c>
      <c r="B279" s="58" t="s">
        <v>310</v>
      </c>
      <c r="C279" s="17"/>
      <c r="D279" s="17"/>
      <c r="E279" s="17">
        <v>511</v>
      </c>
      <c r="F279" s="17"/>
      <c r="G279" s="17">
        <v>359</v>
      </c>
      <c r="I279" s="47">
        <f t="shared" si="14"/>
        <v>870</v>
      </c>
      <c r="J279" s="46"/>
    </row>
    <row r="280" spans="1:10" x14ac:dyDescent="0.3">
      <c r="A280" s="65" t="s">
        <v>331</v>
      </c>
      <c r="B280" s="58" t="s">
        <v>310</v>
      </c>
      <c r="C280" s="17"/>
      <c r="D280" s="17"/>
      <c r="E280" s="17"/>
      <c r="F280" s="17"/>
      <c r="G280" s="17"/>
      <c r="I280" s="47">
        <f t="shared" si="14"/>
        <v>0</v>
      </c>
      <c r="J280" s="46"/>
    </row>
    <row r="281" spans="1:10" x14ac:dyDescent="0.3">
      <c r="A281" s="65" t="s">
        <v>18</v>
      </c>
      <c r="B281" s="58" t="s">
        <v>310</v>
      </c>
      <c r="C281" s="17"/>
      <c r="D281" s="17">
        <v>635</v>
      </c>
      <c r="E281" s="17"/>
      <c r="F281" s="10"/>
      <c r="G281" s="17"/>
      <c r="I281" s="47">
        <f t="shared" si="14"/>
        <v>635</v>
      </c>
      <c r="J281" s="46"/>
    </row>
    <row r="282" spans="1:10" x14ac:dyDescent="0.3">
      <c r="A282" s="65" t="s">
        <v>415</v>
      </c>
      <c r="B282" s="58" t="s">
        <v>310</v>
      </c>
      <c r="C282" s="17"/>
      <c r="D282" s="17"/>
      <c r="E282" s="17"/>
      <c r="F282" s="10">
        <v>1968</v>
      </c>
      <c r="G282" s="17"/>
      <c r="I282" s="47">
        <f t="shared" si="14"/>
        <v>1968</v>
      </c>
      <c r="J282" s="46">
        <f>I282</f>
        <v>1968</v>
      </c>
    </row>
    <row r="283" spans="1:10" x14ac:dyDescent="0.3">
      <c r="A283" s="65" t="s">
        <v>244</v>
      </c>
      <c r="B283" s="58" t="s">
        <v>310</v>
      </c>
      <c r="C283" s="17"/>
      <c r="D283" s="17"/>
      <c r="E283" s="17"/>
      <c r="F283" s="10"/>
      <c r="G283" s="17"/>
      <c r="I283" s="47">
        <f t="shared" si="14"/>
        <v>0</v>
      </c>
      <c r="J283" s="46"/>
    </row>
    <row r="284" spans="1:10" x14ac:dyDescent="0.3">
      <c r="A284" s="65" t="s">
        <v>162</v>
      </c>
      <c r="B284" s="58" t="s">
        <v>310</v>
      </c>
      <c r="C284" s="17"/>
      <c r="D284" s="17"/>
      <c r="E284" s="17"/>
      <c r="F284" s="10"/>
      <c r="G284" s="17"/>
      <c r="I284" s="47">
        <f t="shared" si="14"/>
        <v>0</v>
      </c>
      <c r="J284" s="46"/>
    </row>
    <row r="285" spans="1:10" x14ac:dyDescent="0.3">
      <c r="A285" t="s">
        <v>27</v>
      </c>
      <c r="B285" t="s">
        <v>45</v>
      </c>
      <c r="C285" s="17"/>
      <c r="D285" s="17"/>
      <c r="E285" s="17"/>
      <c r="F285" s="17"/>
      <c r="G285" s="17"/>
      <c r="I285" s="47">
        <f t="shared" si="13"/>
        <v>0</v>
      </c>
      <c r="J285" s="44"/>
    </row>
    <row r="286" spans="1:10" x14ac:dyDescent="0.3">
      <c r="C286" s="1" t="s">
        <v>0</v>
      </c>
      <c r="D286" s="1" t="s">
        <v>0</v>
      </c>
      <c r="E286" s="1" t="s">
        <v>0</v>
      </c>
      <c r="F286" s="1" t="s">
        <v>0</v>
      </c>
      <c r="G286" s="1" t="s">
        <v>0</v>
      </c>
      <c r="H286" s="1"/>
      <c r="I286" s="1" t="s">
        <v>0</v>
      </c>
    </row>
    <row r="287" spans="1:10" x14ac:dyDescent="0.3">
      <c r="C287" s="70">
        <f>SUM(C4:C285)</f>
        <v>35333</v>
      </c>
      <c r="D287" s="70">
        <f>SUM(D4:D285)</f>
        <v>197336</v>
      </c>
      <c r="E287" s="70">
        <f>SUM(E4:E285)</f>
        <v>184706</v>
      </c>
      <c r="F287" s="70">
        <f>SUM(F4:F285)</f>
        <v>176302</v>
      </c>
      <c r="G287" s="70">
        <f>SUM(G4:G285)</f>
        <v>194935.6</v>
      </c>
      <c r="H287" s="9"/>
      <c r="I287" s="76">
        <f>SUM(I4:I285)</f>
        <v>788612.6</v>
      </c>
      <c r="J287" s="76">
        <f>SUM(J4:J285)</f>
        <v>788612.6</v>
      </c>
    </row>
    <row r="288" spans="1:10" x14ac:dyDescent="0.3">
      <c r="C288" s="1" t="s">
        <v>1</v>
      </c>
      <c r="D288" s="1" t="s">
        <v>1</v>
      </c>
      <c r="E288" s="1" t="s">
        <v>1</v>
      </c>
      <c r="F288" s="1" t="s">
        <v>1</v>
      </c>
      <c r="G288" s="1" t="s">
        <v>1</v>
      </c>
      <c r="H288" s="1"/>
      <c r="I288" s="1" t="s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J288"/>
  <sheetViews>
    <sheetView topLeftCell="A261" workbookViewId="0">
      <selection activeCell="J115" sqref="J115"/>
    </sheetView>
  </sheetViews>
  <sheetFormatPr defaultRowHeight="14.4" x14ac:dyDescent="0.3"/>
  <cols>
    <col min="2" max="2" width="17.5546875" customWidth="1"/>
    <col min="3" max="3" width="10.5546875" customWidth="1"/>
    <col min="4" max="4" width="10.88671875" customWidth="1"/>
    <col min="5" max="5" width="11" customWidth="1"/>
    <col min="6" max="6" width="11.44140625" customWidth="1"/>
    <col min="7" max="7" width="10.44140625" customWidth="1"/>
    <col min="9" max="9" width="12.5546875" customWidth="1"/>
    <col min="10" max="10" width="11.88671875" customWidth="1"/>
  </cols>
  <sheetData>
    <row r="1" spans="1:10" x14ac:dyDescent="0.3">
      <c r="A1" t="s">
        <v>446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4" t="s">
        <v>188</v>
      </c>
      <c r="E3" s="4" t="s">
        <v>49</v>
      </c>
      <c r="F3" s="3" t="s">
        <v>189</v>
      </c>
      <c r="G3" s="3" t="s">
        <v>118</v>
      </c>
    </row>
    <row r="4" spans="1:10" x14ac:dyDescent="0.3">
      <c r="A4" t="s">
        <v>19</v>
      </c>
      <c r="B4" t="s">
        <v>13</v>
      </c>
      <c r="C4" s="5">
        <v>405</v>
      </c>
      <c r="D4" s="5"/>
      <c r="E4" s="5"/>
      <c r="F4" s="10"/>
      <c r="G4" s="5"/>
      <c r="I4" s="47">
        <f t="shared" ref="I4:I268" si="0">C4+D4+E4+F4+G4</f>
        <v>405</v>
      </c>
      <c r="J4" s="44">
        <f>I4+I20+I34+I41+I63+I67+I69+I80+I27+I76+I87+I56+I48</f>
        <v>62925</v>
      </c>
    </row>
    <row r="5" spans="1:10" x14ac:dyDescent="0.3">
      <c r="A5" t="s">
        <v>421</v>
      </c>
      <c r="B5" t="s">
        <v>13</v>
      </c>
      <c r="C5" s="5"/>
      <c r="D5" s="5">
        <v>654</v>
      </c>
      <c r="E5" s="5"/>
      <c r="F5" s="10"/>
      <c r="G5" s="5"/>
      <c r="I5" s="47">
        <f t="shared" si="0"/>
        <v>654</v>
      </c>
      <c r="J5" s="44">
        <f>I5+I21+I35+I42+I64+I68+I70+I81+I28+I77+I88+I57+I49</f>
        <v>47514</v>
      </c>
    </row>
    <row r="6" spans="1:10" x14ac:dyDescent="0.3">
      <c r="A6" t="s">
        <v>20</v>
      </c>
      <c r="B6" t="s">
        <v>13</v>
      </c>
      <c r="C6" s="5"/>
      <c r="D6" s="5"/>
      <c r="E6" s="5">
        <v>21195</v>
      </c>
      <c r="F6" s="17"/>
      <c r="G6" s="5"/>
      <c r="I6" s="47">
        <f t="shared" si="0"/>
        <v>21195</v>
      </c>
      <c r="J6" s="44">
        <f>I6+I22+I36+I43+I64+I68+I71+I82+I29+I78+I89+I58+I50</f>
        <v>21195</v>
      </c>
    </row>
    <row r="7" spans="1:10" x14ac:dyDescent="0.3">
      <c r="A7" t="s">
        <v>422</v>
      </c>
      <c r="B7" t="s">
        <v>13</v>
      </c>
      <c r="C7" s="5"/>
      <c r="D7" s="5">
        <v>7657</v>
      </c>
      <c r="E7" s="5">
        <v>6628</v>
      </c>
      <c r="F7" s="17">
        <v>5186</v>
      </c>
      <c r="G7" s="5"/>
      <c r="I7" s="47">
        <f t="shared" si="0"/>
        <v>19471</v>
      </c>
      <c r="J7" s="44">
        <f>I7+I23+I37+I44+I30+I51+I59+I72+I83+I90</f>
        <v>34499</v>
      </c>
    </row>
    <row r="8" spans="1:10" x14ac:dyDescent="0.3">
      <c r="A8" t="s">
        <v>21</v>
      </c>
      <c r="B8" t="s">
        <v>13</v>
      </c>
      <c r="C8" s="5"/>
      <c r="D8" s="5"/>
      <c r="E8" s="5"/>
      <c r="F8" s="17">
        <v>1638</v>
      </c>
      <c r="G8" s="5"/>
      <c r="I8" s="47">
        <f t="shared" si="0"/>
        <v>1638</v>
      </c>
      <c r="J8" s="44">
        <f>I8+I24+I38+I45+I31+I52+I60+I65+I73+I84+I91</f>
        <v>21330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/>
      <c r="I9" s="47">
        <f t="shared" si="0"/>
        <v>0</v>
      </c>
      <c r="J9" s="44">
        <f>I9+I92</f>
        <v>7792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/>
      <c r="G10" s="5"/>
      <c r="I10" s="47">
        <f t="shared" si="0"/>
        <v>0</v>
      </c>
      <c r="J10" s="44">
        <f>I10+I25+I39+I46+I32+I54+I61+I66+I74+I78+I85+I93</f>
        <v>7177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I11+I26+I40+I47+I33+I55+I62+I75+I79+I86+I94</f>
        <v>24049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702</v>
      </c>
      <c r="E13" s="5"/>
      <c r="F13" s="17">
        <v>711</v>
      </c>
      <c r="G13" s="5"/>
      <c r="I13" s="47">
        <f t="shared" si="0"/>
        <v>1413</v>
      </c>
      <c r="J13" s="46">
        <f>I13+I16</f>
        <v>1413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/>
      <c r="E15" s="5">
        <v>1158</v>
      </c>
      <c r="F15" s="17">
        <v>2792</v>
      </c>
      <c r="G15" s="5"/>
      <c r="I15" s="47">
        <f t="shared" si="0"/>
        <v>3950</v>
      </c>
      <c r="J15" s="46">
        <f>I15</f>
        <v>3950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>
        <v>8688</v>
      </c>
      <c r="F38" s="17">
        <v>5062</v>
      </c>
      <c r="G38" s="17"/>
      <c r="I38" s="47">
        <f t="shared" si="0"/>
        <v>13750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>
        <v>479</v>
      </c>
      <c r="G46" s="17"/>
      <c r="I46" s="47">
        <f t="shared" si="0"/>
        <v>479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2" t="s">
        <v>29</v>
      </c>
      <c r="B48" s="84" t="s">
        <v>345</v>
      </c>
      <c r="C48" s="17">
        <v>1417</v>
      </c>
      <c r="D48" s="17"/>
      <c r="E48" s="17"/>
      <c r="F48" s="17"/>
      <c r="G48" s="17"/>
      <c r="I48" s="47">
        <f t="shared" si="0"/>
        <v>1417</v>
      </c>
      <c r="J48" s="45"/>
    </row>
    <row r="49" spans="1:10" x14ac:dyDescent="0.3">
      <c r="A49" s="2" t="s">
        <v>330</v>
      </c>
      <c r="B49" s="84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2" t="s">
        <v>17</v>
      </c>
      <c r="B50" s="84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2" t="s">
        <v>331</v>
      </c>
      <c r="B51" s="84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2" t="s">
        <v>18</v>
      </c>
      <c r="B52" s="84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2" t="s">
        <v>415</v>
      </c>
      <c r="B53" s="84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2" t="s">
        <v>244</v>
      </c>
      <c r="B54" s="84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2" t="s">
        <v>162</v>
      </c>
      <c r="B55" s="84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>
        <v>5672</v>
      </c>
      <c r="F73" s="17"/>
      <c r="G73" s="17"/>
      <c r="I73" s="47">
        <f t="shared" si="0"/>
        <v>5672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>
        <v>7594</v>
      </c>
      <c r="D87" s="17">
        <v>21689</v>
      </c>
      <c r="E87" s="17">
        <v>11825</v>
      </c>
      <c r="F87" s="17">
        <v>19995</v>
      </c>
      <c r="G87" s="17"/>
      <c r="I87" s="47">
        <f t="shared" si="0"/>
        <v>61103</v>
      </c>
      <c r="J87" s="45"/>
    </row>
    <row r="88" spans="1:10" x14ac:dyDescent="0.3">
      <c r="A88" s="77" t="s">
        <v>328</v>
      </c>
      <c r="B88" s="77" t="s">
        <v>386</v>
      </c>
      <c r="C88" s="17">
        <v>1523</v>
      </c>
      <c r="D88" s="17">
        <v>21114</v>
      </c>
      <c r="E88" s="17">
        <v>19762</v>
      </c>
      <c r="F88" s="17">
        <v>4461</v>
      </c>
      <c r="G88" s="17"/>
      <c r="I88" s="47">
        <f t="shared" si="0"/>
        <v>46860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/>
      <c r="F89" s="17"/>
      <c r="G89" s="17"/>
      <c r="I89" s="47">
        <f t="shared" si="0"/>
        <v>0</v>
      </c>
      <c r="J89" s="45"/>
    </row>
    <row r="90" spans="1:10" x14ac:dyDescent="0.3">
      <c r="A90" s="77" t="s">
        <v>329</v>
      </c>
      <c r="B90" s="77" t="s">
        <v>386</v>
      </c>
      <c r="C90" s="17"/>
      <c r="D90" s="17"/>
      <c r="E90" s="17">
        <v>582</v>
      </c>
      <c r="F90" s="17">
        <v>14446</v>
      </c>
      <c r="G90" s="17"/>
      <c r="I90" s="47">
        <f t="shared" si="0"/>
        <v>15028</v>
      </c>
      <c r="J90" s="45"/>
    </row>
    <row r="91" spans="1:10" x14ac:dyDescent="0.3">
      <c r="A91" s="77" t="s">
        <v>174</v>
      </c>
      <c r="B91" s="77" t="s">
        <v>386</v>
      </c>
      <c r="C91" s="17"/>
      <c r="D91" s="17"/>
      <c r="E91" s="17"/>
      <c r="F91" s="17">
        <v>270</v>
      </c>
      <c r="G91" s="17"/>
      <c r="I91" s="47">
        <f t="shared" si="0"/>
        <v>270</v>
      </c>
      <c r="J91" s="45"/>
    </row>
    <row r="92" spans="1:10" x14ac:dyDescent="0.3">
      <c r="A92" s="77" t="s">
        <v>448</v>
      </c>
      <c r="B92" s="77" t="s">
        <v>386</v>
      </c>
      <c r="C92" s="17"/>
      <c r="D92" s="17">
        <v>2184</v>
      </c>
      <c r="E92" s="17">
        <v>3415</v>
      </c>
      <c r="F92" s="17">
        <v>2193</v>
      </c>
      <c r="G92" s="17"/>
      <c r="I92" s="47">
        <f t="shared" si="0"/>
        <v>7792</v>
      </c>
      <c r="J92" s="45"/>
    </row>
    <row r="93" spans="1:10" x14ac:dyDescent="0.3">
      <c r="A93" s="77" t="s">
        <v>307</v>
      </c>
      <c r="B93" s="77" t="s">
        <v>386</v>
      </c>
      <c r="C93" s="17"/>
      <c r="D93" s="17"/>
      <c r="E93" s="17">
        <v>2039</v>
      </c>
      <c r="F93" s="17">
        <v>4659</v>
      </c>
      <c r="G93" s="17"/>
      <c r="I93" s="47">
        <f t="shared" si="0"/>
        <v>6698</v>
      </c>
      <c r="J93" s="45"/>
    </row>
    <row r="94" spans="1:10" x14ac:dyDescent="0.3">
      <c r="A94" s="77" t="s">
        <v>324</v>
      </c>
      <c r="B94" s="77" t="s">
        <v>386</v>
      </c>
      <c r="C94" s="17"/>
      <c r="D94" s="17"/>
      <c r="E94" s="17">
        <v>9297</v>
      </c>
      <c r="F94" s="17">
        <v>14752</v>
      </c>
      <c r="G94" s="17"/>
      <c r="I94" s="47">
        <f t="shared" si="0"/>
        <v>24049</v>
      </c>
      <c r="J94" s="45"/>
    </row>
    <row r="95" spans="1:10" x14ac:dyDescent="0.3">
      <c r="A95" t="s">
        <v>29</v>
      </c>
      <c r="B95" t="s">
        <v>30</v>
      </c>
      <c r="C95" s="17"/>
      <c r="D95" s="17"/>
      <c r="E95" s="17">
        <v>722</v>
      </c>
      <c r="F95" s="17"/>
      <c r="G95" s="17"/>
      <c r="I95" s="47">
        <f t="shared" si="0"/>
        <v>722</v>
      </c>
      <c r="J95" s="44"/>
    </row>
    <row r="96" spans="1:10" x14ac:dyDescent="0.3">
      <c r="A96" s="57" t="s">
        <v>330</v>
      </c>
      <c r="B96" t="s">
        <v>30</v>
      </c>
      <c r="C96" s="17"/>
      <c r="D96" s="17"/>
      <c r="E96" s="17">
        <v>17207</v>
      </c>
      <c r="F96" s="17"/>
      <c r="G96" s="17"/>
      <c r="I96" s="47">
        <f t="shared" ref="I96:I98" si="1">C96+D96+E96+F96+G96</f>
        <v>17207</v>
      </c>
      <c r="J96" s="44"/>
    </row>
    <row r="97" spans="1:10" x14ac:dyDescent="0.3">
      <c r="A97" t="s">
        <v>17</v>
      </c>
      <c r="B97" t="s">
        <v>30</v>
      </c>
      <c r="C97" s="17"/>
      <c r="D97" s="17"/>
      <c r="E97" s="17"/>
      <c r="F97" s="17"/>
      <c r="G97" s="17"/>
      <c r="I97" s="47">
        <f t="shared" si="1"/>
        <v>0</v>
      </c>
      <c r="J97" s="44"/>
    </row>
    <row r="98" spans="1:10" x14ac:dyDescent="0.3">
      <c r="A98" t="s">
        <v>331</v>
      </c>
      <c r="B98" t="s">
        <v>30</v>
      </c>
      <c r="C98" s="17"/>
      <c r="D98" s="17">
        <v>6707</v>
      </c>
      <c r="E98" s="17">
        <v>4110</v>
      </c>
      <c r="F98" s="17">
        <v>8927</v>
      </c>
      <c r="G98" s="17"/>
      <c r="I98" s="47">
        <f t="shared" si="1"/>
        <v>19744</v>
      </c>
      <c r="J98" s="44"/>
    </row>
    <row r="99" spans="1:10" x14ac:dyDescent="0.3">
      <c r="A99" t="s">
        <v>18</v>
      </c>
      <c r="B99" t="s">
        <v>30</v>
      </c>
      <c r="C99" s="17"/>
      <c r="D99" s="17"/>
      <c r="E99" s="17"/>
      <c r="F99" s="17">
        <v>5578</v>
      </c>
      <c r="G99" s="17"/>
      <c r="I99" s="47">
        <f t="shared" si="0"/>
        <v>5578</v>
      </c>
      <c r="J99" s="44"/>
    </row>
    <row r="100" spans="1:10" x14ac:dyDescent="0.3">
      <c r="A100" t="s">
        <v>415</v>
      </c>
      <c r="B100" t="s">
        <v>30</v>
      </c>
      <c r="C100" s="17"/>
      <c r="D100" s="17">
        <v>808</v>
      </c>
      <c r="E100" s="17">
        <v>3073</v>
      </c>
      <c r="F100" s="17">
        <v>2025</v>
      </c>
      <c r="G100" s="17"/>
      <c r="I100" s="47">
        <f t="shared" ref="I100" si="2">C100+D100+E100+F100+G100</f>
        <v>5906</v>
      </c>
      <c r="J100" s="44"/>
    </row>
    <row r="101" spans="1:10" x14ac:dyDescent="0.3">
      <c r="A101" t="s">
        <v>244</v>
      </c>
      <c r="B101" t="s">
        <v>30</v>
      </c>
      <c r="C101" s="17"/>
      <c r="D101" s="17"/>
      <c r="E101" s="17">
        <v>1955</v>
      </c>
      <c r="F101" s="17">
        <v>5039</v>
      </c>
      <c r="G101" s="17"/>
      <c r="I101" s="47">
        <f t="shared" si="0"/>
        <v>6994</v>
      </c>
      <c r="J101" s="44"/>
    </row>
    <row r="102" spans="1:10" x14ac:dyDescent="0.3">
      <c r="A102" t="s">
        <v>162</v>
      </c>
      <c r="B102" t="s">
        <v>30</v>
      </c>
      <c r="C102" s="17"/>
      <c r="D102" s="17"/>
      <c r="E102" s="17"/>
      <c r="F102" s="17">
        <v>2873</v>
      </c>
      <c r="G102" s="17"/>
      <c r="I102" s="47">
        <f t="shared" si="0"/>
        <v>2873</v>
      </c>
      <c r="J102" s="46"/>
    </row>
    <row r="103" spans="1:10" x14ac:dyDescent="0.3">
      <c r="A103" s="42" t="s">
        <v>25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I103+I125</f>
        <v>0</v>
      </c>
    </row>
    <row r="104" spans="1:10" x14ac:dyDescent="0.3">
      <c r="A104" s="42" t="s">
        <v>349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6">
        <f>I104</f>
        <v>0</v>
      </c>
    </row>
    <row r="105" spans="1:10" x14ac:dyDescent="0.3">
      <c r="A105" s="42" t="s">
        <v>27</v>
      </c>
      <c r="B105" s="42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I105+I123+I126</f>
        <v>0</v>
      </c>
    </row>
    <row r="106" spans="1:10" x14ac:dyDescent="0.3">
      <c r="A106" s="60" t="s">
        <v>325</v>
      </c>
      <c r="B106" s="60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I106+I127</f>
        <v>0</v>
      </c>
    </row>
    <row r="107" spans="1:10" x14ac:dyDescent="0.3">
      <c r="A107" s="42" t="s">
        <v>28</v>
      </c>
      <c r="B107" s="42" t="s">
        <v>30</v>
      </c>
      <c r="C107" s="17"/>
      <c r="D107" s="17"/>
      <c r="E107" s="17"/>
      <c r="F107" s="17"/>
      <c r="G107" s="17"/>
      <c r="I107" s="47">
        <f t="shared" si="0"/>
        <v>0</v>
      </c>
      <c r="J107" s="44">
        <f>I107+I124+I128</f>
        <v>0</v>
      </c>
    </row>
    <row r="108" spans="1:10" x14ac:dyDescent="0.3">
      <c r="A108" t="s">
        <v>29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4">
        <f>I95+I108+I116+I129+I161+I133+I140+I147+I154+I168</f>
        <v>33785</v>
      </c>
    </row>
    <row r="109" spans="1:10" x14ac:dyDescent="0.3">
      <c r="A109" t="s">
        <v>330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6">
        <f>I109+I162+I134+I141+I148+I155+I169+I117+I96</f>
        <v>32847</v>
      </c>
    </row>
    <row r="110" spans="1:10" x14ac:dyDescent="0.3">
      <c r="A110" t="s">
        <v>17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I97+I110+I118+I130+I163+I135+I142+I149+I156+I170</f>
        <v>12538</v>
      </c>
    </row>
    <row r="111" spans="1:10" x14ac:dyDescent="0.3">
      <c r="A111" t="s">
        <v>331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6">
        <f>I111+I164+I136+I143+I150+I157+I171+I119+I98</f>
        <v>24421</v>
      </c>
    </row>
    <row r="112" spans="1:10" x14ac:dyDescent="0.3">
      <c r="A112" t="s">
        <v>18</v>
      </c>
      <c r="B112" s="59" t="s">
        <v>254</v>
      </c>
      <c r="C112" s="17"/>
      <c r="D112" s="17"/>
      <c r="E112" s="17"/>
      <c r="F112" s="17"/>
      <c r="G112" s="17"/>
      <c r="I112" s="47">
        <f t="shared" si="0"/>
        <v>0</v>
      </c>
      <c r="J112" s="44">
        <f>I99+I120+I131+I165+I112+I137+I144+I151+I158+I172</f>
        <v>9563</v>
      </c>
    </row>
    <row r="113" spans="1:10" x14ac:dyDescent="0.3">
      <c r="A113" t="s">
        <v>415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I113+I100+I173</f>
        <v>5906</v>
      </c>
    </row>
    <row r="114" spans="1:10" x14ac:dyDescent="0.3">
      <c r="A114" t="s">
        <v>244</v>
      </c>
      <c r="B114" s="59" t="s">
        <v>254</v>
      </c>
      <c r="C114" s="17"/>
      <c r="D114" s="17"/>
      <c r="E114" s="17"/>
      <c r="F114" s="17"/>
      <c r="G114" s="17"/>
      <c r="I114" s="47">
        <f t="shared" si="0"/>
        <v>0</v>
      </c>
      <c r="J114" s="44">
        <f>I101+I121+I132+I114+I166+I138+I145+I152+I159+I174</f>
        <v>6994</v>
      </c>
    </row>
    <row r="115" spans="1:10" x14ac:dyDescent="0.3">
      <c r="A115" t="s">
        <v>162</v>
      </c>
      <c r="B115" s="59" t="s">
        <v>254</v>
      </c>
      <c r="C115" s="17"/>
      <c r="D115" s="17"/>
      <c r="E115" s="17"/>
      <c r="F115" s="17"/>
      <c r="G115" s="17"/>
      <c r="I115" s="47">
        <f t="shared" si="0"/>
        <v>0</v>
      </c>
      <c r="J115" s="44">
        <f>I102+I115+I122+I167+I139+I146+I153+I160+I175</f>
        <v>2873</v>
      </c>
    </row>
    <row r="116" spans="1:10" x14ac:dyDescent="0.3">
      <c r="A116" t="s">
        <v>175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361</v>
      </c>
      <c r="B117" s="68" t="s">
        <v>430</v>
      </c>
      <c r="C117" s="17"/>
      <c r="D117" s="17"/>
      <c r="E117" s="17"/>
      <c r="F117" s="17"/>
      <c r="G117" s="17"/>
      <c r="I117" s="47">
        <f t="shared" si="0"/>
        <v>0</v>
      </c>
      <c r="J117" s="45"/>
    </row>
    <row r="118" spans="1:10" x14ac:dyDescent="0.3">
      <c r="A118" t="s">
        <v>176</v>
      </c>
      <c r="B118" s="68" t="s">
        <v>430</v>
      </c>
      <c r="C118" s="17"/>
      <c r="D118" s="17"/>
      <c r="E118" s="17"/>
      <c r="F118" s="17"/>
      <c r="G118" s="17"/>
      <c r="I118" s="47">
        <f t="shared" si="0"/>
        <v>0</v>
      </c>
      <c r="J118" s="45"/>
    </row>
    <row r="119" spans="1:10" x14ac:dyDescent="0.3">
      <c r="A119" t="s">
        <v>362</v>
      </c>
      <c r="B119" s="68" t="s">
        <v>430</v>
      </c>
      <c r="C119" s="17"/>
      <c r="D119" s="17"/>
      <c r="E119" s="17"/>
      <c r="F119" s="17"/>
      <c r="G119" s="17"/>
      <c r="I119" s="47">
        <f t="shared" si="0"/>
        <v>0</v>
      </c>
      <c r="J119" s="45"/>
    </row>
    <row r="120" spans="1:10" x14ac:dyDescent="0.3">
      <c r="A120" t="s">
        <v>177</v>
      </c>
      <c r="B120" s="68" t="s">
        <v>430</v>
      </c>
      <c r="C120" s="17"/>
      <c r="D120" s="17"/>
      <c r="E120" s="17"/>
      <c r="F120" s="17"/>
      <c r="G120" s="17"/>
      <c r="I120" s="47">
        <f t="shared" si="0"/>
        <v>0</v>
      </c>
      <c r="J120" s="45"/>
    </row>
    <row r="121" spans="1:10" x14ac:dyDescent="0.3">
      <c r="A121" t="s">
        <v>363</v>
      </c>
      <c r="B121" s="68" t="s">
        <v>430</v>
      </c>
      <c r="C121" s="17"/>
      <c r="D121" s="17"/>
      <c r="E121" s="17"/>
      <c r="F121" s="17"/>
      <c r="G121" s="17"/>
      <c r="I121" s="47">
        <f t="shared" si="0"/>
        <v>0</v>
      </c>
      <c r="J121" s="45"/>
    </row>
    <row r="122" spans="1:10" x14ac:dyDescent="0.3">
      <c r="A122" t="s">
        <v>364</v>
      </c>
      <c r="B122" s="68" t="s">
        <v>430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27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289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25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27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325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28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29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2" t="s">
        <v>17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18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s="2" t="s">
        <v>244</v>
      </c>
      <c r="B132" s="2" t="s">
        <v>292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175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361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176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362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t="s">
        <v>177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363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2" t="s">
        <v>364</v>
      </c>
      <c r="B139" s="64" t="s">
        <v>360</v>
      </c>
      <c r="C139" s="17"/>
      <c r="D139" s="17"/>
      <c r="E139" s="17"/>
      <c r="F139" s="17"/>
      <c r="G139" s="17"/>
      <c r="I139" s="13">
        <f t="shared" si="0"/>
        <v>0</v>
      </c>
      <c r="J139" s="45"/>
    </row>
    <row r="140" spans="1:10" x14ac:dyDescent="0.3">
      <c r="A140" s="53" t="s">
        <v>29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330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17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331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18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244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53" t="s">
        <v>162</v>
      </c>
      <c r="B146" s="68" t="s">
        <v>420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29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330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17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331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18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1" t="s">
        <v>244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1" t="s">
        <v>162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37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332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33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326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2" t="s">
        <v>31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55" t="s">
        <v>245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55" t="s">
        <v>161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37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332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33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326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31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245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2" t="s">
        <v>161</v>
      </c>
      <c r="B167" s="73" t="s">
        <v>297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175</v>
      </c>
      <c r="B168" s="67" t="s">
        <v>382</v>
      </c>
      <c r="C168" s="17">
        <v>7521</v>
      </c>
      <c r="D168" s="17">
        <v>12457</v>
      </c>
      <c r="E168" s="17">
        <v>3098</v>
      </c>
      <c r="F168" s="17">
        <v>9987</v>
      </c>
      <c r="G168" s="17"/>
      <c r="I168" s="13">
        <f t="shared" si="0"/>
        <v>33063</v>
      </c>
      <c r="J168" s="46"/>
    </row>
    <row r="169" spans="1:10" x14ac:dyDescent="0.3">
      <c r="A169" s="77" t="s">
        <v>361</v>
      </c>
      <c r="B169" s="67" t="s">
        <v>382</v>
      </c>
      <c r="C169" s="17">
        <v>531</v>
      </c>
      <c r="D169" s="17">
        <v>11046</v>
      </c>
      <c r="E169" s="17"/>
      <c r="F169" s="17">
        <v>4063</v>
      </c>
      <c r="G169" s="17"/>
      <c r="I169" s="13">
        <f t="shared" si="0"/>
        <v>15640</v>
      </c>
      <c r="J169" s="46"/>
    </row>
    <row r="170" spans="1:10" x14ac:dyDescent="0.3">
      <c r="A170" s="77" t="s">
        <v>176</v>
      </c>
      <c r="B170" s="67" t="s">
        <v>382</v>
      </c>
      <c r="C170" s="17"/>
      <c r="D170" s="17"/>
      <c r="E170" s="17">
        <v>12538</v>
      </c>
      <c r="F170" s="17"/>
      <c r="G170" s="17"/>
      <c r="I170" s="13">
        <f t="shared" si="0"/>
        <v>12538</v>
      </c>
      <c r="J170" s="46"/>
    </row>
    <row r="171" spans="1:10" x14ac:dyDescent="0.3">
      <c r="A171" s="77" t="s">
        <v>362</v>
      </c>
      <c r="B171" s="67" t="s">
        <v>382</v>
      </c>
      <c r="C171" s="17"/>
      <c r="D171" s="17"/>
      <c r="E171" s="17"/>
      <c r="F171" s="17">
        <v>4677</v>
      </c>
      <c r="G171" s="17"/>
      <c r="I171" s="13">
        <f t="shared" si="0"/>
        <v>4677</v>
      </c>
      <c r="J171" s="46"/>
    </row>
    <row r="172" spans="1:10" x14ac:dyDescent="0.3">
      <c r="A172" s="77" t="s">
        <v>177</v>
      </c>
      <c r="B172" s="67" t="s">
        <v>382</v>
      </c>
      <c r="C172" s="17"/>
      <c r="D172" s="17"/>
      <c r="E172" s="17">
        <v>3985</v>
      </c>
      <c r="F172" s="17"/>
      <c r="G172" s="17"/>
      <c r="I172" s="13">
        <f t="shared" si="0"/>
        <v>3985</v>
      </c>
      <c r="J172" s="46"/>
    </row>
    <row r="173" spans="1:10" x14ac:dyDescent="0.3">
      <c r="A173" s="77" t="s">
        <v>449</v>
      </c>
      <c r="B173" s="67" t="s">
        <v>382</v>
      </c>
      <c r="C173" s="17"/>
      <c r="D173" s="17"/>
      <c r="E173" s="17"/>
      <c r="F173" s="17"/>
      <c r="G173" s="17"/>
      <c r="I173" s="13">
        <f t="shared" si="0"/>
        <v>0</v>
      </c>
      <c r="J173" s="46"/>
    </row>
    <row r="174" spans="1:10" x14ac:dyDescent="0.3">
      <c r="A174" s="77" t="s">
        <v>363</v>
      </c>
      <c r="B174" s="67" t="s">
        <v>382</v>
      </c>
      <c r="C174" s="17"/>
      <c r="D174" s="17"/>
      <c r="E174" s="17"/>
      <c r="F174" s="17"/>
      <c r="G174" s="17"/>
      <c r="I174" s="13">
        <f t="shared" si="0"/>
        <v>0</v>
      </c>
      <c r="J174" s="46"/>
    </row>
    <row r="175" spans="1:10" x14ac:dyDescent="0.3">
      <c r="A175" s="77" t="s">
        <v>364</v>
      </c>
      <c r="B175" s="67" t="s">
        <v>382</v>
      </c>
      <c r="C175" s="17"/>
      <c r="D175" s="17"/>
      <c r="E175" s="17"/>
      <c r="F175" s="17"/>
      <c r="G175" s="17"/>
      <c r="I175" s="13">
        <f t="shared" si="0"/>
        <v>0</v>
      </c>
      <c r="J175" s="46"/>
    </row>
    <row r="176" spans="1:10" x14ac:dyDescent="0.3">
      <c r="A176" t="s">
        <v>37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s="2" t="s">
        <v>332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t="s">
        <v>33</v>
      </c>
      <c r="B178" s="55" t="s">
        <v>336</v>
      </c>
      <c r="C178" s="17"/>
      <c r="D178" s="17"/>
      <c r="E178" s="17"/>
      <c r="F178" s="10"/>
      <c r="G178" s="17"/>
      <c r="I178" s="47">
        <f t="shared" si="0"/>
        <v>0</v>
      </c>
      <c r="J178" s="45"/>
    </row>
    <row r="179" spans="1:10" x14ac:dyDescent="0.3">
      <c r="A179" s="2" t="s">
        <v>326</v>
      </c>
      <c r="B179" s="55" t="s">
        <v>336</v>
      </c>
      <c r="C179" s="17"/>
      <c r="D179" s="17"/>
      <c r="E179" s="17"/>
      <c r="F179" s="10"/>
      <c r="G179" s="17"/>
      <c r="I179" s="47">
        <f t="shared" si="0"/>
        <v>0</v>
      </c>
      <c r="J179" s="45"/>
    </row>
    <row r="180" spans="1:10" x14ac:dyDescent="0.3">
      <c r="A180" s="2" t="s">
        <v>339</v>
      </c>
      <c r="B180" s="55" t="s">
        <v>336</v>
      </c>
      <c r="C180" s="17"/>
      <c r="D180" s="17"/>
      <c r="E180" s="17"/>
      <c r="F180" s="10"/>
      <c r="G180" s="17"/>
      <c r="I180" s="47">
        <f t="shared" si="0"/>
        <v>0</v>
      </c>
      <c r="J180" s="46">
        <f>I180</f>
        <v>0</v>
      </c>
    </row>
    <row r="181" spans="1:10" x14ac:dyDescent="0.3">
      <c r="A181" t="s">
        <v>31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s="2" t="s">
        <v>245</v>
      </c>
      <c r="B182" s="55" t="s">
        <v>336</v>
      </c>
      <c r="C182" s="17"/>
      <c r="D182" s="17"/>
      <c r="E182" s="17"/>
      <c r="F182" s="17"/>
      <c r="G182" s="17"/>
      <c r="I182" s="47">
        <f t="shared" si="0"/>
        <v>0</v>
      </c>
      <c r="J182" s="45"/>
    </row>
    <row r="183" spans="1:10" x14ac:dyDescent="0.3">
      <c r="A183" s="2" t="s">
        <v>161</v>
      </c>
      <c r="B183" s="55" t="s">
        <v>336</v>
      </c>
      <c r="C183" s="17"/>
      <c r="D183" s="17"/>
      <c r="E183" s="17"/>
      <c r="F183" s="17"/>
      <c r="G183" s="17"/>
      <c r="I183" s="47">
        <f t="shared" si="0"/>
        <v>0</v>
      </c>
      <c r="J183" s="45"/>
    </row>
    <row r="184" spans="1:10" x14ac:dyDescent="0.3">
      <c r="A184" t="s">
        <v>441</v>
      </c>
      <c r="B184" s="56" t="s">
        <v>32</v>
      </c>
      <c r="C184" s="17"/>
      <c r="D184" s="17"/>
      <c r="E184" s="17"/>
      <c r="F184" s="17"/>
      <c r="G184" s="17"/>
      <c r="I184" s="13">
        <f t="shared" si="0"/>
        <v>0</v>
      </c>
      <c r="J184" s="46">
        <f>I184</f>
        <v>0</v>
      </c>
    </row>
    <row r="185" spans="1:10" x14ac:dyDescent="0.3">
      <c r="A185" t="s">
        <v>340</v>
      </c>
      <c r="B185" s="56" t="s">
        <v>32</v>
      </c>
      <c r="C185" s="17"/>
      <c r="D185" s="17"/>
      <c r="E185" s="17">
        <v>7197</v>
      </c>
      <c r="F185" s="17">
        <v>3881</v>
      </c>
      <c r="G185" s="17"/>
      <c r="I185" s="13">
        <f t="shared" si="0"/>
        <v>11078</v>
      </c>
      <c r="J185" s="46">
        <f t="shared" ref="J185:J201" si="3">I185</f>
        <v>11078</v>
      </c>
    </row>
    <row r="186" spans="1:10" x14ac:dyDescent="0.3">
      <c r="A186" t="s">
        <v>405</v>
      </c>
      <c r="B186" s="56" t="s">
        <v>32</v>
      </c>
      <c r="C186" s="17"/>
      <c r="D186" s="17"/>
      <c r="E186" s="17"/>
      <c r="F186" s="17"/>
      <c r="G186" s="17"/>
      <c r="I186" s="13">
        <f t="shared" si="0"/>
        <v>0</v>
      </c>
      <c r="J186" s="46">
        <f t="shared" si="3"/>
        <v>0</v>
      </c>
    </row>
    <row r="187" spans="1:10" x14ac:dyDescent="0.3">
      <c r="A187" t="s">
        <v>341</v>
      </c>
      <c r="B187" s="56" t="s">
        <v>32</v>
      </c>
      <c r="C187" s="17"/>
      <c r="D187" s="17"/>
      <c r="E187" s="17">
        <v>6428</v>
      </c>
      <c r="F187" s="17">
        <v>6854</v>
      </c>
      <c r="G187" s="17"/>
      <c r="I187" s="13">
        <f t="shared" si="0"/>
        <v>13282</v>
      </c>
      <c r="J187" s="46">
        <f t="shared" si="3"/>
        <v>13282</v>
      </c>
    </row>
    <row r="188" spans="1:10" x14ac:dyDescent="0.3">
      <c r="A188" t="s">
        <v>447</v>
      </c>
      <c r="B188" s="56" t="s">
        <v>32</v>
      </c>
      <c r="C188" s="17"/>
      <c r="D188" s="17"/>
      <c r="E188" s="17"/>
      <c r="F188" s="17"/>
      <c r="G188" s="17"/>
      <c r="I188" s="13">
        <f t="shared" ref="I188" si="4">C188+D188+E188+F188+G188</f>
        <v>0</v>
      </c>
      <c r="J188" s="46">
        <f t="shared" si="3"/>
        <v>0</v>
      </c>
    </row>
    <row r="189" spans="1:10" x14ac:dyDescent="0.3">
      <c r="A189" t="s">
        <v>35</v>
      </c>
      <c r="B189" s="56" t="s">
        <v>390</v>
      </c>
      <c r="C189" s="17"/>
      <c r="D189" s="17"/>
      <c r="E189" s="17"/>
      <c r="F189" s="17"/>
      <c r="G189" s="17"/>
      <c r="I189" s="13">
        <f t="shared" ref="I189" si="5">C189+D189+E189+F189+G189</f>
        <v>0</v>
      </c>
      <c r="J189" s="46">
        <f t="shared" ref="J189" si="6">I189</f>
        <v>0</v>
      </c>
    </row>
    <row r="190" spans="1:10" x14ac:dyDescent="0.3">
      <c r="A190" t="s">
        <v>389</v>
      </c>
      <c r="B190" s="56" t="s">
        <v>390</v>
      </c>
      <c r="C190" s="17"/>
      <c r="D190" s="17"/>
      <c r="E190" s="17">
        <v>8334</v>
      </c>
      <c r="F190" s="17">
        <v>2484</v>
      </c>
      <c r="G190" s="17"/>
      <c r="I190" s="13">
        <f t="shared" si="0"/>
        <v>10818</v>
      </c>
      <c r="J190" s="46">
        <f t="shared" si="3"/>
        <v>10818</v>
      </c>
    </row>
    <row r="191" spans="1:10" x14ac:dyDescent="0.3">
      <c r="A191" t="s">
        <v>396</v>
      </c>
      <c r="B191" s="56" t="s">
        <v>390</v>
      </c>
      <c r="C191" s="17"/>
      <c r="D191" s="17"/>
      <c r="E191" s="17"/>
      <c r="F191" s="17"/>
      <c r="G191" s="17"/>
      <c r="I191" s="13">
        <f t="shared" si="0"/>
        <v>0</v>
      </c>
      <c r="J191" s="46">
        <f t="shared" si="3"/>
        <v>0</v>
      </c>
    </row>
    <row r="192" spans="1:10" x14ac:dyDescent="0.3">
      <c r="A192" t="s">
        <v>391</v>
      </c>
      <c r="B192" s="56" t="s">
        <v>390</v>
      </c>
      <c r="C192" s="17"/>
      <c r="D192" s="17"/>
      <c r="E192" s="17"/>
      <c r="F192" s="17"/>
      <c r="G192" s="17"/>
      <c r="I192" s="13">
        <f t="shared" si="0"/>
        <v>0</v>
      </c>
      <c r="J192" s="46">
        <f t="shared" si="3"/>
        <v>0</v>
      </c>
    </row>
    <row r="193" spans="1:10" x14ac:dyDescent="0.3">
      <c r="A193" t="s">
        <v>408</v>
      </c>
      <c r="B193" s="56" t="s">
        <v>390</v>
      </c>
      <c r="C193" s="17"/>
      <c r="D193" s="17"/>
      <c r="E193" s="17"/>
      <c r="F193" s="17"/>
      <c r="G193" s="17"/>
      <c r="I193" s="13">
        <f t="shared" si="0"/>
        <v>0</v>
      </c>
      <c r="J193" s="46">
        <f t="shared" si="3"/>
        <v>0</v>
      </c>
    </row>
    <row r="194" spans="1:10" x14ac:dyDescent="0.3">
      <c r="A194" t="s">
        <v>35</v>
      </c>
      <c r="B194" s="56" t="s">
        <v>433</v>
      </c>
      <c r="C194" s="17"/>
      <c r="D194" s="17"/>
      <c r="E194" s="17"/>
      <c r="F194" s="17"/>
      <c r="G194" s="17"/>
      <c r="I194" s="13">
        <f t="shared" si="0"/>
        <v>0</v>
      </c>
      <c r="J194" s="46">
        <f t="shared" si="3"/>
        <v>0</v>
      </c>
    </row>
    <row r="195" spans="1:10" x14ac:dyDescent="0.3">
      <c r="A195" t="s">
        <v>389</v>
      </c>
      <c r="B195" s="56" t="s">
        <v>433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3"/>
        <v>0</v>
      </c>
    </row>
    <row r="196" spans="1:10" x14ac:dyDescent="0.3">
      <c r="A196" t="s">
        <v>396</v>
      </c>
      <c r="B196" s="56" t="s">
        <v>433</v>
      </c>
      <c r="C196" s="17"/>
      <c r="D196" s="17"/>
      <c r="E196" s="17"/>
      <c r="F196" s="17"/>
      <c r="G196" s="17"/>
      <c r="I196" s="13">
        <f t="shared" si="0"/>
        <v>0</v>
      </c>
      <c r="J196" s="46">
        <f t="shared" si="3"/>
        <v>0</v>
      </c>
    </row>
    <row r="197" spans="1:10" x14ac:dyDescent="0.3">
      <c r="A197" t="s">
        <v>391</v>
      </c>
      <c r="B197" s="56" t="s">
        <v>433</v>
      </c>
      <c r="C197" s="17"/>
      <c r="D197" s="17"/>
      <c r="E197" s="17"/>
      <c r="F197" s="17"/>
      <c r="G197" s="17"/>
      <c r="I197" s="13">
        <f t="shared" si="0"/>
        <v>0</v>
      </c>
      <c r="J197" s="46">
        <f t="shared" si="3"/>
        <v>0</v>
      </c>
    </row>
    <row r="198" spans="1:10" x14ac:dyDescent="0.3">
      <c r="A198" t="s">
        <v>408</v>
      </c>
      <c r="B198" s="56" t="s">
        <v>433</v>
      </c>
      <c r="C198" s="17"/>
      <c r="D198" s="17"/>
      <c r="E198" s="17"/>
      <c r="F198" s="17"/>
      <c r="G198" s="17"/>
      <c r="I198" s="13">
        <f t="shared" si="0"/>
        <v>0</v>
      </c>
      <c r="J198" s="46">
        <f t="shared" si="3"/>
        <v>0</v>
      </c>
    </row>
    <row r="199" spans="1:10" x14ac:dyDescent="0.3">
      <c r="A199" t="s">
        <v>37</v>
      </c>
      <c r="B199" s="54" t="s">
        <v>316</v>
      </c>
      <c r="C199" s="17"/>
      <c r="D199" s="17"/>
      <c r="E199" s="17"/>
      <c r="F199" s="17"/>
      <c r="G199" s="17"/>
      <c r="I199" s="13">
        <f t="shared" ref="I199" si="7">C199+D199+E199+F199+G199</f>
        <v>0</v>
      </c>
      <c r="J199" s="46">
        <f t="shared" si="3"/>
        <v>0</v>
      </c>
    </row>
    <row r="200" spans="1:10" x14ac:dyDescent="0.3">
      <c r="A200" s="53" t="s">
        <v>332</v>
      </c>
      <c r="B200" s="54" t="s">
        <v>316</v>
      </c>
      <c r="C200" s="17"/>
      <c r="D200" s="17">
        <v>2307</v>
      </c>
      <c r="E200" s="17">
        <v>11982</v>
      </c>
      <c r="F200" s="17">
        <v>4834</v>
      </c>
      <c r="G200" s="17"/>
      <c r="I200" s="13">
        <f t="shared" si="0"/>
        <v>19123</v>
      </c>
      <c r="J200" s="46">
        <f t="shared" si="3"/>
        <v>19123</v>
      </c>
    </row>
    <row r="201" spans="1:10" x14ac:dyDescent="0.3">
      <c r="A201" s="53" t="s">
        <v>326</v>
      </c>
      <c r="B201" s="54" t="s">
        <v>316</v>
      </c>
      <c r="C201" s="17"/>
      <c r="D201" s="17"/>
      <c r="E201" s="17"/>
      <c r="F201" s="17"/>
      <c r="G201" s="17"/>
      <c r="I201" s="13">
        <f t="shared" si="0"/>
        <v>0</v>
      </c>
      <c r="J201" s="46">
        <f t="shared" si="3"/>
        <v>0</v>
      </c>
    </row>
    <row r="202" spans="1:10" x14ac:dyDescent="0.3">
      <c r="A202" s="53" t="s">
        <v>339</v>
      </c>
      <c r="B202" s="54" t="s">
        <v>316</v>
      </c>
      <c r="C202" s="17"/>
      <c r="D202" s="17">
        <v>3367</v>
      </c>
      <c r="E202" s="17">
        <v>5342</v>
      </c>
      <c r="F202" s="10">
        <v>5819</v>
      </c>
      <c r="G202" s="17"/>
      <c r="I202" s="13">
        <f t="shared" si="0"/>
        <v>14528</v>
      </c>
      <c r="J202" s="46">
        <f>I202</f>
        <v>14528</v>
      </c>
    </row>
    <row r="203" spans="1:10" x14ac:dyDescent="0.3">
      <c r="A203" s="53" t="s">
        <v>161</v>
      </c>
      <c r="B203" s="54" t="s">
        <v>316</v>
      </c>
      <c r="C203" s="17"/>
      <c r="D203" s="17">
        <v>1845</v>
      </c>
      <c r="E203" s="17">
        <v>1618</v>
      </c>
      <c r="F203" s="10"/>
      <c r="G203" s="17"/>
      <c r="I203" s="13">
        <f t="shared" si="0"/>
        <v>3463</v>
      </c>
      <c r="J203" s="46">
        <f>I203</f>
        <v>3463</v>
      </c>
    </row>
    <row r="204" spans="1:10" x14ac:dyDescent="0.3">
      <c r="A204" s="53" t="s">
        <v>349</v>
      </c>
      <c r="B204" s="54" t="s">
        <v>397</v>
      </c>
      <c r="C204" s="17"/>
      <c r="D204" s="17"/>
      <c r="E204" s="17"/>
      <c r="F204" s="10"/>
      <c r="G204" s="17"/>
      <c r="I204" s="13">
        <f t="shared" si="0"/>
        <v>0</v>
      </c>
      <c r="J204" s="46">
        <f t="shared" ref="J204:J210" si="8">I204</f>
        <v>0</v>
      </c>
    </row>
    <row r="205" spans="1:10" x14ac:dyDescent="0.3">
      <c r="A205" s="53" t="s">
        <v>325</v>
      </c>
      <c r="B205" s="54" t="s">
        <v>397</v>
      </c>
      <c r="C205" s="17"/>
      <c r="D205" s="17"/>
      <c r="E205" s="17"/>
      <c r="F205" s="10"/>
      <c r="G205" s="17"/>
      <c r="I205" s="13">
        <f t="shared" si="0"/>
        <v>0</v>
      </c>
      <c r="J205" s="46">
        <f t="shared" si="8"/>
        <v>0</v>
      </c>
    </row>
    <row r="206" spans="1:10" x14ac:dyDescent="0.3">
      <c r="A206" s="53" t="s">
        <v>398</v>
      </c>
      <c r="B206" s="54" t="s">
        <v>397</v>
      </c>
      <c r="C206" s="17"/>
      <c r="D206" s="17"/>
      <c r="E206" s="17"/>
      <c r="F206" s="10"/>
      <c r="G206" s="17"/>
      <c r="I206" s="13">
        <f t="shared" si="0"/>
        <v>0</v>
      </c>
      <c r="J206" s="46">
        <f t="shared" si="8"/>
        <v>0</v>
      </c>
    </row>
    <row r="207" spans="1:10" x14ac:dyDescent="0.3">
      <c r="A207" s="53" t="s">
        <v>160</v>
      </c>
      <c r="B207" s="54" t="s">
        <v>397</v>
      </c>
      <c r="C207" s="17"/>
      <c r="D207" s="17"/>
      <c r="E207" s="17"/>
      <c r="F207" s="10"/>
      <c r="G207" s="17"/>
      <c r="I207" s="13">
        <f t="shared" si="0"/>
        <v>0</v>
      </c>
      <c r="J207" s="46">
        <f t="shared" si="8"/>
        <v>0</v>
      </c>
    </row>
    <row r="208" spans="1:10" x14ac:dyDescent="0.3">
      <c r="A208" s="53" t="s">
        <v>332</v>
      </c>
      <c r="B208" s="54" t="s">
        <v>401</v>
      </c>
      <c r="C208" s="17"/>
      <c r="D208" s="17"/>
      <c r="E208" s="17"/>
      <c r="F208" s="10"/>
      <c r="G208" s="17"/>
      <c r="I208" s="13">
        <f t="shared" si="0"/>
        <v>0</v>
      </c>
      <c r="J208" s="46">
        <f t="shared" si="8"/>
        <v>0</v>
      </c>
    </row>
    <row r="209" spans="1:10" x14ac:dyDescent="0.3">
      <c r="A209" s="53" t="s">
        <v>339</v>
      </c>
      <c r="B209" s="54" t="s">
        <v>401</v>
      </c>
      <c r="C209" s="17"/>
      <c r="D209" s="17"/>
      <c r="E209" s="17"/>
      <c r="F209" s="10"/>
      <c r="G209" s="17"/>
      <c r="I209" s="13">
        <f t="shared" si="0"/>
        <v>0</v>
      </c>
      <c r="J209" s="46">
        <f t="shared" si="8"/>
        <v>0</v>
      </c>
    </row>
    <row r="210" spans="1:10" x14ac:dyDescent="0.3">
      <c r="A210" s="53" t="s">
        <v>161</v>
      </c>
      <c r="B210" s="54" t="s">
        <v>401</v>
      </c>
      <c r="C210" s="17"/>
      <c r="D210" s="17"/>
      <c r="E210" s="17"/>
      <c r="F210" s="10"/>
      <c r="G210" s="17"/>
      <c r="I210" s="13">
        <f t="shared" si="0"/>
        <v>0</v>
      </c>
      <c r="J210" s="46">
        <f t="shared" si="8"/>
        <v>0</v>
      </c>
    </row>
    <row r="211" spans="1:10" x14ac:dyDescent="0.3">
      <c r="A211" t="s">
        <v>37</v>
      </c>
      <c r="B211" t="s">
        <v>293</v>
      </c>
      <c r="C211" s="17"/>
      <c r="D211" s="17"/>
      <c r="E211" s="17"/>
      <c r="F211" s="17"/>
      <c r="G211" s="17"/>
      <c r="I211" s="13">
        <f t="shared" si="0"/>
        <v>0</v>
      </c>
      <c r="J211" s="44">
        <f>I211+I218+I222+I230</f>
        <v>4657.3999999999996</v>
      </c>
    </row>
    <row r="212" spans="1:10" x14ac:dyDescent="0.3">
      <c r="A212" s="2" t="s">
        <v>332</v>
      </c>
      <c r="B212" s="2" t="s">
        <v>327</v>
      </c>
      <c r="C212" s="17"/>
      <c r="D212" s="17"/>
      <c r="E212" s="17"/>
      <c r="F212" s="17"/>
      <c r="G212" s="17"/>
      <c r="I212" s="13">
        <f t="shared" si="0"/>
        <v>0</v>
      </c>
      <c r="J212" s="46">
        <f>I212+I231+I237+I223</f>
        <v>695</v>
      </c>
    </row>
    <row r="213" spans="1:10" x14ac:dyDescent="0.3">
      <c r="A213" t="s">
        <v>33</v>
      </c>
      <c r="B213" t="s">
        <v>293</v>
      </c>
      <c r="C213" s="17"/>
      <c r="D213" s="17"/>
      <c r="E213" s="17"/>
      <c r="F213" s="17"/>
      <c r="G213" s="17"/>
      <c r="I213" s="13">
        <f t="shared" si="0"/>
        <v>0</v>
      </c>
      <c r="J213" s="46">
        <f>I213+I219+I224+I232+I238</f>
        <v>3224</v>
      </c>
    </row>
    <row r="214" spans="1:10" x14ac:dyDescent="0.3">
      <c r="A214" s="2" t="s">
        <v>326</v>
      </c>
      <c r="B214" s="2" t="s">
        <v>327</v>
      </c>
      <c r="C214" s="17"/>
      <c r="D214" s="17"/>
      <c r="E214" s="17"/>
      <c r="F214" s="17"/>
      <c r="G214" s="17"/>
      <c r="I214" s="13">
        <f t="shared" si="0"/>
        <v>0</v>
      </c>
      <c r="J214" s="46">
        <f>I214+I233+I239+I225</f>
        <v>3454</v>
      </c>
    </row>
    <row r="215" spans="1:10" x14ac:dyDescent="0.3">
      <c r="A215" t="s">
        <v>31</v>
      </c>
      <c r="B215" t="s">
        <v>293</v>
      </c>
      <c r="C215" s="17"/>
      <c r="D215" s="17"/>
      <c r="E215" s="17"/>
      <c r="F215" s="10"/>
      <c r="G215" s="17"/>
      <c r="I215" s="13">
        <f t="shared" si="0"/>
        <v>0</v>
      </c>
      <c r="J215" s="44">
        <f>I215+I220+I226+I234+I240</f>
        <v>2133</v>
      </c>
    </row>
    <row r="216" spans="1:10" x14ac:dyDescent="0.3">
      <c r="A216" t="s">
        <v>245</v>
      </c>
      <c r="B216" t="s">
        <v>293</v>
      </c>
      <c r="C216" s="17"/>
      <c r="D216" s="17"/>
      <c r="E216" s="17"/>
      <c r="F216" s="10"/>
      <c r="G216" s="17"/>
      <c r="I216" s="13">
        <f t="shared" si="0"/>
        <v>0</v>
      </c>
      <c r="J216" s="75">
        <f>I216+I221+I228+I235+I242</f>
        <v>5402</v>
      </c>
    </row>
    <row r="217" spans="1:10" x14ac:dyDescent="0.3">
      <c r="A217" t="s">
        <v>161</v>
      </c>
      <c r="B217" t="s">
        <v>293</v>
      </c>
      <c r="C217" s="17"/>
      <c r="D217" s="17"/>
      <c r="E217" s="17"/>
      <c r="F217" s="10"/>
      <c r="G217" s="17"/>
      <c r="I217" s="13">
        <f t="shared" si="0"/>
        <v>0</v>
      </c>
      <c r="J217" s="46">
        <f>I217+I236+I243+I229</f>
        <v>5497</v>
      </c>
    </row>
    <row r="218" spans="1:10" x14ac:dyDescent="0.3">
      <c r="A218" t="s">
        <v>37</v>
      </c>
      <c r="B218" t="s">
        <v>277</v>
      </c>
      <c r="C218" s="17">
        <v>1526.8</v>
      </c>
      <c r="D218" s="17">
        <v>1772.8</v>
      </c>
      <c r="E218" s="17">
        <v>1357.8</v>
      </c>
      <c r="F218" s="10"/>
      <c r="G218" s="17"/>
      <c r="I218" s="47">
        <f t="shared" si="0"/>
        <v>4657.3999999999996</v>
      </c>
      <c r="J218" s="46"/>
    </row>
    <row r="219" spans="1:10" x14ac:dyDescent="0.3">
      <c r="A219" t="s">
        <v>33</v>
      </c>
      <c r="B219" t="s">
        <v>277</v>
      </c>
      <c r="C219" s="17"/>
      <c r="D219" s="17"/>
      <c r="E219" s="17"/>
      <c r="F219" s="10"/>
      <c r="G219" s="17"/>
      <c r="I219" s="47">
        <f t="shared" si="0"/>
        <v>0</v>
      </c>
      <c r="J219" s="46"/>
    </row>
    <row r="220" spans="1:10" x14ac:dyDescent="0.3">
      <c r="A220" t="s">
        <v>31</v>
      </c>
      <c r="B220" t="s">
        <v>277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t="s">
        <v>245</v>
      </c>
      <c r="B221" t="s">
        <v>277</v>
      </c>
      <c r="C221" s="17"/>
      <c r="D221" s="17"/>
      <c r="E221" s="17"/>
      <c r="F221" s="10"/>
      <c r="G221" s="17"/>
      <c r="I221" s="74">
        <f t="shared" si="0"/>
        <v>0</v>
      </c>
      <c r="J221" s="46"/>
    </row>
    <row r="222" spans="1:10" x14ac:dyDescent="0.3">
      <c r="A222" s="2" t="s">
        <v>37</v>
      </c>
      <c r="B222" s="2" t="s">
        <v>153</v>
      </c>
      <c r="C222" s="17"/>
      <c r="D222" s="17"/>
      <c r="E222" s="17"/>
      <c r="F222" s="10"/>
      <c r="G222" s="17"/>
      <c r="I222" s="47">
        <f t="shared" si="0"/>
        <v>0</v>
      </c>
      <c r="J222" s="46"/>
    </row>
    <row r="223" spans="1:10" x14ac:dyDescent="0.3">
      <c r="A223" s="2" t="s">
        <v>332</v>
      </c>
      <c r="B223" s="2" t="s">
        <v>153</v>
      </c>
      <c r="C223" s="17"/>
      <c r="D223" s="17"/>
      <c r="E223" s="17">
        <v>695</v>
      </c>
      <c r="F223" s="10"/>
      <c r="G223" s="17"/>
      <c r="I223" s="47">
        <f t="shared" si="0"/>
        <v>695</v>
      </c>
      <c r="J223" s="46"/>
    </row>
    <row r="224" spans="1:10" x14ac:dyDescent="0.3">
      <c r="A224" s="2" t="s">
        <v>33</v>
      </c>
      <c r="B224" s="2" t="s">
        <v>153</v>
      </c>
      <c r="C224" s="17"/>
      <c r="D224" s="17"/>
      <c r="E224" s="17">
        <v>3224</v>
      </c>
      <c r="F224" s="10"/>
      <c r="G224" s="17"/>
      <c r="I224" s="47">
        <f t="shared" si="0"/>
        <v>3224</v>
      </c>
      <c r="J224" s="46"/>
    </row>
    <row r="225" spans="1:10" x14ac:dyDescent="0.3">
      <c r="A225" s="2" t="s">
        <v>326</v>
      </c>
      <c r="B225" s="2" t="s">
        <v>153</v>
      </c>
      <c r="C225" s="17"/>
      <c r="D225" s="17"/>
      <c r="E225" s="17"/>
      <c r="F225" s="10"/>
      <c r="G225" s="17"/>
      <c r="I225" s="47">
        <f t="shared" si="0"/>
        <v>0</v>
      </c>
      <c r="J225" s="46"/>
    </row>
    <row r="226" spans="1:10" x14ac:dyDescent="0.3">
      <c r="A226" s="2" t="s">
        <v>31</v>
      </c>
      <c r="B226" s="2" t="s">
        <v>153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339</v>
      </c>
      <c r="B227" s="2" t="s">
        <v>153</v>
      </c>
      <c r="C227" s="17"/>
      <c r="D227" s="17"/>
      <c r="E227" s="17"/>
      <c r="F227" s="10"/>
      <c r="G227" s="17"/>
      <c r="I227" s="47">
        <f t="shared" si="0"/>
        <v>0</v>
      </c>
      <c r="J227" s="46">
        <f>I227+I241</f>
        <v>2045</v>
      </c>
    </row>
    <row r="228" spans="1:10" x14ac:dyDescent="0.3">
      <c r="A228" s="2" t="s">
        <v>245</v>
      </c>
      <c r="B228" s="2" t="s">
        <v>153</v>
      </c>
      <c r="C228" s="17"/>
      <c r="D228" s="17"/>
      <c r="E228" s="17"/>
      <c r="F228" s="10">
        <v>2281</v>
      </c>
      <c r="G228" s="17"/>
      <c r="I228" s="47">
        <f t="shared" si="0"/>
        <v>2281</v>
      </c>
      <c r="J228" s="46"/>
    </row>
    <row r="229" spans="1:10" x14ac:dyDescent="0.3">
      <c r="A229" s="2" t="s">
        <v>161</v>
      </c>
      <c r="B229" s="2" t="s">
        <v>153</v>
      </c>
      <c r="C229" s="17"/>
      <c r="D229" s="17"/>
      <c r="E229" s="17">
        <v>1790</v>
      </c>
      <c r="F229" s="10">
        <v>1901</v>
      </c>
      <c r="G229" s="17"/>
      <c r="I229" s="47">
        <f t="shared" si="0"/>
        <v>3691</v>
      </c>
      <c r="J229" s="46"/>
    </row>
    <row r="230" spans="1:10" x14ac:dyDescent="0.3">
      <c r="A230" s="2" t="s">
        <v>42</v>
      </c>
      <c r="B230" s="2" t="s">
        <v>355</v>
      </c>
      <c r="C230" s="17"/>
      <c r="D230" s="17"/>
      <c r="E230" s="17"/>
      <c r="F230" s="17"/>
      <c r="G230" s="17"/>
      <c r="I230" s="47">
        <f t="shared" si="0"/>
        <v>0</v>
      </c>
      <c r="J230" s="46"/>
    </row>
    <row r="231" spans="1:10" x14ac:dyDescent="0.3">
      <c r="A231" s="2" t="s">
        <v>356</v>
      </c>
      <c r="B231" s="2" t="s">
        <v>355</v>
      </c>
      <c r="C231" s="17"/>
      <c r="D231" s="17"/>
      <c r="E231" s="17"/>
      <c r="F231" s="17"/>
      <c r="G231" s="17"/>
      <c r="I231" s="47">
        <f t="shared" si="0"/>
        <v>0</v>
      </c>
      <c r="J231" s="46"/>
    </row>
    <row r="232" spans="1:10" x14ac:dyDescent="0.3">
      <c r="A232" s="2" t="s">
        <v>44</v>
      </c>
      <c r="B232" s="2" t="s">
        <v>355</v>
      </c>
      <c r="C232" s="17"/>
      <c r="D232" s="17"/>
      <c r="E232" s="17"/>
      <c r="F232" s="17"/>
      <c r="G232" s="17"/>
      <c r="I232" s="47">
        <f t="shared" si="0"/>
        <v>0</v>
      </c>
      <c r="J232" s="46"/>
    </row>
    <row r="233" spans="1:10" x14ac:dyDescent="0.3">
      <c r="A233" s="2" t="s">
        <v>357</v>
      </c>
      <c r="B233" s="2" t="s">
        <v>355</v>
      </c>
      <c r="C233" s="17"/>
      <c r="D233" s="17"/>
      <c r="E233" s="17"/>
      <c r="F233" s="17"/>
      <c r="G233" s="17"/>
      <c r="I233" s="47">
        <f t="shared" si="0"/>
        <v>0</v>
      </c>
      <c r="J233" s="46"/>
    </row>
    <row r="234" spans="1:10" x14ac:dyDescent="0.3">
      <c r="A234" s="2" t="s">
        <v>71</v>
      </c>
      <c r="B234" s="2" t="s">
        <v>355</v>
      </c>
      <c r="C234" s="17"/>
      <c r="D234" s="17"/>
      <c r="E234" s="17"/>
      <c r="F234" s="17"/>
      <c r="G234" s="17"/>
      <c r="I234" s="47">
        <f t="shared" si="0"/>
        <v>0</v>
      </c>
      <c r="J234" s="46"/>
    </row>
    <row r="235" spans="1:10" x14ac:dyDescent="0.3">
      <c r="A235" s="2" t="s">
        <v>358</v>
      </c>
      <c r="B235" s="2" t="s">
        <v>355</v>
      </c>
      <c r="C235" s="17"/>
      <c r="D235" s="17"/>
      <c r="E235" s="17"/>
      <c r="F235" s="17"/>
      <c r="G235" s="17"/>
      <c r="I235" s="47">
        <f t="shared" si="0"/>
        <v>0</v>
      </c>
      <c r="J235" s="46"/>
    </row>
    <row r="236" spans="1:10" x14ac:dyDescent="0.3">
      <c r="A236" s="2" t="s">
        <v>359</v>
      </c>
      <c r="B236" s="2" t="s">
        <v>355</v>
      </c>
      <c r="C236" s="17"/>
      <c r="D236" s="17"/>
      <c r="E236" s="17"/>
      <c r="F236" s="10"/>
      <c r="G236" s="17"/>
      <c r="I236" s="47">
        <f t="shared" si="0"/>
        <v>0</v>
      </c>
      <c r="J236" s="46"/>
    </row>
    <row r="237" spans="1:10" x14ac:dyDescent="0.3">
      <c r="A237" s="2" t="s">
        <v>332</v>
      </c>
      <c r="B237" s="62" t="s">
        <v>381</v>
      </c>
      <c r="C237" s="17"/>
      <c r="D237" s="17"/>
      <c r="E237" s="17"/>
      <c r="F237" s="10"/>
      <c r="G237" s="17"/>
      <c r="I237" s="47">
        <f t="shared" si="0"/>
        <v>0</v>
      </c>
      <c r="J237" s="46"/>
    </row>
    <row r="238" spans="1:10" x14ac:dyDescent="0.3">
      <c r="A238" s="2" t="s">
        <v>33</v>
      </c>
      <c r="B238" s="62" t="s">
        <v>381</v>
      </c>
      <c r="C238" s="17"/>
      <c r="D238" s="17"/>
      <c r="E238" s="17"/>
      <c r="F238" s="10"/>
      <c r="G238" s="17"/>
      <c r="I238" s="47">
        <f t="shared" ref="I238" si="9">C238+D238+E238+F238+G238</f>
        <v>0</v>
      </c>
      <c r="J238" s="46"/>
    </row>
    <row r="239" spans="1:10" x14ac:dyDescent="0.3">
      <c r="A239" s="2" t="s">
        <v>326</v>
      </c>
      <c r="B239" s="62" t="s">
        <v>381</v>
      </c>
      <c r="C239" s="17"/>
      <c r="D239" s="17">
        <v>2594</v>
      </c>
      <c r="E239" s="17"/>
      <c r="F239" s="10">
        <v>860</v>
      </c>
      <c r="G239" s="17"/>
      <c r="I239" s="47">
        <f t="shared" si="0"/>
        <v>3454</v>
      </c>
      <c r="J239" s="46"/>
    </row>
    <row r="240" spans="1:10" x14ac:dyDescent="0.3">
      <c r="A240" s="2" t="s">
        <v>31</v>
      </c>
      <c r="B240" s="62" t="s">
        <v>381</v>
      </c>
      <c r="C240" s="17"/>
      <c r="D240" s="17"/>
      <c r="E240" s="17">
        <v>785</v>
      </c>
      <c r="F240" s="10">
        <v>1348</v>
      </c>
      <c r="G240" s="17"/>
      <c r="I240" s="47">
        <f t="shared" ref="I240:I241" si="10">C240+D240+E240+F240+G240</f>
        <v>2133</v>
      </c>
      <c r="J240" s="46"/>
    </row>
    <row r="241" spans="1:10" x14ac:dyDescent="0.3">
      <c r="A241" s="2" t="s">
        <v>339</v>
      </c>
      <c r="B241" s="62" t="s">
        <v>381</v>
      </c>
      <c r="C241" s="17"/>
      <c r="D241" s="17"/>
      <c r="E241" s="17"/>
      <c r="F241" s="10">
        <v>2045</v>
      </c>
      <c r="G241" s="17"/>
      <c r="I241" s="47">
        <f t="shared" si="10"/>
        <v>2045</v>
      </c>
      <c r="J241" s="46"/>
    </row>
    <row r="242" spans="1:10" x14ac:dyDescent="0.3">
      <c r="A242" s="2" t="s">
        <v>245</v>
      </c>
      <c r="B242" s="62" t="s">
        <v>381</v>
      </c>
      <c r="C242" s="17"/>
      <c r="D242" s="17"/>
      <c r="E242" s="17">
        <v>2274</v>
      </c>
      <c r="F242" s="10">
        <v>847</v>
      </c>
      <c r="G242" s="17"/>
      <c r="I242" s="47">
        <f t="shared" si="0"/>
        <v>3121</v>
      </c>
      <c r="J242" s="46"/>
    </row>
    <row r="243" spans="1:10" x14ac:dyDescent="0.3">
      <c r="A243" s="2" t="s">
        <v>161</v>
      </c>
      <c r="B243" s="62" t="s">
        <v>381</v>
      </c>
      <c r="C243" s="17"/>
      <c r="D243" s="17"/>
      <c r="E243" s="17">
        <v>1806</v>
      </c>
      <c r="F243" s="10"/>
      <c r="G243" s="17"/>
      <c r="I243" s="47">
        <f t="shared" si="0"/>
        <v>1806</v>
      </c>
      <c r="J243" s="46"/>
    </row>
    <row r="244" spans="1:10" x14ac:dyDescent="0.3">
      <c r="A244" s="2" t="s">
        <v>29</v>
      </c>
      <c r="B244" s="2" t="s">
        <v>318</v>
      </c>
      <c r="C244" s="17"/>
      <c r="D244" s="17"/>
      <c r="E244" s="17"/>
      <c r="F244" s="10"/>
      <c r="G244" s="17"/>
      <c r="I244" s="47">
        <f t="shared" si="0"/>
        <v>0</v>
      </c>
      <c r="J244" s="46">
        <f>I244</f>
        <v>0</v>
      </c>
    </row>
    <row r="245" spans="1:10" x14ac:dyDescent="0.3">
      <c r="A245" s="2" t="s">
        <v>17</v>
      </c>
      <c r="B245" s="2" t="s">
        <v>318</v>
      </c>
      <c r="C245" s="17"/>
      <c r="D245" s="17"/>
      <c r="E245" s="17"/>
      <c r="F245" s="10"/>
      <c r="G245" s="17"/>
      <c r="I245" s="47">
        <f t="shared" si="0"/>
        <v>0</v>
      </c>
      <c r="J245" s="46">
        <f>I245</f>
        <v>0</v>
      </c>
    </row>
    <row r="246" spans="1:10" x14ac:dyDescent="0.3">
      <c r="A246" s="2" t="s">
        <v>37</v>
      </c>
      <c r="B246" s="2" t="s">
        <v>290</v>
      </c>
      <c r="C246" s="17"/>
      <c r="D246" s="17"/>
      <c r="E246" s="17"/>
      <c r="F246" s="10"/>
      <c r="G246" s="17"/>
      <c r="I246" s="47">
        <f t="shared" si="0"/>
        <v>0</v>
      </c>
      <c r="J246" s="45"/>
    </row>
    <row r="247" spans="1:10" x14ac:dyDescent="0.3">
      <c r="A247" s="2" t="s">
        <v>33</v>
      </c>
      <c r="B247" s="2" t="s">
        <v>290</v>
      </c>
      <c r="C247" s="17"/>
      <c r="D247" s="17"/>
      <c r="E247" s="17"/>
      <c r="F247" s="10"/>
      <c r="G247" s="17"/>
      <c r="I247" s="47">
        <f t="shared" si="0"/>
        <v>0</v>
      </c>
      <c r="J247" s="45"/>
    </row>
    <row r="248" spans="1:10" x14ac:dyDescent="0.3">
      <c r="A248" s="2" t="s">
        <v>31</v>
      </c>
      <c r="B248" s="2" t="s">
        <v>290</v>
      </c>
      <c r="C248" s="17"/>
      <c r="D248" s="17"/>
      <c r="E248" s="17"/>
      <c r="F248" s="10"/>
      <c r="G248" s="17"/>
      <c r="I248" s="47">
        <f t="shared" si="0"/>
        <v>0</v>
      </c>
      <c r="J248" s="45"/>
    </row>
    <row r="249" spans="1:10" x14ac:dyDescent="0.3">
      <c r="A249" s="2" t="s">
        <v>245</v>
      </c>
      <c r="B249" s="2" t="s">
        <v>290</v>
      </c>
      <c r="C249" s="17"/>
      <c r="D249" s="17"/>
      <c r="E249" s="17"/>
      <c r="F249" s="10"/>
      <c r="G249" s="17"/>
      <c r="I249" s="47">
        <f t="shared" si="0"/>
        <v>0</v>
      </c>
      <c r="J249" s="45"/>
    </row>
    <row r="250" spans="1:10" x14ac:dyDescent="0.3">
      <c r="A250" s="62" t="s">
        <v>29</v>
      </c>
      <c r="B250" s="62" t="s">
        <v>32</v>
      </c>
      <c r="C250" s="17"/>
      <c r="D250" s="17"/>
      <c r="E250" s="17"/>
      <c r="F250" s="10"/>
      <c r="G250" s="17"/>
      <c r="I250" s="47">
        <f t="shared" si="0"/>
        <v>0</v>
      </c>
      <c r="J250" s="46">
        <f>I250</f>
        <v>0</v>
      </c>
    </row>
    <row r="251" spans="1:10" x14ac:dyDescent="0.3">
      <c r="A251" s="62" t="s">
        <v>17</v>
      </c>
      <c r="B251" s="62" t="s">
        <v>32</v>
      </c>
      <c r="C251" s="17"/>
      <c r="D251" s="17"/>
      <c r="E251" s="17"/>
      <c r="F251" s="10"/>
      <c r="G251" s="17"/>
      <c r="I251" s="47">
        <f t="shared" si="0"/>
        <v>0</v>
      </c>
      <c r="J251" s="46">
        <f t="shared" ref="J251:J252" si="11">I251</f>
        <v>0</v>
      </c>
    </row>
    <row r="252" spans="1:10" x14ac:dyDescent="0.3">
      <c r="A252" s="40" t="s">
        <v>18</v>
      </c>
      <c r="B252" s="62" t="s">
        <v>32</v>
      </c>
      <c r="C252" s="17"/>
      <c r="D252" s="17"/>
      <c r="E252" s="17"/>
      <c r="F252" s="10"/>
      <c r="G252" s="17"/>
      <c r="I252" s="47">
        <f t="shared" si="0"/>
        <v>0</v>
      </c>
      <c r="J252" s="46">
        <f t="shared" si="11"/>
        <v>0</v>
      </c>
    </row>
    <row r="253" spans="1:10" x14ac:dyDescent="0.3">
      <c r="A253" s="2" t="s">
        <v>42</v>
      </c>
      <c r="B253" s="54" t="s">
        <v>385</v>
      </c>
      <c r="C253" s="17">
        <v>7605</v>
      </c>
      <c r="D253" s="17">
        <v>17068</v>
      </c>
      <c r="E253" s="17">
        <v>7049</v>
      </c>
      <c r="F253" s="10">
        <v>2583</v>
      </c>
      <c r="G253" s="17"/>
      <c r="I253" s="47">
        <f t="shared" si="0"/>
        <v>34305</v>
      </c>
      <c r="J253" s="46"/>
    </row>
    <row r="254" spans="1:10" x14ac:dyDescent="0.3">
      <c r="A254" s="2" t="s">
        <v>356</v>
      </c>
      <c r="B254" s="54" t="s">
        <v>385</v>
      </c>
      <c r="C254" s="17">
        <v>500</v>
      </c>
      <c r="D254" s="17">
        <v>17995</v>
      </c>
      <c r="E254" s="17">
        <v>22557</v>
      </c>
      <c r="F254" s="10">
        <v>1871</v>
      </c>
      <c r="G254" s="17"/>
      <c r="I254" s="47">
        <f t="shared" si="0"/>
        <v>42923</v>
      </c>
      <c r="J254" s="46"/>
    </row>
    <row r="255" spans="1:10" x14ac:dyDescent="0.3">
      <c r="A255" s="2" t="s">
        <v>44</v>
      </c>
      <c r="B255" s="54" t="s">
        <v>385</v>
      </c>
      <c r="C255" s="17"/>
      <c r="D255" s="17"/>
      <c r="E255" s="17">
        <v>11480</v>
      </c>
      <c r="F255" s="10"/>
      <c r="G255" s="17"/>
      <c r="I255" s="47">
        <f t="shared" si="0"/>
        <v>11480</v>
      </c>
      <c r="J255" s="46"/>
    </row>
    <row r="256" spans="1:10" x14ac:dyDescent="0.3">
      <c r="A256" s="2" t="s">
        <v>357</v>
      </c>
      <c r="B256" s="54" t="s">
        <v>385</v>
      </c>
      <c r="C256" s="17"/>
      <c r="D256" s="17">
        <v>6215</v>
      </c>
      <c r="E256" s="17">
        <v>8889</v>
      </c>
      <c r="F256" s="10">
        <v>12921</v>
      </c>
      <c r="G256" s="17"/>
      <c r="I256" s="47">
        <f t="shared" si="0"/>
        <v>28025</v>
      </c>
      <c r="J256" s="46"/>
    </row>
    <row r="257" spans="1:10" x14ac:dyDescent="0.3">
      <c r="A257" s="2" t="s">
        <v>71</v>
      </c>
      <c r="B257" s="54" t="s">
        <v>385</v>
      </c>
      <c r="C257" s="17"/>
      <c r="D257" s="17"/>
      <c r="E257" s="17">
        <v>4270</v>
      </c>
      <c r="F257" s="10"/>
      <c r="G257" s="17"/>
      <c r="I257" s="47">
        <f t="shared" si="0"/>
        <v>4270</v>
      </c>
      <c r="J257" s="46"/>
    </row>
    <row r="258" spans="1:10" x14ac:dyDescent="0.3">
      <c r="A258" s="2" t="s">
        <v>416</v>
      </c>
      <c r="B258" s="54" t="s">
        <v>385</v>
      </c>
      <c r="C258" s="17"/>
      <c r="D258" s="17">
        <v>5681</v>
      </c>
      <c r="E258" s="17">
        <v>7789</v>
      </c>
      <c r="F258" s="10">
        <v>7505</v>
      </c>
      <c r="G258" s="17"/>
      <c r="I258" s="47">
        <f t="shared" si="0"/>
        <v>20975</v>
      </c>
      <c r="J258" s="46">
        <f>I258+I269</f>
        <v>20975</v>
      </c>
    </row>
    <row r="259" spans="1:10" x14ac:dyDescent="0.3">
      <c r="A259" s="2" t="s">
        <v>358</v>
      </c>
      <c r="B259" s="54" t="s">
        <v>385</v>
      </c>
      <c r="C259" s="17"/>
      <c r="D259" s="17"/>
      <c r="E259" s="17"/>
      <c r="F259" s="10"/>
      <c r="G259" s="17"/>
      <c r="I259" s="47">
        <f t="shared" si="0"/>
        <v>0</v>
      </c>
      <c r="J259" s="46"/>
    </row>
    <row r="260" spans="1:10" x14ac:dyDescent="0.3">
      <c r="A260" s="2" t="s">
        <v>359</v>
      </c>
      <c r="B260" s="54" t="s">
        <v>385</v>
      </c>
      <c r="C260" s="17"/>
      <c r="D260" s="17"/>
      <c r="E260" s="17">
        <v>1756</v>
      </c>
      <c r="F260" s="10"/>
      <c r="G260" s="17"/>
      <c r="I260" s="47">
        <f t="shared" si="0"/>
        <v>1756</v>
      </c>
      <c r="J260" s="46"/>
    </row>
    <row r="261" spans="1:10" x14ac:dyDescent="0.3">
      <c r="A261" s="2" t="s">
        <v>392</v>
      </c>
      <c r="B261" s="54" t="s">
        <v>390</v>
      </c>
      <c r="C261" s="17"/>
      <c r="D261" s="17"/>
      <c r="E261" s="17"/>
      <c r="F261" s="10"/>
      <c r="G261" s="17"/>
      <c r="I261" s="47">
        <f t="shared" si="0"/>
        <v>0</v>
      </c>
      <c r="J261" s="46">
        <f>I261</f>
        <v>0</v>
      </c>
    </row>
    <row r="262" spans="1:10" x14ac:dyDescent="0.3">
      <c r="A262" s="2" t="s">
        <v>411</v>
      </c>
      <c r="B262" s="54" t="s">
        <v>390</v>
      </c>
      <c r="C262" s="17"/>
      <c r="D262" s="17"/>
      <c r="E262" s="17"/>
      <c r="F262" s="10"/>
      <c r="G262" s="17"/>
      <c r="I262" s="47">
        <f t="shared" si="0"/>
        <v>0</v>
      </c>
      <c r="J262" s="46">
        <f>I262</f>
        <v>0</v>
      </c>
    </row>
    <row r="263" spans="1:10" x14ac:dyDescent="0.3">
      <c r="A263" s="2" t="s">
        <v>393</v>
      </c>
      <c r="B263" s="54" t="s">
        <v>390</v>
      </c>
      <c r="C263" s="17"/>
      <c r="D263" s="17"/>
      <c r="E263" s="17"/>
      <c r="F263" s="10"/>
      <c r="G263" s="17"/>
      <c r="I263" s="47">
        <f t="shared" si="0"/>
        <v>0</v>
      </c>
      <c r="J263" s="46">
        <f>I263</f>
        <v>0</v>
      </c>
    </row>
    <row r="264" spans="1:10" x14ac:dyDescent="0.3">
      <c r="A264" s="2" t="s">
        <v>29</v>
      </c>
      <c r="B264" s="54" t="s">
        <v>433</v>
      </c>
      <c r="C264" s="17"/>
      <c r="D264" s="17"/>
      <c r="E264" s="17"/>
      <c r="F264" s="10"/>
      <c r="G264" s="17"/>
      <c r="I264" s="47">
        <f t="shared" si="0"/>
        <v>0</v>
      </c>
      <c r="J264" s="46"/>
    </row>
    <row r="265" spans="1:10" x14ac:dyDescent="0.3">
      <c r="A265" s="2" t="s">
        <v>330</v>
      </c>
      <c r="B265" s="54" t="s">
        <v>433</v>
      </c>
      <c r="C265" s="17"/>
      <c r="D265" s="17"/>
      <c r="E265" s="17"/>
      <c r="F265" s="10"/>
      <c r="G265" s="17"/>
      <c r="I265" s="47">
        <f t="shared" si="0"/>
        <v>0</v>
      </c>
      <c r="J265" s="46"/>
    </row>
    <row r="266" spans="1:10" x14ac:dyDescent="0.3">
      <c r="A266" s="2" t="s">
        <v>17</v>
      </c>
      <c r="B266" s="54" t="s">
        <v>433</v>
      </c>
      <c r="C266" s="17"/>
      <c r="D266" s="17"/>
      <c r="E266" s="17"/>
      <c r="F266" s="10"/>
      <c r="G266" s="17"/>
      <c r="I266" s="47">
        <f t="shared" si="0"/>
        <v>0</v>
      </c>
      <c r="J266" s="46"/>
    </row>
    <row r="267" spans="1:10" x14ac:dyDescent="0.3">
      <c r="A267" s="2" t="s">
        <v>331</v>
      </c>
      <c r="B267" s="54" t="s">
        <v>433</v>
      </c>
      <c r="C267" s="17"/>
      <c r="D267" s="17"/>
      <c r="E267" s="17"/>
      <c r="F267" s="10"/>
      <c r="G267" s="17"/>
      <c r="I267" s="47">
        <f t="shared" si="0"/>
        <v>0</v>
      </c>
      <c r="J267" s="46"/>
    </row>
    <row r="268" spans="1:10" x14ac:dyDescent="0.3">
      <c r="A268" s="2" t="s">
        <v>18</v>
      </c>
      <c r="B268" s="54" t="s">
        <v>433</v>
      </c>
      <c r="C268" s="17"/>
      <c r="D268" s="17"/>
      <c r="E268" s="17"/>
      <c r="F268" s="10"/>
      <c r="G268" s="17"/>
      <c r="I268" s="47">
        <f t="shared" si="0"/>
        <v>0</v>
      </c>
      <c r="J268" s="46"/>
    </row>
    <row r="269" spans="1:10" x14ac:dyDescent="0.3">
      <c r="A269" s="2" t="s">
        <v>415</v>
      </c>
      <c r="B269" s="54" t="s">
        <v>433</v>
      </c>
      <c r="C269" s="17"/>
      <c r="D269" s="17"/>
      <c r="E269" s="17"/>
      <c r="F269" s="10"/>
      <c r="G269" s="17"/>
      <c r="I269" s="47">
        <f t="shared" ref="I269:I285" si="12">C269+D269+E269+F269+G269</f>
        <v>0</v>
      </c>
      <c r="J269" s="46"/>
    </row>
    <row r="270" spans="1:10" x14ac:dyDescent="0.3">
      <c r="A270" s="2" t="s">
        <v>53</v>
      </c>
      <c r="B270" s="58" t="s">
        <v>310</v>
      </c>
      <c r="C270" s="17"/>
      <c r="D270" s="17"/>
      <c r="E270" s="17"/>
      <c r="F270" s="10"/>
      <c r="G270" s="17"/>
      <c r="I270" s="47">
        <f t="shared" si="12"/>
        <v>0</v>
      </c>
      <c r="J270" s="44">
        <f>I176+I246+I270+I277+I253+I264</f>
        <v>51223</v>
      </c>
    </row>
    <row r="271" spans="1:10" x14ac:dyDescent="0.3">
      <c r="A271" s="2" t="s">
        <v>333</v>
      </c>
      <c r="B271" s="58" t="s">
        <v>310</v>
      </c>
      <c r="C271" s="17"/>
      <c r="D271" s="17"/>
      <c r="E271" s="17"/>
      <c r="F271" s="10"/>
      <c r="G271" s="17"/>
      <c r="I271" s="47">
        <f t="shared" si="12"/>
        <v>0</v>
      </c>
      <c r="J271" s="46">
        <f>I271+I177+I278+I254+I265</f>
        <v>47049</v>
      </c>
    </row>
    <row r="272" spans="1:10" x14ac:dyDescent="0.3">
      <c r="A272" s="2" t="s">
        <v>54</v>
      </c>
      <c r="B272" s="58" t="s">
        <v>310</v>
      </c>
      <c r="C272" s="17"/>
      <c r="D272" s="17"/>
      <c r="E272" s="17"/>
      <c r="F272" s="10"/>
      <c r="G272" s="17"/>
      <c r="I272" s="47">
        <f t="shared" si="12"/>
        <v>0</v>
      </c>
      <c r="J272" s="44">
        <f>I178+I247+I272+I285+I279+I255+I266</f>
        <v>11480</v>
      </c>
    </row>
    <row r="273" spans="1:10" x14ac:dyDescent="0.3">
      <c r="A273" s="2" t="s">
        <v>334</v>
      </c>
      <c r="B273" s="58" t="s">
        <v>310</v>
      </c>
      <c r="C273" s="17"/>
      <c r="D273" s="17"/>
      <c r="E273" s="17"/>
      <c r="F273" s="10"/>
      <c r="G273" s="17"/>
      <c r="I273" s="47">
        <f t="shared" si="12"/>
        <v>0</v>
      </c>
      <c r="J273" s="46">
        <f>I273+I179+I280+I256+I267</f>
        <v>30415</v>
      </c>
    </row>
    <row r="274" spans="1:10" x14ac:dyDescent="0.3">
      <c r="A274" s="2" t="s">
        <v>311</v>
      </c>
      <c r="B274" s="58" t="s">
        <v>310</v>
      </c>
      <c r="C274" s="17"/>
      <c r="D274" s="17"/>
      <c r="E274" s="17"/>
      <c r="F274" s="10"/>
      <c r="G274" s="17"/>
      <c r="I274" s="47">
        <f t="shared" si="12"/>
        <v>0</v>
      </c>
      <c r="J274" s="44">
        <f>I181+I248+I274+I281+I257+I268</f>
        <v>8580</v>
      </c>
    </row>
    <row r="275" spans="1:10" x14ac:dyDescent="0.3">
      <c r="A275" s="2" t="s">
        <v>320</v>
      </c>
      <c r="B275" s="58" t="s">
        <v>310</v>
      </c>
      <c r="C275" s="17"/>
      <c r="D275" s="17"/>
      <c r="E275" s="17"/>
      <c r="F275" s="17"/>
      <c r="G275" s="17"/>
      <c r="I275" s="47">
        <f t="shared" si="12"/>
        <v>0</v>
      </c>
      <c r="J275" s="44">
        <f>I249+I275+I182+I283+I259</f>
        <v>2201</v>
      </c>
    </row>
    <row r="276" spans="1:10" x14ac:dyDescent="0.3">
      <c r="A276" s="2" t="s">
        <v>337</v>
      </c>
      <c r="B276" s="58" t="s">
        <v>310</v>
      </c>
      <c r="C276" s="17"/>
      <c r="D276" s="17"/>
      <c r="E276" s="17"/>
      <c r="F276" s="17"/>
      <c r="G276" s="17"/>
      <c r="I276" s="47">
        <f>C276+D276+E276+F276+G276</f>
        <v>0</v>
      </c>
      <c r="J276" s="46">
        <f>I276+I183+I284+I260</f>
        <v>17411</v>
      </c>
    </row>
    <row r="277" spans="1:10" x14ac:dyDescent="0.3">
      <c r="A277" s="65" t="s">
        <v>29</v>
      </c>
      <c r="B277" s="58" t="s">
        <v>310</v>
      </c>
      <c r="C277" s="17"/>
      <c r="D277" s="17"/>
      <c r="E277" s="17"/>
      <c r="F277" s="17">
        <v>16918</v>
      </c>
      <c r="G277" s="17"/>
      <c r="I277" s="47">
        <f t="shared" ref="I277:I284" si="13">C277+D277+E277+F277+G277</f>
        <v>16918</v>
      </c>
      <c r="J277" s="46"/>
    </row>
    <row r="278" spans="1:10" x14ac:dyDescent="0.3">
      <c r="A278" s="65" t="s">
        <v>330</v>
      </c>
      <c r="B278" s="58" t="s">
        <v>310</v>
      </c>
      <c r="C278" s="17"/>
      <c r="D278" s="17"/>
      <c r="E278" s="17"/>
      <c r="F278" s="17">
        <v>4126</v>
      </c>
      <c r="G278" s="17"/>
      <c r="I278" s="47">
        <f t="shared" si="13"/>
        <v>4126</v>
      </c>
      <c r="J278" s="46"/>
    </row>
    <row r="279" spans="1:10" x14ac:dyDescent="0.3">
      <c r="A279" s="65" t="s">
        <v>17</v>
      </c>
      <c r="B279" s="58" t="s">
        <v>310</v>
      </c>
      <c r="C279" s="17"/>
      <c r="D279" s="17"/>
      <c r="E279" s="17"/>
      <c r="F279" s="17"/>
      <c r="G279" s="17"/>
      <c r="I279" s="47">
        <f t="shared" si="13"/>
        <v>0</v>
      </c>
      <c r="J279" s="46"/>
    </row>
    <row r="280" spans="1:10" x14ac:dyDescent="0.3">
      <c r="A280" s="65" t="s">
        <v>331</v>
      </c>
      <c r="B280" s="58" t="s">
        <v>310</v>
      </c>
      <c r="C280" s="17"/>
      <c r="D280" s="17"/>
      <c r="E280" s="17"/>
      <c r="F280" s="17">
        <v>2390</v>
      </c>
      <c r="G280" s="17"/>
      <c r="I280" s="47">
        <f t="shared" si="13"/>
        <v>2390</v>
      </c>
      <c r="J280" s="46"/>
    </row>
    <row r="281" spans="1:10" x14ac:dyDescent="0.3">
      <c r="A281" s="65" t="s">
        <v>18</v>
      </c>
      <c r="B281" s="58" t="s">
        <v>310</v>
      </c>
      <c r="C281" s="17"/>
      <c r="D281" s="17"/>
      <c r="E281" s="17"/>
      <c r="F281" s="10">
        <v>4310</v>
      </c>
      <c r="G281" s="17"/>
      <c r="I281" s="47">
        <f t="shared" si="13"/>
        <v>4310</v>
      </c>
      <c r="J281" s="46"/>
    </row>
    <row r="282" spans="1:10" x14ac:dyDescent="0.3">
      <c r="A282" s="65" t="s">
        <v>415</v>
      </c>
      <c r="B282" s="58" t="s">
        <v>310</v>
      </c>
      <c r="C282" s="17"/>
      <c r="D282" s="17"/>
      <c r="E282" s="17"/>
      <c r="F282" s="10"/>
      <c r="G282" s="17"/>
      <c r="I282" s="47">
        <f t="shared" si="13"/>
        <v>0</v>
      </c>
      <c r="J282" s="46">
        <f>I282</f>
        <v>0</v>
      </c>
    </row>
    <row r="283" spans="1:10" x14ac:dyDescent="0.3">
      <c r="A283" s="65" t="s">
        <v>244</v>
      </c>
      <c r="B283" s="58" t="s">
        <v>310</v>
      </c>
      <c r="C283" s="17"/>
      <c r="D283" s="17"/>
      <c r="E283" s="17"/>
      <c r="F283" s="10">
        <v>2201</v>
      </c>
      <c r="G283" s="17"/>
      <c r="I283" s="47">
        <f t="shared" si="13"/>
        <v>2201</v>
      </c>
      <c r="J283" s="46"/>
    </row>
    <row r="284" spans="1:10" x14ac:dyDescent="0.3">
      <c r="A284" s="65" t="s">
        <v>162</v>
      </c>
      <c r="B284" s="58" t="s">
        <v>310</v>
      </c>
      <c r="C284" s="17"/>
      <c r="D284" s="17">
        <v>2328</v>
      </c>
      <c r="E284" s="17">
        <v>4198</v>
      </c>
      <c r="F284" s="10">
        <v>9129</v>
      </c>
      <c r="G284" s="17"/>
      <c r="I284" s="47">
        <f t="shared" si="13"/>
        <v>15655</v>
      </c>
      <c r="J284" s="46"/>
    </row>
    <row r="285" spans="1:10" x14ac:dyDescent="0.3">
      <c r="A285" t="s">
        <v>27</v>
      </c>
      <c r="B285" t="s">
        <v>45</v>
      </c>
      <c r="C285" s="17"/>
      <c r="D285" s="17"/>
      <c r="E285" s="17"/>
      <c r="F285" s="17"/>
      <c r="G285" s="17"/>
      <c r="I285" s="47">
        <f t="shared" si="12"/>
        <v>0</v>
      </c>
      <c r="J285" s="44"/>
    </row>
    <row r="286" spans="1:10" x14ac:dyDescent="0.3">
      <c r="C286" s="1" t="s">
        <v>0</v>
      </c>
      <c r="D286" s="1" t="s">
        <v>0</v>
      </c>
      <c r="E286" s="1" t="s">
        <v>0</v>
      </c>
      <c r="F286" s="1" t="s">
        <v>0</v>
      </c>
      <c r="G286" s="1" t="s">
        <v>0</v>
      </c>
      <c r="H286" s="1"/>
      <c r="I286" s="1" t="s">
        <v>0</v>
      </c>
    </row>
    <row r="287" spans="1:10" x14ac:dyDescent="0.3">
      <c r="C287" s="70">
        <f>SUM(C4:C285)</f>
        <v>28622.799999999999</v>
      </c>
      <c r="D287" s="70">
        <f>SUM(D4:D285)</f>
        <v>146190.79999999999</v>
      </c>
      <c r="E287" s="70">
        <f>SUM(E4:E285)</f>
        <v>257769.8</v>
      </c>
      <c r="F287" s="70">
        <f>SUM(F4:F285)</f>
        <v>216921</v>
      </c>
      <c r="G287" s="70">
        <f>SUM(G4:G285)</f>
        <v>0</v>
      </c>
      <c r="H287" s="9"/>
      <c r="I287" s="76">
        <f>SUM(I4:I285)</f>
        <v>649504.4</v>
      </c>
      <c r="J287" s="76">
        <f>SUM(J4:J285)</f>
        <v>649504.4</v>
      </c>
    </row>
    <row r="288" spans="1:10" x14ac:dyDescent="0.3">
      <c r="C288" s="1" t="s">
        <v>1</v>
      </c>
      <c r="D288" s="1" t="s">
        <v>1</v>
      </c>
      <c r="E288" s="1" t="s">
        <v>1</v>
      </c>
      <c r="F288" s="1" t="s">
        <v>1</v>
      </c>
      <c r="G288" s="1" t="s">
        <v>1</v>
      </c>
      <c r="H288" s="1"/>
      <c r="I288" s="1" t="s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J288"/>
  <sheetViews>
    <sheetView topLeftCell="A261" workbookViewId="0">
      <selection activeCell="J115" sqref="J115"/>
    </sheetView>
  </sheetViews>
  <sheetFormatPr defaultRowHeight="14.4" x14ac:dyDescent="0.3"/>
  <cols>
    <col min="2" max="2" width="18.6640625" customWidth="1"/>
    <col min="3" max="4" width="10.44140625" customWidth="1"/>
    <col min="5" max="5" width="11" customWidth="1"/>
    <col min="6" max="6" width="10.6640625" customWidth="1"/>
    <col min="7" max="7" width="10.5546875" customWidth="1"/>
    <col min="8" max="8" width="10.33203125" customWidth="1"/>
    <col min="9" max="9" width="11.6640625" customWidth="1"/>
    <col min="10" max="10" width="12" customWidth="1"/>
  </cols>
  <sheetData>
    <row r="1" spans="1:10" x14ac:dyDescent="0.3">
      <c r="A1" t="s">
        <v>450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268</v>
      </c>
      <c r="D3" s="4" t="s">
        <v>269</v>
      </c>
      <c r="E3" s="4" t="s">
        <v>270</v>
      </c>
      <c r="F3" s="3" t="s">
        <v>271</v>
      </c>
      <c r="G3" s="3" t="s">
        <v>92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58" si="0">C4+D4+E4+F4+G4</f>
        <v>0</v>
      </c>
      <c r="J4" s="44">
        <f>I4+I20+I34+I41+I63+I67+I69+I80+I27+I76+I87+I56+I48</f>
        <v>29086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si="0"/>
        <v>0</v>
      </c>
      <c r="J5" s="44">
        <f>I5+I21+I35+I42+I64+I68+I70+I81+I28+I77+I88+I57+I49</f>
        <v>53084</v>
      </c>
    </row>
    <row r="6" spans="1:10" x14ac:dyDescent="0.3">
      <c r="A6" t="s">
        <v>20</v>
      </c>
      <c r="B6" t="s">
        <v>13</v>
      </c>
      <c r="C6" s="5"/>
      <c r="D6" s="5">
        <v>15575</v>
      </c>
      <c r="E6" s="5"/>
      <c r="F6" s="17"/>
      <c r="G6" s="5"/>
      <c r="I6" s="47">
        <f t="shared" si="0"/>
        <v>15575</v>
      </c>
      <c r="J6" s="44">
        <f>I6+I22+I36+I43+I64+I68+I71+I82+I29+I78+I89+I58+I50</f>
        <v>34836</v>
      </c>
    </row>
    <row r="7" spans="1:10" x14ac:dyDescent="0.3">
      <c r="A7" t="s">
        <v>422</v>
      </c>
      <c r="B7" t="s">
        <v>13</v>
      </c>
      <c r="C7" s="5"/>
      <c r="D7" s="5"/>
      <c r="E7" s="5"/>
      <c r="F7" s="17">
        <v>854</v>
      </c>
      <c r="G7" s="5">
        <v>477</v>
      </c>
      <c r="I7" s="47">
        <f t="shared" si="0"/>
        <v>1331</v>
      </c>
      <c r="J7" s="44">
        <f>I7+I23+I37+I44+I30+I51+I59+I72+I83+I90</f>
        <v>29430</v>
      </c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>
        <f>I8+I24+I38+I45+I31+I52+I60+I65+I73+I84+I91</f>
        <v>19155</v>
      </c>
    </row>
    <row r="9" spans="1:10" x14ac:dyDescent="0.3">
      <c r="A9" t="s">
        <v>423</v>
      </c>
      <c r="B9" t="s">
        <v>13</v>
      </c>
      <c r="C9" s="5"/>
      <c r="D9" s="5">
        <v>7475</v>
      </c>
      <c r="E9" s="5"/>
      <c r="F9" s="17"/>
      <c r="G9" s="5">
        <v>189</v>
      </c>
      <c r="I9" s="47">
        <f t="shared" si="0"/>
        <v>7664</v>
      </c>
      <c r="J9" s="44">
        <f>I9+I92</f>
        <v>23094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/>
      <c r="G10" s="5"/>
      <c r="I10" s="47">
        <f t="shared" si="0"/>
        <v>0</v>
      </c>
      <c r="J10" s="44">
        <f>I10+I25+I39+I46+I32+I54+I61+I66+I74+I78+I85+I93</f>
        <v>3722</v>
      </c>
    </row>
    <row r="11" spans="1:10" x14ac:dyDescent="0.3">
      <c r="A11" t="s">
        <v>197</v>
      </c>
      <c r="B11" t="s">
        <v>13</v>
      </c>
      <c r="C11" s="5"/>
      <c r="D11" s="5">
        <v>11563</v>
      </c>
      <c r="E11" s="5"/>
      <c r="F11" s="17"/>
      <c r="G11" s="5"/>
      <c r="I11" s="47">
        <f t="shared" si="0"/>
        <v>11563</v>
      </c>
      <c r="J11" s="44">
        <f>I11+I26+I40+I47+I33+I55+I62+I75+I79+I86+I94</f>
        <v>14965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>
        <v>808</v>
      </c>
      <c r="I12" s="47">
        <f t="shared" si="0"/>
        <v>808</v>
      </c>
      <c r="J12" s="46">
        <f>I12</f>
        <v>808</v>
      </c>
    </row>
    <row r="13" spans="1:10" x14ac:dyDescent="0.3">
      <c r="A13" s="2" t="s">
        <v>323</v>
      </c>
      <c r="B13" s="2" t="s">
        <v>23</v>
      </c>
      <c r="C13" s="5"/>
      <c r="D13" s="5"/>
      <c r="E13" s="5">
        <v>573</v>
      </c>
      <c r="F13" s="17">
        <v>1021</v>
      </c>
      <c r="G13" s="5"/>
      <c r="I13" s="47">
        <f t="shared" si="0"/>
        <v>1594</v>
      </c>
      <c r="J13" s="46">
        <f>I13+I16</f>
        <v>1594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/>
      <c r="E15" s="5">
        <v>1192</v>
      </c>
      <c r="F15" s="17">
        <v>1430</v>
      </c>
      <c r="G15" s="5"/>
      <c r="I15" s="47">
        <f t="shared" si="0"/>
        <v>2622</v>
      </c>
      <c r="J15" s="46">
        <f>I15</f>
        <v>2622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85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85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85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85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85" t="s">
        <v>345</v>
      </c>
      <c r="C52" s="17"/>
      <c r="D52" s="17"/>
      <c r="E52" s="17">
        <v>2058</v>
      </c>
      <c r="F52" s="17"/>
      <c r="G52" s="17"/>
      <c r="I52" s="47">
        <f t="shared" si="0"/>
        <v>2058</v>
      </c>
      <c r="J52" s="45"/>
    </row>
    <row r="53" spans="1:10" x14ac:dyDescent="0.3">
      <c r="A53" s="57" t="s">
        <v>415</v>
      </c>
      <c r="B53" s="85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57" t="s">
        <v>244</v>
      </c>
      <c r="B54" s="85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85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>
        <v>18856</v>
      </c>
      <c r="E87" s="17">
        <v>2503</v>
      </c>
      <c r="F87" s="17">
        <v>1079</v>
      </c>
      <c r="G87" s="17">
        <v>6648</v>
      </c>
      <c r="I87" s="47">
        <f t="shared" si="0"/>
        <v>29086</v>
      </c>
      <c r="J87" s="45"/>
    </row>
    <row r="88" spans="1:10" x14ac:dyDescent="0.3">
      <c r="A88" s="77" t="s">
        <v>328</v>
      </c>
      <c r="B88" s="77" t="s">
        <v>386</v>
      </c>
      <c r="C88" s="17"/>
      <c r="D88" s="17">
        <v>13410</v>
      </c>
      <c r="E88" s="17">
        <v>20185</v>
      </c>
      <c r="F88" s="17">
        <v>10926</v>
      </c>
      <c r="G88" s="17">
        <v>8563</v>
      </c>
      <c r="I88" s="47">
        <f t="shared" si="0"/>
        <v>53084</v>
      </c>
      <c r="J88" s="45"/>
    </row>
    <row r="89" spans="1:10" x14ac:dyDescent="0.3">
      <c r="A89" s="77" t="s">
        <v>139</v>
      </c>
      <c r="B89" s="77" t="s">
        <v>386</v>
      </c>
      <c r="C89" s="17"/>
      <c r="D89" s="17"/>
      <c r="E89" s="17">
        <v>8298</v>
      </c>
      <c r="F89" s="17">
        <v>633</v>
      </c>
      <c r="G89" s="17">
        <v>10330</v>
      </c>
      <c r="I89" s="47">
        <f t="shared" si="0"/>
        <v>19261</v>
      </c>
      <c r="J89" s="45"/>
    </row>
    <row r="90" spans="1:10" x14ac:dyDescent="0.3">
      <c r="A90" s="77" t="s">
        <v>329</v>
      </c>
      <c r="B90" s="77" t="s">
        <v>386</v>
      </c>
      <c r="C90" s="17"/>
      <c r="D90" s="17">
        <v>2852</v>
      </c>
      <c r="E90" s="17">
        <v>3954</v>
      </c>
      <c r="F90" s="17">
        <v>20879</v>
      </c>
      <c r="G90" s="17">
        <v>414</v>
      </c>
      <c r="I90" s="47">
        <f t="shared" si="0"/>
        <v>28099</v>
      </c>
      <c r="J90" s="45"/>
    </row>
    <row r="91" spans="1:10" x14ac:dyDescent="0.3">
      <c r="A91" s="77" t="s">
        <v>174</v>
      </c>
      <c r="B91" s="77" t="s">
        <v>386</v>
      </c>
      <c r="C91" s="17"/>
      <c r="D91" s="17">
        <v>9477</v>
      </c>
      <c r="E91" s="17">
        <v>3190</v>
      </c>
      <c r="F91" s="17">
        <v>3165</v>
      </c>
      <c r="G91" s="17">
        <v>1265</v>
      </c>
      <c r="I91" s="47">
        <f t="shared" si="0"/>
        <v>17097</v>
      </c>
      <c r="J91" s="45"/>
    </row>
    <row r="92" spans="1:10" x14ac:dyDescent="0.3">
      <c r="A92" s="77" t="s">
        <v>448</v>
      </c>
      <c r="B92" s="77" t="s">
        <v>386</v>
      </c>
      <c r="C92" s="17"/>
      <c r="D92" s="17"/>
      <c r="E92" s="17"/>
      <c r="F92" s="17">
        <v>5632</v>
      </c>
      <c r="G92" s="17">
        <v>9798</v>
      </c>
      <c r="I92" s="47">
        <f t="shared" si="0"/>
        <v>15430</v>
      </c>
      <c r="J92" s="45"/>
    </row>
    <row r="93" spans="1:10" x14ac:dyDescent="0.3">
      <c r="A93" s="77" t="s">
        <v>307</v>
      </c>
      <c r="B93" s="77" t="s">
        <v>386</v>
      </c>
      <c r="C93" s="17"/>
      <c r="D93" s="17"/>
      <c r="E93" s="17"/>
      <c r="F93" s="17">
        <v>1903</v>
      </c>
      <c r="G93" s="17">
        <v>1819</v>
      </c>
      <c r="I93" s="47">
        <f t="shared" si="0"/>
        <v>3722</v>
      </c>
      <c r="J93" s="45"/>
    </row>
    <row r="94" spans="1:10" x14ac:dyDescent="0.3">
      <c r="A94" s="77" t="s">
        <v>324</v>
      </c>
      <c r="B94" s="77" t="s">
        <v>386</v>
      </c>
      <c r="C94" s="17"/>
      <c r="D94" s="17"/>
      <c r="E94" s="17">
        <v>1112</v>
      </c>
      <c r="F94" s="17">
        <v>2290</v>
      </c>
      <c r="G94" s="17"/>
      <c r="I94" s="47">
        <f t="shared" si="0"/>
        <v>3402</v>
      </c>
      <c r="J94" s="45"/>
    </row>
    <row r="95" spans="1:10" x14ac:dyDescent="0.3">
      <c r="A95" t="s">
        <v>29</v>
      </c>
      <c r="B95" t="s">
        <v>30</v>
      </c>
      <c r="C95" s="17"/>
      <c r="D95" s="17">
        <v>1370</v>
      </c>
      <c r="E95" s="17">
        <v>1563</v>
      </c>
      <c r="F95" s="17"/>
      <c r="G95" s="17">
        <v>5256</v>
      </c>
      <c r="I95" s="47">
        <f t="shared" si="0"/>
        <v>8189</v>
      </c>
      <c r="J95" s="44"/>
    </row>
    <row r="96" spans="1:10" x14ac:dyDescent="0.3">
      <c r="A96" s="57" t="s">
        <v>330</v>
      </c>
      <c r="B96" t="s">
        <v>30</v>
      </c>
      <c r="C96" s="17"/>
      <c r="D96" s="17">
        <v>7291</v>
      </c>
      <c r="E96" s="17"/>
      <c r="F96" s="17">
        <v>2431</v>
      </c>
      <c r="G96" s="17">
        <v>5270</v>
      </c>
      <c r="I96" s="47">
        <f t="shared" si="0"/>
        <v>14992</v>
      </c>
      <c r="J96" s="44"/>
    </row>
    <row r="97" spans="1:10" x14ac:dyDescent="0.3">
      <c r="A97" t="s">
        <v>17</v>
      </c>
      <c r="B97" t="s">
        <v>30</v>
      </c>
      <c r="C97" s="17"/>
      <c r="D97" s="17"/>
      <c r="E97" s="17">
        <v>642</v>
      </c>
      <c r="F97" s="17">
        <v>555</v>
      </c>
      <c r="G97" s="17">
        <v>8113</v>
      </c>
      <c r="I97" s="47">
        <f t="shared" si="0"/>
        <v>9310</v>
      </c>
      <c r="J97" s="44"/>
    </row>
    <row r="98" spans="1:10" x14ac:dyDescent="0.3">
      <c r="A98" t="s">
        <v>331</v>
      </c>
      <c r="B98" t="s">
        <v>30</v>
      </c>
      <c r="C98" s="17"/>
      <c r="D98" s="17"/>
      <c r="E98" s="17"/>
      <c r="F98" s="17"/>
      <c r="G98" s="17">
        <v>751</v>
      </c>
      <c r="I98" s="47">
        <f t="shared" si="0"/>
        <v>751</v>
      </c>
      <c r="J98" s="44"/>
    </row>
    <row r="99" spans="1:10" x14ac:dyDescent="0.3">
      <c r="A99" t="s">
        <v>18</v>
      </c>
      <c r="B99" t="s">
        <v>30</v>
      </c>
      <c r="C99" s="17"/>
      <c r="D99" s="17">
        <v>2645</v>
      </c>
      <c r="E99" s="17">
        <v>203</v>
      </c>
      <c r="F99" s="17"/>
      <c r="G99" s="17"/>
      <c r="I99" s="47">
        <f t="shared" si="0"/>
        <v>2848</v>
      </c>
      <c r="J99" s="44"/>
    </row>
    <row r="100" spans="1:10" x14ac:dyDescent="0.3">
      <c r="A100" t="s">
        <v>415</v>
      </c>
      <c r="B100" t="s">
        <v>30</v>
      </c>
      <c r="C100" s="17"/>
      <c r="D100" s="17">
        <v>4324</v>
      </c>
      <c r="E100" s="17"/>
      <c r="F100" s="17"/>
      <c r="G100" s="17">
        <v>2017</v>
      </c>
      <c r="I100" s="47">
        <f t="shared" si="0"/>
        <v>6341</v>
      </c>
      <c r="J100" s="44"/>
    </row>
    <row r="101" spans="1:10" x14ac:dyDescent="0.3">
      <c r="A101" t="s">
        <v>244</v>
      </c>
      <c r="B101" t="s">
        <v>30</v>
      </c>
      <c r="C101" s="17"/>
      <c r="D101" s="17"/>
      <c r="E101" s="17"/>
      <c r="F101" s="17"/>
      <c r="G101" s="17">
        <v>1674</v>
      </c>
      <c r="I101" s="47">
        <f t="shared" si="0"/>
        <v>1674</v>
      </c>
      <c r="J101" s="44"/>
    </row>
    <row r="102" spans="1:10" x14ac:dyDescent="0.3">
      <c r="A102" t="s">
        <v>162</v>
      </c>
      <c r="B102" t="s">
        <v>30</v>
      </c>
      <c r="C102" s="17"/>
      <c r="D102" s="17">
        <v>2731</v>
      </c>
      <c r="E102" s="17"/>
      <c r="F102" s="17"/>
      <c r="G102" s="17"/>
      <c r="I102" s="47">
        <f t="shared" si="0"/>
        <v>2731</v>
      </c>
      <c r="J102" s="46"/>
    </row>
    <row r="103" spans="1:10" x14ac:dyDescent="0.3">
      <c r="A103" s="42" t="s">
        <v>25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I103+I125</f>
        <v>0</v>
      </c>
    </row>
    <row r="104" spans="1:10" x14ac:dyDescent="0.3">
      <c r="A104" s="42" t="s">
        <v>349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6">
        <f>I104</f>
        <v>0</v>
      </c>
    </row>
    <row r="105" spans="1:10" x14ac:dyDescent="0.3">
      <c r="A105" s="42" t="s">
        <v>27</v>
      </c>
      <c r="B105" s="42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I105+I123+I126</f>
        <v>0</v>
      </c>
    </row>
    <row r="106" spans="1:10" x14ac:dyDescent="0.3">
      <c r="A106" s="60" t="s">
        <v>325</v>
      </c>
      <c r="B106" s="60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I106+I127</f>
        <v>0</v>
      </c>
    </row>
    <row r="107" spans="1:10" x14ac:dyDescent="0.3">
      <c r="A107" s="42" t="s">
        <v>28</v>
      </c>
      <c r="B107" s="42" t="s">
        <v>30</v>
      </c>
      <c r="C107" s="17"/>
      <c r="D107" s="17"/>
      <c r="E107" s="17"/>
      <c r="F107" s="17"/>
      <c r="G107" s="17"/>
      <c r="I107" s="47">
        <f t="shared" si="0"/>
        <v>0</v>
      </c>
      <c r="J107" s="44">
        <f>I107+I124+I128</f>
        <v>0</v>
      </c>
    </row>
    <row r="108" spans="1:10" x14ac:dyDescent="0.3">
      <c r="A108" t="s">
        <v>29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4">
        <f>I95+I108+I116+I129+I161+I133+I140+I147+I154+I168</f>
        <v>25579</v>
      </c>
    </row>
    <row r="109" spans="1:10" x14ac:dyDescent="0.3">
      <c r="A109" t="s">
        <v>330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6">
        <f>I109+I162+I134+I141+I148+I155+I169+I117+I96</f>
        <v>31087</v>
      </c>
    </row>
    <row r="110" spans="1:10" x14ac:dyDescent="0.3">
      <c r="A110" t="s">
        <v>17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I97+I110+I118+I130+I163+I135+I142+I149+I156+I170</f>
        <v>25287</v>
      </c>
    </row>
    <row r="111" spans="1:10" x14ac:dyDescent="0.3">
      <c r="A111" t="s">
        <v>331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6">
        <f>I111+I164+I136+I143+I150+I157+I171+I119+I98</f>
        <v>15373</v>
      </c>
    </row>
    <row r="112" spans="1:10" x14ac:dyDescent="0.3">
      <c r="A112" t="s">
        <v>18</v>
      </c>
      <c r="B112" s="59" t="s">
        <v>254</v>
      </c>
      <c r="C112" s="17"/>
      <c r="D112" s="17"/>
      <c r="E112" s="17"/>
      <c r="F112" s="17"/>
      <c r="G112" s="17"/>
      <c r="I112" s="47">
        <f t="shared" si="0"/>
        <v>0</v>
      </c>
      <c r="J112" s="44">
        <f>I99+I120+I131+I165+I112+I137+I144+I151+I158+I172</f>
        <v>8503</v>
      </c>
    </row>
    <row r="113" spans="1:10" x14ac:dyDescent="0.3">
      <c r="A113" t="s">
        <v>415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I113+I100+I173</f>
        <v>14771</v>
      </c>
    </row>
    <row r="114" spans="1:10" x14ac:dyDescent="0.3">
      <c r="A114" t="s">
        <v>244</v>
      </c>
      <c r="B114" s="59" t="s">
        <v>254</v>
      </c>
      <c r="C114" s="17"/>
      <c r="D114" s="17"/>
      <c r="E114" s="17"/>
      <c r="F114" s="17"/>
      <c r="G114" s="17"/>
      <c r="I114" s="47">
        <f t="shared" si="0"/>
        <v>0</v>
      </c>
      <c r="J114" s="44">
        <f>I101+I121+I132+I114+I166+I138+I145+I152+I159+I174</f>
        <v>3267</v>
      </c>
    </row>
    <row r="115" spans="1:10" x14ac:dyDescent="0.3">
      <c r="A115" t="s">
        <v>162</v>
      </c>
      <c r="B115" s="59" t="s">
        <v>254</v>
      </c>
      <c r="C115" s="17"/>
      <c r="D115" s="17"/>
      <c r="E115" s="17"/>
      <c r="F115" s="17"/>
      <c r="G115" s="17"/>
      <c r="I115" s="47">
        <f t="shared" si="0"/>
        <v>0</v>
      </c>
      <c r="J115" s="44">
        <f>I102+I115+I122+I167+I139+I146+I153+I160+I175</f>
        <v>5695</v>
      </c>
    </row>
    <row r="116" spans="1:10" x14ac:dyDescent="0.3">
      <c r="A116" t="s">
        <v>175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361</v>
      </c>
      <c r="B117" s="68" t="s">
        <v>430</v>
      </c>
      <c r="C117" s="17"/>
      <c r="D117" s="17"/>
      <c r="E117" s="17"/>
      <c r="F117" s="17"/>
      <c r="G117" s="17"/>
      <c r="I117" s="47">
        <f t="shared" si="0"/>
        <v>0</v>
      </c>
      <c r="J117" s="45"/>
    </row>
    <row r="118" spans="1:10" x14ac:dyDescent="0.3">
      <c r="A118" t="s">
        <v>176</v>
      </c>
      <c r="B118" s="68" t="s">
        <v>430</v>
      </c>
      <c r="C118" s="17"/>
      <c r="D118" s="17"/>
      <c r="E118" s="17"/>
      <c r="F118" s="17"/>
      <c r="G118" s="17"/>
      <c r="I118" s="47">
        <f t="shared" si="0"/>
        <v>0</v>
      </c>
      <c r="J118" s="45"/>
    </row>
    <row r="119" spans="1:10" x14ac:dyDescent="0.3">
      <c r="A119" t="s">
        <v>362</v>
      </c>
      <c r="B119" s="68" t="s">
        <v>430</v>
      </c>
      <c r="C119" s="17"/>
      <c r="D119" s="17"/>
      <c r="E119" s="17"/>
      <c r="F119" s="17"/>
      <c r="G119" s="17"/>
      <c r="I119" s="47">
        <f t="shared" si="0"/>
        <v>0</v>
      </c>
      <c r="J119" s="45"/>
    </row>
    <row r="120" spans="1:10" x14ac:dyDescent="0.3">
      <c r="A120" t="s">
        <v>177</v>
      </c>
      <c r="B120" s="68" t="s">
        <v>430</v>
      </c>
      <c r="C120" s="17"/>
      <c r="D120" s="17"/>
      <c r="E120" s="17"/>
      <c r="F120" s="17"/>
      <c r="G120" s="17"/>
      <c r="I120" s="47">
        <f t="shared" si="0"/>
        <v>0</v>
      </c>
      <c r="J120" s="45"/>
    </row>
    <row r="121" spans="1:10" x14ac:dyDescent="0.3">
      <c r="A121" t="s">
        <v>363</v>
      </c>
      <c r="B121" s="68" t="s">
        <v>430</v>
      </c>
      <c r="C121" s="17"/>
      <c r="D121" s="17"/>
      <c r="E121" s="17"/>
      <c r="F121" s="17"/>
      <c r="G121" s="17"/>
      <c r="I121" s="47">
        <f t="shared" si="0"/>
        <v>0</v>
      </c>
      <c r="J121" s="45"/>
    </row>
    <row r="122" spans="1:10" x14ac:dyDescent="0.3">
      <c r="A122" t="s">
        <v>364</v>
      </c>
      <c r="B122" s="68" t="s">
        <v>430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27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289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25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27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325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28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29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2" t="s">
        <v>17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18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s="2" t="s">
        <v>244</v>
      </c>
      <c r="B132" s="2" t="s">
        <v>292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175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361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176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362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t="s">
        <v>177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363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2" t="s">
        <v>364</v>
      </c>
      <c r="B139" s="64" t="s">
        <v>360</v>
      </c>
      <c r="C139" s="17"/>
      <c r="D139" s="17"/>
      <c r="E139" s="17"/>
      <c r="F139" s="17"/>
      <c r="G139" s="17"/>
      <c r="I139" s="13">
        <f t="shared" si="0"/>
        <v>0</v>
      </c>
      <c r="J139" s="45"/>
    </row>
    <row r="140" spans="1:10" x14ac:dyDescent="0.3">
      <c r="A140" s="53" t="s">
        <v>29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330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17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331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18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244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53" t="s">
        <v>162</v>
      </c>
      <c r="B146" s="68" t="s">
        <v>420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29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330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17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331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18</v>
      </c>
      <c r="B151" s="68" t="s">
        <v>382</v>
      </c>
      <c r="C151" s="17"/>
      <c r="D151" s="17"/>
      <c r="E151" s="17"/>
      <c r="F151" s="17">
        <v>1562</v>
      </c>
      <c r="G151" s="17"/>
      <c r="I151" s="13">
        <f t="shared" si="0"/>
        <v>1562</v>
      </c>
      <c r="J151" s="46"/>
    </row>
    <row r="152" spans="1:10" x14ac:dyDescent="0.3">
      <c r="A152" s="71" t="s">
        <v>244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1" t="s">
        <v>162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37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332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33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326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2" t="s">
        <v>31</v>
      </c>
      <c r="B158" s="68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55" t="s">
        <v>245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55" t="s">
        <v>161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37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332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33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326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31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245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2" t="s">
        <v>161</v>
      </c>
      <c r="B167" s="73" t="s">
        <v>297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175</v>
      </c>
      <c r="B168" s="67" t="s">
        <v>382</v>
      </c>
      <c r="C168" s="17"/>
      <c r="D168" s="17">
        <v>15786</v>
      </c>
      <c r="E168" s="17">
        <v>744</v>
      </c>
      <c r="F168" s="17"/>
      <c r="G168" s="17">
        <v>860</v>
      </c>
      <c r="I168" s="13">
        <f t="shared" si="0"/>
        <v>17390</v>
      </c>
      <c r="J168" s="46"/>
    </row>
    <row r="169" spans="1:10" x14ac:dyDescent="0.3">
      <c r="A169" s="77" t="s">
        <v>361</v>
      </c>
      <c r="B169" s="67" t="s">
        <v>382</v>
      </c>
      <c r="C169" s="17"/>
      <c r="D169" s="17">
        <v>1817</v>
      </c>
      <c r="E169" s="17">
        <v>10165</v>
      </c>
      <c r="F169" s="17">
        <v>4113</v>
      </c>
      <c r="G169" s="17"/>
      <c r="I169" s="13">
        <f t="shared" si="0"/>
        <v>16095</v>
      </c>
      <c r="J169" s="46"/>
    </row>
    <row r="170" spans="1:10" x14ac:dyDescent="0.3">
      <c r="A170" s="77" t="s">
        <v>176</v>
      </c>
      <c r="B170" s="67" t="s">
        <v>382</v>
      </c>
      <c r="C170" s="17"/>
      <c r="D170" s="17">
        <v>10254</v>
      </c>
      <c r="E170" s="17">
        <v>5723</v>
      </c>
      <c r="F170" s="17"/>
      <c r="G170" s="17"/>
      <c r="I170" s="13">
        <f t="shared" si="0"/>
        <v>15977</v>
      </c>
      <c r="J170" s="46"/>
    </row>
    <row r="171" spans="1:10" x14ac:dyDescent="0.3">
      <c r="A171" s="77" t="s">
        <v>362</v>
      </c>
      <c r="B171" s="67" t="s">
        <v>382</v>
      </c>
      <c r="C171" s="17"/>
      <c r="D171" s="17">
        <v>922</v>
      </c>
      <c r="E171" s="17">
        <v>3672</v>
      </c>
      <c r="F171" s="17">
        <v>10028</v>
      </c>
      <c r="G171" s="17"/>
      <c r="I171" s="13">
        <f t="shared" si="0"/>
        <v>14622</v>
      </c>
      <c r="J171" s="46"/>
    </row>
    <row r="172" spans="1:10" x14ac:dyDescent="0.3">
      <c r="A172" s="77" t="s">
        <v>177</v>
      </c>
      <c r="B172" s="67" t="s">
        <v>382</v>
      </c>
      <c r="C172" s="17"/>
      <c r="D172" s="17"/>
      <c r="E172" s="17">
        <v>1610</v>
      </c>
      <c r="F172" s="17">
        <v>1363</v>
      </c>
      <c r="G172" s="17">
        <v>1120</v>
      </c>
      <c r="I172" s="13">
        <f t="shared" si="0"/>
        <v>4093</v>
      </c>
      <c r="J172" s="46"/>
    </row>
    <row r="173" spans="1:10" x14ac:dyDescent="0.3">
      <c r="A173" s="77" t="s">
        <v>449</v>
      </c>
      <c r="B173" s="67" t="s">
        <v>382</v>
      </c>
      <c r="C173" s="17"/>
      <c r="D173" s="17"/>
      <c r="E173" s="17"/>
      <c r="F173" s="17">
        <v>1810</v>
      </c>
      <c r="G173" s="17">
        <v>6620</v>
      </c>
      <c r="I173" s="13">
        <f t="shared" si="0"/>
        <v>8430</v>
      </c>
      <c r="J173" s="46"/>
    </row>
    <row r="174" spans="1:10" x14ac:dyDescent="0.3">
      <c r="A174" s="77" t="s">
        <v>363</v>
      </c>
      <c r="B174" s="67" t="s">
        <v>382</v>
      </c>
      <c r="C174" s="17"/>
      <c r="D174" s="17"/>
      <c r="E174" s="17"/>
      <c r="F174" s="17">
        <v>1593</v>
      </c>
      <c r="G174" s="17"/>
      <c r="I174" s="13">
        <f t="shared" si="0"/>
        <v>1593</v>
      </c>
      <c r="J174" s="46"/>
    </row>
    <row r="175" spans="1:10" x14ac:dyDescent="0.3">
      <c r="A175" s="77" t="s">
        <v>364</v>
      </c>
      <c r="B175" s="67" t="s">
        <v>382</v>
      </c>
      <c r="C175" s="17"/>
      <c r="D175" s="17"/>
      <c r="E175" s="17">
        <v>957</v>
      </c>
      <c r="F175" s="17">
        <v>2007</v>
      </c>
      <c r="G175" s="17"/>
      <c r="I175" s="13">
        <f t="shared" si="0"/>
        <v>2964</v>
      </c>
      <c r="J175" s="46"/>
    </row>
    <row r="176" spans="1:10" x14ac:dyDescent="0.3">
      <c r="A176" t="s">
        <v>37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s="2" t="s">
        <v>332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t="s">
        <v>33</v>
      </c>
      <c r="B178" s="55" t="s">
        <v>336</v>
      </c>
      <c r="C178" s="17"/>
      <c r="D178" s="17"/>
      <c r="E178" s="17"/>
      <c r="F178" s="10"/>
      <c r="G178" s="17"/>
      <c r="I178" s="47">
        <f t="shared" si="0"/>
        <v>0</v>
      </c>
      <c r="J178" s="45"/>
    </row>
    <row r="179" spans="1:10" x14ac:dyDescent="0.3">
      <c r="A179" s="2" t="s">
        <v>326</v>
      </c>
      <c r="B179" s="55" t="s">
        <v>336</v>
      </c>
      <c r="C179" s="17"/>
      <c r="D179" s="17"/>
      <c r="E179" s="17"/>
      <c r="F179" s="10"/>
      <c r="G179" s="17"/>
      <c r="I179" s="47">
        <f t="shared" si="0"/>
        <v>0</v>
      </c>
      <c r="J179" s="45"/>
    </row>
    <row r="180" spans="1:10" x14ac:dyDescent="0.3">
      <c r="A180" s="2" t="s">
        <v>339</v>
      </c>
      <c r="B180" s="55" t="s">
        <v>336</v>
      </c>
      <c r="C180" s="17"/>
      <c r="D180" s="17"/>
      <c r="E180" s="17"/>
      <c r="F180" s="10"/>
      <c r="G180" s="17"/>
      <c r="I180" s="47">
        <f t="shared" si="0"/>
        <v>0</v>
      </c>
      <c r="J180" s="46">
        <f>I180</f>
        <v>0</v>
      </c>
    </row>
    <row r="181" spans="1:10" x14ac:dyDescent="0.3">
      <c r="A181" t="s">
        <v>31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s="2" t="s">
        <v>245</v>
      </c>
      <c r="B182" s="55" t="s">
        <v>336</v>
      </c>
      <c r="C182" s="17"/>
      <c r="D182" s="17"/>
      <c r="E182" s="17"/>
      <c r="F182" s="17"/>
      <c r="G182" s="17"/>
      <c r="I182" s="47">
        <f t="shared" si="0"/>
        <v>0</v>
      </c>
      <c r="J182" s="45"/>
    </row>
    <row r="183" spans="1:10" x14ac:dyDescent="0.3">
      <c r="A183" s="2" t="s">
        <v>161</v>
      </c>
      <c r="B183" s="55" t="s">
        <v>336</v>
      </c>
      <c r="C183" s="17"/>
      <c r="D183" s="17"/>
      <c r="E183" s="17"/>
      <c r="F183" s="17"/>
      <c r="G183" s="17"/>
      <c r="I183" s="47">
        <f t="shared" si="0"/>
        <v>0</v>
      </c>
      <c r="J183" s="45"/>
    </row>
    <row r="184" spans="1:10" x14ac:dyDescent="0.3">
      <c r="A184" t="s">
        <v>441</v>
      </c>
      <c r="B184" s="56" t="s">
        <v>32</v>
      </c>
      <c r="C184" s="17"/>
      <c r="D184" s="17">
        <v>6303</v>
      </c>
      <c r="E184" s="17"/>
      <c r="F184" s="17"/>
      <c r="G184" s="17"/>
      <c r="I184" s="13">
        <f t="shared" si="0"/>
        <v>6303</v>
      </c>
      <c r="J184" s="46">
        <f>I184</f>
        <v>6303</v>
      </c>
    </row>
    <row r="185" spans="1:10" x14ac:dyDescent="0.3">
      <c r="A185" t="s">
        <v>340</v>
      </c>
      <c r="B185" s="56" t="s">
        <v>32</v>
      </c>
      <c r="C185" s="17"/>
      <c r="D185" s="17"/>
      <c r="E185" s="17"/>
      <c r="F185" s="17"/>
      <c r="G185" s="17"/>
      <c r="I185" s="13">
        <f t="shared" si="0"/>
        <v>0</v>
      </c>
      <c r="J185" s="46">
        <f t="shared" ref="J185:J201" si="1">I185</f>
        <v>0</v>
      </c>
    </row>
    <row r="186" spans="1:10" x14ac:dyDescent="0.3">
      <c r="A186" t="s">
        <v>405</v>
      </c>
      <c r="B186" s="56" t="s">
        <v>32</v>
      </c>
      <c r="C186" s="17"/>
      <c r="D186" s="17"/>
      <c r="E186" s="17"/>
      <c r="F186" s="17"/>
      <c r="G186" s="17">
        <v>1350</v>
      </c>
      <c r="I186" s="13">
        <f t="shared" si="0"/>
        <v>1350</v>
      </c>
      <c r="J186" s="46">
        <f t="shared" si="1"/>
        <v>1350</v>
      </c>
    </row>
    <row r="187" spans="1:10" x14ac:dyDescent="0.3">
      <c r="A187" t="s">
        <v>341</v>
      </c>
      <c r="B187" s="56" t="s">
        <v>32</v>
      </c>
      <c r="C187" s="17"/>
      <c r="D187" s="17">
        <v>2996</v>
      </c>
      <c r="E187" s="17"/>
      <c r="F187" s="17"/>
      <c r="G187" s="17">
        <v>1995</v>
      </c>
      <c r="I187" s="13">
        <f t="shared" si="0"/>
        <v>4991</v>
      </c>
      <c r="J187" s="46">
        <f t="shared" si="1"/>
        <v>4991</v>
      </c>
    </row>
    <row r="188" spans="1:10" x14ac:dyDescent="0.3">
      <c r="A188" t="s">
        <v>447</v>
      </c>
      <c r="B188" s="56" t="s">
        <v>32</v>
      </c>
      <c r="C188" s="17"/>
      <c r="D188" s="17"/>
      <c r="E188" s="17"/>
      <c r="F188" s="17"/>
      <c r="G188" s="17"/>
      <c r="I188" s="13">
        <f t="shared" si="0"/>
        <v>0</v>
      </c>
      <c r="J188" s="46">
        <f t="shared" si="1"/>
        <v>0</v>
      </c>
    </row>
    <row r="189" spans="1:10" x14ac:dyDescent="0.3">
      <c r="A189" t="s">
        <v>35</v>
      </c>
      <c r="B189" s="56" t="s">
        <v>390</v>
      </c>
      <c r="C189" s="17"/>
      <c r="D189" s="17"/>
      <c r="E189" s="17"/>
      <c r="F189" s="17"/>
      <c r="G189" s="17"/>
      <c r="I189" s="13">
        <f t="shared" si="0"/>
        <v>0</v>
      </c>
      <c r="J189" s="46">
        <f t="shared" si="1"/>
        <v>0</v>
      </c>
    </row>
    <row r="190" spans="1:10" x14ac:dyDescent="0.3">
      <c r="A190" t="s">
        <v>389</v>
      </c>
      <c r="B190" s="56" t="s">
        <v>390</v>
      </c>
      <c r="C190" s="17"/>
      <c r="D190" s="17"/>
      <c r="E190" s="17"/>
      <c r="F190" s="17"/>
      <c r="G190" s="17"/>
      <c r="I190" s="13">
        <f t="shared" si="0"/>
        <v>0</v>
      </c>
      <c r="J190" s="46">
        <f t="shared" si="1"/>
        <v>0</v>
      </c>
    </row>
    <row r="191" spans="1:10" x14ac:dyDescent="0.3">
      <c r="A191" t="s">
        <v>396</v>
      </c>
      <c r="B191" s="56" t="s">
        <v>390</v>
      </c>
      <c r="C191" s="17"/>
      <c r="D191" s="17"/>
      <c r="E191" s="17"/>
      <c r="F191" s="17"/>
      <c r="G191" s="17">
        <v>1363</v>
      </c>
      <c r="I191" s="13">
        <f t="shared" si="0"/>
        <v>1363</v>
      </c>
      <c r="J191" s="46">
        <f t="shared" si="1"/>
        <v>1363</v>
      </c>
    </row>
    <row r="192" spans="1:10" x14ac:dyDescent="0.3">
      <c r="A192" t="s">
        <v>391</v>
      </c>
      <c r="B192" s="56" t="s">
        <v>390</v>
      </c>
      <c r="C192" s="17"/>
      <c r="D192" s="17">
        <v>3298</v>
      </c>
      <c r="E192" s="17"/>
      <c r="F192" s="17"/>
      <c r="G192" s="17">
        <v>2278</v>
      </c>
      <c r="I192" s="13">
        <f t="shared" si="0"/>
        <v>5576</v>
      </c>
      <c r="J192" s="46">
        <f t="shared" si="1"/>
        <v>5576</v>
      </c>
    </row>
    <row r="193" spans="1:10" x14ac:dyDescent="0.3">
      <c r="A193" t="s">
        <v>408</v>
      </c>
      <c r="B193" s="56" t="s">
        <v>390</v>
      </c>
      <c r="C193" s="17"/>
      <c r="D193" s="17"/>
      <c r="E193" s="17"/>
      <c r="F193" s="17"/>
      <c r="G193" s="17"/>
      <c r="I193" s="13">
        <f t="shared" si="0"/>
        <v>0</v>
      </c>
      <c r="J193" s="46">
        <f t="shared" si="1"/>
        <v>0</v>
      </c>
    </row>
    <row r="194" spans="1:10" x14ac:dyDescent="0.3">
      <c r="A194" t="s">
        <v>35</v>
      </c>
      <c r="B194" s="56" t="s">
        <v>433</v>
      </c>
      <c r="C194" s="17"/>
      <c r="D194" s="17">
        <v>6988</v>
      </c>
      <c r="E194" s="17"/>
      <c r="F194" s="17"/>
      <c r="G194" s="17"/>
      <c r="I194" s="13">
        <f t="shared" si="0"/>
        <v>6988</v>
      </c>
      <c r="J194" s="46">
        <f t="shared" si="1"/>
        <v>6988</v>
      </c>
    </row>
    <row r="195" spans="1:10" x14ac:dyDescent="0.3">
      <c r="A195" t="s">
        <v>389</v>
      </c>
      <c r="B195" s="56" t="s">
        <v>433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1"/>
        <v>0</v>
      </c>
    </row>
    <row r="196" spans="1:10" x14ac:dyDescent="0.3">
      <c r="A196" t="s">
        <v>396</v>
      </c>
      <c r="B196" s="56" t="s">
        <v>433</v>
      </c>
      <c r="C196" s="17"/>
      <c r="D196" s="17"/>
      <c r="E196" s="17"/>
      <c r="F196" s="17"/>
      <c r="G196" s="17"/>
      <c r="I196" s="13">
        <f t="shared" si="0"/>
        <v>0</v>
      </c>
      <c r="J196" s="46">
        <f t="shared" si="1"/>
        <v>0</v>
      </c>
    </row>
    <row r="197" spans="1:10" x14ac:dyDescent="0.3">
      <c r="A197" t="s">
        <v>391</v>
      </c>
      <c r="B197" s="56" t="s">
        <v>433</v>
      </c>
      <c r="C197" s="17"/>
      <c r="D197" s="17"/>
      <c r="E197" s="17"/>
      <c r="F197" s="17"/>
      <c r="G197" s="17"/>
      <c r="I197" s="13">
        <f t="shared" si="0"/>
        <v>0</v>
      </c>
      <c r="J197" s="46">
        <f t="shared" si="1"/>
        <v>0</v>
      </c>
    </row>
    <row r="198" spans="1:10" x14ac:dyDescent="0.3">
      <c r="A198" t="s">
        <v>408</v>
      </c>
      <c r="B198" s="56" t="s">
        <v>433</v>
      </c>
      <c r="C198" s="17"/>
      <c r="D198" s="17"/>
      <c r="E198" s="17"/>
      <c r="F198" s="17"/>
      <c r="G198" s="17"/>
      <c r="I198" s="13">
        <f t="shared" si="0"/>
        <v>0</v>
      </c>
      <c r="J198" s="46">
        <f t="shared" si="1"/>
        <v>0</v>
      </c>
    </row>
    <row r="199" spans="1:10" x14ac:dyDescent="0.3">
      <c r="A199" t="s">
        <v>37</v>
      </c>
      <c r="B199" s="54" t="s">
        <v>316</v>
      </c>
      <c r="C199" s="17"/>
      <c r="D199" s="17">
        <v>5266</v>
      </c>
      <c r="E199" s="17"/>
      <c r="F199" s="17"/>
      <c r="G199" s="17"/>
      <c r="I199" s="13">
        <f t="shared" si="0"/>
        <v>5266</v>
      </c>
      <c r="J199" s="46">
        <f t="shared" si="1"/>
        <v>5266</v>
      </c>
    </row>
    <row r="200" spans="1:10" x14ac:dyDescent="0.3">
      <c r="A200" s="53" t="s">
        <v>332</v>
      </c>
      <c r="B200" s="54" t="s">
        <v>316</v>
      </c>
      <c r="C200" s="17"/>
      <c r="D200" s="17"/>
      <c r="E200" s="17">
        <v>2711</v>
      </c>
      <c r="F200" s="17"/>
      <c r="G200" s="17">
        <v>1665</v>
      </c>
      <c r="I200" s="13">
        <f t="shared" si="0"/>
        <v>4376</v>
      </c>
      <c r="J200" s="46">
        <f t="shared" si="1"/>
        <v>4376</v>
      </c>
    </row>
    <row r="201" spans="1:10" x14ac:dyDescent="0.3">
      <c r="A201" s="53" t="s">
        <v>326</v>
      </c>
      <c r="B201" s="54" t="s">
        <v>316</v>
      </c>
      <c r="C201" s="17"/>
      <c r="D201" s="17">
        <v>2502</v>
      </c>
      <c r="E201" s="17"/>
      <c r="F201" s="17"/>
      <c r="G201" s="17">
        <v>1097</v>
      </c>
      <c r="I201" s="13">
        <f t="shared" si="0"/>
        <v>3599</v>
      </c>
      <c r="J201" s="46">
        <f t="shared" si="1"/>
        <v>3599</v>
      </c>
    </row>
    <row r="202" spans="1:10" x14ac:dyDescent="0.3">
      <c r="A202" s="53" t="s">
        <v>339</v>
      </c>
      <c r="B202" s="54" t="s">
        <v>316</v>
      </c>
      <c r="C202" s="17"/>
      <c r="D202" s="17">
        <v>2434</v>
      </c>
      <c r="E202" s="17">
        <v>814</v>
      </c>
      <c r="F202" s="10"/>
      <c r="G202" s="17">
        <v>6266</v>
      </c>
      <c r="I202" s="13">
        <f t="shared" si="0"/>
        <v>9514</v>
      </c>
      <c r="J202" s="46">
        <f>I202</f>
        <v>9514</v>
      </c>
    </row>
    <row r="203" spans="1:10" x14ac:dyDescent="0.3">
      <c r="A203" s="53" t="s">
        <v>161</v>
      </c>
      <c r="B203" s="54" t="s">
        <v>316</v>
      </c>
      <c r="C203" s="17"/>
      <c r="D203" s="17">
        <v>4437</v>
      </c>
      <c r="E203" s="17"/>
      <c r="F203" s="10"/>
      <c r="G203" s="17"/>
      <c r="I203" s="13">
        <f t="shared" si="0"/>
        <v>4437</v>
      </c>
      <c r="J203" s="46">
        <f>I203</f>
        <v>4437</v>
      </c>
    </row>
    <row r="204" spans="1:10" x14ac:dyDescent="0.3">
      <c r="A204" s="53" t="s">
        <v>349</v>
      </c>
      <c r="B204" s="54" t="s">
        <v>397</v>
      </c>
      <c r="C204" s="17"/>
      <c r="D204" s="17">
        <v>5304</v>
      </c>
      <c r="E204" s="17"/>
      <c r="F204" s="10"/>
      <c r="G204" s="17"/>
      <c r="I204" s="13">
        <f t="shared" si="0"/>
        <v>5304</v>
      </c>
      <c r="J204" s="46">
        <f t="shared" ref="J204:J210" si="2">I204</f>
        <v>5304</v>
      </c>
    </row>
    <row r="205" spans="1:10" x14ac:dyDescent="0.3">
      <c r="A205" s="53" t="s">
        <v>325</v>
      </c>
      <c r="B205" s="54" t="s">
        <v>397</v>
      </c>
      <c r="C205" s="17"/>
      <c r="D205" s="17"/>
      <c r="E205" s="17"/>
      <c r="F205" s="10"/>
      <c r="G205" s="17">
        <v>1162</v>
      </c>
      <c r="I205" s="13">
        <f t="shared" si="0"/>
        <v>1162</v>
      </c>
      <c r="J205" s="46">
        <f t="shared" si="2"/>
        <v>1162</v>
      </c>
    </row>
    <row r="206" spans="1:10" x14ac:dyDescent="0.3">
      <c r="A206" s="53" t="s">
        <v>398</v>
      </c>
      <c r="B206" s="54" t="s">
        <v>397</v>
      </c>
      <c r="C206" s="17"/>
      <c r="D206" s="17">
        <v>2558</v>
      </c>
      <c r="E206" s="17"/>
      <c r="F206" s="10"/>
      <c r="G206" s="17">
        <v>1715</v>
      </c>
      <c r="I206" s="13">
        <f t="shared" si="0"/>
        <v>4273</v>
      </c>
      <c r="J206" s="46">
        <f t="shared" si="2"/>
        <v>4273</v>
      </c>
    </row>
    <row r="207" spans="1:10" x14ac:dyDescent="0.3">
      <c r="A207" s="53" t="s">
        <v>160</v>
      </c>
      <c r="B207" s="54" t="s">
        <v>397</v>
      </c>
      <c r="C207" s="17"/>
      <c r="D207" s="17"/>
      <c r="E207" s="17"/>
      <c r="F207" s="10"/>
      <c r="G207" s="17"/>
      <c r="I207" s="13">
        <f t="shared" si="0"/>
        <v>0</v>
      </c>
      <c r="J207" s="46">
        <f t="shared" si="2"/>
        <v>0</v>
      </c>
    </row>
    <row r="208" spans="1:10" x14ac:dyDescent="0.3">
      <c r="A208" s="53" t="s">
        <v>332</v>
      </c>
      <c r="B208" s="54" t="s">
        <v>401</v>
      </c>
      <c r="C208" s="17"/>
      <c r="D208" s="17"/>
      <c r="E208" s="17"/>
      <c r="F208" s="10"/>
      <c r="G208" s="17"/>
      <c r="I208" s="13">
        <f t="shared" si="0"/>
        <v>0</v>
      </c>
      <c r="J208" s="46">
        <f t="shared" si="2"/>
        <v>0</v>
      </c>
    </row>
    <row r="209" spans="1:10" x14ac:dyDescent="0.3">
      <c r="A209" s="53" t="s">
        <v>339</v>
      </c>
      <c r="B209" s="54" t="s">
        <v>401</v>
      </c>
      <c r="C209" s="17"/>
      <c r="D209" s="17"/>
      <c r="E209" s="17"/>
      <c r="F209" s="10"/>
      <c r="G209" s="17"/>
      <c r="I209" s="13">
        <f t="shared" si="0"/>
        <v>0</v>
      </c>
      <c r="J209" s="46">
        <f t="shared" si="2"/>
        <v>0</v>
      </c>
    </row>
    <row r="210" spans="1:10" x14ac:dyDescent="0.3">
      <c r="A210" s="53" t="s">
        <v>161</v>
      </c>
      <c r="B210" s="54" t="s">
        <v>401</v>
      </c>
      <c r="C210" s="17"/>
      <c r="D210" s="17"/>
      <c r="E210" s="17"/>
      <c r="F210" s="10"/>
      <c r="G210" s="17"/>
      <c r="I210" s="13">
        <f t="shared" si="0"/>
        <v>0</v>
      </c>
      <c r="J210" s="46">
        <f t="shared" si="2"/>
        <v>0</v>
      </c>
    </row>
    <row r="211" spans="1:10" x14ac:dyDescent="0.3">
      <c r="A211" t="s">
        <v>37</v>
      </c>
      <c r="B211" t="s">
        <v>293</v>
      </c>
      <c r="C211" s="17"/>
      <c r="D211" s="17"/>
      <c r="E211" s="17"/>
      <c r="F211" s="17"/>
      <c r="G211" s="17"/>
      <c r="I211" s="13">
        <f t="shared" si="0"/>
        <v>0</v>
      </c>
      <c r="J211" s="44">
        <f>I211+I218+I222+I230</f>
        <v>4058.8</v>
      </c>
    </row>
    <row r="212" spans="1:10" x14ac:dyDescent="0.3">
      <c r="A212" s="2" t="s">
        <v>332</v>
      </c>
      <c r="B212" s="2" t="s">
        <v>327</v>
      </c>
      <c r="C212" s="17"/>
      <c r="D212" s="17"/>
      <c r="E212" s="17"/>
      <c r="F212" s="17"/>
      <c r="G212" s="17"/>
      <c r="I212" s="13">
        <f t="shared" si="0"/>
        <v>0</v>
      </c>
      <c r="J212" s="46">
        <f>I212+I231+I237+I223</f>
        <v>5834</v>
      </c>
    </row>
    <row r="213" spans="1:10" x14ac:dyDescent="0.3">
      <c r="A213" t="s">
        <v>33</v>
      </c>
      <c r="B213" t="s">
        <v>293</v>
      </c>
      <c r="C213" s="17"/>
      <c r="D213" s="17"/>
      <c r="E213" s="17"/>
      <c r="F213" s="17"/>
      <c r="G213" s="17"/>
      <c r="I213" s="13">
        <f t="shared" si="0"/>
        <v>0</v>
      </c>
      <c r="J213" s="46">
        <f>I213+I219+I224+I232+I238</f>
        <v>0</v>
      </c>
    </row>
    <row r="214" spans="1:10" x14ac:dyDescent="0.3">
      <c r="A214" s="2" t="s">
        <v>326</v>
      </c>
      <c r="B214" s="2" t="s">
        <v>327</v>
      </c>
      <c r="C214" s="17"/>
      <c r="D214" s="17"/>
      <c r="E214" s="17"/>
      <c r="F214" s="17"/>
      <c r="G214" s="17"/>
      <c r="I214" s="13">
        <f t="shared" si="0"/>
        <v>0</v>
      </c>
      <c r="J214" s="46">
        <f>I214+I233+I239+I225</f>
        <v>2961</v>
      </c>
    </row>
    <row r="215" spans="1:10" x14ac:dyDescent="0.3">
      <c r="A215" t="s">
        <v>31</v>
      </c>
      <c r="B215" t="s">
        <v>293</v>
      </c>
      <c r="C215" s="17"/>
      <c r="D215" s="17"/>
      <c r="E215" s="17"/>
      <c r="F215" s="10"/>
      <c r="G215" s="17"/>
      <c r="I215" s="13">
        <f t="shared" si="0"/>
        <v>0</v>
      </c>
      <c r="J215" s="44">
        <f>I215+I220+I226+I234+I240</f>
        <v>4095</v>
      </c>
    </row>
    <row r="216" spans="1:10" x14ac:dyDescent="0.3">
      <c r="A216" t="s">
        <v>245</v>
      </c>
      <c r="B216" t="s">
        <v>293</v>
      </c>
      <c r="C216" s="17"/>
      <c r="D216" s="17"/>
      <c r="E216" s="17"/>
      <c r="F216" s="10"/>
      <c r="G216" s="17"/>
      <c r="I216" s="13">
        <f t="shared" si="0"/>
        <v>0</v>
      </c>
      <c r="J216" s="75">
        <f>I216+I221+I228+I235+I242</f>
        <v>1947</v>
      </c>
    </row>
    <row r="217" spans="1:10" x14ac:dyDescent="0.3">
      <c r="A217" t="s">
        <v>161</v>
      </c>
      <c r="B217" t="s">
        <v>293</v>
      </c>
      <c r="C217" s="17"/>
      <c r="D217" s="17"/>
      <c r="E217" s="17"/>
      <c r="F217" s="10"/>
      <c r="G217" s="17"/>
      <c r="I217" s="13">
        <f t="shared" si="0"/>
        <v>0</v>
      </c>
      <c r="J217" s="46">
        <f>I217+I236+I243+I229</f>
        <v>3160</v>
      </c>
    </row>
    <row r="218" spans="1:10" x14ac:dyDescent="0.3">
      <c r="A218" t="s">
        <v>37</v>
      </c>
      <c r="B218" t="s">
        <v>277</v>
      </c>
      <c r="C218" s="17"/>
      <c r="D218" s="17">
        <v>1237</v>
      </c>
      <c r="E218" s="17">
        <v>287</v>
      </c>
      <c r="F218" s="10"/>
      <c r="G218" s="17">
        <v>2534.8000000000002</v>
      </c>
      <c r="I218" s="47">
        <f t="shared" si="0"/>
        <v>4058.8</v>
      </c>
      <c r="J218" s="46"/>
    </row>
    <row r="219" spans="1:10" x14ac:dyDescent="0.3">
      <c r="A219" t="s">
        <v>33</v>
      </c>
      <c r="B219" t="s">
        <v>277</v>
      </c>
      <c r="C219" s="17"/>
      <c r="D219" s="17"/>
      <c r="E219" s="17"/>
      <c r="F219" s="10"/>
      <c r="G219" s="17"/>
      <c r="I219" s="47">
        <f t="shared" si="0"/>
        <v>0</v>
      </c>
      <c r="J219" s="46"/>
    </row>
    <row r="220" spans="1:10" x14ac:dyDescent="0.3">
      <c r="A220" t="s">
        <v>31</v>
      </c>
      <c r="B220" t="s">
        <v>277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t="s">
        <v>245</v>
      </c>
      <c r="B221" t="s">
        <v>277</v>
      </c>
      <c r="C221" s="17"/>
      <c r="D221" s="17"/>
      <c r="E221" s="17"/>
      <c r="F221" s="10"/>
      <c r="G221" s="17"/>
      <c r="I221" s="74">
        <f t="shared" si="0"/>
        <v>0</v>
      </c>
      <c r="J221" s="46"/>
    </row>
    <row r="222" spans="1:10" x14ac:dyDescent="0.3">
      <c r="A222" s="2" t="s">
        <v>37</v>
      </c>
      <c r="B222" s="2" t="s">
        <v>153</v>
      </c>
      <c r="C222" s="17"/>
      <c r="D222" s="17"/>
      <c r="E222" s="17"/>
      <c r="F222" s="10"/>
      <c r="G222" s="17"/>
      <c r="I222" s="47">
        <f t="shared" si="0"/>
        <v>0</v>
      </c>
      <c r="J222" s="46"/>
    </row>
    <row r="223" spans="1:10" x14ac:dyDescent="0.3">
      <c r="A223" s="2" t="s">
        <v>332</v>
      </c>
      <c r="B223" s="2" t="s">
        <v>153</v>
      </c>
      <c r="C223" s="17"/>
      <c r="D223" s="17">
        <v>1428</v>
      </c>
      <c r="E223" s="17">
        <v>1850</v>
      </c>
      <c r="F223" s="10">
        <v>1331</v>
      </c>
      <c r="G223" s="17">
        <v>1225</v>
      </c>
      <c r="I223" s="47">
        <f t="shared" si="0"/>
        <v>5834</v>
      </c>
      <c r="J223" s="46"/>
    </row>
    <row r="224" spans="1:10" x14ac:dyDescent="0.3">
      <c r="A224" s="2" t="s">
        <v>33</v>
      </c>
      <c r="B224" s="2" t="s">
        <v>153</v>
      </c>
      <c r="C224" s="17"/>
      <c r="D224" s="17"/>
      <c r="E224" s="17"/>
      <c r="F224" s="10"/>
      <c r="G224" s="17"/>
      <c r="I224" s="47">
        <f t="shared" si="0"/>
        <v>0</v>
      </c>
      <c r="J224" s="46"/>
    </row>
    <row r="225" spans="1:10" x14ac:dyDescent="0.3">
      <c r="A225" s="2" t="s">
        <v>326</v>
      </c>
      <c r="B225" s="2" t="s">
        <v>153</v>
      </c>
      <c r="C225" s="17"/>
      <c r="D225" s="17"/>
      <c r="E225" s="17"/>
      <c r="F225" s="10"/>
      <c r="G225" s="17"/>
      <c r="I225" s="47">
        <f t="shared" si="0"/>
        <v>0</v>
      </c>
      <c r="J225" s="46"/>
    </row>
    <row r="226" spans="1:10" x14ac:dyDescent="0.3">
      <c r="A226" s="2" t="s">
        <v>31</v>
      </c>
      <c r="B226" s="2" t="s">
        <v>153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339</v>
      </c>
      <c r="B227" s="2" t="s">
        <v>153</v>
      </c>
      <c r="C227" s="17"/>
      <c r="D227" s="17"/>
      <c r="E227" s="17"/>
      <c r="F227" s="10"/>
      <c r="G227" s="17"/>
      <c r="I227" s="47">
        <f t="shared" si="0"/>
        <v>0</v>
      </c>
      <c r="J227" s="46">
        <f>I227+I241</f>
        <v>10349</v>
      </c>
    </row>
    <row r="228" spans="1:10" x14ac:dyDescent="0.3">
      <c r="A228" s="2" t="s">
        <v>245</v>
      </c>
      <c r="B228" s="2" t="s">
        <v>153</v>
      </c>
      <c r="C228" s="17"/>
      <c r="D228" s="17"/>
      <c r="E228" s="17"/>
      <c r="F228" s="10">
        <v>1947</v>
      </c>
      <c r="G228" s="17"/>
      <c r="I228" s="47">
        <f t="shared" si="0"/>
        <v>1947</v>
      </c>
      <c r="J228" s="46"/>
    </row>
    <row r="229" spans="1:10" x14ac:dyDescent="0.3">
      <c r="A229" s="2" t="s">
        <v>161</v>
      </c>
      <c r="B229" s="2" t="s">
        <v>153</v>
      </c>
      <c r="C229" s="17"/>
      <c r="D229" s="17">
        <v>2009</v>
      </c>
      <c r="E229" s="17">
        <v>1151</v>
      </c>
      <c r="F229" s="10"/>
      <c r="G229" s="17"/>
      <c r="I229" s="47">
        <f t="shared" si="0"/>
        <v>3160</v>
      </c>
      <c r="J229" s="46"/>
    </row>
    <row r="230" spans="1:10" x14ac:dyDescent="0.3">
      <c r="A230" s="2" t="s">
        <v>42</v>
      </c>
      <c r="B230" s="2" t="s">
        <v>355</v>
      </c>
      <c r="C230" s="17"/>
      <c r="D230" s="17"/>
      <c r="E230" s="17"/>
      <c r="F230" s="17"/>
      <c r="G230" s="17"/>
      <c r="I230" s="47">
        <f t="shared" si="0"/>
        <v>0</v>
      </c>
      <c r="J230" s="46"/>
    </row>
    <row r="231" spans="1:10" x14ac:dyDescent="0.3">
      <c r="A231" s="2" t="s">
        <v>356</v>
      </c>
      <c r="B231" s="2" t="s">
        <v>355</v>
      </c>
      <c r="C231" s="17"/>
      <c r="D231" s="17"/>
      <c r="E231" s="17"/>
      <c r="F231" s="17"/>
      <c r="G231" s="17"/>
      <c r="I231" s="47">
        <f t="shared" si="0"/>
        <v>0</v>
      </c>
      <c r="J231" s="46"/>
    </row>
    <row r="232" spans="1:10" x14ac:dyDescent="0.3">
      <c r="A232" s="2" t="s">
        <v>44</v>
      </c>
      <c r="B232" s="2" t="s">
        <v>355</v>
      </c>
      <c r="C232" s="17"/>
      <c r="D232" s="17"/>
      <c r="E232" s="17"/>
      <c r="F232" s="17"/>
      <c r="G232" s="17"/>
      <c r="I232" s="47">
        <f t="shared" si="0"/>
        <v>0</v>
      </c>
      <c r="J232" s="46"/>
    </row>
    <row r="233" spans="1:10" x14ac:dyDescent="0.3">
      <c r="A233" s="2" t="s">
        <v>357</v>
      </c>
      <c r="B233" s="2" t="s">
        <v>355</v>
      </c>
      <c r="C233" s="17"/>
      <c r="D233" s="17"/>
      <c r="E233" s="17"/>
      <c r="F233" s="17"/>
      <c r="G233" s="17"/>
      <c r="I233" s="47">
        <f t="shared" si="0"/>
        <v>0</v>
      </c>
      <c r="J233" s="46"/>
    </row>
    <row r="234" spans="1:10" x14ac:dyDescent="0.3">
      <c r="A234" s="2" t="s">
        <v>71</v>
      </c>
      <c r="B234" s="2" t="s">
        <v>355</v>
      </c>
      <c r="C234" s="17"/>
      <c r="D234" s="17"/>
      <c r="E234" s="17"/>
      <c r="F234" s="17"/>
      <c r="G234" s="17"/>
      <c r="I234" s="47">
        <f t="shared" si="0"/>
        <v>0</v>
      </c>
      <c r="J234" s="46"/>
    </row>
    <row r="235" spans="1:10" x14ac:dyDescent="0.3">
      <c r="A235" s="2" t="s">
        <v>358</v>
      </c>
      <c r="B235" s="2" t="s">
        <v>355</v>
      </c>
      <c r="C235" s="17"/>
      <c r="D235" s="17"/>
      <c r="E235" s="17"/>
      <c r="F235" s="17"/>
      <c r="G235" s="17"/>
      <c r="I235" s="47">
        <f t="shared" si="0"/>
        <v>0</v>
      </c>
      <c r="J235" s="46"/>
    </row>
    <row r="236" spans="1:10" x14ac:dyDescent="0.3">
      <c r="A236" s="2" t="s">
        <v>359</v>
      </c>
      <c r="B236" s="2" t="s">
        <v>355</v>
      </c>
      <c r="C236" s="17"/>
      <c r="D236" s="17"/>
      <c r="E236" s="17"/>
      <c r="F236" s="10"/>
      <c r="G236" s="17"/>
      <c r="I236" s="47">
        <f t="shared" si="0"/>
        <v>0</v>
      </c>
      <c r="J236" s="46"/>
    </row>
    <row r="237" spans="1:10" x14ac:dyDescent="0.3">
      <c r="A237" s="2" t="s">
        <v>332</v>
      </c>
      <c r="B237" s="2" t="s">
        <v>381</v>
      </c>
      <c r="C237" s="17"/>
      <c r="D237" s="17"/>
      <c r="E237" s="17"/>
      <c r="F237" s="10"/>
      <c r="G237" s="17"/>
      <c r="I237" s="47">
        <f t="shared" si="0"/>
        <v>0</v>
      </c>
      <c r="J237" s="46"/>
    </row>
    <row r="238" spans="1:10" x14ac:dyDescent="0.3">
      <c r="A238" s="2" t="s">
        <v>33</v>
      </c>
      <c r="B238" s="2" t="s">
        <v>381</v>
      </c>
      <c r="C238" s="17"/>
      <c r="D238" s="17"/>
      <c r="E238" s="17"/>
      <c r="F238" s="10"/>
      <c r="G238" s="17"/>
      <c r="I238" s="47">
        <f t="shared" si="0"/>
        <v>0</v>
      </c>
      <c r="J238" s="46"/>
    </row>
    <row r="239" spans="1:10" x14ac:dyDescent="0.3">
      <c r="A239" s="2" t="s">
        <v>326</v>
      </c>
      <c r="B239" s="2" t="s">
        <v>381</v>
      </c>
      <c r="C239" s="17"/>
      <c r="D239" s="17">
        <v>2062</v>
      </c>
      <c r="E239" s="17"/>
      <c r="F239" s="10"/>
      <c r="G239" s="17">
        <v>899</v>
      </c>
      <c r="I239" s="47">
        <f t="shared" si="0"/>
        <v>2961</v>
      </c>
      <c r="J239" s="46"/>
    </row>
    <row r="240" spans="1:10" x14ac:dyDescent="0.3">
      <c r="A240" s="2" t="s">
        <v>31</v>
      </c>
      <c r="B240" s="2" t="s">
        <v>381</v>
      </c>
      <c r="C240" s="17"/>
      <c r="D240" s="17">
        <v>833</v>
      </c>
      <c r="E240" s="17"/>
      <c r="F240" s="10">
        <v>3262</v>
      </c>
      <c r="G240" s="17"/>
      <c r="I240" s="47">
        <f t="shared" si="0"/>
        <v>4095</v>
      </c>
      <c r="J240" s="46"/>
    </row>
    <row r="241" spans="1:10" x14ac:dyDescent="0.3">
      <c r="A241" s="2" t="s">
        <v>339</v>
      </c>
      <c r="B241" s="2" t="s">
        <v>381</v>
      </c>
      <c r="C241" s="17"/>
      <c r="D241" s="17">
        <v>5566</v>
      </c>
      <c r="E241" s="17"/>
      <c r="F241" s="10"/>
      <c r="G241" s="17">
        <v>4783</v>
      </c>
      <c r="I241" s="47">
        <f t="shared" si="0"/>
        <v>10349</v>
      </c>
      <c r="J241" s="46"/>
    </row>
    <row r="242" spans="1:10" x14ac:dyDescent="0.3">
      <c r="A242" s="2" t="s">
        <v>245</v>
      </c>
      <c r="B242" s="2" t="s">
        <v>381</v>
      </c>
      <c r="C242" s="17"/>
      <c r="D242" s="17"/>
      <c r="E242" s="17"/>
      <c r="F242" s="10"/>
      <c r="G242" s="17"/>
      <c r="I242" s="47">
        <f t="shared" si="0"/>
        <v>0</v>
      </c>
      <c r="J242" s="46"/>
    </row>
    <row r="243" spans="1:10" x14ac:dyDescent="0.3">
      <c r="A243" s="2" t="s">
        <v>161</v>
      </c>
      <c r="B243" s="2" t="s">
        <v>381</v>
      </c>
      <c r="C243" s="17"/>
      <c r="D243" s="17"/>
      <c r="E243" s="17"/>
      <c r="F243" s="10"/>
      <c r="G243" s="17"/>
      <c r="I243" s="47">
        <f t="shared" si="0"/>
        <v>0</v>
      </c>
      <c r="J243" s="46"/>
    </row>
    <row r="244" spans="1:10" x14ac:dyDescent="0.3">
      <c r="A244" s="2" t="s">
        <v>29</v>
      </c>
      <c r="B244" s="2" t="s">
        <v>318</v>
      </c>
      <c r="C244" s="17"/>
      <c r="D244" s="17"/>
      <c r="E244" s="17"/>
      <c r="F244" s="10"/>
      <c r="G244" s="17"/>
      <c r="I244" s="47">
        <f t="shared" si="0"/>
        <v>0</v>
      </c>
      <c r="J244" s="46">
        <f>I244</f>
        <v>0</v>
      </c>
    </row>
    <row r="245" spans="1:10" x14ac:dyDescent="0.3">
      <c r="A245" s="2" t="s">
        <v>17</v>
      </c>
      <c r="B245" s="2" t="s">
        <v>318</v>
      </c>
      <c r="C245" s="17"/>
      <c r="D245" s="17"/>
      <c r="E245" s="17"/>
      <c r="F245" s="10"/>
      <c r="G245" s="17"/>
      <c r="I245" s="47">
        <f t="shared" si="0"/>
        <v>0</v>
      </c>
      <c r="J245" s="46">
        <f>I245</f>
        <v>0</v>
      </c>
    </row>
    <row r="246" spans="1:10" x14ac:dyDescent="0.3">
      <c r="A246" s="2" t="s">
        <v>37</v>
      </c>
      <c r="B246" s="2" t="s">
        <v>290</v>
      </c>
      <c r="C246" s="17"/>
      <c r="D246" s="17"/>
      <c r="E246" s="17"/>
      <c r="F246" s="10"/>
      <c r="G246" s="17"/>
      <c r="I246" s="47">
        <f t="shared" si="0"/>
        <v>0</v>
      </c>
      <c r="J246" s="45"/>
    </row>
    <row r="247" spans="1:10" x14ac:dyDescent="0.3">
      <c r="A247" s="2" t="s">
        <v>33</v>
      </c>
      <c r="B247" s="2" t="s">
        <v>290</v>
      </c>
      <c r="C247" s="17"/>
      <c r="D247" s="17"/>
      <c r="E247" s="17"/>
      <c r="F247" s="10"/>
      <c r="G247" s="17"/>
      <c r="I247" s="47">
        <f t="shared" si="0"/>
        <v>0</v>
      </c>
      <c r="J247" s="45"/>
    </row>
    <row r="248" spans="1:10" x14ac:dyDescent="0.3">
      <c r="A248" s="2" t="s">
        <v>31</v>
      </c>
      <c r="B248" s="2" t="s">
        <v>290</v>
      </c>
      <c r="C248" s="17"/>
      <c r="D248" s="17"/>
      <c r="E248" s="17"/>
      <c r="F248" s="10"/>
      <c r="G248" s="17"/>
      <c r="I248" s="47">
        <f t="shared" si="0"/>
        <v>0</v>
      </c>
      <c r="J248" s="45"/>
    </row>
    <row r="249" spans="1:10" x14ac:dyDescent="0.3">
      <c r="A249" s="2" t="s">
        <v>245</v>
      </c>
      <c r="B249" s="2" t="s">
        <v>290</v>
      </c>
      <c r="C249" s="17"/>
      <c r="D249" s="17"/>
      <c r="E249" s="17"/>
      <c r="F249" s="10"/>
      <c r="G249" s="17"/>
      <c r="I249" s="47">
        <f t="shared" si="0"/>
        <v>0</v>
      </c>
      <c r="J249" s="45"/>
    </row>
    <row r="250" spans="1:10" x14ac:dyDescent="0.3">
      <c r="A250" s="62" t="s">
        <v>29</v>
      </c>
      <c r="B250" s="62" t="s">
        <v>32</v>
      </c>
      <c r="C250" s="17"/>
      <c r="D250" s="17"/>
      <c r="E250" s="17"/>
      <c r="F250" s="10"/>
      <c r="G250" s="17"/>
      <c r="I250" s="47">
        <f t="shared" si="0"/>
        <v>0</v>
      </c>
      <c r="J250" s="46">
        <f>I250</f>
        <v>0</v>
      </c>
    </row>
    <row r="251" spans="1:10" x14ac:dyDescent="0.3">
      <c r="A251" s="62" t="s">
        <v>17</v>
      </c>
      <c r="B251" s="62" t="s">
        <v>32</v>
      </c>
      <c r="C251" s="17"/>
      <c r="D251" s="17"/>
      <c r="E251" s="17"/>
      <c r="F251" s="10"/>
      <c r="G251" s="17"/>
      <c r="I251" s="47">
        <f t="shared" si="0"/>
        <v>0</v>
      </c>
      <c r="J251" s="46">
        <f t="shared" ref="J251:J252" si="3">I251</f>
        <v>0</v>
      </c>
    </row>
    <row r="252" spans="1:10" x14ac:dyDescent="0.3">
      <c r="A252" s="40" t="s">
        <v>18</v>
      </c>
      <c r="B252" s="62" t="s">
        <v>32</v>
      </c>
      <c r="C252" s="17"/>
      <c r="D252" s="17"/>
      <c r="E252" s="17"/>
      <c r="F252" s="10"/>
      <c r="G252" s="17"/>
      <c r="I252" s="47">
        <f t="shared" si="0"/>
        <v>0</v>
      </c>
      <c r="J252" s="46">
        <f t="shared" si="3"/>
        <v>0</v>
      </c>
    </row>
    <row r="253" spans="1:10" x14ac:dyDescent="0.3">
      <c r="A253" s="2" t="s">
        <v>42</v>
      </c>
      <c r="B253" s="54" t="s">
        <v>385</v>
      </c>
      <c r="C253" s="17"/>
      <c r="D253" s="17">
        <v>3946</v>
      </c>
      <c r="E253" s="17">
        <v>241</v>
      </c>
      <c r="F253" s="10"/>
      <c r="G253" s="17"/>
      <c r="I253" s="47">
        <f t="shared" si="0"/>
        <v>4187</v>
      </c>
      <c r="J253" s="46"/>
    </row>
    <row r="254" spans="1:10" x14ac:dyDescent="0.3">
      <c r="A254" s="2" t="s">
        <v>356</v>
      </c>
      <c r="B254" s="54" t="s">
        <v>385</v>
      </c>
      <c r="C254" s="17"/>
      <c r="D254" s="17">
        <v>8774</v>
      </c>
      <c r="E254" s="17">
        <v>1845</v>
      </c>
      <c r="F254" s="10"/>
      <c r="G254" s="17"/>
      <c r="I254" s="47">
        <f t="shared" si="0"/>
        <v>10619</v>
      </c>
      <c r="J254" s="46"/>
    </row>
    <row r="255" spans="1:10" x14ac:dyDescent="0.3">
      <c r="A255" s="2" t="s">
        <v>44</v>
      </c>
      <c r="B255" s="54" t="s">
        <v>385</v>
      </c>
      <c r="C255" s="17"/>
      <c r="D255" s="17">
        <v>11489</v>
      </c>
      <c r="E255" s="17"/>
      <c r="F255" s="10"/>
      <c r="G255" s="17">
        <v>130</v>
      </c>
      <c r="I255" s="47">
        <f t="shared" si="0"/>
        <v>11619</v>
      </c>
      <c r="J255" s="46"/>
    </row>
    <row r="256" spans="1:10" x14ac:dyDescent="0.3">
      <c r="A256" s="2" t="s">
        <v>357</v>
      </c>
      <c r="B256" s="54" t="s">
        <v>385</v>
      </c>
      <c r="C256" s="17"/>
      <c r="D256" s="17">
        <v>1085</v>
      </c>
      <c r="E256" s="17">
        <v>510</v>
      </c>
      <c r="F256" s="10">
        <v>12212</v>
      </c>
      <c r="G256" s="17">
        <v>760</v>
      </c>
      <c r="I256" s="47">
        <f t="shared" si="0"/>
        <v>14567</v>
      </c>
      <c r="J256" s="46"/>
    </row>
    <row r="257" spans="1:10" x14ac:dyDescent="0.3">
      <c r="A257" s="2" t="s">
        <v>71</v>
      </c>
      <c r="B257" s="54" t="s">
        <v>385</v>
      </c>
      <c r="C257" s="17"/>
      <c r="D257" s="17">
        <v>4859</v>
      </c>
      <c r="E257" s="17"/>
      <c r="F257" s="10"/>
      <c r="G257" s="17"/>
      <c r="I257" s="47">
        <f t="shared" si="0"/>
        <v>4859</v>
      </c>
      <c r="J257" s="46"/>
    </row>
    <row r="258" spans="1:10" x14ac:dyDescent="0.3">
      <c r="A258" s="2" t="s">
        <v>416</v>
      </c>
      <c r="B258" s="54" t="s">
        <v>385</v>
      </c>
      <c r="C258" s="17"/>
      <c r="D258" s="17">
        <v>4315</v>
      </c>
      <c r="E258" s="17">
        <v>2816</v>
      </c>
      <c r="F258" s="10">
        <v>4776</v>
      </c>
      <c r="G258" s="17">
        <v>4798</v>
      </c>
      <c r="I258" s="47">
        <f t="shared" si="0"/>
        <v>16705</v>
      </c>
      <c r="J258" s="46">
        <f>I258+I269</f>
        <v>16705</v>
      </c>
    </row>
    <row r="259" spans="1:10" x14ac:dyDescent="0.3">
      <c r="A259" s="2" t="s">
        <v>358</v>
      </c>
      <c r="B259" s="54" t="s">
        <v>385</v>
      </c>
      <c r="C259" s="17"/>
      <c r="D259" s="17">
        <v>2812</v>
      </c>
      <c r="E259" s="17"/>
      <c r="F259" s="10">
        <v>2393</v>
      </c>
      <c r="G259" s="17"/>
      <c r="I259" s="47">
        <f t="shared" ref="I259:I285" si="4">C259+D259+E259+F259+G259</f>
        <v>5205</v>
      </c>
      <c r="J259" s="46"/>
    </row>
    <row r="260" spans="1:10" x14ac:dyDescent="0.3">
      <c r="A260" s="2" t="s">
        <v>359</v>
      </c>
      <c r="B260" s="54" t="s">
        <v>385</v>
      </c>
      <c r="C260" s="17"/>
      <c r="D260" s="17"/>
      <c r="E260" s="17"/>
      <c r="F260" s="10"/>
      <c r="G260" s="17"/>
      <c r="I260" s="47">
        <f t="shared" si="4"/>
        <v>0</v>
      </c>
      <c r="J260" s="46"/>
    </row>
    <row r="261" spans="1:10" x14ac:dyDescent="0.3">
      <c r="A261" s="2" t="s">
        <v>392</v>
      </c>
      <c r="B261" s="54" t="s">
        <v>390</v>
      </c>
      <c r="C261" s="17"/>
      <c r="D261" s="17"/>
      <c r="E261" s="17"/>
      <c r="F261" s="10"/>
      <c r="G261" s="17"/>
      <c r="I261" s="47">
        <f t="shared" si="4"/>
        <v>0</v>
      </c>
      <c r="J261" s="46">
        <f>I261</f>
        <v>0</v>
      </c>
    </row>
    <row r="262" spans="1:10" x14ac:dyDescent="0.3">
      <c r="A262" s="2" t="s">
        <v>411</v>
      </c>
      <c r="B262" s="54" t="s">
        <v>390</v>
      </c>
      <c r="C262" s="17"/>
      <c r="D262" s="17"/>
      <c r="E262" s="17"/>
      <c r="F262" s="10"/>
      <c r="G262" s="17"/>
      <c r="I262" s="47">
        <f t="shared" si="4"/>
        <v>0</v>
      </c>
      <c r="J262" s="46">
        <f>I262</f>
        <v>0</v>
      </c>
    </row>
    <row r="263" spans="1:10" x14ac:dyDescent="0.3">
      <c r="A263" s="2" t="s">
        <v>393</v>
      </c>
      <c r="B263" s="54" t="s">
        <v>390</v>
      </c>
      <c r="C263" s="17"/>
      <c r="D263" s="17"/>
      <c r="E263" s="17"/>
      <c r="F263" s="10"/>
      <c r="G263" s="17"/>
      <c r="I263" s="47">
        <f t="shared" si="4"/>
        <v>0</v>
      </c>
      <c r="J263" s="46">
        <f>I263</f>
        <v>0</v>
      </c>
    </row>
    <row r="264" spans="1:10" x14ac:dyDescent="0.3">
      <c r="A264" s="2" t="s">
        <v>29</v>
      </c>
      <c r="B264" s="54" t="s">
        <v>433</v>
      </c>
      <c r="C264" s="17"/>
      <c r="D264" s="17"/>
      <c r="E264" s="17"/>
      <c r="F264" s="10"/>
      <c r="G264" s="17"/>
      <c r="I264" s="47">
        <f t="shared" si="4"/>
        <v>0</v>
      </c>
      <c r="J264" s="46"/>
    </row>
    <row r="265" spans="1:10" x14ac:dyDescent="0.3">
      <c r="A265" s="2" t="s">
        <v>330</v>
      </c>
      <c r="B265" s="54" t="s">
        <v>433</v>
      </c>
      <c r="C265" s="17"/>
      <c r="D265" s="17"/>
      <c r="E265" s="17"/>
      <c r="F265" s="10"/>
      <c r="G265" s="17"/>
      <c r="I265" s="47">
        <f t="shared" si="4"/>
        <v>0</v>
      </c>
      <c r="J265" s="46"/>
    </row>
    <row r="266" spans="1:10" x14ac:dyDescent="0.3">
      <c r="A266" s="2" t="s">
        <v>17</v>
      </c>
      <c r="B266" s="54" t="s">
        <v>433</v>
      </c>
      <c r="C266" s="17"/>
      <c r="D266" s="17"/>
      <c r="E266" s="17"/>
      <c r="F266" s="10"/>
      <c r="G266" s="17">
        <v>475</v>
      </c>
      <c r="I266" s="47">
        <f t="shared" si="4"/>
        <v>475</v>
      </c>
      <c r="J266" s="46"/>
    </row>
    <row r="267" spans="1:10" x14ac:dyDescent="0.3">
      <c r="A267" s="2" t="s">
        <v>331</v>
      </c>
      <c r="B267" s="54" t="s">
        <v>433</v>
      </c>
      <c r="C267" s="17"/>
      <c r="D267" s="17"/>
      <c r="E267" s="17"/>
      <c r="F267" s="10"/>
      <c r="G267" s="17"/>
      <c r="I267" s="47">
        <f t="shared" si="4"/>
        <v>0</v>
      </c>
      <c r="J267" s="46"/>
    </row>
    <row r="268" spans="1:10" x14ac:dyDescent="0.3">
      <c r="A268" s="2" t="s">
        <v>18</v>
      </c>
      <c r="B268" s="54" t="s">
        <v>433</v>
      </c>
      <c r="C268" s="17"/>
      <c r="D268" s="17"/>
      <c r="E268" s="17"/>
      <c r="F268" s="10"/>
      <c r="G268" s="17"/>
      <c r="I268" s="47">
        <f t="shared" si="4"/>
        <v>0</v>
      </c>
      <c r="J268" s="46"/>
    </row>
    <row r="269" spans="1:10" x14ac:dyDescent="0.3">
      <c r="A269" s="2" t="s">
        <v>415</v>
      </c>
      <c r="B269" s="54" t="s">
        <v>433</v>
      </c>
      <c r="C269" s="17"/>
      <c r="D269" s="17"/>
      <c r="E269" s="17"/>
      <c r="F269" s="10"/>
      <c r="G269" s="17"/>
      <c r="I269" s="47">
        <f t="shared" si="4"/>
        <v>0</v>
      </c>
      <c r="J269" s="46"/>
    </row>
    <row r="270" spans="1:10" x14ac:dyDescent="0.3">
      <c r="A270" s="2" t="s">
        <v>53</v>
      </c>
      <c r="B270" s="58" t="s">
        <v>310</v>
      </c>
      <c r="C270" s="17"/>
      <c r="D270" s="17"/>
      <c r="E270" s="17"/>
      <c r="F270" s="10"/>
      <c r="G270" s="17"/>
      <c r="I270" s="47">
        <f t="shared" si="4"/>
        <v>0</v>
      </c>
      <c r="J270" s="44">
        <f>I176+I246+I270+I277+I253+I264</f>
        <v>29150</v>
      </c>
    </row>
    <row r="271" spans="1:10" x14ac:dyDescent="0.3">
      <c r="A271" s="2" t="s">
        <v>333</v>
      </c>
      <c r="B271" s="58" t="s">
        <v>310</v>
      </c>
      <c r="C271" s="17"/>
      <c r="D271" s="17"/>
      <c r="E271" s="17"/>
      <c r="F271" s="10"/>
      <c r="G271" s="17"/>
      <c r="I271" s="47">
        <f t="shared" si="4"/>
        <v>0</v>
      </c>
      <c r="J271" s="46">
        <f>I271+I177+I278+I254+I265</f>
        <v>33173</v>
      </c>
    </row>
    <row r="272" spans="1:10" x14ac:dyDescent="0.3">
      <c r="A272" s="2" t="s">
        <v>54</v>
      </c>
      <c r="B272" s="58" t="s">
        <v>310</v>
      </c>
      <c r="C272" s="17"/>
      <c r="D272" s="17"/>
      <c r="E272" s="17"/>
      <c r="F272" s="10"/>
      <c r="G272" s="17"/>
      <c r="I272" s="47">
        <f t="shared" si="4"/>
        <v>0</v>
      </c>
      <c r="J272" s="44">
        <f>I178+I247+I272+I285+I279+I255+I266</f>
        <v>28407</v>
      </c>
    </row>
    <row r="273" spans="1:10" x14ac:dyDescent="0.3">
      <c r="A273" s="2" t="s">
        <v>334</v>
      </c>
      <c r="B273" s="58" t="s">
        <v>310</v>
      </c>
      <c r="C273" s="17"/>
      <c r="D273" s="17"/>
      <c r="E273" s="17"/>
      <c r="F273" s="10"/>
      <c r="G273" s="17"/>
      <c r="I273" s="47">
        <f t="shared" si="4"/>
        <v>0</v>
      </c>
      <c r="J273" s="46">
        <f>I273+I179+I280+I256+I267</f>
        <v>30785</v>
      </c>
    </row>
    <row r="274" spans="1:10" x14ac:dyDescent="0.3">
      <c r="A274" s="2" t="s">
        <v>311</v>
      </c>
      <c r="B274" s="58" t="s">
        <v>310</v>
      </c>
      <c r="C274" s="17"/>
      <c r="D274" s="17"/>
      <c r="E274" s="17"/>
      <c r="F274" s="10"/>
      <c r="G274" s="17"/>
      <c r="I274" s="47">
        <f t="shared" si="4"/>
        <v>0</v>
      </c>
      <c r="J274" s="44">
        <f>I181+I248+I274+I281+I257+I268</f>
        <v>7154</v>
      </c>
    </row>
    <row r="275" spans="1:10" x14ac:dyDescent="0.3">
      <c r="A275" s="2" t="s">
        <v>320</v>
      </c>
      <c r="B275" s="58" t="s">
        <v>310</v>
      </c>
      <c r="C275" s="17"/>
      <c r="D275" s="17"/>
      <c r="E275" s="17"/>
      <c r="F275" s="17"/>
      <c r="G275" s="17"/>
      <c r="I275" s="47">
        <f t="shared" si="4"/>
        <v>0</v>
      </c>
      <c r="J275" s="44">
        <f>I249+I275+I182+I283+I259</f>
        <v>10064</v>
      </c>
    </row>
    <row r="276" spans="1:10" x14ac:dyDescent="0.3">
      <c r="A276" s="2" t="s">
        <v>337</v>
      </c>
      <c r="B276" s="58" t="s">
        <v>310</v>
      </c>
      <c r="C276" s="17"/>
      <c r="D276" s="17"/>
      <c r="E276" s="17"/>
      <c r="F276" s="17"/>
      <c r="G276" s="17"/>
      <c r="I276" s="47">
        <f>C276+D276+E276+F276+G276</f>
        <v>0</v>
      </c>
      <c r="J276" s="46">
        <f>I276+I183+I284+I260</f>
        <v>7050</v>
      </c>
    </row>
    <row r="277" spans="1:10" x14ac:dyDescent="0.3">
      <c r="A277" s="65" t="s">
        <v>29</v>
      </c>
      <c r="B277" s="58" t="s">
        <v>310</v>
      </c>
      <c r="C277" s="17"/>
      <c r="D277" s="17">
        <v>16776</v>
      </c>
      <c r="E277" s="17">
        <v>2234</v>
      </c>
      <c r="F277" s="17">
        <v>2007</v>
      </c>
      <c r="G277" s="17">
        <v>3946</v>
      </c>
      <c r="I277" s="47">
        <f t="shared" ref="I277:I284" si="5">C277+D277+E277+F277+G277</f>
        <v>24963</v>
      </c>
      <c r="J277" s="46"/>
    </row>
    <row r="278" spans="1:10" x14ac:dyDescent="0.3">
      <c r="A278" s="65" t="s">
        <v>330</v>
      </c>
      <c r="B278" s="58" t="s">
        <v>310</v>
      </c>
      <c r="C278" s="17"/>
      <c r="D278" s="17"/>
      <c r="E278" s="17">
        <v>10636</v>
      </c>
      <c r="F278" s="17">
        <v>5336</v>
      </c>
      <c r="G278" s="17">
        <v>6582</v>
      </c>
      <c r="I278" s="47">
        <f t="shared" si="5"/>
        <v>22554</v>
      </c>
      <c r="J278" s="46"/>
    </row>
    <row r="279" spans="1:10" x14ac:dyDescent="0.3">
      <c r="A279" s="65" t="s">
        <v>17</v>
      </c>
      <c r="B279" s="58" t="s">
        <v>310</v>
      </c>
      <c r="C279" s="17"/>
      <c r="D279" s="17"/>
      <c r="E279" s="17">
        <v>6727</v>
      </c>
      <c r="F279" s="17">
        <v>604</v>
      </c>
      <c r="G279" s="17">
        <v>8982</v>
      </c>
      <c r="I279" s="47">
        <f t="shared" si="5"/>
        <v>16313</v>
      </c>
      <c r="J279" s="46"/>
    </row>
    <row r="280" spans="1:10" x14ac:dyDescent="0.3">
      <c r="A280" s="65" t="s">
        <v>331</v>
      </c>
      <c r="B280" s="58" t="s">
        <v>310</v>
      </c>
      <c r="C280" s="17"/>
      <c r="D280" s="17">
        <v>1817</v>
      </c>
      <c r="E280" s="17">
        <v>4020</v>
      </c>
      <c r="F280" s="17">
        <v>10381</v>
      </c>
      <c r="G280" s="17"/>
      <c r="I280" s="47">
        <f t="shared" si="5"/>
        <v>16218</v>
      </c>
      <c r="J280" s="46"/>
    </row>
    <row r="281" spans="1:10" x14ac:dyDescent="0.3">
      <c r="A281" s="65" t="s">
        <v>18</v>
      </c>
      <c r="B281" s="58" t="s">
        <v>310</v>
      </c>
      <c r="C281" s="17"/>
      <c r="D281" s="17"/>
      <c r="E281" s="17">
        <v>1258</v>
      </c>
      <c r="F281" s="10"/>
      <c r="G281" s="17">
        <v>1037</v>
      </c>
      <c r="I281" s="47">
        <f t="shared" si="5"/>
        <v>2295</v>
      </c>
      <c r="J281" s="46"/>
    </row>
    <row r="282" spans="1:10" x14ac:dyDescent="0.3">
      <c r="A282" s="65" t="s">
        <v>415</v>
      </c>
      <c r="B282" s="58" t="s">
        <v>310</v>
      </c>
      <c r="C282" s="17"/>
      <c r="D282" s="17"/>
      <c r="E282" s="17">
        <v>497</v>
      </c>
      <c r="F282" s="10"/>
      <c r="G282" s="17">
        <v>8049</v>
      </c>
      <c r="I282" s="47">
        <f t="shared" si="5"/>
        <v>8546</v>
      </c>
      <c r="J282" s="46">
        <f>I282</f>
        <v>8546</v>
      </c>
    </row>
    <row r="283" spans="1:10" x14ac:dyDescent="0.3">
      <c r="A283" s="65" t="s">
        <v>244</v>
      </c>
      <c r="B283" s="58" t="s">
        <v>310</v>
      </c>
      <c r="C283" s="17"/>
      <c r="D283" s="17">
        <v>3156</v>
      </c>
      <c r="E283" s="17"/>
      <c r="F283" s="10"/>
      <c r="G283" s="17">
        <v>1703</v>
      </c>
      <c r="I283" s="47">
        <f t="shared" si="5"/>
        <v>4859</v>
      </c>
      <c r="J283" s="46"/>
    </row>
    <row r="284" spans="1:10" x14ac:dyDescent="0.3">
      <c r="A284" s="65" t="s">
        <v>162</v>
      </c>
      <c r="B284" s="58" t="s">
        <v>310</v>
      </c>
      <c r="C284" s="17"/>
      <c r="D284" s="17">
        <v>7050</v>
      </c>
      <c r="E284" s="17"/>
      <c r="F284" s="10"/>
      <c r="G284" s="17"/>
      <c r="I284" s="47">
        <f t="shared" si="5"/>
        <v>7050</v>
      </c>
      <c r="J284" s="46"/>
    </row>
    <row r="285" spans="1:10" x14ac:dyDescent="0.3">
      <c r="A285" t="s">
        <v>27</v>
      </c>
      <c r="B285" t="s">
        <v>45</v>
      </c>
      <c r="C285" s="17"/>
      <c r="D285" s="17"/>
      <c r="E285" s="17"/>
      <c r="F285" s="17"/>
      <c r="G285" s="17"/>
      <c r="I285" s="47">
        <f t="shared" si="4"/>
        <v>0</v>
      </c>
      <c r="J285" s="44"/>
    </row>
    <row r="286" spans="1:10" x14ac:dyDescent="0.3">
      <c r="C286" s="1" t="s">
        <v>0</v>
      </c>
      <c r="D286" s="1" t="s">
        <v>0</v>
      </c>
      <c r="E286" s="1" t="s">
        <v>0</v>
      </c>
      <c r="F286" s="1" t="s">
        <v>0</v>
      </c>
      <c r="G286" s="1" t="s">
        <v>0</v>
      </c>
      <c r="H286" s="1"/>
      <c r="I286" s="1" t="s">
        <v>0</v>
      </c>
    </row>
    <row r="287" spans="1:10" x14ac:dyDescent="0.3">
      <c r="C287" s="70">
        <f>SUM(C4:C285)</f>
        <v>0</v>
      </c>
      <c r="D287" s="70">
        <f>SUM(D4:D285)</f>
        <v>247648</v>
      </c>
      <c r="E287" s="70">
        <f>SUM(E4:E285)</f>
        <v>105941</v>
      </c>
      <c r="F287" s="70">
        <f>SUM(F4:F285)</f>
        <v>119523</v>
      </c>
      <c r="G287" s="70">
        <f>SUM(G4:G285)</f>
        <v>136786.79999999999</v>
      </c>
      <c r="H287" s="9"/>
      <c r="I287" s="76">
        <f>SUM(I4:I285)</f>
        <v>609898.80000000005</v>
      </c>
      <c r="J287" s="76">
        <f>SUM(J4:J285)</f>
        <v>609898.80000000005</v>
      </c>
    </row>
    <row r="288" spans="1:10" x14ac:dyDescent="0.3">
      <c r="C288" s="1" t="s">
        <v>1</v>
      </c>
      <c r="D288" s="1" t="s">
        <v>1</v>
      </c>
      <c r="E288" s="1" t="s">
        <v>1</v>
      </c>
      <c r="F288" s="1" t="s">
        <v>1</v>
      </c>
      <c r="G288" s="1" t="s">
        <v>1</v>
      </c>
      <c r="H288" s="1"/>
      <c r="I288" s="1" t="s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J288"/>
  <sheetViews>
    <sheetView topLeftCell="A261" workbookViewId="0">
      <selection activeCell="I13" sqref="I13"/>
    </sheetView>
  </sheetViews>
  <sheetFormatPr defaultRowHeight="14.4" x14ac:dyDescent="0.3"/>
  <cols>
    <col min="2" max="2" width="19.33203125" customWidth="1"/>
    <col min="3" max="3" width="10.109375" customWidth="1"/>
    <col min="4" max="4" width="10.5546875" customWidth="1"/>
    <col min="5" max="5" width="11" customWidth="1"/>
    <col min="6" max="6" width="10.33203125" customWidth="1"/>
    <col min="7" max="7" width="10.5546875" customWidth="1"/>
    <col min="9" max="9" width="12.109375" customWidth="1"/>
    <col min="10" max="10" width="12.5546875" customWidth="1"/>
  </cols>
  <sheetData>
    <row r="1" spans="1:10" x14ac:dyDescent="0.3">
      <c r="A1" t="s">
        <v>451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155</v>
      </c>
      <c r="D3" s="4" t="s">
        <v>226</v>
      </c>
      <c r="E3" s="4" t="s">
        <v>227</v>
      </c>
      <c r="F3" s="3" t="s">
        <v>228</v>
      </c>
      <c r="G3" s="3" t="s">
        <v>199</v>
      </c>
    </row>
    <row r="4" spans="1:10" x14ac:dyDescent="0.3">
      <c r="A4" t="s">
        <v>19</v>
      </c>
      <c r="B4" t="s">
        <v>13</v>
      </c>
      <c r="C4" s="5"/>
      <c r="D4" s="5"/>
      <c r="E4" s="5">
        <v>4544</v>
      </c>
      <c r="F4" s="10"/>
      <c r="G4" s="5"/>
      <c r="I4" s="47">
        <f t="shared" ref="I4:I258" si="0">C4+D4+E4+F4+G4</f>
        <v>4544</v>
      </c>
      <c r="J4" s="44">
        <f>I4+I20+I34+I41+I63+I67+I69+I80+I27+I76+I87+I56+I48</f>
        <v>41829</v>
      </c>
    </row>
    <row r="5" spans="1:10" x14ac:dyDescent="0.3">
      <c r="A5" t="s">
        <v>421</v>
      </c>
      <c r="B5" t="s">
        <v>13</v>
      </c>
      <c r="C5" s="5"/>
      <c r="D5" s="5">
        <v>951</v>
      </c>
      <c r="E5" s="5">
        <v>8410</v>
      </c>
      <c r="F5" s="10">
        <v>27173</v>
      </c>
      <c r="G5" s="5"/>
      <c r="I5" s="47">
        <f t="shared" si="0"/>
        <v>36534</v>
      </c>
      <c r="J5" s="44">
        <f>I5+I21+I35+I42+I64+I68+I70+I81+I28+I77+I88+I57+I49</f>
        <v>38899</v>
      </c>
    </row>
    <row r="6" spans="1:10" x14ac:dyDescent="0.3">
      <c r="A6" t="s">
        <v>20</v>
      </c>
      <c r="B6" t="s">
        <v>13</v>
      </c>
      <c r="C6" s="5"/>
      <c r="D6" s="5"/>
      <c r="E6" s="5">
        <v>687</v>
      </c>
      <c r="F6" s="17"/>
      <c r="G6" s="5"/>
      <c r="I6" s="47">
        <f t="shared" si="0"/>
        <v>687</v>
      </c>
      <c r="J6" s="44">
        <f>I6+I22+I36+I43+I64+I68+I71+I82+I29+I78+I89+I58+I50</f>
        <v>42241</v>
      </c>
    </row>
    <row r="7" spans="1:10" x14ac:dyDescent="0.3">
      <c r="A7" t="s">
        <v>422</v>
      </c>
      <c r="B7" t="s">
        <v>13</v>
      </c>
      <c r="C7" s="5"/>
      <c r="D7" s="5">
        <v>6621</v>
      </c>
      <c r="E7" s="5">
        <v>21773</v>
      </c>
      <c r="F7" s="17">
        <v>9284</v>
      </c>
      <c r="G7" s="5">
        <v>2215</v>
      </c>
      <c r="I7" s="47">
        <f t="shared" si="0"/>
        <v>39893</v>
      </c>
      <c r="J7" s="44">
        <f>I7+I23+I37+I44+I30+I51+I59+I72+I83+I90</f>
        <v>40124</v>
      </c>
    </row>
    <row r="8" spans="1:10" x14ac:dyDescent="0.3">
      <c r="A8" t="s">
        <v>21</v>
      </c>
      <c r="B8" t="s">
        <v>13</v>
      </c>
      <c r="C8" s="5"/>
      <c r="D8" s="5"/>
      <c r="E8" s="5">
        <v>2978</v>
      </c>
      <c r="F8" s="17">
        <v>1459</v>
      </c>
      <c r="G8" s="5">
        <v>1966</v>
      </c>
      <c r="I8" s="47">
        <f t="shared" si="0"/>
        <v>6403</v>
      </c>
      <c r="J8" s="44">
        <f>I8+I24+I38+I45+I31+I52+I60+I65+I73+I84+I91</f>
        <v>39038</v>
      </c>
    </row>
    <row r="9" spans="1:10" x14ac:dyDescent="0.3">
      <c r="A9" t="s">
        <v>423</v>
      </c>
      <c r="B9" t="s">
        <v>13</v>
      </c>
      <c r="C9" s="5"/>
      <c r="D9" s="5">
        <v>351</v>
      </c>
      <c r="E9" s="5">
        <v>1573</v>
      </c>
      <c r="F9" s="17"/>
      <c r="G9" s="5"/>
      <c r="I9" s="47">
        <f t="shared" si="0"/>
        <v>1924</v>
      </c>
      <c r="J9" s="44">
        <f>I9+I92</f>
        <v>8475</v>
      </c>
    </row>
    <row r="10" spans="1:10" x14ac:dyDescent="0.3">
      <c r="A10" t="s">
        <v>243</v>
      </c>
      <c r="B10" t="s">
        <v>13</v>
      </c>
      <c r="C10" s="5"/>
      <c r="D10" s="5"/>
      <c r="E10" s="5">
        <v>1176</v>
      </c>
      <c r="F10" s="17"/>
      <c r="G10" s="5"/>
      <c r="I10" s="47">
        <f t="shared" si="0"/>
        <v>1176</v>
      </c>
      <c r="J10" s="44">
        <f>I10+I25+I39+I46+I32+I54+I61+I66+I74+I78+I85+I93</f>
        <v>9452</v>
      </c>
    </row>
    <row r="11" spans="1:10" x14ac:dyDescent="0.3">
      <c r="A11" t="s">
        <v>197</v>
      </c>
      <c r="B11" t="s">
        <v>13</v>
      </c>
      <c r="C11" s="5"/>
      <c r="D11" s="5"/>
      <c r="E11" s="5">
        <v>497</v>
      </c>
      <c r="F11" s="17"/>
      <c r="G11" s="5"/>
      <c r="I11" s="47">
        <f t="shared" si="0"/>
        <v>497</v>
      </c>
      <c r="J11" s="44">
        <f>I11+I26+I40+I47+I33+I55+I62+I75+I79+I86+I94</f>
        <v>12774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>
        <v>879</v>
      </c>
      <c r="F13" s="17"/>
      <c r="G13" s="5">
        <v>2050</v>
      </c>
      <c r="I13" s="47">
        <f t="shared" si="0"/>
        <v>2929</v>
      </c>
      <c r="J13" s="46">
        <f>I13+I16</f>
        <v>2929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1138</v>
      </c>
      <c r="E15" s="5">
        <v>1246</v>
      </c>
      <c r="F15" s="17"/>
      <c r="G15" s="5">
        <v>1205</v>
      </c>
      <c r="I15" s="47">
        <f t="shared" si="0"/>
        <v>3589</v>
      </c>
      <c r="J15" s="46">
        <f>I15</f>
        <v>3589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>
        <v>1154</v>
      </c>
      <c r="E46" s="17"/>
      <c r="F46" s="17"/>
      <c r="G46" s="17"/>
      <c r="I46" s="47">
        <f t="shared" si="0"/>
        <v>1154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>
        <v>1690</v>
      </c>
      <c r="F48" s="17"/>
      <c r="G48" s="17"/>
      <c r="I48" s="47">
        <f t="shared" si="0"/>
        <v>1690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>
        <v>12569</v>
      </c>
      <c r="E52" s="17"/>
      <c r="F52" s="17"/>
      <c r="G52" s="17">
        <v>1430</v>
      </c>
      <c r="I52" s="47">
        <f t="shared" si="0"/>
        <v>13999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57" t="s">
        <v>172</v>
      </c>
      <c r="B56" s="57" t="s">
        <v>413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57" t="s">
        <v>352</v>
      </c>
      <c r="B57" s="57" t="s">
        <v>413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57" t="s">
        <v>22</v>
      </c>
      <c r="B58" s="57" t="s">
        <v>413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57" t="s">
        <v>323</v>
      </c>
      <c r="B59" s="57" t="s">
        <v>413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57" t="s">
        <v>24</v>
      </c>
      <c r="B60" s="57" t="s">
        <v>413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57" t="s">
        <v>353</v>
      </c>
      <c r="B61" s="57" t="s">
        <v>413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57" t="s">
        <v>354</v>
      </c>
      <c r="B62" s="57" t="s">
        <v>413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2" t="s">
        <v>19</v>
      </c>
      <c r="B63" s="2" t="s">
        <v>288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2" t="s">
        <v>20</v>
      </c>
      <c r="B64" s="2" t="s">
        <v>288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2" t="s">
        <v>21</v>
      </c>
      <c r="B65" s="2" t="s">
        <v>288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2" t="s">
        <v>243</v>
      </c>
      <c r="B66" s="2" t="s">
        <v>288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2" t="s">
        <v>157</v>
      </c>
      <c r="B67" s="2" t="s">
        <v>315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2" t="s">
        <v>139</v>
      </c>
      <c r="B68" s="2" t="s">
        <v>315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0" t="s">
        <v>11</v>
      </c>
      <c r="B69" s="60" t="s">
        <v>315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0" t="s">
        <v>346</v>
      </c>
      <c r="B70" s="60" t="s">
        <v>315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0" t="s">
        <v>10</v>
      </c>
      <c r="B71" s="60" t="s">
        <v>315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0" t="s">
        <v>347</v>
      </c>
      <c r="B72" s="60" t="s">
        <v>315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0" t="s">
        <v>8</v>
      </c>
      <c r="B73" s="60" t="s">
        <v>315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0" t="s">
        <v>348</v>
      </c>
      <c r="B74" s="60" t="s">
        <v>315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0" t="s">
        <v>158</v>
      </c>
      <c r="B75" s="60" t="s">
        <v>315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60" t="s">
        <v>11</v>
      </c>
      <c r="B76" s="60" t="s">
        <v>379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60" t="s">
        <v>346</v>
      </c>
      <c r="B77" s="60" t="s">
        <v>379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60" t="s">
        <v>348</v>
      </c>
      <c r="B78" s="60" t="s">
        <v>379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60" t="s">
        <v>158</v>
      </c>
      <c r="B79" s="60" t="s">
        <v>379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62" t="s">
        <v>172</v>
      </c>
      <c r="B80" s="62" t="s">
        <v>351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62" t="s">
        <v>352</v>
      </c>
      <c r="B81" s="62" t="s">
        <v>351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62" t="s">
        <v>22</v>
      </c>
      <c r="B82" s="62" t="s">
        <v>351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62" t="s">
        <v>323</v>
      </c>
      <c r="B83" s="62" t="s">
        <v>351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62" t="s">
        <v>24</v>
      </c>
      <c r="B84" s="62" t="s">
        <v>351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62" t="s">
        <v>353</v>
      </c>
      <c r="B85" s="62" t="s">
        <v>351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62" t="s">
        <v>354</v>
      </c>
      <c r="B86" s="62" t="s">
        <v>351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157</v>
      </c>
      <c r="B87" s="77" t="s">
        <v>386</v>
      </c>
      <c r="C87" s="17"/>
      <c r="D87" s="17">
        <v>4195</v>
      </c>
      <c r="E87" s="17">
        <v>5988</v>
      </c>
      <c r="F87" s="17">
        <v>13333</v>
      </c>
      <c r="G87" s="17">
        <v>12079</v>
      </c>
      <c r="I87" s="47">
        <f t="shared" si="0"/>
        <v>35595</v>
      </c>
      <c r="J87" s="45"/>
    </row>
    <row r="88" spans="1:10" x14ac:dyDescent="0.3">
      <c r="A88" s="77" t="s">
        <v>328</v>
      </c>
      <c r="B88" s="77" t="s">
        <v>386</v>
      </c>
      <c r="C88" s="17"/>
      <c r="D88" s="17">
        <v>1392</v>
      </c>
      <c r="E88" s="17">
        <v>973</v>
      </c>
      <c r="F88" s="17"/>
      <c r="G88" s="17"/>
      <c r="I88" s="47">
        <f t="shared" si="0"/>
        <v>2365</v>
      </c>
      <c r="J88" s="45"/>
    </row>
    <row r="89" spans="1:10" x14ac:dyDescent="0.3">
      <c r="A89" s="77" t="s">
        <v>139</v>
      </c>
      <c r="B89" s="77" t="s">
        <v>386</v>
      </c>
      <c r="C89" s="17"/>
      <c r="D89" s="17">
        <v>4775</v>
      </c>
      <c r="E89" s="17">
        <v>2967</v>
      </c>
      <c r="F89" s="17">
        <v>6923</v>
      </c>
      <c r="G89" s="17">
        <v>26889</v>
      </c>
      <c r="I89" s="47">
        <f t="shared" si="0"/>
        <v>41554</v>
      </c>
      <c r="J89" s="45"/>
    </row>
    <row r="90" spans="1:10" x14ac:dyDescent="0.3">
      <c r="A90" s="77" t="s">
        <v>329</v>
      </c>
      <c r="B90" s="77" t="s">
        <v>386</v>
      </c>
      <c r="C90" s="17"/>
      <c r="D90" s="17">
        <v>231</v>
      </c>
      <c r="E90" s="17"/>
      <c r="F90" s="17"/>
      <c r="G90" s="17"/>
      <c r="I90" s="47">
        <f t="shared" si="0"/>
        <v>231</v>
      </c>
      <c r="J90" s="45"/>
    </row>
    <row r="91" spans="1:10" x14ac:dyDescent="0.3">
      <c r="A91" s="77" t="s">
        <v>174</v>
      </c>
      <c r="B91" s="77" t="s">
        <v>386</v>
      </c>
      <c r="C91" s="17"/>
      <c r="D91" s="17">
        <v>15499</v>
      </c>
      <c r="E91" s="17"/>
      <c r="F91" s="17"/>
      <c r="G91" s="17">
        <v>3137</v>
      </c>
      <c r="I91" s="47">
        <f t="shared" si="0"/>
        <v>18636</v>
      </c>
      <c r="J91" s="45"/>
    </row>
    <row r="92" spans="1:10" x14ac:dyDescent="0.3">
      <c r="A92" s="77" t="s">
        <v>448</v>
      </c>
      <c r="B92" s="77" t="s">
        <v>386</v>
      </c>
      <c r="C92" s="17"/>
      <c r="D92" s="17">
        <v>3098</v>
      </c>
      <c r="E92" s="17"/>
      <c r="F92" s="17">
        <v>703</v>
      </c>
      <c r="G92" s="17">
        <v>2750</v>
      </c>
      <c r="I92" s="47">
        <f t="shared" si="0"/>
        <v>6551</v>
      </c>
      <c r="J92" s="45"/>
    </row>
    <row r="93" spans="1:10" x14ac:dyDescent="0.3">
      <c r="A93" s="77" t="s">
        <v>307</v>
      </c>
      <c r="B93" s="77" t="s">
        <v>386</v>
      </c>
      <c r="C93" s="17"/>
      <c r="D93" s="17">
        <v>7122</v>
      </c>
      <c r="E93" s="17"/>
      <c r="F93" s="17"/>
      <c r="G93" s="17"/>
      <c r="I93" s="47">
        <f t="shared" si="0"/>
        <v>7122</v>
      </c>
      <c r="J93" s="45"/>
    </row>
    <row r="94" spans="1:10" x14ac:dyDescent="0.3">
      <c r="A94" s="77" t="s">
        <v>324</v>
      </c>
      <c r="B94" s="77" t="s">
        <v>386</v>
      </c>
      <c r="C94" s="17"/>
      <c r="D94" s="17"/>
      <c r="E94" s="17"/>
      <c r="F94" s="17">
        <v>12277</v>
      </c>
      <c r="G94" s="17"/>
      <c r="I94" s="47">
        <f t="shared" si="0"/>
        <v>12277</v>
      </c>
      <c r="J94" s="45"/>
    </row>
    <row r="95" spans="1:10" x14ac:dyDescent="0.3">
      <c r="A95" t="s">
        <v>29</v>
      </c>
      <c r="B95" t="s">
        <v>30</v>
      </c>
      <c r="C95" s="17"/>
      <c r="D95" s="17">
        <v>4028</v>
      </c>
      <c r="E95" s="17">
        <v>6496</v>
      </c>
      <c r="F95" s="17">
        <v>6974</v>
      </c>
      <c r="G95" s="17">
        <v>11163</v>
      </c>
      <c r="I95" s="47">
        <f t="shared" si="0"/>
        <v>28661</v>
      </c>
      <c r="J95" s="44"/>
    </row>
    <row r="96" spans="1:10" x14ac:dyDescent="0.3">
      <c r="A96" s="57" t="s">
        <v>330</v>
      </c>
      <c r="B96" t="s">
        <v>30</v>
      </c>
      <c r="C96" s="17"/>
      <c r="D96" s="17"/>
      <c r="E96" s="17">
        <v>8089</v>
      </c>
      <c r="F96" s="17">
        <v>14008</v>
      </c>
      <c r="G96" s="17"/>
      <c r="I96" s="47">
        <f t="shared" si="0"/>
        <v>22097</v>
      </c>
      <c r="J96" s="44"/>
    </row>
    <row r="97" spans="1:10" x14ac:dyDescent="0.3">
      <c r="A97" t="s">
        <v>17</v>
      </c>
      <c r="B97" t="s">
        <v>30</v>
      </c>
      <c r="C97" s="17"/>
      <c r="D97" s="17">
        <v>3278</v>
      </c>
      <c r="E97" s="17">
        <v>1988</v>
      </c>
      <c r="F97" s="17">
        <v>6229</v>
      </c>
      <c r="G97" s="17">
        <v>16349</v>
      </c>
      <c r="I97" s="47">
        <f t="shared" si="0"/>
        <v>27844</v>
      </c>
      <c r="J97" s="44"/>
    </row>
    <row r="98" spans="1:10" x14ac:dyDescent="0.3">
      <c r="A98" t="s">
        <v>331</v>
      </c>
      <c r="B98" t="s">
        <v>30</v>
      </c>
      <c r="C98" s="17"/>
      <c r="D98" s="17">
        <v>2365</v>
      </c>
      <c r="E98" s="17">
        <v>9203</v>
      </c>
      <c r="F98" s="17">
        <v>2121</v>
      </c>
      <c r="G98" s="17">
        <v>406</v>
      </c>
      <c r="I98" s="47">
        <f t="shared" si="0"/>
        <v>14095</v>
      </c>
      <c r="J98" s="44"/>
    </row>
    <row r="99" spans="1:10" x14ac:dyDescent="0.3">
      <c r="A99" t="s">
        <v>18</v>
      </c>
      <c r="B99" t="s">
        <v>30</v>
      </c>
      <c r="C99" s="17"/>
      <c r="D99" s="17">
        <v>3213</v>
      </c>
      <c r="E99" s="17">
        <v>2375</v>
      </c>
      <c r="F99" s="17">
        <v>1254</v>
      </c>
      <c r="G99" s="17">
        <v>2292</v>
      </c>
      <c r="I99" s="47">
        <f t="shared" si="0"/>
        <v>9134</v>
      </c>
      <c r="J99" s="44"/>
    </row>
    <row r="100" spans="1:10" x14ac:dyDescent="0.3">
      <c r="A100" t="s">
        <v>415</v>
      </c>
      <c r="B100" t="s">
        <v>30</v>
      </c>
      <c r="C100" s="17"/>
      <c r="D100" s="17">
        <v>2869</v>
      </c>
      <c r="E100" s="17">
        <v>1391</v>
      </c>
      <c r="F100" s="17">
        <v>270</v>
      </c>
      <c r="G100" s="17">
        <v>1816</v>
      </c>
      <c r="I100" s="47">
        <f t="shared" si="0"/>
        <v>6346</v>
      </c>
      <c r="J100" s="44"/>
    </row>
    <row r="101" spans="1:10" x14ac:dyDescent="0.3">
      <c r="A101" t="s">
        <v>244</v>
      </c>
      <c r="B101" t="s">
        <v>30</v>
      </c>
      <c r="C101" s="17"/>
      <c r="D101" s="17"/>
      <c r="E101" s="17">
        <v>1079</v>
      </c>
      <c r="F101" s="17"/>
      <c r="G101" s="17"/>
      <c r="I101" s="47">
        <f t="shared" si="0"/>
        <v>1079</v>
      </c>
      <c r="J101" s="44"/>
    </row>
    <row r="102" spans="1:10" x14ac:dyDescent="0.3">
      <c r="A102" t="s">
        <v>162</v>
      </c>
      <c r="B102" t="s">
        <v>30</v>
      </c>
      <c r="C102" s="17"/>
      <c r="D102" s="17"/>
      <c r="E102" s="17">
        <v>1672</v>
      </c>
      <c r="F102" s="17">
        <v>6815</v>
      </c>
      <c r="G102" s="17"/>
      <c r="I102" s="47">
        <f t="shared" si="0"/>
        <v>8487</v>
      </c>
      <c r="J102" s="46"/>
    </row>
    <row r="103" spans="1:10" x14ac:dyDescent="0.3">
      <c r="A103" s="42" t="s">
        <v>25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6">
        <f>I103+I125</f>
        <v>0</v>
      </c>
    </row>
    <row r="104" spans="1:10" x14ac:dyDescent="0.3">
      <c r="A104" s="42" t="s">
        <v>349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6">
        <f>I104</f>
        <v>0</v>
      </c>
    </row>
    <row r="105" spans="1:10" x14ac:dyDescent="0.3">
      <c r="A105" s="42" t="s">
        <v>27</v>
      </c>
      <c r="B105" s="42" t="s">
        <v>30</v>
      </c>
      <c r="C105" s="17"/>
      <c r="D105" s="17"/>
      <c r="E105" s="17"/>
      <c r="F105" s="17"/>
      <c r="G105" s="17"/>
      <c r="I105" s="47">
        <f t="shared" si="0"/>
        <v>0</v>
      </c>
      <c r="J105" s="44">
        <f>I105+I123+I126</f>
        <v>0</v>
      </c>
    </row>
    <row r="106" spans="1:10" x14ac:dyDescent="0.3">
      <c r="A106" s="60" t="s">
        <v>325</v>
      </c>
      <c r="B106" s="60" t="s">
        <v>30</v>
      </c>
      <c r="C106" s="17"/>
      <c r="D106" s="17"/>
      <c r="E106" s="17"/>
      <c r="F106" s="17"/>
      <c r="G106" s="17"/>
      <c r="I106" s="47">
        <f t="shared" si="0"/>
        <v>0</v>
      </c>
      <c r="J106" s="44">
        <f>I106+I127</f>
        <v>0</v>
      </c>
    </row>
    <row r="107" spans="1:10" x14ac:dyDescent="0.3">
      <c r="A107" s="42" t="s">
        <v>28</v>
      </c>
      <c r="B107" s="42" t="s">
        <v>30</v>
      </c>
      <c r="C107" s="17"/>
      <c r="D107" s="17"/>
      <c r="E107" s="17"/>
      <c r="F107" s="17"/>
      <c r="G107" s="17"/>
      <c r="I107" s="47">
        <f t="shared" si="0"/>
        <v>0</v>
      </c>
      <c r="J107" s="44">
        <f>I107+I124+I128</f>
        <v>0</v>
      </c>
    </row>
    <row r="108" spans="1:10" x14ac:dyDescent="0.3">
      <c r="A108" t="s">
        <v>29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4">
        <f>I95+I108+I116+I129+I161+I133+I140+I147+I154+I168</f>
        <v>28661</v>
      </c>
    </row>
    <row r="109" spans="1:10" x14ac:dyDescent="0.3">
      <c r="A109" t="s">
        <v>330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6">
        <f>I109+I162+I134+I141+I148+I155+I169+I117+I96</f>
        <v>22097</v>
      </c>
    </row>
    <row r="110" spans="1:10" x14ac:dyDescent="0.3">
      <c r="A110" t="s">
        <v>17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4">
        <f>I97+I110+I118+I130+I163+I135+I142+I149+I156+I170</f>
        <v>27844</v>
      </c>
    </row>
    <row r="111" spans="1:10" x14ac:dyDescent="0.3">
      <c r="A111" t="s">
        <v>331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6">
        <f>I111+I164+I136+I143+I150+I157+I171+I119+I98</f>
        <v>14095</v>
      </c>
    </row>
    <row r="112" spans="1:10" x14ac:dyDescent="0.3">
      <c r="A112" t="s">
        <v>18</v>
      </c>
      <c r="B112" s="59" t="s">
        <v>254</v>
      </c>
      <c r="C112" s="17"/>
      <c r="D112" s="17"/>
      <c r="E112" s="17"/>
      <c r="F112" s="17"/>
      <c r="G112" s="17"/>
      <c r="I112" s="47">
        <f t="shared" si="0"/>
        <v>0</v>
      </c>
      <c r="J112" s="44">
        <f>I99+I120+I131+I165+I112+I137+I144+I151+I158+I172</f>
        <v>16971</v>
      </c>
    </row>
    <row r="113" spans="1:10" x14ac:dyDescent="0.3">
      <c r="A113" t="s">
        <v>415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I113+I100+I173</f>
        <v>6346</v>
      </c>
    </row>
    <row r="114" spans="1:10" x14ac:dyDescent="0.3">
      <c r="A114" t="s">
        <v>244</v>
      </c>
      <c r="B114" s="59" t="s">
        <v>254</v>
      </c>
      <c r="C114" s="17"/>
      <c r="D114" s="17"/>
      <c r="E114" s="17"/>
      <c r="F114" s="17"/>
      <c r="G114" s="17"/>
      <c r="I114" s="47">
        <f t="shared" si="0"/>
        <v>0</v>
      </c>
      <c r="J114" s="44">
        <f>I101+I121+I132+I114+I166+I138+I145+I152+I159+I174</f>
        <v>6638</v>
      </c>
    </row>
    <row r="115" spans="1:10" x14ac:dyDescent="0.3">
      <c r="A115" t="s">
        <v>162</v>
      </c>
      <c r="B115" s="59" t="s">
        <v>254</v>
      </c>
      <c r="C115" s="17"/>
      <c r="D115" s="17"/>
      <c r="E115" s="17"/>
      <c r="F115" s="17"/>
      <c r="G115" s="17"/>
      <c r="I115" s="47">
        <f t="shared" si="0"/>
        <v>0</v>
      </c>
      <c r="J115" s="44">
        <f>I102+I115+I122+I167+I139+I146+I153+I160+I175</f>
        <v>8882</v>
      </c>
    </row>
    <row r="116" spans="1:10" x14ac:dyDescent="0.3">
      <c r="A116" t="s">
        <v>175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361</v>
      </c>
      <c r="B117" s="68" t="s">
        <v>430</v>
      </c>
      <c r="C117" s="17"/>
      <c r="D117" s="17"/>
      <c r="E117" s="17"/>
      <c r="F117" s="17"/>
      <c r="G117" s="17"/>
      <c r="I117" s="47">
        <f t="shared" si="0"/>
        <v>0</v>
      </c>
      <c r="J117" s="45"/>
    </row>
    <row r="118" spans="1:10" x14ac:dyDescent="0.3">
      <c r="A118" t="s">
        <v>176</v>
      </c>
      <c r="B118" s="68" t="s">
        <v>430</v>
      </c>
      <c r="C118" s="17"/>
      <c r="D118" s="17"/>
      <c r="E118" s="17"/>
      <c r="F118" s="17"/>
      <c r="G118" s="17"/>
      <c r="I118" s="47">
        <f t="shared" si="0"/>
        <v>0</v>
      </c>
      <c r="J118" s="45"/>
    </row>
    <row r="119" spans="1:10" x14ac:dyDescent="0.3">
      <c r="A119" t="s">
        <v>362</v>
      </c>
      <c r="B119" s="68" t="s">
        <v>430</v>
      </c>
      <c r="C119" s="17"/>
      <c r="D119" s="17"/>
      <c r="E119" s="17"/>
      <c r="F119" s="17"/>
      <c r="G119" s="17"/>
      <c r="I119" s="47">
        <f t="shared" si="0"/>
        <v>0</v>
      </c>
      <c r="J119" s="45"/>
    </row>
    <row r="120" spans="1:10" x14ac:dyDescent="0.3">
      <c r="A120" t="s">
        <v>177</v>
      </c>
      <c r="B120" s="68" t="s">
        <v>430</v>
      </c>
      <c r="C120" s="17"/>
      <c r="D120" s="17"/>
      <c r="E120" s="17"/>
      <c r="F120" s="17"/>
      <c r="G120" s="17"/>
      <c r="I120" s="47">
        <f t="shared" si="0"/>
        <v>0</v>
      </c>
      <c r="J120" s="45"/>
    </row>
    <row r="121" spans="1:10" x14ac:dyDescent="0.3">
      <c r="A121" t="s">
        <v>363</v>
      </c>
      <c r="B121" s="68" t="s">
        <v>430</v>
      </c>
      <c r="C121" s="17"/>
      <c r="D121" s="17">
        <v>465</v>
      </c>
      <c r="E121" s="17"/>
      <c r="F121" s="17"/>
      <c r="G121" s="17"/>
      <c r="I121" s="47">
        <f t="shared" si="0"/>
        <v>465</v>
      </c>
      <c r="J121" s="45"/>
    </row>
    <row r="122" spans="1:10" x14ac:dyDescent="0.3">
      <c r="A122" t="s">
        <v>364</v>
      </c>
      <c r="B122" s="68" t="s">
        <v>430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27</v>
      </c>
      <c r="B123" s="2" t="s">
        <v>289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28</v>
      </c>
      <c r="B124" s="2" t="s">
        <v>289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25</v>
      </c>
      <c r="B125" s="2" t="s">
        <v>292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27</v>
      </c>
      <c r="B126" s="2" t="s">
        <v>292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325</v>
      </c>
      <c r="B127" s="2" t="s">
        <v>292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t="s">
        <v>28</v>
      </c>
      <c r="B128" s="2" t="s">
        <v>292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29</v>
      </c>
      <c r="B129" s="2" t="s">
        <v>292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2" t="s">
        <v>17</v>
      </c>
      <c r="B130" s="2" t="s">
        <v>292</v>
      </c>
      <c r="C130" s="17"/>
      <c r="D130" s="17"/>
      <c r="E130" s="17"/>
      <c r="F130" s="17"/>
      <c r="G130" s="17"/>
      <c r="I130" s="13">
        <f t="shared" si="0"/>
        <v>0</v>
      </c>
      <c r="J130" s="45"/>
    </row>
    <row r="131" spans="1:10" x14ac:dyDescent="0.3">
      <c r="A131" t="s">
        <v>18</v>
      </c>
      <c r="B131" s="2" t="s">
        <v>292</v>
      </c>
      <c r="C131" s="17"/>
      <c r="D131" s="17"/>
      <c r="E131" s="17"/>
      <c r="F131" s="17"/>
      <c r="G131" s="17"/>
      <c r="I131" s="13">
        <f t="shared" si="0"/>
        <v>0</v>
      </c>
      <c r="J131" s="45"/>
    </row>
    <row r="132" spans="1:10" x14ac:dyDescent="0.3">
      <c r="A132" s="2" t="s">
        <v>244</v>
      </c>
      <c r="B132" s="2" t="s">
        <v>292</v>
      </c>
      <c r="C132" s="17"/>
      <c r="D132" s="17"/>
      <c r="E132" s="17"/>
      <c r="F132" s="17"/>
      <c r="G132" s="17"/>
      <c r="I132" s="13">
        <f t="shared" si="0"/>
        <v>0</v>
      </c>
      <c r="J132" s="45"/>
    </row>
    <row r="133" spans="1:10" x14ac:dyDescent="0.3">
      <c r="A133" t="s">
        <v>175</v>
      </c>
      <c r="B133" s="64" t="s">
        <v>360</v>
      </c>
      <c r="C133" s="17"/>
      <c r="D133" s="17"/>
      <c r="E133" s="17"/>
      <c r="F133" s="17"/>
      <c r="G133" s="17"/>
      <c r="I133" s="13">
        <f t="shared" si="0"/>
        <v>0</v>
      </c>
      <c r="J133" s="45"/>
    </row>
    <row r="134" spans="1:10" x14ac:dyDescent="0.3">
      <c r="A134" t="s">
        <v>361</v>
      </c>
      <c r="B134" s="64" t="s">
        <v>360</v>
      </c>
      <c r="C134" s="17"/>
      <c r="D134" s="17"/>
      <c r="E134" s="17"/>
      <c r="F134" s="17"/>
      <c r="G134" s="17"/>
      <c r="I134" s="13">
        <f t="shared" si="0"/>
        <v>0</v>
      </c>
      <c r="J134" s="45"/>
    </row>
    <row r="135" spans="1:10" x14ac:dyDescent="0.3">
      <c r="A135" t="s">
        <v>176</v>
      </c>
      <c r="B135" s="64" t="s">
        <v>360</v>
      </c>
      <c r="C135" s="17"/>
      <c r="D135" s="17"/>
      <c r="E135" s="17"/>
      <c r="F135" s="17"/>
      <c r="G135" s="17"/>
      <c r="I135" s="13">
        <f t="shared" si="0"/>
        <v>0</v>
      </c>
      <c r="J135" s="45"/>
    </row>
    <row r="136" spans="1:10" x14ac:dyDescent="0.3">
      <c r="A136" t="s">
        <v>362</v>
      </c>
      <c r="B136" s="64" t="s">
        <v>360</v>
      </c>
      <c r="C136" s="17"/>
      <c r="D136" s="17"/>
      <c r="E136" s="17"/>
      <c r="F136" s="17"/>
      <c r="G136" s="17"/>
      <c r="I136" s="13">
        <f t="shared" si="0"/>
        <v>0</v>
      </c>
      <c r="J136" s="45"/>
    </row>
    <row r="137" spans="1:10" x14ac:dyDescent="0.3">
      <c r="A137" t="s">
        <v>177</v>
      </c>
      <c r="B137" s="64" t="s">
        <v>360</v>
      </c>
      <c r="C137" s="17"/>
      <c r="D137" s="17"/>
      <c r="E137" s="17"/>
      <c r="F137" s="17"/>
      <c r="G137" s="17"/>
      <c r="I137" s="13">
        <f t="shared" si="0"/>
        <v>0</v>
      </c>
      <c r="J137" s="45"/>
    </row>
    <row r="138" spans="1:10" x14ac:dyDescent="0.3">
      <c r="A138" s="2" t="s">
        <v>363</v>
      </c>
      <c r="B138" s="64" t="s">
        <v>360</v>
      </c>
      <c r="C138" s="17"/>
      <c r="D138" s="17"/>
      <c r="E138" s="17"/>
      <c r="F138" s="17"/>
      <c r="G138" s="17"/>
      <c r="I138" s="13">
        <f t="shared" si="0"/>
        <v>0</v>
      </c>
      <c r="J138" s="45"/>
    </row>
    <row r="139" spans="1:10" x14ac:dyDescent="0.3">
      <c r="A139" s="2" t="s">
        <v>364</v>
      </c>
      <c r="B139" s="64" t="s">
        <v>360</v>
      </c>
      <c r="C139" s="17"/>
      <c r="D139" s="17"/>
      <c r="E139" s="17"/>
      <c r="F139" s="17">
        <v>395</v>
      </c>
      <c r="G139" s="17"/>
      <c r="I139" s="13">
        <f t="shared" si="0"/>
        <v>395</v>
      </c>
      <c r="J139" s="45"/>
    </row>
    <row r="140" spans="1:10" x14ac:dyDescent="0.3">
      <c r="A140" s="53" t="s">
        <v>29</v>
      </c>
      <c r="B140" s="68" t="s">
        <v>420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3" t="s">
        <v>330</v>
      </c>
      <c r="B141" s="68" t="s">
        <v>420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3" t="s">
        <v>17</v>
      </c>
      <c r="B142" s="68" t="s">
        <v>420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3" t="s">
        <v>331</v>
      </c>
      <c r="B143" s="68" t="s">
        <v>420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3" t="s">
        <v>18</v>
      </c>
      <c r="B144" s="68" t="s">
        <v>420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3" t="s">
        <v>244</v>
      </c>
      <c r="B145" s="68" t="s">
        <v>420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53" t="s">
        <v>162</v>
      </c>
      <c r="B146" s="68" t="s">
        <v>420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1" t="s">
        <v>29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1" t="s">
        <v>330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71" t="s">
        <v>17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1" t="s">
        <v>331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1" t="s">
        <v>18</v>
      </c>
      <c r="B151" s="68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1" t="s">
        <v>244</v>
      </c>
      <c r="B152" s="68" t="s">
        <v>382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71" t="s">
        <v>162</v>
      </c>
      <c r="B153" s="68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55" t="s">
        <v>37</v>
      </c>
      <c r="B154" s="68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55" t="s">
        <v>332</v>
      </c>
      <c r="B155" s="68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2" t="s">
        <v>33</v>
      </c>
      <c r="B156" s="68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2" t="s">
        <v>326</v>
      </c>
      <c r="B157" s="68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2" t="s">
        <v>31</v>
      </c>
      <c r="B158" s="68" t="s">
        <v>382</v>
      </c>
      <c r="C158" s="17"/>
      <c r="D158" s="17">
        <v>1552</v>
      </c>
      <c r="E158" s="17"/>
      <c r="F158" s="17"/>
      <c r="G158" s="17"/>
      <c r="I158" s="13">
        <f t="shared" si="0"/>
        <v>1552</v>
      </c>
      <c r="J158" s="46"/>
    </row>
    <row r="159" spans="1:10" x14ac:dyDescent="0.3">
      <c r="A159" s="55" t="s">
        <v>245</v>
      </c>
      <c r="B159" s="68" t="s">
        <v>382</v>
      </c>
      <c r="C159" s="17"/>
      <c r="D159" s="17"/>
      <c r="E159" s="17"/>
      <c r="F159" s="17"/>
      <c r="G159" s="17"/>
      <c r="I159" s="13">
        <f t="shared" si="0"/>
        <v>0</v>
      </c>
      <c r="J159" s="46"/>
    </row>
    <row r="160" spans="1:10" x14ac:dyDescent="0.3">
      <c r="A160" s="55" t="s">
        <v>161</v>
      </c>
      <c r="B160" s="68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2" t="s">
        <v>37</v>
      </c>
      <c r="B161" s="73" t="s">
        <v>297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2" t="s">
        <v>332</v>
      </c>
      <c r="B162" s="73" t="s">
        <v>297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2" t="s">
        <v>33</v>
      </c>
      <c r="B163" s="73" t="s">
        <v>297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2" t="s">
        <v>326</v>
      </c>
      <c r="B164" s="73" t="s">
        <v>297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s="2" t="s">
        <v>31</v>
      </c>
      <c r="B165" s="73" t="s">
        <v>297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s="2" t="s">
        <v>245</v>
      </c>
      <c r="B166" s="73" t="s">
        <v>297</v>
      </c>
      <c r="C166" s="17"/>
      <c r="D166" s="17"/>
      <c r="E166" s="17"/>
      <c r="F166" s="17"/>
      <c r="G166" s="17"/>
      <c r="I166" s="13">
        <f t="shared" si="0"/>
        <v>0</v>
      </c>
      <c r="J166" s="46"/>
    </row>
    <row r="167" spans="1:10" x14ac:dyDescent="0.3">
      <c r="A167" s="2" t="s">
        <v>161</v>
      </c>
      <c r="B167" s="73" t="s">
        <v>297</v>
      </c>
      <c r="C167" s="17"/>
      <c r="D167" s="17"/>
      <c r="E167" s="17"/>
      <c r="F167" s="17"/>
      <c r="G167" s="17"/>
      <c r="I167" s="13">
        <f t="shared" si="0"/>
        <v>0</v>
      </c>
      <c r="J167" s="46"/>
    </row>
    <row r="168" spans="1:10" x14ac:dyDescent="0.3">
      <c r="A168" s="77" t="s">
        <v>175</v>
      </c>
      <c r="B168" s="67" t="s">
        <v>382</v>
      </c>
      <c r="C168" s="17"/>
      <c r="D168" s="17"/>
      <c r="E168" s="17"/>
      <c r="F168" s="17"/>
      <c r="G168" s="17"/>
      <c r="I168" s="13">
        <f t="shared" si="0"/>
        <v>0</v>
      </c>
      <c r="J168" s="46"/>
    </row>
    <row r="169" spans="1:10" x14ac:dyDescent="0.3">
      <c r="A169" s="77" t="s">
        <v>361</v>
      </c>
      <c r="B169" s="67" t="s">
        <v>382</v>
      </c>
      <c r="C169" s="17"/>
      <c r="D169" s="17"/>
      <c r="E169" s="17"/>
      <c r="F169" s="17"/>
      <c r="G169" s="17"/>
      <c r="I169" s="13">
        <f t="shared" si="0"/>
        <v>0</v>
      </c>
      <c r="J169" s="46"/>
    </row>
    <row r="170" spans="1:10" x14ac:dyDescent="0.3">
      <c r="A170" s="77" t="s">
        <v>176</v>
      </c>
      <c r="B170" s="67" t="s">
        <v>382</v>
      </c>
      <c r="C170" s="17"/>
      <c r="D170" s="17"/>
      <c r="E170" s="17"/>
      <c r="F170" s="17"/>
      <c r="G170" s="17"/>
      <c r="I170" s="13">
        <f t="shared" si="0"/>
        <v>0</v>
      </c>
      <c r="J170" s="46"/>
    </row>
    <row r="171" spans="1:10" x14ac:dyDescent="0.3">
      <c r="A171" s="77" t="s">
        <v>362</v>
      </c>
      <c r="B171" s="67" t="s">
        <v>382</v>
      </c>
      <c r="C171" s="17"/>
      <c r="D171" s="17"/>
      <c r="E171" s="17"/>
      <c r="F171" s="17"/>
      <c r="G171" s="17"/>
      <c r="I171" s="13">
        <f t="shared" si="0"/>
        <v>0</v>
      </c>
      <c r="J171" s="46"/>
    </row>
    <row r="172" spans="1:10" x14ac:dyDescent="0.3">
      <c r="A172" s="77" t="s">
        <v>177</v>
      </c>
      <c r="B172" s="67" t="s">
        <v>382</v>
      </c>
      <c r="C172" s="17"/>
      <c r="D172" s="17">
        <v>6094</v>
      </c>
      <c r="E172" s="17"/>
      <c r="F172" s="17">
        <v>191</v>
      </c>
      <c r="G172" s="17"/>
      <c r="I172" s="13">
        <f t="shared" si="0"/>
        <v>6285</v>
      </c>
      <c r="J172" s="46"/>
    </row>
    <row r="173" spans="1:10" x14ac:dyDescent="0.3">
      <c r="A173" s="77" t="s">
        <v>449</v>
      </c>
      <c r="B173" s="67" t="s">
        <v>382</v>
      </c>
      <c r="C173" s="17"/>
      <c r="D173" s="17"/>
      <c r="E173" s="17"/>
      <c r="F173" s="17"/>
      <c r="G173" s="17"/>
      <c r="I173" s="13">
        <f t="shared" si="0"/>
        <v>0</v>
      </c>
      <c r="J173" s="46"/>
    </row>
    <row r="174" spans="1:10" x14ac:dyDescent="0.3">
      <c r="A174" s="77" t="s">
        <v>363</v>
      </c>
      <c r="B174" s="67" t="s">
        <v>382</v>
      </c>
      <c r="C174" s="17"/>
      <c r="D174" s="17">
        <v>5094</v>
      </c>
      <c r="E174" s="17"/>
      <c r="F174" s="17"/>
      <c r="G174" s="17"/>
      <c r="I174" s="13">
        <f t="shared" si="0"/>
        <v>5094</v>
      </c>
      <c r="J174" s="46"/>
    </row>
    <row r="175" spans="1:10" x14ac:dyDescent="0.3">
      <c r="A175" s="77" t="s">
        <v>364</v>
      </c>
      <c r="B175" s="67" t="s">
        <v>382</v>
      </c>
      <c r="C175" s="17"/>
      <c r="D175" s="17"/>
      <c r="E175" s="17"/>
      <c r="F175" s="17"/>
      <c r="G175" s="17"/>
      <c r="I175" s="13">
        <f t="shared" si="0"/>
        <v>0</v>
      </c>
      <c r="J175" s="46"/>
    </row>
    <row r="176" spans="1:10" x14ac:dyDescent="0.3">
      <c r="A176" t="s">
        <v>37</v>
      </c>
      <c r="B176" s="55" t="s">
        <v>336</v>
      </c>
      <c r="C176" s="17"/>
      <c r="D176" s="17"/>
      <c r="E176" s="17"/>
      <c r="F176" s="10"/>
      <c r="G176" s="17"/>
      <c r="I176" s="47">
        <f t="shared" si="0"/>
        <v>0</v>
      </c>
      <c r="J176" s="45"/>
    </row>
    <row r="177" spans="1:10" x14ac:dyDescent="0.3">
      <c r="A177" s="2" t="s">
        <v>332</v>
      </c>
      <c r="B177" s="55" t="s">
        <v>336</v>
      </c>
      <c r="C177" s="17"/>
      <c r="D177" s="17"/>
      <c r="E177" s="17"/>
      <c r="F177" s="10"/>
      <c r="G177" s="17"/>
      <c r="I177" s="47">
        <f t="shared" si="0"/>
        <v>0</v>
      </c>
      <c r="J177" s="45"/>
    </row>
    <row r="178" spans="1:10" x14ac:dyDescent="0.3">
      <c r="A178" t="s">
        <v>33</v>
      </c>
      <c r="B178" s="55" t="s">
        <v>336</v>
      </c>
      <c r="C178" s="17"/>
      <c r="D178" s="17"/>
      <c r="E178" s="17"/>
      <c r="F178" s="10"/>
      <c r="G178" s="17"/>
      <c r="I178" s="47">
        <f t="shared" si="0"/>
        <v>0</v>
      </c>
      <c r="J178" s="45"/>
    </row>
    <row r="179" spans="1:10" x14ac:dyDescent="0.3">
      <c r="A179" s="2" t="s">
        <v>326</v>
      </c>
      <c r="B179" s="55" t="s">
        <v>336</v>
      </c>
      <c r="C179" s="17"/>
      <c r="D179" s="17"/>
      <c r="E179" s="17"/>
      <c r="F179" s="10"/>
      <c r="G179" s="17"/>
      <c r="I179" s="47">
        <f t="shared" si="0"/>
        <v>0</v>
      </c>
      <c r="J179" s="45"/>
    </row>
    <row r="180" spans="1:10" x14ac:dyDescent="0.3">
      <c r="A180" s="2" t="s">
        <v>339</v>
      </c>
      <c r="B180" s="55" t="s">
        <v>336</v>
      </c>
      <c r="C180" s="17"/>
      <c r="D180" s="17"/>
      <c r="E180" s="17"/>
      <c r="F180" s="10"/>
      <c r="G180" s="17"/>
      <c r="I180" s="47">
        <f t="shared" si="0"/>
        <v>0</v>
      </c>
      <c r="J180" s="46">
        <f>I180</f>
        <v>0</v>
      </c>
    </row>
    <row r="181" spans="1:10" x14ac:dyDescent="0.3">
      <c r="A181" t="s">
        <v>31</v>
      </c>
      <c r="B181" s="55" t="s">
        <v>336</v>
      </c>
      <c r="C181" s="17"/>
      <c r="D181" s="17"/>
      <c r="E181" s="17"/>
      <c r="F181" s="17"/>
      <c r="G181" s="17"/>
      <c r="I181" s="47">
        <f t="shared" si="0"/>
        <v>0</v>
      </c>
      <c r="J181" s="45"/>
    </row>
    <row r="182" spans="1:10" x14ac:dyDescent="0.3">
      <c r="A182" s="2" t="s">
        <v>245</v>
      </c>
      <c r="B182" s="55" t="s">
        <v>336</v>
      </c>
      <c r="C182" s="17"/>
      <c r="D182" s="17"/>
      <c r="E182" s="17"/>
      <c r="F182" s="17"/>
      <c r="G182" s="17"/>
      <c r="I182" s="47">
        <f t="shared" si="0"/>
        <v>0</v>
      </c>
      <c r="J182" s="45"/>
    </row>
    <row r="183" spans="1:10" x14ac:dyDescent="0.3">
      <c r="A183" s="2" t="s">
        <v>161</v>
      </c>
      <c r="B183" s="55" t="s">
        <v>336</v>
      </c>
      <c r="C183" s="17"/>
      <c r="D183" s="17"/>
      <c r="E183" s="17"/>
      <c r="F183" s="17"/>
      <c r="G183" s="17"/>
      <c r="I183" s="47">
        <f t="shared" si="0"/>
        <v>0</v>
      </c>
      <c r="J183" s="45"/>
    </row>
    <row r="184" spans="1:10" x14ac:dyDescent="0.3">
      <c r="A184" t="s">
        <v>441</v>
      </c>
      <c r="B184" s="56" t="s">
        <v>32</v>
      </c>
      <c r="C184" s="17"/>
      <c r="D184" s="17"/>
      <c r="E184" s="17"/>
      <c r="F184" s="17"/>
      <c r="G184" s="17"/>
      <c r="I184" s="13">
        <f t="shared" si="0"/>
        <v>0</v>
      </c>
      <c r="J184" s="46">
        <f>I184</f>
        <v>0</v>
      </c>
    </row>
    <row r="185" spans="1:10" x14ac:dyDescent="0.3">
      <c r="A185" t="s">
        <v>340</v>
      </c>
      <c r="B185" s="56" t="s">
        <v>32</v>
      </c>
      <c r="C185" s="17"/>
      <c r="D185" s="17"/>
      <c r="E185" s="17"/>
      <c r="F185" s="17"/>
      <c r="G185" s="17">
        <v>3659</v>
      </c>
      <c r="I185" s="13">
        <f t="shared" si="0"/>
        <v>3659</v>
      </c>
      <c r="J185" s="46">
        <f t="shared" ref="J185:J201" si="1">I185</f>
        <v>3659</v>
      </c>
    </row>
    <row r="186" spans="1:10" x14ac:dyDescent="0.3">
      <c r="A186" t="s">
        <v>405</v>
      </c>
      <c r="B186" s="56" t="s">
        <v>32</v>
      </c>
      <c r="C186" s="17"/>
      <c r="D186" s="17"/>
      <c r="E186" s="17"/>
      <c r="F186" s="17"/>
      <c r="G186" s="17"/>
      <c r="I186" s="13">
        <f t="shared" si="0"/>
        <v>0</v>
      </c>
      <c r="J186" s="46">
        <f t="shared" si="1"/>
        <v>0</v>
      </c>
    </row>
    <row r="187" spans="1:10" x14ac:dyDescent="0.3">
      <c r="A187" t="s">
        <v>341</v>
      </c>
      <c r="B187" s="56" t="s">
        <v>32</v>
      </c>
      <c r="C187" s="17"/>
      <c r="D187" s="17"/>
      <c r="E187" s="17">
        <v>7655</v>
      </c>
      <c r="F187" s="17"/>
      <c r="G187" s="17"/>
      <c r="I187" s="13">
        <f t="shared" si="0"/>
        <v>7655</v>
      </c>
      <c r="J187" s="46">
        <f t="shared" si="1"/>
        <v>7655</v>
      </c>
    </row>
    <row r="188" spans="1:10" x14ac:dyDescent="0.3">
      <c r="A188" t="s">
        <v>447</v>
      </c>
      <c r="B188" s="56" t="s">
        <v>32</v>
      </c>
      <c r="C188" s="17"/>
      <c r="D188" s="17"/>
      <c r="E188" s="17"/>
      <c r="F188" s="17"/>
      <c r="G188" s="17"/>
      <c r="I188" s="13">
        <f t="shared" si="0"/>
        <v>0</v>
      </c>
      <c r="J188" s="46">
        <f t="shared" si="1"/>
        <v>0</v>
      </c>
    </row>
    <row r="189" spans="1:10" x14ac:dyDescent="0.3">
      <c r="A189" t="s">
        <v>35</v>
      </c>
      <c r="B189" s="56" t="s">
        <v>390</v>
      </c>
      <c r="C189" s="17"/>
      <c r="D189" s="17"/>
      <c r="E189" s="17"/>
      <c r="F189" s="17"/>
      <c r="G189" s="17"/>
      <c r="I189" s="13">
        <f t="shared" si="0"/>
        <v>0</v>
      </c>
      <c r="J189" s="46">
        <f t="shared" si="1"/>
        <v>0</v>
      </c>
    </row>
    <row r="190" spans="1:10" x14ac:dyDescent="0.3">
      <c r="A190" t="s">
        <v>389</v>
      </c>
      <c r="B190" s="56" t="s">
        <v>390</v>
      </c>
      <c r="C190" s="17"/>
      <c r="D190" s="17"/>
      <c r="E190" s="17"/>
      <c r="F190" s="17"/>
      <c r="G190" s="17">
        <v>3912</v>
      </c>
      <c r="I190" s="13">
        <f t="shared" si="0"/>
        <v>3912</v>
      </c>
      <c r="J190" s="46">
        <f t="shared" si="1"/>
        <v>3912</v>
      </c>
    </row>
    <row r="191" spans="1:10" x14ac:dyDescent="0.3">
      <c r="A191" t="s">
        <v>396</v>
      </c>
      <c r="B191" s="56" t="s">
        <v>390</v>
      </c>
      <c r="C191" s="17"/>
      <c r="D191" s="17"/>
      <c r="E191" s="17"/>
      <c r="F191" s="17"/>
      <c r="G191" s="17"/>
      <c r="I191" s="13">
        <f t="shared" si="0"/>
        <v>0</v>
      </c>
      <c r="J191" s="46">
        <f t="shared" si="1"/>
        <v>0</v>
      </c>
    </row>
    <row r="192" spans="1:10" x14ac:dyDescent="0.3">
      <c r="A192" t="s">
        <v>391</v>
      </c>
      <c r="B192" s="56" t="s">
        <v>390</v>
      </c>
      <c r="C192" s="17"/>
      <c r="D192" s="17"/>
      <c r="E192" s="17">
        <v>8773</v>
      </c>
      <c r="F192" s="17"/>
      <c r="G192" s="17"/>
      <c r="I192" s="13">
        <f t="shared" si="0"/>
        <v>8773</v>
      </c>
      <c r="J192" s="46">
        <f t="shared" si="1"/>
        <v>8773</v>
      </c>
    </row>
    <row r="193" spans="1:10" x14ac:dyDescent="0.3">
      <c r="A193" t="s">
        <v>408</v>
      </c>
      <c r="B193" s="56" t="s">
        <v>390</v>
      </c>
      <c r="C193" s="17"/>
      <c r="D193" s="17"/>
      <c r="E193" s="17"/>
      <c r="F193" s="17"/>
      <c r="G193" s="17"/>
      <c r="I193" s="13">
        <f t="shared" si="0"/>
        <v>0</v>
      </c>
      <c r="J193" s="46">
        <f t="shared" si="1"/>
        <v>0</v>
      </c>
    </row>
    <row r="194" spans="1:10" x14ac:dyDescent="0.3">
      <c r="A194" t="s">
        <v>35</v>
      </c>
      <c r="B194" s="56" t="s">
        <v>433</v>
      </c>
      <c r="C194" s="17"/>
      <c r="D194" s="17"/>
      <c r="E194" s="17"/>
      <c r="F194" s="17"/>
      <c r="G194" s="17"/>
      <c r="I194" s="13">
        <f t="shared" si="0"/>
        <v>0</v>
      </c>
      <c r="J194" s="46">
        <f t="shared" si="1"/>
        <v>0</v>
      </c>
    </row>
    <row r="195" spans="1:10" x14ac:dyDescent="0.3">
      <c r="A195" t="s">
        <v>389</v>
      </c>
      <c r="B195" s="56" t="s">
        <v>433</v>
      </c>
      <c r="C195" s="17"/>
      <c r="D195" s="17"/>
      <c r="E195" s="17"/>
      <c r="F195" s="17"/>
      <c r="G195" s="17"/>
      <c r="I195" s="13">
        <f t="shared" si="0"/>
        <v>0</v>
      </c>
      <c r="J195" s="46">
        <f t="shared" si="1"/>
        <v>0</v>
      </c>
    </row>
    <row r="196" spans="1:10" x14ac:dyDescent="0.3">
      <c r="A196" t="s">
        <v>396</v>
      </c>
      <c r="B196" s="56" t="s">
        <v>433</v>
      </c>
      <c r="C196" s="17"/>
      <c r="D196" s="17"/>
      <c r="E196" s="17"/>
      <c r="F196" s="17"/>
      <c r="G196" s="17"/>
      <c r="I196" s="13">
        <f t="shared" si="0"/>
        <v>0</v>
      </c>
      <c r="J196" s="46">
        <f t="shared" si="1"/>
        <v>0</v>
      </c>
    </row>
    <row r="197" spans="1:10" x14ac:dyDescent="0.3">
      <c r="A197" t="s">
        <v>391</v>
      </c>
      <c r="B197" s="56" t="s">
        <v>433</v>
      </c>
      <c r="C197" s="17"/>
      <c r="D197" s="17"/>
      <c r="E197" s="17"/>
      <c r="F197" s="17"/>
      <c r="G197" s="17"/>
      <c r="I197" s="13">
        <f t="shared" si="0"/>
        <v>0</v>
      </c>
      <c r="J197" s="46">
        <f t="shared" si="1"/>
        <v>0</v>
      </c>
    </row>
    <row r="198" spans="1:10" x14ac:dyDescent="0.3">
      <c r="A198" t="s">
        <v>408</v>
      </c>
      <c r="B198" s="56" t="s">
        <v>433</v>
      </c>
      <c r="C198" s="17"/>
      <c r="D198" s="17"/>
      <c r="E198" s="17"/>
      <c r="F198" s="17"/>
      <c r="G198" s="17"/>
      <c r="I198" s="13">
        <f t="shared" si="0"/>
        <v>0</v>
      </c>
      <c r="J198" s="46">
        <f t="shared" si="1"/>
        <v>0</v>
      </c>
    </row>
    <row r="199" spans="1:10" x14ac:dyDescent="0.3">
      <c r="A199" t="s">
        <v>37</v>
      </c>
      <c r="B199" s="54" t="s">
        <v>316</v>
      </c>
      <c r="C199" s="17"/>
      <c r="D199" s="17"/>
      <c r="E199" s="17"/>
      <c r="F199" s="17"/>
      <c r="G199" s="17">
        <v>926</v>
      </c>
      <c r="I199" s="13">
        <f t="shared" si="0"/>
        <v>926</v>
      </c>
      <c r="J199" s="46">
        <f t="shared" si="1"/>
        <v>926</v>
      </c>
    </row>
    <row r="200" spans="1:10" x14ac:dyDescent="0.3">
      <c r="A200" s="53" t="s">
        <v>332</v>
      </c>
      <c r="B200" s="54" t="s">
        <v>316</v>
      </c>
      <c r="C200" s="17"/>
      <c r="D200" s="17">
        <v>2426</v>
      </c>
      <c r="E200" s="17"/>
      <c r="F200" s="17"/>
      <c r="G200" s="17">
        <v>3012</v>
      </c>
      <c r="I200" s="13">
        <f t="shared" si="0"/>
        <v>5438</v>
      </c>
      <c r="J200" s="46">
        <f t="shared" si="1"/>
        <v>5438</v>
      </c>
    </row>
    <row r="201" spans="1:10" x14ac:dyDescent="0.3">
      <c r="A201" s="53" t="s">
        <v>326</v>
      </c>
      <c r="B201" s="54" t="s">
        <v>316</v>
      </c>
      <c r="C201" s="17"/>
      <c r="D201" s="17">
        <v>1188</v>
      </c>
      <c r="E201" s="17"/>
      <c r="F201" s="17"/>
      <c r="G201" s="17"/>
      <c r="I201" s="13">
        <f t="shared" si="0"/>
        <v>1188</v>
      </c>
      <c r="J201" s="46">
        <f t="shared" si="1"/>
        <v>1188</v>
      </c>
    </row>
    <row r="202" spans="1:10" x14ac:dyDescent="0.3">
      <c r="A202" s="53" t="s">
        <v>339</v>
      </c>
      <c r="B202" s="54" t="s">
        <v>316</v>
      </c>
      <c r="C202" s="17"/>
      <c r="D202" s="17">
        <v>1104</v>
      </c>
      <c r="E202" s="17">
        <v>6791</v>
      </c>
      <c r="F202" s="10"/>
      <c r="G202" s="17"/>
      <c r="I202" s="13">
        <f t="shared" si="0"/>
        <v>7895</v>
      </c>
      <c r="J202" s="46">
        <f>I202</f>
        <v>7895</v>
      </c>
    </row>
    <row r="203" spans="1:10" x14ac:dyDescent="0.3">
      <c r="A203" s="53" t="s">
        <v>161</v>
      </c>
      <c r="B203" s="54" t="s">
        <v>316</v>
      </c>
      <c r="C203" s="17"/>
      <c r="D203" s="17"/>
      <c r="E203" s="17"/>
      <c r="F203" s="10"/>
      <c r="G203" s="17">
        <v>3542</v>
      </c>
      <c r="I203" s="13">
        <f t="shared" si="0"/>
        <v>3542</v>
      </c>
      <c r="J203" s="46">
        <f>I203</f>
        <v>3542</v>
      </c>
    </row>
    <row r="204" spans="1:10" x14ac:dyDescent="0.3">
      <c r="A204" s="53" t="s">
        <v>349</v>
      </c>
      <c r="B204" s="54" t="s">
        <v>397</v>
      </c>
      <c r="C204" s="17"/>
      <c r="D204" s="17"/>
      <c r="E204" s="17"/>
      <c r="F204" s="10"/>
      <c r="G204" s="17">
        <v>3086</v>
      </c>
      <c r="I204" s="13">
        <f t="shared" si="0"/>
        <v>3086</v>
      </c>
      <c r="J204" s="46">
        <f t="shared" ref="J204:J210" si="2">I204</f>
        <v>3086</v>
      </c>
    </row>
    <row r="205" spans="1:10" x14ac:dyDescent="0.3">
      <c r="A205" s="53" t="s">
        <v>325</v>
      </c>
      <c r="B205" s="54" t="s">
        <v>397</v>
      </c>
      <c r="C205" s="17"/>
      <c r="D205" s="17"/>
      <c r="E205" s="17"/>
      <c r="F205" s="10"/>
      <c r="G205" s="17"/>
      <c r="I205" s="13">
        <f t="shared" si="0"/>
        <v>0</v>
      </c>
      <c r="J205" s="46">
        <f t="shared" si="2"/>
        <v>0</v>
      </c>
    </row>
    <row r="206" spans="1:10" x14ac:dyDescent="0.3">
      <c r="A206" s="53" t="s">
        <v>398</v>
      </c>
      <c r="B206" s="54" t="s">
        <v>397</v>
      </c>
      <c r="C206" s="17"/>
      <c r="D206" s="17"/>
      <c r="E206" s="17">
        <v>6726</v>
      </c>
      <c r="F206" s="10"/>
      <c r="G206" s="17"/>
      <c r="I206" s="13">
        <f t="shared" si="0"/>
        <v>6726</v>
      </c>
      <c r="J206" s="46">
        <f t="shared" si="2"/>
        <v>6726</v>
      </c>
    </row>
    <row r="207" spans="1:10" x14ac:dyDescent="0.3">
      <c r="A207" s="53" t="s">
        <v>160</v>
      </c>
      <c r="B207" s="54" t="s">
        <v>397</v>
      </c>
      <c r="C207" s="17"/>
      <c r="D207" s="17"/>
      <c r="E207" s="17"/>
      <c r="F207" s="10"/>
      <c r="G207" s="17"/>
      <c r="I207" s="13">
        <f t="shared" si="0"/>
        <v>0</v>
      </c>
      <c r="J207" s="46">
        <f t="shared" si="2"/>
        <v>0</v>
      </c>
    </row>
    <row r="208" spans="1:10" x14ac:dyDescent="0.3">
      <c r="A208" s="53" t="s">
        <v>332</v>
      </c>
      <c r="B208" s="54" t="s">
        <v>401</v>
      </c>
      <c r="C208" s="17"/>
      <c r="D208" s="17"/>
      <c r="E208" s="17"/>
      <c r="F208" s="10"/>
      <c r="G208" s="17"/>
      <c r="I208" s="13">
        <f t="shared" si="0"/>
        <v>0</v>
      </c>
      <c r="J208" s="46">
        <f t="shared" si="2"/>
        <v>0</v>
      </c>
    </row>
    <row r="209" spans="1:10" x14ac:dyDescent="0.3">
      <c r="A209" s="53" t="s">
        <v>339</v>
      </c>
      <c r="B209" s="54" t="s">
        <v>401</v>
      </c>
      <c r="C209" s="17"/>
      <c r="D209" s="17"/>
      <c r="E209" s="17"/>
      <c r="F209" s="10"/>
      <c r="G209" s="17"/>
      <c r="I209" s="13">
        <f t="shared" si="0"/>
        <v>0</v>
      </c>
      <c r="J209" s="46">
        <f t="shared" si="2"/>
        <v>0</v>
      </c>
    </row>
    <row r="210" spans="1:10" x14ac:dyDescent="0.3">
      <c r="A210" s="53" t="s">
        <v>161</v>
      </c>
      <c r="B210" s="54" t="s">
        <v>401</v>
      </c>
      <c r="C210" s="17"/>
      <c r="D210" s="17"/>
      <c r="E210" s="17"/>
      <c r="F210" s="10"/>
      <c r="G210" s="17"/>
      <c r="I210" s="13">
        <f t="shared" si="0"/>
        <v>0</v>
      </c>
      <c r="J210" s="46">
        <f t="shared" si="2"/>
        <v>0</v>
      </c>
    </row>
    <row r="211" spans="1:10" x14ac:dyDescent="0.3">
      <c r="A211" t="s">
        <v>37</v>
      </c>
      <c r="B211" t="s">
        <v>293</v>
      </c>
      <c r="C211" s="17"/>
      <c r="D211" s="17"/>
      <c r="E211" s="17"/>
      <c r="F211" s="17"/>
      <c r="G211" s="17"/>
      <c r="I211" s="13">
        <f t="shared" si="0"/>
        <v>0</v>
      </c>
      <c r="J211" s="44">
        <f>I211+I218+I222+I230</f>
        <v>2784.8</v>
      </c>
    </row>
    <row r="212" spans="1:10" x14ac:dyDescent="0.3">
      <c r="A212" s="2" t="s">
        <v>332</v>
      </c>
      <c r="B212" s="2" t="s">
        <v>327</v>
      </c>
      <c r="C212" s="17"/>
      <c r="D212" s="17"/>
      <c r="E212" s="17"/>
      <c r="F212" s="17"/>
      <c r="G212" s="17"/>
      <c r="I212" s="13">
        <f t="shared" si="0"/>
        <v>0</v>
      </c>
      <c r="J212" s="46">
        <f>I212+I231+I237+I223</f>
        <v>6333</v>
      </c>
    </row>
    <row r="213" spans="1:10" x14ac:dyDescent="0.3">
      <c r="A213" t="s">
        <v>33</v>
      </c>
      <c r="B213" t="s">
        <v>293</v>
      </c>
      <c r="C213" s="17"/>
      <c r="D213" s="17"/>
      <c r="E213" s="17"/>
      <c r="F213" s="17"/>
      <c r="G213" s="17"/>
      <c r="I213" s="13">
        <f t="shared" si="0"/>
        <v>0</v>
      </c>
      <c r="J213" s="46">
        <f>I213+I219+I224+I232+I238</f>
        <v>3294</v>
      </c>
    </row>
    <row r="214" spans="1:10" x14ac:dyDescent="0.3">
      <c r="A214" s="2" t="s">
        <v>326</v>
      </c>
      <c r="B214" s="2" t="s">
        <v>327</v>
      </c>
      <c r="C214" s="17"/>
      <c r="D214" s="17"/>
      <c r="E214" s="17"/>
      <c r="F214" s="17"/>
      <c r="G214" s="17"/>
      <c r="I214" s="13">
        <f t="shared" si="0"/>
        <v>0</v>
      </c>
      <c r="J214" s="46">
        <f>I214+I233+I239+I225</f>
        <v>226</v>
      </c>
    </row>
    <row r="215" spans="1:10" x14ac:dyDescent="0.3">
      <c r="A215" t="s">
        <v>31</v>
      </c>
      <c r="B215" t="s">
        <v>293</v>
      </c>
      <c r="C215" s="17"/>
      <c r="D215" s="17"/>
      <c r="E215" s="17"/>
      <c r="F215" s="10"/>
      <c r="G215" s="17"/>
      <c r="I215" s="13">
        <f t="shared" si="0"/>
        <v>0</v>
      </c>
      <c r="J215" s="44">
        <f>I215+I220+I226+I234+I240</f>
        <v>2021</v>
      </c>
    </row>
    <row r="216" spans="1:10" x14ac:dyDescent="0.3">
      <c r="A216" t="s">
        <v>245</v>
      </c>
      <c r="B216" t="s">
        <v>293</v>
      </c>
      <c r="C216" s="17"/>
      <c r="D216" s="17"/>
      <c r="E216" s="17"/>
      <c r="F216" s="10"/>
      <c r="G216" s="17"/>
      <c r="I216" s="13">
        <f t="shared" si="0"/>
        <v>0</v>
      </c>
      <c r="J216" s="75">
        <f>I216+I221+I228+I235+I242</f>
        <v>2481</v>
      </c>
    </row>
    <row r="217" spans="1:10" x14ac:dyDescent="0.3">
      <c r="A217" t="s">
        <v>161</v>
      </c>
      <c r="B217" t="s">
        <v>293</v>
      </c>
      <c r="C217" s="17"/>
      <c r="D217" s="17"/>
      <c r="E217" s="17"/>
      <c r="F217" s="10"/>
      <c r="G217" s="17"/>
      <c r="I217" s="13">
        <f t="shared" si="0"/>
        <v>0</v>
      </c>
      <c r="J217" s="46">
        <f>I217+I236+I243+I229</f>
        <v>2632</v>
      </c>
    </row>
    <row r="218" spans="1:10" x14ac:dyDescent="0.3">
      <c r="A218" t="s">
        <v>37</v>
      </c>
      <c r="B218" t="s">
        <v>277</v>
      </c>
      <c r="C218" s="17"/>
      <c r="D218" s="17"/>
      <c r="E218" s="17">
        <v>1570.8</v>
      </c>
      <c r="F218" s="10"/>
      <c r="G218" s="17">
        <v>1214</v>
      </c>
      <c r="I218" s="47">
        <f t="shared" si="0"/>
        <v>2784.8</v>
      </c>
      <c r="J218" s="46"/>
    </row>
    <row r="219" spans="1:10" x14ac:dyDescent="0.3">
      <c r="A219" t="s">
        <v>33</v>
      </c>
      <c r="B219" t="s">
        <v>277</v>
      </c>
      <c r="C219" s="17"/>
      <c r="D219" s="17"/>
      <c r="E219" s="17"/>
      <c r="F219" s="10"/>
      <c r="G219" s="17"/>
      <c r="I219" s="47">
        <f t="shared" si="0"/>
        <v>0</v>
      </c>
      <c r="J219" s="46"/>
    </row>
    <row r="220" spans="1:10" x14ac:dyDescent="0.3">
      <c r="A220" t="s">
        <v>31</v>
      </c>
      <c r="B220" t="s">
        <v>277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t="s">
        <v>245</v>
      </c>
      <c r="B221" t="s">
        <v>277</v>
      </c>
      <c r="C221" s="17"/>
      <c r="D221" s="17"/>
      <c r="E221" s="17"/>
      <c r="F221" s="10"/>
      <c r="G221" s="17"/>
      <c r="I221" s="74">
        <f t="shared" si="0"/>
        <v>0</v>
      </c>
      <c r="J221" s="46"/>
    </row>
    <row r="222" spans="1:10" x14ac:dyDescent="0.3">
      <c r="A222" s="2" t="s">
        <v>37</v>
      </c>
      <c r="B222" s="2" t="s">
        <v>153</v>
      </c>
      <c r="C222" s="17"/>
      <c r="D222" s="17"/>
      <c r="E222" s="17"/>
      <c r="F222" s="10"/>
      <c r="G222" s="17"/>
      <c r="I222" s="47">
        <f t="shared" si="0"/>
        <v>0</v>
      </c>
      <c r="J222" s="46"/>
    </row>
    <row r="223" spans="1:10" x14ac:dyDescent="0.3">
      <c r="A223" s="2" t="s">
        <v>332</v>
      </c>
      <c r="B223" s="2" t="s">
        <v>153</v>
      </c>
      <c r="C223" s="17"/>
      <c r="D223" s="17">
        <v>1632</v>
      </c>
      <c r="E223" s="17"/>
      <c r="F223" s="10">
        <v>271</v>
      </c>
      <c r="G223" s="17"/>
      <c r="I223" s="47">
        <f t="shared" si="0"/>
        <v>1903</v>
      </c>
      <c r="J223" s="46"/>
    </row>
    <row r="224" spans="1:10" x14ac:dyDescent="0.3">
      <c r="A224" s="2" t="s">
        <v>33</v>
      </c>
      <c r="B224" s="2" t="s">
        <v>153</v>
      </c>
      <c r="C224" s="17"/>
      <c r="D224" s="17"/>
      <c r="E224" s="17">
        <v>2259</v>
      </c>
      <c r="F224" s="10">
        <v>1035</v>
      </c>
      <c r="G224" s="17"/>
      <c r="I224" s="47">
        <f t="shared" si="0"/>
        <v>3294</v>
      </c>
      <c r="J224" s="46"/>
    </row>
    <row r="225" spans="1:10" x14ac:dyDescent="0.3">
      <c r="A225" s="2" t="s">
        <v>326</v>
      </c>
      <c r="B225" s="2" t="s">
        <v>153</v>
      </c>
      <c r="C225" s="17"/>
      <c r="D225" s="17">
        <v>86</v>
      </c>
      <c r="E225" s="17"/>
      <c r="F225" s="10"/>
      <c r="G225" s="17"/>
      <c r="I225" s="47">
        <f t="shared" si="0"/>
        <v>86</v>
      </c>
      <c r="J225" s="46"/>
    </row>
    <row r="226" spans="1:10" x14ac:dyDescent="0.3">
      <c r="A226" s="2" t="s">
        <v>31</v>
      </c>
      <c r="B226" s="2" t="s">
        <v>153</v>
      </c>
      <c r="C226" s="17"/>
      <c r="D226" s="17"/>
      <c r="E226" s="17"/>
      <c r="F226" s="10"/>
      <c r="G226" s="17">
        <v>482</v>
      </c>
      <c r="I226" s="47">
        <f t="shared" si="0"/>
        <v>482</v>
      </c>
      <c r="J226" s="46"/>
    </row>
    <row r="227" spans="1:10" x14ac:dyDescent="0.3">
      <c r="A227" s="2" t="s">
        <v>339</v>
      </c>
      <c r="B227" s="2" t="s">
        <v>153</v>
      </c>
      <c r="C227" s="17"/>
      <c r="D227" s="17"/>
      <c r="E227" s="17"/>
      <c r="F227" s="10"/>
      <c r="G227" s="17"/>
      <c r="I227" s="47">
        <f t="shared" si="0"/>
        <v>0</v>
      </c>
      <c r="J227" s="46">
        <f>I227+I241</f>
        <v>4004</v>
      </c>
    </row>
    <row r="228" spans="1:10" x14ac:dyDescent="0.3">
      <c r="A228" s="2" t="s">
        <v>245</v>
      </c>
      <c r="B228" s="2" t="s">
        <v>153</v>
      </c>
      <c r="C228" s="17"/>
      <c r="D228" s="17">
        <v>915</v>
      </c>
      <c r="E228" s="17">
        <v>1566</v>
      </c>
      <c r="F228" s="10"/>
      <c r="G228" s="17"/>
      <c r="I228" s="47">
        <f t="shared" si="0"/>
        <v>2481</v>
      </c>
      <c r="J228" s="46"/>
    </row>
    <row r="229" spans="1:10" x14ac:dyDescent="0.3">
      <c r="A229" s="2" t="s">
        <v>161</v>
      </c>
      <c r="B229" s="2" t="s">
        <v>153</v>
      </c>
      <c r="C229" s="17"/>
      <c r="D229" s="17"/>
      <c r="E229" s="17">
        <v>459</v>
      </c>
      <c r="F229" s="10">
        <v>1695</v>
      </c>
      <c r="G229" s="17"/>
      <c r="I229" s="47">
        <f t="shared" si="0"/>
        <v>2154</v>
      </c>
      <c r="J229" s="46"/>
    </row>
    <row r="230" spans="1:10" x14ac:dyDescent="0.3">
      <c r="A230" s="2" t="s">
        <v>42</v>
      </c>
      <c r="B230" s="2" t="s">
        <v>355</v>
      </c>
      <c r="C230" s="17"/>
      <c r="D230" s="17"/>
      <c r="E230" s="17"/>
      <c r="F230" s="17"/>
      <c r="G230" s="17"/>
      <c r="I230" s="47">
        <f t="shared" si="0"/>
        <v>0</v>
      </c>
      <c r="J230" s="46"/>
    </row>
    <row r="231" spans="1:10" x14ac:dyDescent="0.3">
      <c r="A231" s="2" t="s">
        <v>356</v>
      </c>
      <c r="B231" s="2" t="s">
        <v>355</v>
      </c>
      <c r="C231" s="17"/>
      <c r="D231" s="17"/>
      <c r="E231" s="17"/>
      <c r="F231" s="17"/>
      <c r="G231" s="17"/>
      <c r="I231" s="47">
        <f t="shared" si="0"/>
        <v>0</v>
      </c>
      <c r="J231" s="46"/>
    </row>
    <row r="232" spans="1:10" x14ac:dyDescent="0.3">
      <c r="A232" s="2" t="s">
        <v>44</v>
      </c>
      <c r="B232" s="2" t="s">
        <v>355</v>
      </c>
      <c r="C232" s="17"/>
      <c r="D232" s="17"/>
      <c r="E232" s="17"/>
      <c r="F232" s="17"/>
      <c r="G232" s="17"/>
      <c r="I232" s="47">
        <f t="shared" si="0"/>
        <v>0</v>
      </c>
      <c r="J232" s="46"/>
    </row>
    <row r="233" spans="1:10" x14ac:dyDescent="0.3">
      <c r="A233" s="2" t="s">
        <v>357</v>
      </c>
      <c r="B233" s="2" t="s">
        <v>355</v>
      </c>
      <c r="C233" s="17"/>
      <c r="D233" s="17"/>
      <c r="E233" s="17"/>
      <c r="F233" s="17"/>
      <c r="G233" s="17"/>
      <c r="I233" s="47">
        <f t="shared" si="0"/>
        <v>0</v>
      </c>
      <c r="J233" s="46"/>
    </row>
    <row r="234" spans="1:10" x14ac:dyDescent="0.3">
      <c r="A234" s="2" t="s">
        <v>71</v>
      </c>
      <c r="B234" s="2" t="s">
        <v>355</v>
      </c>
      <c r="C234" s="17"/>
      <c r="D234" s="17"/>
      <c r="E234" s="17"/>
      <c r="F234" s="17"/>
      <c r="G234" s="17"/>
      <c r="I234" s="47">
        <f t="shared" si="0"/>
        <v>0</v>
      </c>
      <c r="J234" s="46"/>
    </row>
    <row r="235" spans="1:10" x14ac:dyDescent="0.3">
      <c r="A235" s="2" t="s">
        <v>358</v>
      </c>
      <c r="B235" s="2" t="s">
        <v>355</v>
      </c>
      <c r="C235" s="17"/>
      <c r="D235" s="17"/>
      <c r="E235" s="17"/>
      <c r="F235" s="17"/>
      <c r="G235" s="17"/>
      <c r="I235" s="47">
        <f t="shared" si="0"/>
        <v>0</v>
      </c>
      <c r="J235" s="46"/>
    </row>
    <row r="236" spans="1:10" x14ac:dyDescent="0.3">
      <c r="A236" s="2" t="s">
        <v>359</v>
      </c>
      <c r="B236" s="2" t="s">
        <v>355</v>
      </c>
      <c r="C236" s="17"/>
      <c r="D236" s="17"/>
      <c r="E236" s="17"/>
      <c r="F236" s="10"/>
      <c r="G236" s="17"/>
      <c r="I236" s="47">
        <f t="shared" si="0"/>
        <v>0</v>
      </c>
      <c r="J236" s="46"/>
    </row>
    <row r="237" spans="1:10" x14ac:dyDescent="0.3">
      <c r="A237" s="2" t="s">
        <v>332</v>
      </c>
      <c r="B237" s="2" t="s">
        <v>381</v>
      </c>
      <c r="C237" s="17"/>
      <c r="D237" s="17">
        <v>228</v>
      </c>
      <c r="E237" s="17"/>
      <c r="F237" s="10">
        <v>4202</v>
      </c>
      <c r="G237" s="17"/>
      <c r="I237" s="47">
        <f t="shared" si="0"/>
        <v>4430</v>
      </c>
      <c r="J237" s="46"/>
    </row>
    <row r="238" spans="1:10" x14ac:dyDescent="0.3">
      <c r="A238" s="2" t="s">
        <v>33</v>
      </c>
      <c r="B238" s="2" t="s">
        <v>381</v>
      </c>
      <c r="C238" s="17"/>
      <c r="D238" s="17"/>
      <c r="E238" s="17"/>
      <c r="F238" s="10"/>
      <c r="G238" s="17"/>
      <c r="I238" s="47">
        <f t="shared" si="0"/>
        <v>0</v>
      </c>
      <c r="J238" s="46"/>
    </row>
    <row r="239" spans="1:10" x14ac:dyDescent="0.3">
      <c r="A239" s="2" t="s">
        <v>326</v>
      </c>
      <c r="B239" s="2" t="s">
        <v>381</v>
      </c>
      <c r="C239" s="17"/>
      <c r="D239" s="17">
        <v>140</v>
      </c>
      <c r="E239" s="17"/>
      <c r="F239" s="10"/>
      <c r="G239" s="17"/>
      <c r="I239" s="47">
        <f t="shared" si="0"/>
        <v>140</v>
      </c>
      <c r="J239" s="46"/>
    </row>
    <row r="240" spans="1:10" x14ac:dyDescent="0.3">
      <c r="A240" s="2" t="s">
        <v>31</v>
      </c>
      <c r="B240" s="2" t="s">
        <v>381</v>
      </c>
      <c r="C240" s="17"/>
      <c r="D240" s="17">
        <v>1539</v>
      </c>
      <c r="E240" s="17"/>
      <c r="F240" s="10"/>
      <c r="G240" s="17"/>
      <c r="I240" s="47">
        <f t="shared" si="0"/>
        <v>1539</v>
      </c>
      <c r="J240" s="46"/>
    </row>
    <row r="241" spans="1:10" x14ac:dyDescent="0.3">
      <c r="A241" s="2" t="s">
        <v>339</v>
      </c>
      <c r="B241" s="2" t="s">
        <v>381</v>
      </c>
      <c r="C241" s="17"/>
      <c r="D241" s="17"/>
      <c r="E241" s="17">
        <v>1535</v>
      </c>
      <c r="F241" s="10">
        <v>310</v>
      </c>
      <c r="G241" s="17">
        <v>2159</v>
      </c>
      <c r="I241" s="47">
        <f t="shared" si="0"/>
        <v>4004</v>
      </c>
      <c r="J241" s="46"/>
    </row>
    <row r="242" spans="1:10" x14ac:dyDescent="0.3">
      <c r="A242" s="2" t="s">
        <v>245</v>
      </c>
      <c r="B242" s="2" t="s">
        <v>381</v>
      </c>
      <c r="C242" s="17"/>
      <c r="D242" s="17"/>
      <c r="E242" s="17"/>
      <c r="F242" s="10"/>
      <c r="G242" s="17"/>
      <c r="I242" s="47">
        <f t="shared" si="0"/>
        <v>0</v>
      </c>
      <c r="J242" s="46"/>
    </row>
    <row r="243" spans="1:10" x14ac:dyDescent="0.3">
      <c r="A243" s="2" t="s">
        <v>161</v>
      </c>
      <c r="B243" s="2" t="s">
        <v>381</v>
      </c>
      <c r="C243" s="17"/>
      <c r="D243" s="17"/>
      <c r="E243" s="17"/>
      <c r="F243" s="10">
        <v>478</v>
      </c>
      <c r="G243" s="17"/>
      <c r="I243" s="47">
        <f t="shared" si="0"/>
        <v>478</v>
      </c>
      <c r="J243" s="46"/>
    </row>
    <row r="244" spans="1:10" x14ac:dyDescent="0.3">
      <c r="A244" s="2" t="s">
        <v>29</v>
      </c>
      <c r="B244" s="2" t="s">
        <v>318</v>
      </c>
      <c r="C244" s="17"/>
      <c r="D244" s="17"/>
      <c r="E244" s="17"/>
      <c r="F244" s="10"/>
      <c r="G244" s="17"/>
      <c r="I244" s="47">
        <f t="shared" si="0"/>
        <v>0</v>
      </c>
      <c r="J244" s="46">
        <f>I244</f>
        <v>0</v>
      </c>
    </row>
    <row r="245" spans="1:10" x14ac:dyDescent="0.3">
      <c r="A245" s="2" t="s">
        <v>17</v>
      </c>
      <c r="B245" s="2" t="s">
        <v>318</v>
      </c>
      <c r="C245" s="17"/>
      <c r="D245" s="17"/>
      <c r="E245" s="17"/>
      <c r="F245" s="10"/>
      <c r="G245" s="17"/>
      <c r="I245" s="47">
        <f t="shared" si="0"/>
        <v>0</v>
      </c>
      <c r="J245" s="46">
        <f>I245</f>
        <v>0</v>
      </c>
    </row>
    <row r="246" spans="1:10" x14ac:dyDescent="0.3">
      <c r="A246" s="2" t="s">
        <v>37</v>
      </c>
      <c r="B246" s="2" t="s">
        <v>290</v>
      </c>
      <c r="C246" s="17"/>
      <c r="D246" s="17"/>
      <c r="E246" s="17"/>
      <c r="F246" s="10"/>
      <c r="G246" s="17"/>
      <c r="I246" s="47">
        <f t="shared" si="0"/>
        <v>0</v>
      </c>
      <c r="J246" s="45"/>
    </row>
    <row r="247" spans="1:10" x14ac:dyDescent="0.3">
      <c r="A247" s="2" t="s">
        <v>33</v>
      </c>
      <c r="B247" s="2" t="s">
        <v>290</v>
      </c>
      <c r="C247" s="17"/>
      <c r="D247" s="17"/>
      <c r="E247" s="17"/>
      <c r="F247" s="10"/>
      <c r="G247" s="17"/>
      <c r="I247" s="47">
        <f t="shared" si="0"/>
        <v>0</v>
      </c>
      <c r="J247" s="45"/>
    </row>
    <row r="248" spans="1:10" x14ac:dyDescent="0.3">
      <c r="A248" s="2" t="s">
        <v>31</v>
      </c>
      <c r="B248" s="2" t="s">
        <v>290</v>
      </c>
      <c r="C248" s="17"/>
      <c r="D248" s="17"/>
      <c r="E248" s="17"/>
      <c r="F248" s="10"/>
      <c r="G248" s="17"/>
      <c r="I248" s="47">
        <f t="shared" si="0"/>
        <v>0</v>
      </c>
      <c r="J248" s="45"/>
    </row>
    <row r="249" spans="1:10" x14ac:dyDescent="0.3">
      <c r="A249" s="2" t="s">
        <v>245</v>
      </c>
      <c r="B249" s="2" t="s">
        <v>290</v>
      </c>
      <c r="C249" s="17"/>
      <c r="D249" s="17"/>
      <c r="E249" s="17"/>
      <c r="F249" s="10"/>
      <c r="G249" s="17"/>
      <c r="I249" s="47">
        <f t="shared" si="0"/>
        <v>0</v>
      </c>
      <c r="J249" s="45"/>
    </row>
    <row r="250" spans="1:10" x14ac:dyDescent="0.3">
      <c r="A250" s="62" t="s">
        <v>29</v>
      </c>
      <c r="B250" s="62" t="s">
        <v>32</v>
      </c>
      <c r="C250" s="17"/>
      <c r="D250" s="17"/>
      <c r="E250" s="17"/>
      <c r="F250" s="10"/>
      <c r="G250" s="17"/>
      <c r="I250" s="47">
        <f t="shared" si="0"/>
        <v>0</v>
      </c>
      <c r="J250" s="46">
        <f>I250</f>
        <v>0</v>
      </c>
    </row>
    <row r="251" spans="1:10" x14ac:dyDescent="0.3">
      <c r="A251" s="62" t="s">
        <v>17</v>
      </c>
      <c r="B251" s="62" t="s">
        <v>32</v>
      </c>
      <c r="C251" s="17"/>
      <c r="D251" s="17"/>
      <c r="E251" s="17"/>
      <c r="F251" s="10"/>
      <c r="G251" s="17"/>
      <c r="I251" s="47">
        <f t="shared" si="0"/>
        <v>0</v>
      </c>
      <c r="J251" s="46">
        <f t="shared" ref="J251:J252" si="3">I251</f>
        <v>0</v>
      </c>
    </row>
    <row r="252" spans="1:10" x14ac:dyDescent="0.3">
      <c r="A252" s="40" t="s">
        <v>18</v>
      </c>
      <c r="B252" s="62" t="s">
        <v>32</v>
      </c>
      <c r="C252" s="17"/>
      <c r="D252" s="17"/>
      <c r="E252" s="17"/>
      <c r="F252" s="10"/>
      <c r="G252" s="17"/>
      <c r="I252" s="47">
        <f t="shared" si="0"/>
        <v>0</v>
      </c>
      <c r="J252" s="46">
        <f t="shared" si="3"/>
        <v>0</v>
      </c>
    </row>
    <row r="253" spans="1:10" x14ac:dyDescent="0.3">
      <c r="A253" s="2" t="s">
        <v>42</v>
      </c>
      <c r="B253" s="54" t="s">
        <v>385</v>
      </c>
      <c r="C253" s="17"/>
      <c r="D253" s="17">
        <v>4337</v>
      </c>
      <c r="E253" s="17">
        <v>2845</v>
      </c>
      <c r="F253" s="10">
        <v>10221</v>
      </c>
      <c r="G253" s="17">
        <v>12544</v>
      </c>
      <c r="I253" s="47">
        <f t="shared" si="0"/>
        <v>29947</v>
      </c>
      <c r="J253" s="46"/>
    </row>
    <row r="254" spans="1:10" x14ac:dyDescent="0.3">
      <c r="A254" s="2" t="s">
        <v>356</v>
      </c>
      <c r="B254" s="54" t="s">
        <v>385</v>
      </c>
      <c r="C254" s="17"/>
      <c r="D254" s="17">
        <v>1240</v>
      </c>
      <c r="E254" s="17">
        <v>8917</v>
      </c>
      <c r="F254" s="10">
        <v>11630</v>
      </c>
      <c r="G254" s="17">
        <v>2216</v>
      </c>
      <c r="I254" s="47">
        <f t="shared" si="0"/>
        <v>24003</v>
      </c>
      <c r="J254" s="46"/>
    </row>
    <row r="255" spans="1:10" x14ac:dyDescent="0.3">
      <c r="A255" s="2" t="s">
        <v>44</v>
      </c>
      <c r="B255" s="54" t="s">
        <v>385</v>
      </c>
      <c r="C255" s="17"/>
      <c r="D255" s="17">
        <v>6281</v>
      </c>
      <c r="E255" s="17"/>
      <c r="F255" s="10">
        <v>5767</v>
      </c>
      <c r="G255" s="17">
        <v>21798</v>
      </c>
      <c r="I255" s="47">
        <f t="shared" si="0"/>
        <v>33846</v>
      </c>
      <c r="J255" s="46"/>
    </row>
    <row r="256" spans="1:10" x14ac:dyDescent="0.3">
      <c r="A256" s="2" t="s">
        <v>357</v>
      </c>
      <c r="B256" s="54" t="s">
        <v>385</v>
      </c>
      <c r="C256" s="17"/>
      <c r="D256" s="17">
        <v>6503</v>
      </c>
      <c r="E256" s="17">
        <v>13277</v>
      </c>
      <c r="F256" s="10">
        <v>7550</v>
      </c>
      <c r="G256" s="17">
        <v>6161</v>
      </c>
      <c r="I256" s="47">
        <f t="shared" si="0"/>
        <v>33491</v>
      </c>
      <c r="J256" s="46"/>
    </row>
    <row r="257" spans="1:10" x14ac:dyDescent="0.3">
      <c r="A257" s="2" t="s">
        <v>71</v>
      </c>
      <c r="B257" s="54" t="s">
        <v>385</v>
      </c>
      <c r="C257" s="17"/>
      <c r="D257" s="17">
        <v>7884</v>
      </c>
      <c r="E257" s="17">
        <v>2857</v>
      </c>
      <c r="F257" s="10">
        <v>1402</v>
      </c>
      <c r="G257" s="17">
        <v>1845</v>
      </c>
      <c r="I257" s="47">
        <f t="shared" si="0"/>
        <v>13988</v>
      </c>
      <c r="J257" s="46"/>
    </row>
    <row r="258" spans="1:10" x14ac:dyDescent="0.3">
      <c r="A258" s="2" t="s">
        <v>416</v>
      </c>
      <c r="B258" s="54" t="s">
        <v>385</v>
      </c>
      <c r="C258" s="17"/>
      <c r="D258" s="17">
        <v>5320</v>
      </c>
      <c r="E258" s="17">
        <v>5928</v>
      </c>
      <c r="F258" s="10"/>
      <c r="G258" s="17">
        <v>1290</v>
      </c>
      <c r="I258" s="47">
        <f t="shared" si="0"/>
        <v>12538</v>
      </c>
      <c r="J258" s="46">
        <f>I258+I269</f>
        <v>12538</v>
      </c>
    </row>
    <row r="259" spans="1:10" x14ac:dyDescent="0.3">
      <c r="A259" s="2" t="s">
        <v>358</v>
      </c>
      <c r="B259" s="54" t="s">
        <v>385</v>
      </c>
      <c r="C259" s="17"/>
      <c r="D259" s="17">
        <v>5461</v>
      </c>
      <c r="E259" s="17"/>
      <c r="F259" s="10"/>
      <c r="G259" s="17"/>
      <c r="I259" s="47">
        <f t="shared" ref="I259:I285" si="4">C259+D259+E259+F259+G259</f>
        <v>5461</v>
      </c>
      <c r="J259" s="46"/>
    </row>
    <row r="260" spans="1:10" x14ac:dyDescent="0.3">
      <c r="A260" s="2" t="s">
        <v>359</v>
      </c>
      <c r="B260" s="54" t="s">
        <v>385</v>
      </c>
      <c r="C260" s="17"/>
      <c r="D260" s="17"/>
      <c r="E260" s="17"/>
      <c r="F260" s="10">
        <v>6029</v>
      </c>
      <c r="G260" s="17">
        <v>5188</v>
      </c>
      <c r="I260" s="47">
        <f t="shared" si="4"/>
        <v>11217</v>
      </c>
      <c r="J260" s="46"/>
    </row>
    <row r="261" spans="1:10" x14ac:dyDescent="0.3">
      <c r="A261" s="2" t="s">
        <v>392</v>
      </c>
      <c r="B261" s="54" t="s">
        <v>390</v>
      </c>
      <c r="C261" s="17"/>
      <c r="D261" s="17"/>
      <c r="E261" s="17"/>
      <c r="F261" s="10"/>
      <c r="G261" s="17"/>
      <c r="I261" s="47">
        <f t="shared" si="4"/>
        <v>0</v>
      </c>
      <c r="J261" s="46">
        <f>I261</f>
        <v>0</v>
      </c>
    </row>
    <row r="262" spans="1:10" x14ac:dyDescent="0.3">
      <c r="A262" s="2" t="s">
        <v>411</v>
      </c>
      <c r="B262" s="54" t="s">
        <v>390</v>
      </c>
      <c r="C262" s="17"/>
      <c r="D262" s="17"/>
      <c r="E262" s="17"/>
      <c r="F262" s="10"/>
      <c r="G262" s="17"/>
      <c r="I262" s="47">
        <f t="shared" si="4"/>
        <v>0</v>
      </c>
      <c r="J262" s="46">
        <f>I262</f>
        <v>0</v>
      </c>
    </row>
    <row r="263" spans="1:10" x14ac:dyDescent="0.3">
      <c r="A263" s="2" t="s">
        <v>393</v>
      </c>
      <c r="B263" s="54" t="s">
        <v>390</v>
      </c>
      <c r="C263" s="17"/>
      <c r="D263" s="17"/>
      <c r="E263" s="17"/>
      <c r="F263" s="10"/>
      <c r="G263" s="17"/>
      <c r="I263" s="47">
        <f t="shared" si="4"/>
        <v>0</v>
      </c>
      <c r="J263" s="46">
        <f>I263</f>
        <v>0</v>
      </c>
    </row>
    <row r="264" spans="1:10" x14ac:dyDescent="0.3">
      <c r="A264" s="2" t="s">
        <v>29</v>
      </c>
      <c r="B264" s="54" t="s">
        <v>433</v>
      </c>
      <c r="C264" s="17"/>
      <c r="D264" s="17"/>
      <c r="E264" s="17"/>
      <c r="F264" s="10"/>
      <c r="G264" s="17"/>
      <c r="I264" s="47">
        <f t="shared" si="4"/>
        <v>0</v>
      </c>
      <c r="J264" s="46"/>
    </row>
    <row r="265" spans="1:10" x14ac:dyDescent="0.3">
      <c r="A265" s="2" t="s">
        <v>330</v>
      </c>
      <c r="B265" s="54" t="s">
        <v>433</v>
      </c>
      <c r="C265" s="17"/>
      <c r="D265" s="17"/>
      <c r="E265" s="17"/>
      <c r="F265" s="10"/>
      <c r="G265" s="17"/>
      <c r="I265" s="47">
        <f t="shared" si="4"/>
        <v>0</v>
      </c>
      <c r="J265" s="46"/>
    </row>
    <row r="266" spans="1:10" x14ac:dyDescent="0.3">
      <c r="A266" s="2" t="s">
        <v>17</v>
      </c>
      <c r="B266" s="54" t="s">
        <v>433</v>
      </c>
      <c r="C266" s="17"/>
      <c r="D266" s="17"/>
      <c r="E266" s="17"/>
      <c r="F266" s="10"/>
      <c r="G266" s="17"/>
      <c r="I266" s="47">
        <f t="shared" si="4"/>
        <v>0</v>
      </c>
      <c r="J266" s="46"/>
    </row>
    <row r="267" spans="1:10" x14ac:dyDescent="0.3">
      <c r="A267" s="2" t="s">
        <v>331</v>
      </c>
      <c r="B267" s="54" t="s">
        <v>433</v>
      </c>
      <c r="C267" s="17"/>
      <c r="D267" s="17"/>
      <c r="E267" s="17"/>
      <c r="F267" s="10"/>
      <c r="G267" s="17"/>
      <c r="I267" s="47">
        <f t="shared" si="4"/>
        <v>0</v>
      </c>
      <c r="J267" s="46"/>
    </row>
    <row r="268" spans="1:10" x14ac:dyDescent="0.3">
      <c r="A268" s="2" t="s">
        <v>18</v>
      </c>
      <c r="B268" s="54" t="s">
        <v>433</v>
      </c>
      <c r="C268" s="17"/>
      <c r="D268" s="17"/>
      <c r="E268" s="17"/>
      <c r="F268" s="10"/>
      <c r="G268" s="17"/>
      <c r="I268" s="47">
        <f t="shared" si="4"/>
        <v>0</v>
      </c>
      <c r="J268" s="46"/>
    </row>
    <row r="269" spans="1:10" x14ac:dyDescent="0.3">
      <c r="A269" s="2" t="s">
        <v>415</v>
      </c>
      <c r="B269" s="54" t="s">
        <v>433</v>
      </c>
      <c r="C269" s="17"/>
      <c r="D269" s="17"/>
      <c r="E269" s="17"/>
      <c r="F269" s="10"/>
      <c r="G269" s="17"/>
      <c r="I269" s="47">
        <f t="shared" si="4"/>
        <v>0</v>
      </c>
      <c r="J269" s="46"/>
    </row>
    <row r="270" spans="1:10" x14ac:dyDescent="0.3">
      <c r="A270" s="2" t="s">
        <v>53</v>
      </c>
      <c r="B270" s="58" t="s">
        <v>310</v>
      </c>
      <c r="C270" s="17"/>
      <c r="D270" s="17"/>
      <c r="E270" s="17"/>
      <c r="F270" s="10"/>
      <c r="G270" s="17"/>
      <c r="I270" s="47">
        <f t="shared" si="4"/>
        <v>0</v>
      </c>
      <c r="J270" s="44">
        <f>I176+I246+I270+I277+I253+I264</f>
        <v>32920</v>
      </c>
    </row>
    <row r="271" spans="1:10" x14ac:dyDescent="0.3">
      <c r="A271" s="2" t="s">
        <v>333</v>
      </c>
      <c r="B271" s="58" t="s">
        <v>310</v>
      </c>
      <c r="C271" s="17"/>
      <c r="D271" s="17"/>
      <c r="E271" s="17"/>
      <c r="F271" s="10"/>
      <c r="G271" s="17"/>
      <c r="I271" s="47">
        <f t="shared" si="4"/>
        <v>0</v>
      </c>
      <c r="J271" s="46">
        <f>I271+I177+I278+I254+I265</f>
        <v>28121</v>
      </c>
    </row>
    <row r="272" spans="1:10" x14ac:dyDescent="0.3">
      <c r="A272" s="2" t="s">
        <v>54</v>
      </c>
      <c r="B272" s="58" t="s">
        <v>310</v>
      </c>
      <c r="C272" s="17"/>
      <c r="D272" s="17"/>
      <c r="E272" s="17"/>
      <c r="F272" s="10"/>
      <c r="G272" s="17"/>
      <c r="I272" s="47">
        <f t="shared" si="4"/>
        <v>0</v>
      </c>
      <c r="J272" s="44">
        <f>I178+I247+I272+I285+I279+I255+I266</f>
        <v>33846</v>
      </c>
    </row>
    <row r="273" spans="1:10" x14ac:dyDescent="0.3">
      <c r="A273" s="2" t="s">
        <v>334</v>
      </c>
      <c r="B273" s="58" t="s">
        <v>310</v>
      </c>
      <c r="C273" s="17"/>
      <c r="D273" s="17"/>
      <c r="E273" s="17"/>
      <c r="F273" s="10"/>
      <c r="G273" s="17"/>
      <c r="I273" s="47">
        <f t="shared" si="4"/>
        <v>0</v>
      </c>
      <c r="J273" s="46">
        <f>I273+I179+I280+I256+I267</f>
        <v>34324</v>
      </c>
    </row>
    <row r="274" spans="1:10" x14ac:dyDescent="0.3">
      <c r="A274" s="2" t="s">
        <v>311</v>
      </c>
      <c r="B274" s="58" t="s">
        <v>310</v>
      </c>
      <c r="C274" s="17"/>
      <c r="D274" s="17"/>
      <c r="E274" s="17"/>
      <c r="F274" s="10"/>
      <c r="G274" s="17"/>
      <c r="I274" s="47">
        <f t="shared" si="4"/>
        <v>0</v>
      </c>
      <c r="J274" s="44">
        <f>I181+I248+I274+I281+I257+I268</f>
        <v>17344</v>
      </c>
    </row>
    <row r="275" spans="1:10" x14ac:dyDescent="0.3">
      <c r="A275" s="2" t="s">
        <v>320</v>
      </c>
      <c r="B275" s="58" t="s">
        <v>310</v>
      </c>
      <c r="C275" s="17"/>
      <c r="D275" s="17"/>
      <c r="E275" s="17"/>
      <c r="F275" s="17"/>
      <c r="G275" s="17"/>
      <c r="I275" s="47">
        <f t="shared" si="4"/>
        <v>0</v>
      </c>
      <c r="J275" s="44">
        <f>I249+I275+I182+I283+I259</f>
        <v>5461</v>
      </c>
    </row>
    <row r="276" spans="1:10" x14ac:dyDescent="0.3">
      <c r="A276" s="2" t="s">
        <v>337</v>
      </c>
      <c r="B276" s="58" t="s">
        <v>310</v>
      </c>
      <c r="C276" s="17"/>
      <c r="D276" s="17"/>
      <c r="E276" s="17"/>
      <c r="F276" s="17"/>
      <c r="G276" s="17"/>
      <c r="I276" s="47">
        <f>C276+D276+E276+F276+G276</f>
        <v>0</v>
      </c>
      <c r="J276" s="46">
        <f>I276+I183+I284+I260</f>
        <v>12003</v>
      </c>
    </row>
    <row r="277" spans="1:10" x14ac:dyDescent="0.3">
      <c r="A277" s="65" t="s">
        <v>29</v>
      </c>
      <c r="B277" s="58" t="s">
        <v>310</v>
      </c>
      <c r="C277" s="17"/>
      <c r="D277" s="17"/>
      <c r="E277" s="17">
        <v>2973</v>
      </c>
      <c r="F277" s="17"/>
      <c r="G277" s="17"/>
      <c r="I277" s="47">
        <f t="shared" ref="I277:I284" si="5">C277+D277+E277+F277+G277</f>
        <v>2973</v>
      </c>
      <c r="J277" s="46"/>
    </row>
    <row r="278" spans="1:10" x14ac:dyDescent="0.3">
      <c r="A278" s="65" t="s">
        <v>330</v>
      </c>
      <c r="B278" s="58" t="s">
        <v>310</v>
      </c>
      <c r="C278" s="17"/>
      <c r="D278" s="17">
        <v>4118</v>
      </c>
      <c r="E278" s="17"/>
      <c r="F278" s="17"/>
      <c r="G278" s="17"/>
      <c r="I278" s="47">
        <f t="shared" si="5"/>
        <v>4118</v>
      </c>
      <c r="J278" s="46"/>
    </row>
    <row r="279" spans="1:10" x14ac:dyDescent="0.3">
      <c r="A279" s="65" t="s">
        <v>17</v>
      </c>
      <c r="B279" s="58" t="s">
        <v>310</v>
      </c>
      <c r="C279" s="17"/>
      <c r="D279" s="17"/>
      <c r="E279" s="17"/>
      <c r="F279" s="17"/>
      <c r="G279" s="17"/>
      <c r="I279" s="47">
        <f t="shared" si="5"/>
        <v>0</v>
      </c>
      <c r="J279" s="46"/>
    </row>
    <row r="280" spans="1:10" x14ac:dyDescent="0.3">
      <c r="A280" s="65" t="s">
        <v>331</v>
      </c>
      <c r="B280" s="58" t="s">
        <v>310</v>
      </c>
      <c r="C280" s="17"/>
      <c r="D280" s="17">
        <v>833</v>
      </c>
      <c r="E280" s="17"/>
      <c r="F280" s="17"/>
      <c r="G280" s="17"/>
      <c r="I280" s="47">
        <f t="shared" si="5"/>
        <v>833</v>
      </c>
      <c r="J280" s="46"/>
    </row>
    <row r="281" spans="1:10" x14ac:dyDescent="0.3">
      <c r="A281" s="65" t="s">
        <v>18</v>
      </c>
      <c r="B281" s="58" t="s">
        <v>310</v>
      </c>
      <c r="C281" s="17"/>
      <c r="D281" s="17">
        <v>3356</v>
      </c>
      <c r="E281" s="17"/>
      <c r="F281" s="10"/>
      <c r="G281" s="17"/>
      <c r="I281" s="47">
        <f t="shared" si="5"/>
        <v>3356</v>
      </c>
      <c r="J281" s="46"/>
    </row>
    <row r="282" spans="1:10" x14ac:dyDescent="0.3">
      <c r="A282" s="65" t="s">
        <v>415</v>
      </c>
      <c r="B282" s="58" t="s">
        <v>310</v>
      </c>
      <c r="C282" s="17"/>
      <c r="D282" s="17">
        <v>1761</v>
      </c>
      <c r="E282" s="17">
        <v>994</v>
      </c>
      <c r="F282" s="10"/>
      <c r="G282" s="17">
        <v>1029</v>
      </c>
      <c r="I282" s="47">
        <f t="shared" si="5"/>
        <v>3784</v>
      </c>
      <c r="J282" s="46">
        <f>I282</f>
        <v>3784</v>
      </c>
    </row>
    <row r="283" spans="1:10" x14ac:dyDescent="0.3">
      <c r="A283" s="65" t="s">
        <v>244</v>
      </c>
      <c r="B283" s="58" t="s">
        <v>310</v>
      </c>
      <c r="C283" s="17"/>
      <c r="D283" s="17"/>
      <c r="E283" s="17"/>
      <c r="F283" s="10"/>
      <c r="G283" s="17"/>
      <c r="I283" s="47">
        <f t="shared" si="5"/>
        <v>0</v>
      </c>
      <c r="J283" s="46"/>
    </row>
    <row r="284" spans="1:10" x14ac:dyDescent="0.3">
      <c r="A284" s="65" t="s">
        <v>162</v>
      </c>
      <c r="B284" s="58" t="s">
        <v>310</v>
      </c>
      <c r="C284" s="17"/>
      <c r="D284" s="17"/>
      <c r="E284" s="17">
        <v>786</v>
      </c>
      <c r="F284" s="10"/>
      <c r="G284" s="17"/>
      <c r="I284" s="47">
        <f t="shared" si="5"/>
        <v>786</v>
      </c>
      <c r="J284" s="46"/>
    </row>
    <row r="285" spans="1:10" x14ac:dyDescent="0.3">
      <c r="A285" t="s">
        <v>27</v>
      </c>
      <c r="B285" t="s">
        <v>45</v>
      </c>
      <c r="C285" s="17"/>
      <c r="D285" s="17"/>
      <c r="E285" s="17"/>
      <c r="F285" s="17"/>
      <c r="G285" s="17"/>
      <c r="I285" s="47">
        <f t="shared" si="4"/>
        <v>0</v>
      </c>
      <c r="J285" s="44"/>
    </row>
    <row r="286" spans="1:10" x14ac:dyDescent="0.3">
      <c r="C286" s="1" t="s">
        <v>0</v>
      </c>
      <c r="D286" s="1" t="s">
        <v>0</v>
      </c>
      <c r="E286" s="1" t="s">
        <v>0</v>
      </c>
      <c r="F286" s="1" t="s">
        <v>0</v>
      </c>
      <c r="G286" s="1" t="s">
        <v>0</v>
      </c>
      <c r="H286" s="1"/>
      <c r="I286" s="1" t="s">
        <v>0</v>
      </c>
    </row>
    <row r="287" spans="1:10" x14ac:dyDescent="0.3">
      <c r="C287" s="70">
        <f>SUM(C4:C285)</f>
        <v>0</v>
      </c>
      <c r="D287" s="70">
        <f>SUM(D4:D285)</f>
        <v>144406</v>
      </c>
      <c r="E287" s="70">
        <f>SUM(E4:E285)</f>
        <v>163585.79999999999</v>
      </c>
      <c r="F287" s="70">
        <f>SUM(F4:F285)</f>
        <v>159999</v>
      </c>
      <c r="G287" s="70">
        <f>SUM(G4:G285)</f>
        <v>159810</v>
      </c>
      <c r="H287" s="9"/>
      <c r="I287" s="76">
        <f>SUM(I4:I285)</f>
        <v>627800.80000000005</v>
      </c>
      <c r="J287" s="76">
        <f>SUM(J4:J285)</f>
        <v>627800.80000000005</v>
      </c>
    </row>
    <row r="288" spans="1:10" x14ac:dyDescent="0.3">
      <c r="C288" s="1" t="s">
        <v>1</v>
      </c>
      <c r="D288" s="1" t="s">
        <v>1</v>
      </c>
      <c r="E288" s="1" t="s">
        <v>1</v>
      </c>
      <c r="F288" s="1" t="s">
        <v>1</v>
      </c>
      <c r="G288" s="1" t="s">
        <v>1</v>
      </c>
      <c r="H288" s="1"/>
      <c r="I288" s="1" t="s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J271"/>
  <sheetViews>
    <sheetView topLeftCell="A244" workbookViewId="0">
      <selection activeCell="F199" sqref="F199"/>
    </sheetView>
  </sheetViews>
  <sheetFormatPr defaultRowHeight="14.4" x14ac:dyDescent="0.3"/>
  <cols>
    <col min="2" max="2" width="19.33203125" customWidth="1"/>
    <col min="3" max="3" width="10.109375" customWidth="1"/>
    <col min="4" max="4" width="10.5546875" customWidth="1"/>
    <col min="5" max="5" width="11" customWidth="1"/>
    <col min="6" max="6" width="10.33203125" customWidth="1"/>
    <col min="7" max="7" width="10.5546875" customWidth="1"/>
    <col min="9" max="9" width="12.109375" customWidth="1"/>
    <col min="10" max="10" width="12.5546875" customWidth="1"/>
  </cols>
  <sheetData>
    <row r="1" spans="1:10" x14ac:dyDescent="0.3">
      <c r="A1" t="s">
        <v>452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</v>
      </c>
      <c r="D3" s="4" t="s">
        <v>188</v>
      </c>
      <c r="E3" s="4" t="s">
        <v>49</v>
      </c>
      <c r="F3" s="3" t="s">
        <v>189</v>
      </c>
      <c r="G3" s="3" t="s">
        <v>190</v>
      </c>
    </row>
    <row r="4" spans="1:10" x14ac:dyDescent="0.3">
      <c r="A4" t="s">
        <v>19</v>
      </c>
      <c r="B4" t="s">
        <v>13</v>
      </c>
      <c r="C4" s="5"/>
      <c r="D4" s="5"/>
      <c r="E4" s="5"/>
      <c r="F4" s="10">
        <v>21752</v>
      </c>
      <c r="G4" s="5">
        <v>14908</v>
      </c>
      <c r="I4" s="47">
        <f t="shared" ref="I4:I241" si="0">C4+D4+E4+F4+G4</f>
        <v>36660</v>
      </c>
      <c r="J4" s="44">
        <f>I4+I20+I34+I41+I56+I58+I69+I27+I65+I76+I48</f>
        <v>49342</v>
      </c>
    </row>
    <row r="5" spans="1:10" x14ac:dyDescent="0.3">
      <c r="A5" t="s">
        <v>421</v>
      </c>
      <c r="B5" t="s">
        <v>13</v>
      </c>
      <c r="C5" s="5"/>
      <c r="D5" s="5"/>
      <c r="E5" s="5">
        <v>16343</v>
      </c>
      <c r="F5" s="10">
        <v>7708</v>
      </c>
      <c r="G5" s="5">
        <v>779</v>
      </c>
      <c r="I5" s="47">
        <f t="shared" si="0"/>
        <v>24830</v>
      </c>
      <c r="J5" s="44">
        <f>I5+I21+I35+I42+I57+I59+I70+I28+I66+I77+I49</f>
        <v>26346</v>
      </c>
    </row>
    <row r="6" spans="1:10" x14ac:dyDescent="0.3">
      <c r="A6" t="s">
        <v>20</v>
      </c>
      <c r="B6" t="s">
        <v>13</v>
      </c>
      <c r="C6" s="5"/>
      <c r="D6" s="5">
        <v>7567</v>
      </c>
      <c r="E6" s="5">
        <v>15020</v>
      </c>
      <c r="F6" s="17"/>
      <c r="G6" s="5">
        <v>9955</v>
      </c>
      <c r="I6" s="47">
        <f t="shared" si="0"/>
        <v>32542</v>
      </c>
      <c r="J6" s="44">
        <f>I6+I22+I36+I43+I57+I60+I71+I29+I67+I78+I50</f>
        <v>40827</v>
      </c>
    </row>
    <row r="7" spans="1:10" x14ac:dyDescent="0.3">
      <c r="A7" t="s">
        <v>422</v>
      </c>
      <c r="B7" t="s">
        <v>13</v>
      </c>
      <c r="C7" s="5"/>
      <c r="D7" s="5">
        <v>9859</v>
      </c>
      <c r="E7" s="5">
        <v>3205</v>
      </c>
      <c r="F7" s="17">
        <v>10572</v>
      </c>
      <c r="G7" s="5">
        <v>7431</v>
      </c>
      <c r="I7" s="47">
        <f t="shared" si="0"/>
        <v>31067</v>
      </c>
      <c r="J7" s="44">
        <f>I7+I23+I37+I44+I30+I51+I61+I72+I79</f>
        <v>31067</v>
      </c>
    </row>
    <row r="8" spans="1:10" x14ac:dyDescent="0.3">
      <c r="A8" t="s">
        <v>21</v>
      </c>
      <c r="B8" t="s">
        <v>13</v>
      </c>
      <c r="C8" s="5">
        <v>2268</v>
      </c>
      <c r="D8" s="5">
        <v>3395</v>
      </c>
      <c r="E8" s="5">
        <v>6344</v>
      </c>
      <c r="F8" s="17">
        <v>8319</v>
      </c>
      <c r="G8" s="5">
        <v>11419</v>
      </c>
      <c r="I8" s="47">
        <f t="shared" si="0"/>
        <v>31745</v>
      </c>
      <c r="J8" s="44">
        <f>I8+I24+I38+I45+I31+I52+I62+I73+I80</f>
        <v>34278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>
        <v>1724</v>
      </c>
      <c r="I9" s="47">
        <f t="shared" si="0"/>
        <v>1724</v>
      </c>
      <c r="J9" s="44">
        <f>I9+I81</f>
        <v>4577</v>
      </c>
    </row>
    <row r="10" spans="1:10" x14ac:dyDescent="0.3">
      <c r="A10" t="s">
        <v>243</v>
      </c>
      <c r="B10" t="s">
        <v>13</v>
      </c>
      <c r="C10" s="5">
        <v>3065</v>
      </c>
      <c r="D10" s="5"/>
      <c r="E10" s="5">
        <v>898</v>
      </c>
      <c r="F10" s="17">
        <v>944</v>
      </c>
      <c r="G10" s="5">
        <v>5684</v>
      </c>
      <c r="I10" s="47">
        <f t="shared" si="0"/>
        <v>10591</v>
      </c>
      <c r="J10" s="44">
        <f>I10+I25+I39+I46+I32+I54+I63+I67+I74+I82</f>
        <v>19321</v>
      </c>
    </row>
    <row r="11" spans="1:10" x14ac:dyDescent="0.3">
      <c r="A11" t="s">
        <v>197</v>
      </c>
      <c r="B11" t="s">
        <v>13</v>
      </c>
      <c r="C11" s="5">
        <v>2819</v>
      </c>
      <c r="D11" s="5">
        <v>8973</v>
      </c>
      <c r="E11" s="5">
        <v>569</v>
      </c>
      <c r="F11" s="17"/>
      <c r="G11" s="5">
        <v>2650</v>
      </c>
      <c r="I11" s="47">
        <f t="shared" si="0"/>
        <v>15011</v>
      </c>
      <c r="J11" s="44">
        <f>I11+I26+I40+I47+I33+I55+I64+I68+I75+I83</f>
        <v>15383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/>
      <c r="G13" s="5"/>
      <c r="I13" s="47">
        <f t="shared" si="0"/>
        <v>0</v>
      </c>
      <c r="J13" s="46">
        <f>I13+I16</f>
        <v>0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>
        <v>31</v>
      </c>
      <c r="D15" s="5"/>
      <c r="E15" s="5"/>
      <c r="F15" s="17">
        <v>1286</v>
      </c>
      <c r="G15" s="5">
        <v>1259</v>
      </c>
      <c r="I15" s="47">
        <f t="shared" si="0"/>
        <v>2576</v>
      </c>
      <c r="J15" s="46">
        <f>I15</f>
        <v>2576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>
        <v>2391</v>
      </c>
      <c r="I31" s="47">
        <f t="shared" si="0"/>
        <v>2391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>
        <v>139</v>
      </c>
      <c r="F46" s="17"/>
      <c r="G46" s="17"/>
      <c r="I46" s="47">
        <f t="shared" si="0"/>
        <v>139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>
        <v>372</v>
      </c>
      <c r="G55" s="17"/>
      <c r="I55" s="47">
        <f t="shared" si="0"/>
        <v>372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60" t="s">
        <v>346</v>
      </c>
      <c r="B59" s="60" t="s">
        <v>315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60" t="s">
        <v>10</v>
      </c>
      <c r="B60" s="60" t="s">
        <v>315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60" t="s">
        <v>347</v>
      </c>
      <c r="B61" s="60" t="s">
        <v>315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60" t="s">
        <v>8</v>
      </c>
      <c r="B62" s="60" t="s">
        <v>315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60" t="s">
        <v>348</v>
      </c>
      <c r="B63" s="60" t="s">
        <v>315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60" t="s">
        <v>158</v>
      </c>
      <c r="B64" s="60" t="s">
        <v>315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60" t="s">
        <v>11</v>
      </c>
      <c r="B65" s="60" t="s">
        <v>379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60" t="s">
        <v>346</v>
      </c>
      <c r="B66" s="60" t="s">
        <v>379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60" t="s">
        <v>348</v>
      </c>
      <c r="B67" s="60" t="s">
        <v>379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0" t="s">
        <v>158</v>
      </c>
      <c r="B68" s="60" t="s">
        <v>379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172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352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22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2" t="s">
        <v>323</v>
      </c>
      <c r="B72" s="62" t="s">
        <v>351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2" t="s">
        <v>24</v>
      </c>
      <c r="B73" s="62" t="s">
        <v>351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2" t="s">
        <v>353</v>
      </c>
      <c r="B74" s="62" t="s">
        <v>351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2" t="s">
        <v>354</v>
      </c>
      <c r="B75" s="62" t="s">
        <v>351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77" t="s">
        <v>157</v>
      </c>
      <c r="B76" s="77" t="s">
        <v>386</v>
      </c>
      <c r="C76" s="17"/>
      <c r="D76" s="17">
        <v>5996</v>
      </c>
      <c r="E76" s="17">
        <v>4897</v>
      </c>
      <c r="F76" s="17">
        <v>1789</v>
      </c>
      <c r="G76" s="17"/>
      <c r="I76" s="47">
        <f t="shared" si="0"/>
        <v>12682</v>
      </c>
      <c r="J76" s="45"/>
    </row>
    <row r="77" spans="1:10" x14ac:dyDescent="0.3">
      <c r="A77" s="77" t="s">
        <v>328</v>
      </c>
      <c r="B77" s="77" t="s">
        <v>386</v>
      </c>
      <c r="C77" s="17"/>
      <c r="D77" s="17"/>
      <c r="E77" s="17"/>
      <c r="F77" s="17">
        <v>1516</v>
      </c>
      <c r="G77" s="17"/>
      <c r="I77" s="47">
        <f t="shared" si="0"/>
        <v>1516</v>
      </c>
      <c r="J77" s="45"/>
    </row>
    <row r="78" spans="1:10" x14ac:dyDescent="0.3">
      <c r="A78" s="77" t="s">
        <v>139</v>
      </c>
      <c r="B78" s="77" t="s">
        <v>386</v>
      </c>
      <c r="C78" s="17">
        <v>2968</v>
      </c>
      <c r="D78" s="17">
        <v>4390</v>
      </c>
      <c r="E78" s="17">
        <v>927</v>
      </c>
      <c r="F78" s="17"/>
      <c r="G78" s="17"/>
      <c r="I78" s="47">
        <f t="shared" si="0"/>
        <v>8285</v>
      </c>
      <c r="J78" s="45"/>
    </row>
    <row r="79" spans="1:10" x14ac:dyDescent="0.3">
      <c r="A79" s="77" t="s">
        <v>329</v>
      </c>
      <c r="B79" s="77" t="s">
        <v>386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77" t="s">
        <v>174</v>
      </c>
      <c r="B80" s="77" t="s">
        <v>386</v>
      </c>
      <c r="C80" s="17">
        <v>142</v>
      </c>
      <c r="D80" s="17"/>
      <c r="E80" s="17"/>
      <c r="F80" s="17"/>
      <c r="G80" s="17"/>
      <c r="I80" s="47">
        <f t="shared" si="0"/>
        <v>142</v>
      </c>
      <c r="J80" s="45"/>
    </row>
    <row r="81" spans="1:10" x14ac:dyDescent="0.3">
      <c r="A81" s="77" t="s">
        <v>448</v>
      </c>
      <c r="B81" s="77" t="s">
        <v>386</v>
      </c>
      <c r="C81" s="17"/>
      <c r="D81" s="17">
        <v>1327</v>
      </c>
      <c r="E81" s="17">
        <v>1526</v>
      </c>
      <c r="F81" s="17"/>
      <c r="G81" s="17"/>
      <c r="I81" s="47">
        <f t="shared" si="0"/>
        <v>2853</v>
      </c>
      <c r="J81" s="45"/>
    </row>
    <row r="82" spans="1:10" x14ac:dyDescent="0.3">
      <c r="A82" s="77" t="s">
        <v>307</v>
      </c>
      <c r="B82" s="77" t="s">
        <v>386</v>
      </c>
      <c r="C82" s="17"/>
      <c r="D82" s="17"/>
      <c r="E82" s="17">
        <v>2003</v>
      </c>
      <c r="F82" s="17">
        <v>4052</v>
      </c>
      <c r="G82" s="17">
        <v>2536</v>
      </c>
      <c r="I82" s="47">
        <f t="shared" si="0"/>
        <v>8591</v>
      </c>
      <c r="J82" s="45"/>
    </row>
    <row r="83" spans="1:10" x14ac:dyDescent="0.3">
      <c r="A83" s="77" t="s">
        <v>324</v>
      </c>
      <c r="B83" s="77" t="s">
        <v>386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t="s">
        <v>29</v>
      </c>
      <c r="B84" t="s">
        <v>30</v>
      </c>
      <c r="C84" s="17"/>
      <c r="D84" s="17">
        <v>5551</v>
      </c>
      <c r="E84" s="17">
        <v>4601</v>
      </c>
      <c r="F84" s="17">
        <v>13456</v>
      </c>
      <c r="G84" s="17">
        <v>5480</v>
      </c>
      <c r="I84" s="47">
        <f t="shared" si="0"/>
        <v>29088</v>
      </c>
      <c r="J84" s="44"/>
    </row>
    <row r="85" spans="1:10" x14ac:dyDescent="0.3">
      <c r="A85" s="57" t="s">
        <v>330</v>
      </c>
      <c r="B85" t="s">
        <v>30</v>
      </c>
      <c r="C85" s="17"/>
      <c r="D85" s="17"/>
      <c r="E85" s="17">
        <v>5654</v>
      </c>
      <c r="F85" s="17">
        <v>5003</v>
      </c>
      <c r="G85" s="17">
        <v>647</v>
      </c>
      <c r="I85" s="47">
        <f t="shared" si="0"/>
        <v>11304</v>
      </c>
      <c r="J85" s="44"/>
    </row>
    <row r="86" spans="1:10" x14ac:dyDescent="0.3">
      <c r="A86" t="s">
        <v>17</v>
      </c>
      <c r="B86" t="s">
        <v>30</v>
      </c>
      <c r="C86" s="17">
        <v>2516</v>
      </c>
      <c r="D86" s="17">
        <v>6263</v>
      </c>
      <c r="E86" s="17">
        <v>7836</v>
      </c>
      <c r="F86" s="17"/>
      <c r="G86" s="17">
        <v>422</v>
      </c>
      <c r="I86" s="47">
        <f t="shared" si="0"/>
        <v>17037</v>
      </c>
      <c r="J86" s="44"/>
    </row>
    <row r="87" spans="1:10" x14ac:dyDescent="0.3">
      <c r="A87" t="s">
        <v>331</v>
      </c>
      <c r="B87" t="s">
        <v>30</v>
      </c>
      <c r="C87" s="17"/>
      <c r="D87" s="17">
        <v>4249</v>
      </c>
      <c r="E87" s="17">
        <v>2670</v>
      </c>
      <c r="F87" s="17">
        <v>2886</v>
      </c>
      <c r="G87" s="17">
        <v>6167</v>
      </c>
      <c r="I87" s="47">
        <f t="shared" si="0"/>
        <v>15972</v>
      </c>
      <c r="J87" s="44"/>
    </row>
    <row r="88" spans="1:10" x14ac:dyDescent="0.3">
      <c r="A88" t="s">
        <v>18</v>
      </c>
      <c r="B88" t="s">
        <v>30</v>
      </c>
      <c r="C88" s="17">
        <v>2096</v>
      </c>
      <c r="D88" s="17">
        <v>3034</v>
      </c>
      <c r="E88" s="17">
        <v>1986</v>
      </c>
      <c r="F88" s="17">
        <v>4953</v>
      </c>
      <c r="G88" s="17">
        <v>7731</v>
      </c>
      <c r="I88" s="47">
        <f t="shared" si="0"/>
        <v>19800</v>
      </c>
      <c r="J88" s="44"/>
    </row>
    <row r="89" spans="1:10" x14ac:dyDescent="0.3">
      <c r="A89" t="s">
        <v>415</v>
      </c>
      <c r="B89" t="s">
        <v>30</v>
      </c>
      <c r="C89" s="17"/>
      <c r="D89" s="17">
        <v>490</v>
      </c>
      <c r="E89" s="17">
        <v>1415</v>
      </c>
      <c r="F89" s="17"/>
      <c r="G89" s="17">
        <v>3077</v>
      </c>
      <c r="I89" s="47">
        <f t="shared" si="0"/>
        <v>4982</v>
      </c>
      <c r="J89" s="44"/>
    </row>
    <row r="90" spans="1:10" x14ac:dyDescent="0.3">
      <c r="A90" t="s">
        <v>244</v>
      </c>
      <c r="B90" t="s">
        <v>30</v>
      </c>
      <c r="C90" s="17">
        <v>2883</v>
      </c>
      <c r="D90" s="17"/>
      <c r="E90" s="17">
        <v>1709</v>
      </c>
      <c r="F90" s="17">
        <v>4117</v>
      </c>
      <c r="G90" s="17">
        <v>5180</v>
      </c>
      <c r="I90" s="47">
        <f t="shared" si="0"/>
        <v>13889</v>
      </c>
      <c r="J90" s="44"/>
    </row>
    <row r="91" spans="1:10" x14ac:dyDescent="0.3">
      <c r="A91" t="s">
        <v>162</v>
      </c>
      <c r="B91" t="s">
        <v>30</v>
      </c>
      <c r="C91" s="17">
        <v>2593</v>
      </c>
      <c r="D91" s="17"/>
      <c r="E91" s="17">
        <v>442</v>
      </c>
      <c r="F91" s="17"/>
      <c r="G91" s="17">
        <v>2907</v>
      </c>
      <c r="I91" s="47">
        <f t="shared" si="0"/>
        <v>5942</v>
      </c>
      <c r="J91" s="46"/>
    </row>
    <row r="92" spans="1:10" x14ac:dyDescent="0.3">
      <c r="A92" s="42" t="s">
        <v>25</v>
      </c>
      <c r="B92" s="42" t="s">
        <v>30</v>
      </c>
      <c r="C92" s="17"/>
      <c r="D92" s="17"/>
      <c r="E92" s="17"/>
      <c r="F92" s="17"/>
      <c r="G92" s="17"/>
      <c r="I92" s="47">
        <f t="shared" si="0"/>
        <v>0</v>
      </c>
      <c r="J92" s="46">
        <f>I92+I114</f>
        <v>0</v>
      </c>
    </row>
    <row r="93" spans="1:10" x14ac:dyDescent="0.3">
      <c r="A93" s="42" t="s">
        <v>349</v>
      </c>
      <c r="B93" s="42" t="s">
        <v>30</v>
      </c>
      <c r="C93" s="17"/>
      <c r="D93" s="17"/>
      <c r="E93" s="17">
        <v>3658</v>
      </c>
      <c r="F93" s="17"/>
      <c r="G93" s="17"/>
      <c r="I93" s="47">
        <f t="shared" si="0"/>
        <v>3658</v>
      </c>
      <c r="J93" s="46">
        <f>I93</f>
        <v>3658</v>
      </c>
    </row>
    <row r="94" spans="1:10" x14ac:dyDescent="0.3">
      <c r="A94" s="42" t="s">
        <v>27</v>
      </c>
      <c r="B94" s="42" t="s">
        <v>30</v>
      </c>
      <c r="C94" s="17"/>
      <c r="D94" s="17"/>
      <c r="E94" s="17"/>
      <c r="F94" s="17"/>
      <c r="G94" s="17"/>
      <c r="I94" s="47">
        <f t="shared" si="0"/>
        <v>0</v>
      </c>
      <c r="J94" s="44">
        <f>I94+I112+I115</f>
        <v>0</v>
      </c>
    </row>
    <row r="95" spans="1:10" x14ac:dyDescent="0.3">
      <c r="A95" s="60" t="s">
        <v>325</v>
      </c>
      <c r="B95" s="60" t="s">
        <v>30</v>
      </c>
      <c r="C95" s="17"/>
      <c r="D95" s="17"/>
      <c r="E95" s="17"/>
      <c r="F95" s="17">
        <v>3420</v>
      </c>
      <c r="G95" s="17"/>
      <c r="I95" s="47">
        <f t="shared" si="0"/>
        <v>3420</v>
      </c>
      <c r="J95" s="44">
        <f>I95+I116</f>
        <v>3420</v>
      </c>
    </row>
    <row r="96" spans="1:10" x14ac:dyDescent="0.3">
      <c r="A96" s="42" t="s">
        <v>28</v>
      </c>
      <c r="B96" s="42" t="s">
        <v>30</v>
      </c>
      <c r="C96" s="17"/>
      <c r="D96" s="17"/>
      <c r="E96" s="17"/>
      <c r="F96" s="17"/>
      <c r="G96" s="17"/>
      <c r="I96" s="47">
        <f t="shared" si="0"/>
        <v>0</v>
      </c>
      <c r="J96" s="44">
        <f>I96+I113+I117</f>
        <v>0</v>
      </c>
    </row>
    <row r="97" spans="1:10" x14ac:dyDescent="0.3">
      <c r="A97" t="s">
        <v>29</v>
      </c>
      <c r="B97" s="59" t="s">
        <v>254</v>
      </c>
      <c r="C97" s="17"/>
      <c r="D97" s="17"/>
      <c r="E97" s="17"/>
      <c r="F97" s="17"/>
      <c r="G97" s="17"/>
      <c r="I97" s="47">
        <f t="shared" si="0"/>
        <v>0</v>
      </c>
      <c r="J97" s="44">
        <f>I84+I97+I105+I118+I150+I122+I129+I136+I143+I157</f>
        <v>29088</v>
      </c>
    </row>
    <row r="98" spans="1:10" x14ac:dyDescent="0.3">
      <c r="A98" t="s">
        <v>330</v>
      </c>
      <c r="B98" s="59" t="s">
        <v>254</v>
      </c>
      <c r="C98" s="17"/>
      <c r="D98" s="17"/>
      <c r="E98" s="17"/>
      <c r="F98" s="17"/>
      <c r="G98" s="17"/>
      <c r="I98" s="47">
        <f t="shared" si="0"/>
        <v>0</v>
      </c>
      <c r="J98" s="46">
        <f>I98+I151+I123+I130+I137+I144+I158+I106+I85</f>
        <v>11304</v>
      </c>
    </row>
    <row r="99" spans="1:10" x14ac:dyDescent="0.3">
      <c r="A99" t="s">
        <v>17</v>
      </c>
      <c r="B99" s="59" t="s">
        <v>254</v>
      </c>
      <c r="C99" s="17"/>
      <c r="D99" s="17"/>
      <c r="E99" s="17"/>
      <c r="F99" s="17"/>
      <c r="G99" s="17"/>
      <c r="I99" s="47">
        <f t="shared" si="0"/>
        <v>0</v>
      </c>
      <c r="J99" s="44">
        <f>I86+I99+I107+I119+I152+I124+I131+I138+I145+I159</f>
        <v>25791</v>
      </c>
    </row>
    <row r="100" spans="1:10" x14ac:dyDescent="0.3">
      <c r="A100" t="s">
        <v>331</v>
      </c>
      <c r="B100" s="59" t="s">
        <v>254</v>
      </c>
      <c r="C100" s="17"/>
      <c r="D100" s="17"/>
      <c r="E100" s="17"/>
      <c r="F100" s="17"/>
      <c r="G100" s="17"/>
      <c r="I100" s="47">
        <f t="shared" si="0"/>
        <v>0</v>
      </c>
      <c r="J100" s="46">
        <f>I100+I153+I125+I132+I139+I146+I160+I108+I87</f>
        <v>15972</v>
      </c>
    </row>
    <row r="101" spans="1:10" x14ac:dyDescent="0.3">
      <c r="A101" t="s">
        <v>18</v>
      </c>
      <c r="B101" s="59" t="s">
        <v>254</v>
      </c>
      <c r="C101" s="17"/>
      <c r="D101" s="17"/>
      <c r="E101" s="17"/>
      <c r="F101" s="17"/>
      <c r="G101" s="17"/>
      <c r="I101" s="47">
        <f t="shared" si="0"/>
        <v>0</v>
      </c>
      <c r="J101" s="44">
        <f>I88+I109+I120+I154+I101+I126+I133+I140+I147+I161</f>
        <v>19800</v>
      </c>
    </row>
    <row r="102" spans="1:10" x14ac:dyDescent="0.3">
      <c r="A102" t="s">
        <v>415</v>
      </c>
      <c r="B102" s="59" t="s">
        <v>254</v>
      </c>
      <c r="C102" s="17"/>
      <c r="D102" s="17"/>
      <c r="E102" s="17"/>
      <c r="F102" s="17"/>
      <c r="G102" s="17"/>
      <c r="I102" s="47">
        <f t="shared" si="0"/>
        <v>0</v>
      </c>
      <c r="J102" s="44">
        <f>I102+I89+I162</f>
        <v>4982</v>
      </c>
    </row>
    <row r="103" spans="1:10" x14ac:dyDescent="0.3">
      <c r="A103" t="s">
        <v>244</v>
      </c>
      <c r="B103" s="59" t="s">
        <v>254</v>
      </c>
      <c r="C103" s="17"/>
      <c r="D103" s="17"/>
      <c r="E103" s="17"/>
      <c r="F103" s="17"/>
      <c r="G103" s="17"/>
      <c r="I103" s="47">
        <f t="shared" si="0"/>
        <v>0</v>
      </c>
      <c r="J103" s="44">
        <f>I90+I110+I121+I103+I155+I127+I134+I141+I148+I163</f>
        <v>14600</v>
      </c>
    </row>
    <row r="104" spans="1:10" x14ac:dyDescent="0.3">
      <c r="A104" t="s">
        <v>162</v>
      </c>
      <c r="B104" s="59" t="s">
        <v>254</v>
      </c>
      <c r="C104" s="17"/>
      <c r="D104" s="17"/>
      <c r="E104" s="17"/>
      <c r="F104" s="17"/>
      <c r="G104" s="17"/>
      <c r="I104" s="47">
        <f t="shared" si="0"/>
        <v>0</v>
      </c>
      <c r="J104" s="44">
        <f>I91+I104+I111+I156+I128+I135+I142+I149+I164</f>
        <v>5942</v>
      </c>
    </row>
    <row r="105" spans="1:10" x14ac:dyDescent="0.3">
      <c r="A105" t="s">
        <v>175</v>
      </c>
      <c r="B105" s="68" t="s">
        <v>430</v>
      </c>
      <c r="C105" s="17"/>
      <c r="D105" s="17"/>
      <c r="E105" s="17"/>
      <c r="F105" s="17"/>
      <c r="G105" s="17"/>
      <c r="I105" s="47">
        <f t="shared" si="0"/>
        <v>0</v>
      </c>
      <c r="J105" s="45"/>
    </row>
    <row r="106" spans="1:10" x14ac:dyDescent="0.3">
      <c r="A106" t="s">
        <v>361</v>
      </c>
      <c r="B106" s="68" t="s">
        <v>430</v>
      </c>
      <c r="C106" s="17"/>
      <c r="D106" s="17"/>
      <c r="E106" s="17"/>
      <c r="F106" s="17"/>
      <c r="G106" s="17"/>
      <c r="I106" s="47">
        <f t="shared" si="0"/>
        <v>0</v>
      </c>
      <c r="J106" s="45"/>
    </row>
    <row r="107" spans="1:10" x14ac:dyDescent="0.3">
      <c r="A107" t="s">
        <v>176</v>
      </c>
      <c r="B107" s="68" t="s">
        <v>430</v>
      </c>
      <c r="C107" s="17"/>
      <c r="D107" s="17"/>
      <c r="E107" s="17"/>
      <c r="F107" s="17"/>
      <c r="G107" s="17"/>
      <c r="I107" s="47">
        <f t="shared" si="0"/>
        <v>0</v>
      </c>
      <c r="J107" s="45"/>
    </row>
    <row r="108" spans="1:10" x14ac:dyDescent="0.3">
      <c r="A108" t="s">
        <v>362</v>
      </c>
      <c r="B108" s="68" t="s">
        <v>430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t="s">
        <v>177</v>
      </c>
      <c r="B109" s="68" t="s">
        <v>430</v>
      </c>
      <c r="C109" s="17"/>
      <c r="D109" s="17"/>
      <c r="E109" s="17"/>
      <c r="F109" s="17"/>
      <c r="G109" s="17"/>
      <c r="I109" s="47">
        <f t="shared" si="0"/>
        <v>0</v>
      </c>
      <c r="J109" s="45"/>
    </row>
    <row r="110" spans="1:10" x14ac:dyDescent="0.3">
      <c r="A110" t="s">
        <v>363</v>
      </c>
      <c r="B110" s="68" t="s">
        <v>430</v>
      </c>
      <c r="C110" s="17"/>
      <c r="D110" s="17"/>
      <c r="E110" s="17"/>
      <c r="F110" s="17"/>
      <c r="G110" s="17"/>
      <c r="I110" s="47">
        <f t="shared" si="0"/>
        <v>0</v>
      </c>
      <c r="J110" s="45"/>
    </row>
    <row r="111" spans="1:10" x14ac:dyDescent="0.3">
      <c r="A111" t="s">
        <v>364</v>
      </c>
      <c r="B111" s="68" t="s">
        <v>430</v>
      </c>
      <c r="C111" s="17"/>
      <c r="D111" s="17"/>
      <c r="E111" s="17"/>
      <c r="F111" s="17"/>
      <c r="G111" s="17"/>
      <c r="I111" s="13">
        <f t="shared" si="0"/>
        <v>0</v>
      </c>
      <c r="J111" s="45"/>
    </row>
    <row r="112" spans="1:10" x14ac:dyDescent="0.3">
      <c r="A112" t="s">
        <v>27</v>
      </c>
      <c r="B112" s="2" t="s">
        <v>289</v>
      </c>
      <c r="C112" s="17"/>
      <c r="D112" s="17"/>
      <c r="E112" s="17"/>
      <c r="F112" s="17"/>
      <c r="G112" s="17"/>
      <c r="I112" s="13">
        <f t="shared" si="0"/>
        <v>0</v>
      </c>
      <c r="J112" s="45"/>
    </row>
    <row r="113" spans="1:10" x14ac:dyDescent="0.3">
      <c r="A113" t="s">
        <v>28</v>
      </c>
      <c r="B113" s="2" t="s">
        <v>289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25</v>
      </c>
      <c r="B114" s="2" t="s">
        <v>292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27</v>
      </c>
      <c r="B115" s="2" t="s">
        <v>292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325</v>
      </c>
      <c r="B116" s="2" t="s">
        <v>292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t="s">
        <v>28</v>
      </c>
      <c r="B117" s="2" t="s">
        <v>292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s="2" t="s">
        <v>29</v>
      </c>
      <c r="B118" s="2" t="s">
        <v>292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s="2" t="s">
        <v>17</v>
      </c>
      <c r="B119" s="2" t="s">
        <v>292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18</v>
      </c>
      <c r="B120" s="2" t="s">
        <v>292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s="2" t="s">
        <v>244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175</v>
      </c>
      <c r="B122" s="64" t="s">
        <v>360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361</v>
      </c>
      <c r="B123" s="64" t="s">
        <v>360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176</v>
      </c>
      <c r="B124" s="64" t="s">
        <v>360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362</v>
      </c>
      <c r="B125" s="64" t="s">
        <v>360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177</v>
      </c>
      <c r="B126" s="64" t="s">
        <v>360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s="2" t="s">
        <v>363</v>
      </c>
      <c r="B127" s="64" t="s">
        <v>360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364</v>
      </c>
      <c r="B128" s="64" t="s">
        <v>360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53" t="s">
        <v>29</v>
      </c>
      <c r="B129" s="68" t="s">
        <v>420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s="53" t="s">
        <v>330</v>
      </c>
      <c r="B130" s="68" t="s">
        <v>420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53" t="s">
        <v>17</v>
      </c>
      <c r="B131" s="68" t="s">
        <v>420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53" t="s">
        <v>331</v>
      </c>
      <c r="B132" s="68" t="s">
        <v>420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53" t="s">
        <v>18</v>
      </c>
      <c r="B133" s="68" t="s">
        <v>420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s="53" t="s">
        <v>244</v>
      </c>
      <c r="B134" s="68" t="s">
        <v>420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s="53" t="s">
        <v>162</v>
      </c>
      <c r="B135" s="68" t="s">
        <v>420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71" t="s">
        <v>29</v>
      </c>
      <c r="B136" s="68" t="s">
        <v>382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71" t="s">
        <v>330</v>
      </c>
      <c r="B137" s="68" t="s">
        <v>382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71" t="s">
        <v>17</v>
      </c>
      <c r="B138" s="68" t="s">
        <v>382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1" t="s">
        <v>331</v>
      </c>
      <c r="B139" s="68" t="s">
        <v>382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71" t="s">
        <v>18</v>
      </c>
      <c r="B140" s="68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1" t="s">
        <v>244</v>
      </c>
      <c r="B141" s="68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1" t="s">
        <v>162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55" t="s">
        <v>37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5" t="s">
        <v>332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2" t="s">
        <v>33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2" t="s">
        <v>326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2" t="s">
        <v>31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55" t="s">
        <v>245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55" t="s">
        <v>161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2" t="s">
        <v>37</v>
      </c>
      <c r="B150" s="73" t="s">
        <v>297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2" t="s">
        <v>332</v>
      </c>
      <c r="B151" s="73" t="s">
        <v>297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2" t="s">
        <v>33</v>
      </c>
      <c r="B152" s="73" t="s">
        <v>297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2" t="s">
        <v>326</v>
      </c>
      <c r="B153" s="73" t="s">
        <v>297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2" t="s">
        <v>31</v>
      </c>
      <c r="B154" s="73" t="s">
        <v>297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2" t="s">
        <v>245</v>
      </c>
      <c r="B155" s="73" t="s">
        <v>297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2" t="s">
        <v>161</v>
      </c>
      <c r="B156" s="73" t="s">
        <v>297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7" t="s">
        <v>175</v>
      </c>
      <c r="B157" s="67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7" t="s">
        <v>361</v>
      </c>
      <c r="B158" s="67" t="s">
        <v>382</v>
      </c>
      <c r="C158" s="17"/>
      <c r="D158" s="17"/>
      <c r="E158" s="17"/>
      <c r="F158" s="17"/>
      <c r="G158" s="17"/>
      <c r="I158" s="13">
        <f t="shared" si="0"/>
        <v>0</v>
      </c>
      <c r="J158" s="46"/>
    </row>
    <row r="159" spans="1:10" x14ac:dyDescent="0.3">
      <c r="A159" s="77" t="s">
        <v>176</v>
      </c>
      <c r="B159" s="67" t="s">
        <v>382</v>
      </c>
      <c r="C159" s="17"/>
      <c r="D159" s="17"/>
      <c r="E159" s="17">
        <v>2060</v>
      </c>
      <c r="F159" s="17"/>
      <c r="G159" s="17">
        <v>6694</v>
      </c>
      <c r="I159" s="13">
        <f t="shared" si="0"/>
        <v>8754</v>
      </c>
      <c r="J159" s="46"/>
    </row>
    <row r="160" spans="1:10" x14ac:dyDescent="0.3">
      <c r="A160" s="77" t="s">
        <v>362</v>
      </c>
      <c r="B160" s="67" t="s">
        <v>382</v>
      </c>
      <c r="C160" s="17"/>
      <c r="D160" s="17"/>
      <c r="E160" s="17"/>
      <c r="F160" s="17"/>
      <c r="G160" s="17"/>
      <c r="I160" s="13">
        <f t="shared" si="0"/>
        <v>0</v>
      </c>
      <c r="J160" s="46"/>
    </row>
    <row r="161" spans="1:10" x14ac:dyDescent="0.3">
      <c r="A161" s="77" t="s">
        <v>177</v>
      </c>
      <c r="B161" s="67" t="s">
        <v>382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77" t="s">
        <v>449</v>
      </c>
      <c r="B162" s="67" t="s">
        <v>382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77" t="s">
        <v>363</v>
      </c>
      <c r="B163" s="67" t="s">
        <v>382</v>
      </c>
      <c r="C163" s="17"/>
      <c r="D163" s="17"/>
      <c r="E163" s="17"/>
      <c r="F163" s="17">
        <v>711</v>
      </c>
      <c r="G163" s="17"/>
      <c r="I163" s="13">
        <f t="shared" si="0"/>
        <v>711</v>
      </c>
      <c r="J163" s="46"/>
    </row>
    <row r="164" spans="1:10" x14ac:dyDescent="0.3">
      <c r="A164" s="77" t="s">
        <v>364</v>
      </c>
      <c r="B164" s="67" t="s">
        <v>382</v>
      </c>
      <c r="C164" s="17"/>
      <c r="D164" s="17"/>
      <c r="E164" s="17"/>
      <c r="F164" s="17"/>
      <c r="G164" s="17"/>
      <c r="I164" s="13">
        <f t="shared" si="0"/>
        <v>0</v>
      </c>
      <c r="J164" s="46"/>
    </row>
    <row r="165" spans="1:10" x14ac:dyDescent="0.3">
      <c r="A165" t="s">
        <v>37</v>
      </c>
      <c r="B165" s="55" t="s">
        <v>336</v>
      </c>
      <c r="C165" s="17"/>
      <c r="D165" s="17"/>
      <c r="E165" s="17"/>
      <c r="F165" s="10"/>
      <c r="G165" s="17"/>
      <c r="I165" s="47">
        <f t="shared" si="0"/>
        <v>0</v>
      </c>
      <c r="J165" s="45"/>
    </row>
    <row r="166" spans="1:10" x14ac:dyDescent="0.3">
      <c r="A166" s="2" t="s">
        <v>332</v>
      </c>
      <c r="B166" s="55" t="s">
        <v>336</v>
      </c>
      <c r="C166" s="17"/>
      <c r="D166" s="17"/>
      <c r="E166" s="17"/>
      <c r="F166" s="10"/>
      <c r="G166" s="17"/>
      <c r="I166" s="47">
        <f t="shared" si="0"/>
        <v>0</v>
      </c>
      <c r="J166" s="45"/>
    </row>
    <row r="167" spans="1:10" x14ac:dyDescent="0.3">
      <c r="A167" t="s">
        <v>33</v>
      </c>
      <c r="B167" s="55" t="s">
        <v>336</v>
      </c>
      <c r="C167" s="17"/>
      <c r="D167" s="17"/>
      <c r="E167" s="17"/>
      <c r="F167" s="10"/>
      <c r="G167" s="17"/>
      <c r="I167" s="47">
        <f t="shared" si="0"/>
        <v>0</v>
      </c>
      <c r="J167" s="45"/>
    </row>
    <row r="168" spans="1:10" x14ac:dyDescent="0.3">
      <c r="A168" s="2" t="s">
        <v>326</v>
      </c>
      <c r="B168" s="55" t="s">
        <v>336</v>
      </c>
      <c r="C168" s="17"/>
      <c r="D168" s="17"/>
      <c r="E168" s="17"/>
      <c r="F168" s="10"/>
      <c r="G168" s="17"/>
      <c r="I168" s="47">
        <f t="shared" si="0"/>
        <v>0</v>
      </c>
      <c r="J168" s="45"/>
    </row>
    <row r="169" spans="1:10" x14ac:dyDescent="0.3">
      <c r="A169" s="2" t="s">
        <v>339</v>
      </c>
      <c r="B169" s="55" t="s">
        <v>336</v>
      </c>
      <c r="C169" s="17"/>
      <c r="D169" s="17"/>
      <c r="E169" s="17"/>
      <c r="F169" s="10"/>
      <c r="G169" s="17"/>
      <c r="I169" s="47">
        <f t="shared" si="0"/>
        <v>0</v>
      </c>
      <c r="J169" s="46">
        <f>I169</f>
        <v>0</v>
      </c>
    </row>
    <row r="170" spans="1:10" x14ac:dyDescent="0.3">
      <c r="A170" t="s">
        <v>31</v>
      </c>
      <c r="B170" s="55" t="s">
        <v>336</v>
      </c>
      <c r="C170" s="17"/>
      <c r="D170" s="17"/>
      <c r="E170" s="17"/>
      <c r="F170" s="17"/>
      <c r="G170" s="17"/>
      <c r="I170" s="47">
        <f t="shared" si="0"/>
        <v>0</v>
      </c>
      <c r="J170" s="45"/>
    </row>
    <row r="171" spans="1:10" x14ac:dyDescent="0.3">
      <c r="A171" s="2" t="s">
        <v>245</v>
      </c>
      <c r="B171" s="55" t="s">
        <v>336</v>
      </c>
      <c r="C171" s="17"/>
      <c r="D171" s="17"/>
      <c r="E171" s="17"/>
      <c r="F171" s="17"/>
      <c r="G171" s="17"/>
      <c r="I171" s="47">
        <f t="shared" si="0"/>
        <v>0</v>
      </c>
      <c r="J171" s="45"/>
    </row>
    <row r="172" spans="1:10" x14ac:dyDescent="0.3">
      <c r="A172" s="2" t="s">
        <v>161</v>
      </c>
      <c r="B172" s="55" t="s">
        <v>336</v>
      </c>
      <c r="C172" s="17"/>
      <c r="D172" s="17"/>
      <c r="E172" s="17"/>
      <c r="F172" s="17"/>
      <c r="G172" s="17"/>
      <c r="I172" s="47">
        <f t="shared" si="0"/>
        <v>0</v>
      </c>
      <c r="J172" s="45"/>
    </row>
    <row r="173" spans="1:10" x14ac:dyDescent="0.3">
      <c r="A173" t="s">
        <v>441</v>
      </c>
      <c r="B173" s="56" t="s">
        <v>32</v>
      </c>
      <c r="C173" s="17"/>
      <c r="D173" s="17"/>
      <c r="E173" s="17"/>
      <c r="F173" s="17"/>
      <c r="G173" s="17"/>
      <c r="I173" s="13">
        <f t="shared" si="0"/>
        <v>0</v>
      </c>
      <c r="J173" s="46">
        <f>I173</f>
        <v>0</v>
      </c>
    </row>
    <row r="174" spans="1:10" x14ac:dyDescent="0.3">
      <c r="A174" t="s">
        <v>340</v>
      </c>
      <c r="B174" s="56" t="s">
        <v>32</v>
      </c>
      <c r="C174" s="17"/>
      <c r="D174" s="17"/>
      <c r="E174" s="17">
        <v>4116</v>
      </c>
      <c r="F174" s="17"/>
      <c r="G174" s="17"/>
      <c r="I174" s="13">
        <f t="shared" si="0"/>
        <v>4116</v>
      </c>
      <c r="J174" s="46">
        <f t="shared" ref="J174:J190" si="1">I174</f>
        <v>4116</v>
      </c>
    </row>
    <row r="175" spans="1:10" x14ac:dyDescent="0.3">
      <c r="A175" t="s">
        <v>405</v>
      </c>
      <c r="B175" s="56" t="s">
        <v>32</v>
      </c>
      <c r="C175" s="17"/>
      <c r="D175" s="17">
        <v>2715</v>
      </c>
      <c r="E175" s="17"/>
      <c r="F175" s="17"/>
      <c r="G175" s="17">
        <v>9994</v>
      </c>
      <c r="I175" s="13">
        <f t="shared" si="0"/>
        <v>12709</v>
      </c>
      <c r="J175" s="46">
        <f t="shared" si="1"/>
        <v>12709</v>
      </c>
    </row>
    <row r="176" spans="1:10" x14ac:dyDescent="0.3">
      <c r="A176" t="s">
        <v>341</v>
      </c>
      <c r="B176" s="56" t="s">
        <v>32</v>
      </c>
      <c r="C176" s="17">
        <v>844</v>
      </c>
      <c r="D176" s="17"/>
      <c r="E176" s="17">
        <v>5845</v>
      </c>
      <c r="F176" s="17"/>
      <c r="G176" s="17"/>
      <c r="I176" s="13">
        <f t="shared" si="0"/>
        <v>6689</v>
      </c>
      <c r="J176" s="46">
        <f t="shared" si="1"/>
        <v>6689</v>
      </c>
    </row>
    <row r="177" spans="1:10" x14ac:dyDescent="0.3">
      <c r="A177" t="s">
        <v>447</v>
      </c>
      <c r="B177" s="56" t="s">
        <v>32</v>
      </c>
      <c r="C177" s="17"/>
      <c r="D177" s="17"/>
      <c r="E177" s="17"/>
      <c r="F177" s="17"/>
      <c r="G177" s="17"/>
      <c r="I177" s="13">
        <f t="shared" si="0"/>
        <v>0</v>
      </c>
      <c r="J177" s="46">
        <f t="shared" si="1"/>
        <v>0</v>
      </c>
    </row>
    <row r="178" spans="1:10" x14ac:dyDescent="0.3">
      <c r="A178" t="s">
        <v>35</v>
      </c>
      <c r="B178" s="56" t="s">
        <v>390</v>
      </c>
      <c r="C178" s="17"/>
      <c r="D178" s="17"/>
      <c r="E178" s="17"/>
      <c r="F178" s="17"/>
      <c r="G178" s="17"/>
      <c r="I178" s="13">
        <f t="shared" si="0"/>
        <v>0</v>
      </c>
      <c r="J178" s="46">
        <f t="shared" si="1"/>
        <v>0</v>
      </c>
    </row>
    <row r="179" spans="1:10" x14ac:dyDescent="0.3">
      <c r="A179" t="s">
        <v>389</v>
      </c>
      <c r="B179" s="56" t="s">
        <v>390</v>
      </c>
      <c r="C179" s="17"/>
      <c r="D179" s="17"/>
      <c r="E179" s="17">
        <v>4617</v>
      </c>
      <c r="F179" s="17"/>
      <c r="G179" s="17"/>
      <c r="I179" s="13">
        <f t="shared" si="0"/>
        <v>4617</v>
      </c>
      <c r="J179" s="46">
        <f t="shared" si="1"/>
        <v>4617</v>
      </c>
    </row>
    <row r="180" spans="1:10" x14ac:dyDescent="0.3">
      <c r="A180" t="s">
        <v>396</v>
      </c>
      <c r="B180" s="56" t="s">
        <v>390</v>
      </c>
      <c r="C180" s="17"/>
      <c r="D180" s="17">
        <v>3059</v>
      </c>
      <c r="E180" s="17"/>
      <c r="F180" s="17"/>
      <c r="G180" s="17">
        <v>11248</v>
      </c>
      <c r="I180" s="13">
        <f t="shared" si="0"/>
        <v>14307</v>
      </c>
      <c r="J180" s="46">
        <f t="shared" si="1"/>
        <v>14307</v>
      </c>
    </row>
    <row r="181" spans="1:10" x14ac:dyDescent="0.3">
      <c r="A181" t="s">
        <v>391</v>
      </c>
      <c r="B181" s="56" t="s">
        <v>390</v>
      </c>
      <c r="C181" s="17">
        <v>982</v>
      </c>
      <c r="D181" s="17"/>
      <c r="E181" s="17">
        <v>6559</v>
      </c>
      <c r="F181" s="17"/>
      <c r="G181" s="17"/>
      <c r="I181" s="13">
        <f t="shared" si="0"/>
        <v>7541</v>
      </c>
      <c r="J181" s="46">
        <f t="shared" si="1"/>
        <v>7541</v>
      </c>
    </row>
    <row r="182" spans="1:10" x14ac:dyDescent="0.3">
      <c r="A182" t="s">
        <v>408</v>
      </c>
      <c r="B182" s="56" t="s">
        <v>390</v>
      </c>
      <c r="C182" s="17"/>
      <c r="D182" s="17"/>
      <c r="E182" s="17"/>
      <c r="F182" s="17"/>
      <c r="G182" s="17"/>
      <c r="I182" s="13">
        <f t="shared" si="0"/>
        <v>0</v>
      </c>
      <c r="J182" s="46">
        <f t="shared" si="1"/>
        <v>0</v>
      </c>
    </row>
    <row r="183" spans="1:10" x14ac:dyDescent="0.3">
      <c r="A183" t="s">
        <v>35</v>
      </c>
      <c r="B183" s="56" t="s">
        <v>433</v>
      </c>
      <c r="C183" s="17"/>
      <c r="D183" s="17"/>
      <c r="E183" s="17"/>
      <c r="F183" s="17"/>
      <c r="G183" s="17"/>
      <c r="I183" s="13">
        <f t="shared" si="0"/>
        <v>0</v>
      </c>
      <c r="J183" s="46">
        <f t="shared" si="1"/>
        <v>0</v>
      </c>
    </row>
    <row r="184" spans="1:10" x14ac:dyDescent="0.3">
      <c r="A184" t="s">
        <v>389</v>
      </c>
      <c r="B184" s="56" t="s">
        <v>433</v>
      </c>
      <c r="C184" s="17"/>
      <c r="D184" s="17"/>
      <c r="E184" s="17"/>
      <c r="F184" s="17"/>
      <c r="G184" s="17"/>
      <c r="I184" s="13">
        <f t="shared" si="0"/>
        <v>0</v>
      </c>
      <c r="J184" s="46">
        <f t="shared" si="1"/>
        <v>0</v>
      </c>
    </row>
    <row r="185" spans="1:10" x14ac:dyDescent="0.3">
      <c r="A185" t="s">
        <v>396</v>
      </c>
      <c r="B185" s="56" t="s">
        <v>433</v>
      </c>
      <c r="C185" s="17"/>
      <c r="D185" s="17"/>
      <c r="E185" s="17"/>
      <c r="F185" s="17"/>
      <c r="G185" s="17"/>
      <c r="I185" s="13">
        <f t="shared" si="0"/>
        <v>0</v>
      </c>
      <c r="J185" s="46">
        <f t="shared" si="1"/>
        <v>0</v>
      </c>
    </row>
    <row r="186" spans="1:10" x14ac:dyDescent="0.3">
      <c r="A186" t="s">
        <v>391</v>
      </c>
      <c r="B186" s="56" t="s">
        <v>433</v>
      </c>
      <c r="C186" s="17"/>
      <c r="D186" s="17"/>
      <c r="E186" s="17"/>
      <c r="F186" s="17"/>
      <c r="G186" s="17"/>
      <c r="I186" s="13">
        <f t="shared" si="0"/>
        <v>0</v>
      </c>
      <c r="J186" s="46">
        <f t="shared" si="1"/>
        <v>0</v>
      </c>
    </row>
    <row r="187" spans="1:10" x14ac:dyDescent="0.3">
      <c r="A187" t="s">
        <v>408</v>
      </c>
      <c r="B187" s="56" t="s">
        <v>433</v>
      </c>
      <c r="C187" s="17"/>
      <c r="D187" s="17"/>
      <c r="E187" s="17"/>
      <c r="F187" s="17"/>
      <c r="G187" s="17"/>
      <c r="I187" s="13">
        <f t="shared" si="0"/>
        <v>0</v>
      </c>
      <c r="J187" s="46">
        <f t="shared" si="1"/>
        <v>0</v>
      </c>
    </row>
    <row r="188" spans="1:10" x14ac:dyDescent="0.3">
      <c r="A188" t="s">
        <v>37</v>
      </c>
      <c r="B188" s="54" t="s">
        <v>316</v>
      </c>
      <c r="C188" s="17"/>
      <c r="D188" s="17"/>
      <c r="E188" s="17"/>
      <c r="F188" s="17"/>
      <c r="G188" s="17"/>
      <c r="I188" s="13">
        <f t="shared" si="0"/>
        <v>0</v>
      </c>
      <c r="J188" s="46">
        <f t="shared" si="1"/>
        <v>0</v>
      </c>
    </row>
    <row r="189" spans="1:10" x14ac:dyDescent="0.3">
      <c r="A189" s="53" t="s">
        <v>332</v>
      </c>
      <c r="B189" s="54" t="s">
        <v>316</v>
      </c>
      <c r="C189" s="17"/>
      <c r="D189" s="17"/>
      <c r="E189" s="17">
        <v>3496</v>
      </c>
      <c r="F189" s="17"/>
      <c r="G189" s="17"/>
      <c r="I189" s="13">
        <f t="shared" si="0"/>
        <v>3496</v>
      </c>
      <c r="J189" s="46">
        <f t="shared" si="1"/>
        <v>3496</v>
      </c>
    </row>
    <row r="190" spans="1:10" x14ac:dyDescent="0.3">
      <c r="A190" s="53" t="s">
        <v>326</v>
      </c>
      <c r="B190" s="54" t="s">
        <v>316</v>
      </c>
      <c r="C190" s="17"/>
      <c r="D190" s="17">
        <v>2340</v>
      </c>
      <c r="E190" s="17"/>
      <c r="F190" s="17"/>
      <c r="G190" s="17">
        <v>8371</v>
      </c>
      <c r="I190" s="13">
        <f t="shared" si="0"/>
        <v>10711</v>
      </c>
      <c r="J190" s="46">
        <f t="shared" si="1"/>
        <v>10711</v>
      </c>
    </row>
    <row r="191" spans="1:10" x14ac:dyDescent="0.3">
      <c r="A191" s="53" t="s">
        <v>339</v>
      </c>
      <c r="B191" s="54" t="s">
        <v>316</v>
      </c>
      <c r="C191" s="17">
        <v>566</v>
      </c>
      <c r="D191" s="17"/>
      <c r="E191" s="17">
        <v>5007</v>
      </c>
      <c r="F191" s="10"/>
      <c r="G191" s="17"/>
      <c r="I191" s="13">
        <f t="shared" si="0"/>
        <v>5573</v>
      </c>
      <c r="J191" s="46">
        <f>I191</f>
        <v>5573</v>
      </c>
    </row>
    <row r="192" spans="1:10" x14ac:dyDescent="0.3">
      <c r="A192" s="53" t="s">
        <v>161</v>
      </c>
      <c r="B192" s="54" t="s">
        <v>316</v>
      </c>
      <c r="C192" s="17"/>
      <c r="D192" s="17"/>
      <c r="E192" s="17"/>
      <c r="F192" s="10"/>
      <c r="G192" s="17"/>
      <c r="I192" s="13">
        <f t="shared" si="0"/>
        <v>0</v>
      </c>
      <c r="J192" s="46">
        <f>I192</f>
        <v>0</v>
      </c>
    </row>
    <row r="193" spans="1:10" x14ac:dyDescent="0.3">
      <c r="A193" s="53" t="s">
        <v>349</v>
      </c>
      <c r="B193" s="54" t="s">
        <v>397</v>
      </c>
      <c r="C193" s="17"/>
      <c r="D193" s="17"/>
      <c r="E193" s="17">
        <v>3468</v>
      </c>
      <c r="F193" s="10"/>
      <c r="G193" s="17"/>
      <c r="I193" s="13">
        <f t="shared" si="0"/>
        <v>3468</v>
      </c>
      <c r="J193" s="46">
        <f t="shared" ref="J193:J199" si="2">I193</f>
        <v>3468</v>
      </c>
    </row>
    <row r="194" spans="1:10" x14ac:dyDescent="0.3">
      <c r="A194" s="53" t="s">
        <v>325</v>
      </c>
      <c r="B194" s="54" t="s">
        <v>397</v>
      </c>
      <c r="C194" s="17"/>
      <c r="D194" s="17">
        <v>2300</v>
      </c>
      <c r="E194" s="17"/>
      <c r="F194" s="10"/>
      <c r="G194" s="17">
        <v>8542</v>
      </c>
      <c r="I194" s="13">
        <f t="shared" si="0"/>
        <v>10842</v>
      </c>
      <c r="J194" s="46">
        <f t="shared" si="2"/>
        <v>10842</v>
      </c>
    </row>
    <row r="195" spans="1:10" x14ac:dyDescent="0.3">
      <c r="A195" s="53" t="s">
        <v>398</v>
      </c>
      <c r="B195" s="54" t="s">
        <v>397</v>
      </c>
      <c r="C195" s="17">
        <v>700</v>
      </c>
      <c r="D195" s="17"/>
      <c r="E195" s="17">
        <v>5084</v>
      </c>
      <c r="F195" s="10"/>
      <c r="G195" s="17"/>
      <c r="I195" s="13">
        <f t="shared" si="0"/>
        <v>5784</v>
      </c>
      <c r="J195" s="46">
        <f t="shared" si="2"/>
        <v>5784</v>
      </c>
    </row>
    <row r="196" spans="1:10" x14ac:dyDescent="0.3">
      <c r="A196" s="53" t="s">
        <v>160</v>
      </c>
      <c r="B196" s="54" t="s">
        <v>397</v>
      </c>
      <c r="C196" s="17"/>
      <c r="D196" s="17"/>
      <c r="E196" s="17"/>
      <c r="F196" s="10"/>
      <c r="G196" s="17"/>
      <c r="I196" s="13">
        <f t="shared" si="0"/>
        <v>0</v>
      </c>
      <c r="J196" s="46">
        <f t="shared" si="2"/>
        <v>0</v>
      </c>
    </row>
    <row r="197" spans="1:10" x14ac:dyDescent="0.3">
      <c r="A197" s="53" t="s">
        <v>332</v>
      </c>
      <c r="B197" s="54" t="s">
        <v>401</v>
      </c>
      <c r="C197" s="17"/>
      <c r="D197" s="17"/>
      <c r="E197" s="17"/>
      <c r="F197" s="10"/>
      <c r="G197" s="17"/>
      <c r="I197" s="13">
        <f t="shared" si="0"/>
        <v>0</v>
      </c>
      <c r="J197" s="46">
        <f t="shared" si="2"/>
        <v>0</v>
      </c>
    </row>
    <row r="198" spans="1:10" x14ac:dyDescent="0.3">
      <c r="A198" s="53" t="s">
        <v>339</v>
      </c>
      <c r="B198" s="54" t="s">
        <v>401</v>
      </c>
      <c r="C198" s="17"/>
      <c r="D198" s="17"/>
      <c r="E198" s="17"/>
      <c r="F198" s="10"/>
      <c r="G198" s="17"/>
      <c r="I198" s="13">
        <f t="shared" si="0"/>
        <v>0</v>
      </c>
      <c r="J198" s="46">
        <f t="shared" si="2"/>
        <v>0</v>
      </c>
    </row>
    <row r="199" spans="1:10" x14ac:dyDescent="0.3">
      <c r="A199" s="53" t="s">
        <v>161</v>
      </c>
      <c r="B199" s="54" t="s">
        <v>401</v>
      </c>
      <c r="C199" s="17"/>
      <c r="D199" s="17"/>
      <c r="E199" s="17"/>
      <c r="F199" s="10"/>
      <c r="G199" s="17"/>
      <c r="I199" s="13">
        <f t="shared" si="0"/>
        <v>0</v>
      </c>
      <c r="J199" s="46">
        <f t="shared" si="2"/>
        <v>0</v>
      </c>
    </row>
    <row r="200" spans="1:10" x14ac:dyDescent="0.3">
      <c r="A200" t="s">
        <v>37</v>
      </c>
      <c r="B200" t="s">
        <v>293</v>
      </c>
      <c r="C200" s="17"/>
      <c r="D200" s="17"/>
      <c r="E200" s="17"/>
      <c r="F200" s="17"/>
      <c r="G200" s="17"/>
      <c r="I200" s="13">
        <f t="shared" si="0"/>
        <v>0</v>
      </c>
      <c r="J200" s="44">
        <f>I200+I207+I211+I219</f>
        <v>1129</v>
      </c>
    </row>
    <row r="201" spans="1:10" x14ac:dyDescent="0.3">
      <c r="A201" s="2" t="s">
        <v>332</v>
      </c>
      <c r="B201" s="2" t="s">
        <v>327</v>
      </c>
      <c r="C201" s="17"/>
      <c r="D201" s="17"/>
      <c r="E201" s="17"/>
      <c r="F201" s="17"/>
      <c r="G201" s="17"/>
      <c r="I201" s="13">
        <f t="shared" si="0"/>
        <v>0</v>
      </c>
      <c r="J201" s="46">
        <f>I201+I220+I226+I212</f>
        <v>0</v>
      </c>
    </row>
    <row r="202" spans="1:10" x14ac:dyDescent="0.3">
      <c r="A202" t="s">
        <v>33</v>
      </c>
      <c r="B202" t="s">
        <v>293</v>
      </c>
      <c r="C202" s="17"/>
      <c r="D202" s="17"/>
      <c r="E202" s="17"/>
      <c r="F202" s="17"/>
      <c r="G202" s="17"/>
      <c r="I202" s="13">
        <f t="shared" si="0"/>
        <v>0</v>
      </c>
      <c r="J202" s="46">
        <f>I202+I208+I213+I221+I227</f>
        <v>3755</v>
      </c>
    </row>
    <row r="203" spans="1:10" x14ac:dyDescent="0.3">
      <c r="A203" s="2" t="s">
        <v>326</v>
      </c>
      <c r="B203" s="2" t="s">
        <v>327</v>
      </c>
      <c r="C203" s="17"/>
      <c r="D203" s="17"/>
      <c r="E203" s="17"/>
      <c r="F203" s="17"/>
      <c r="G203" s="17"/>
      <c r="I203" s="13">
        <f t="shared" si="0"/>
        <v>0</v>
      </c>
      <c r="J203" s="46">
        <f>I203+I222+I228+I214</f>
        <v>2679</v>
      </c>
    </row>
    <row r="204" spans="1:10" x14ac:dyDescent="0.3">
      <c r="A204" t="s">
        <v>31</v>
      </c>
      <c r="B204" t="s">
        <v>293</v>
      </c>
      <c r="C204" s="17"/>
      <c r="D204" s="17"/>
      <c r="E204" s="17"/>
      <c r="F204" s="10"/>
      <c r="G204" s="17"/>
      <c r="I204" s="13">
        <f t="shared" si="0"/>
        <v>0</v>
      </c>
      <c r="J204" s="44">
        <f>I204+I209+I215+I223+I229</f>
        <v>13191</v>
      </c>
    </row>
    <row r="205" spans="1:10" x14ac:dyDescent="0.3">
      <c r="A205" t="s">
        <v>245</v>
      </c>
      <c r="B205" t="s">
        <v>293</v>
      </c>
      <c r="C205" s="17"/>
      <c r="D205" s="17"/>
      <c r="E205" s="17"/>
      <c r="F205" s="10"/>
      <c r="G205" s="17"/>
      <c r="I205" s="13">
        <f t="shared" si="0"/>
        <v>0</v>
      </c>
      <c r="J205" s="75">
        <f>I205+I210+I217+I224+I231</f>
        <v>5793</v>
      </c>
    </row>
    <row r="206" spans="1:10" x14ac:dyDescent="0.3">
      <c r="A206" t="s">
        <v>161</v>
      </c>
      <c r="B206" t="s">
        <v>293</v>
      </c>
      <c r="C206" s="17"/>
      <c r="D206" s="17"/>
      <c r="E206" s="17"/>
      <c r="F206" s="10"/>
      <c r="G206" s="17"/>
      <c r="I206" s="13">
        <f t="shared" si="0"/>
        <v>0</v>
      </c>
      <c r="J206" s="46">
        <f>I206+I225+I232+I218</f>
        <v>4989</v>
      </c>
    </row>
    <row r="207" spans="1:10" x14ac:dyDescent="0.3">
      <c r="A207" t="s">
        <v>37</v>
      </c>
      <c r="B207" t="s">
        <v>277</v>
      </c>
      <c r="C207" s="17"/>
      <c r="D207" s="17"/>
      <c r="E207" s="17"/>
      <c r="F207" s="10"/>
      <c r="G207" s="17">
        <v>1129</v>
      </c>
      <c r="I207" s="47">
        <f t="shared" si="0"/>
        <v>1129</v>
      </c>
      <c r="J207" s="46"/>
    </row>
    <row r="208" spans="1:10" x14ac:dyDescent="0.3">
      <c r="A208" t="s">
        <v>33</v>
      </c>
      <c r="B208" t="s">
        <v>277</v>
      </c>
      <c r="C208" s="17"/>
      <c r="D208" s="17"/>
      <c r="E208" s="17"/>
      <c r="F208" s="10"/>
      <c r="G208" s="17"/>
      <c r="I208" s="47">
        <f t="shared" si="0"/>
        <v>0</v>
      </c>
      <c r="J208" s="46"/>
    </row>
    <row r="209" spans="1:10" x14ac:dyDescent="0.3">
      <c r="A209" t="s">
        <v>31</v>
      </c>
      <c r="B209" t="s">
        <v>277</v>
      </c>
      <c r="C209" s="17"/>
      <c r="D209" s="17"/>
      <c r="E209" s="17"/>
      <c r="F209" s="10"/>
      <c r="G209" s="17"/>
      <c r="I209" s="47">
        <f t="shared" si="0"/>
        <v>0</v>
      </c>
      <c r="J209" s="46"/>
    </row>
    <row r="210" spans="1:10" x14ac:dyDescent="0.3">
      <c r="A210" t="s">
        <v>245</v>
      </c>
      <c r="B210" t="s">
        <v>277</v>
      </c>
      <c r="C210" s="17"/>
      <c r="D210" s="17"/>
      <c r="E210" s="17"/>
      <c r="F210" s="10"/>
      <c r="G210" s="17"/>
      <c r="I210" s="74">
        <f t="shared" si="0"/>
        <v>0</v>
      </c>
      <c r="J210" s="46"/>
    </row>
    <row r="211" spans="1:10" x14ac:dyDescent="0.3">
      <c r="A211" s="2" t="s">
        <v>37</v>
      </c>
      <c r="B211" s="2" t="s">
        <v>153</v>
      </c>
      <c r="C211" s="17"/>
      <c r="D211" s="17"/>
      <c r="E211" s="17"/>
      <c r="F211" s="10"/>
      <c r="G211" s="17"/>
      <c r="I211" s="47">
        <f t="shared" si="0"/>
        <v>0</v>
      </c>
      <c r="J211" s="46"/>
    </row>
    <row r="212" spans="1:10" x14ac:dyDescent="0.3">
      <c r="A212" s="2" t="s">
        <v>332</v>
      </c>
      <c r="B212" s="2" t="s">
        <v>153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s="2" t="s">
        <v>33</v>
      </c>
      <c r="B213" s="2" t="s">
        <v>153</v>
      </c>
      <c r="C213" s="17"/>
      <c r="D213" s="17"/>
      <c r="E213" s="17">
        <v>1199</v>
      </c>
      <c r="F213" s="10"/>
      <c r="G213" s="17">
        <v>2556</v>
      </c>
      <c r="I213" s="47">
        <f t="shared" si="0"/>
        <v>3755</v>
      </c>
      <c r="J213" s="46"/>
    </row>
    <row r="214" spans="1:10" x14ac:dyDescent="0.3">
      <c r="A214" s="2" t="s">
        <v>326</v>
      </c>
      <c r="B214" s="2" t="s">
        <v>153</v>
      </c>
      <c r="C214" s="17"/>
      <c r="D214" s="17"/>
      <c r="E214" s="17"/>
      <c r="F214" s="10">
        <v>764</v>
      </c>
      <c r="G214" s="17"/>
      <c r="I214" s="47">
        <f t="shared" si="0"/>
        <v>764</v>
      </c>
      <c r="J214" s="46"/>
    </row>
    <row r="215" spans="1:10" x14ac:dyDescent="0.3">
      <c r="A215" s="2" t="s">
        <v>31</v>
      </c>
      <c r="B215" s="2" t="s">
        <v>153</v>
      </c>
      <c r="C215" s="17"/>
      <c r="D215" s="17">
        <v>1636</v>
      </c>
      <c r="E215" s="17"/>
      <c r="F215" s="10">
        <v>4835</v>
      </c>
      <c r="G215" s="17">
        <v>5449</v>
      </c>
      <c r="I215" s="47">
        <f t="shared" si="0"/>
        <v>11920</v>
      </c>
      <c r="J215" s="46"/>
    </row>
    <row r="216" spans="1:10" x14ac:dyDescent="0.3">
      <c r="A216" s="2" t="s">
        <v>339</v>
      </c>
      <c r="B216" s="2" t="s">
        <v>153</v>
      </c>
      <c r="C216" s="17"/>
      <c r="D216" s="17"/>
      <c r="E216" s="17"/>
      <c r="F216" s="10"/>
      <c r="G216" s="17"/>
      <c r="I216" s="47">
        <f t="shared" si="0"/>
        <v>0</v>
      </c>
      <c r="J216" s="46">
        <f>I216+I230</f>
        <v>1520</v>
      </c>
    </row>
    <row r="217" spans="1:10" x14ac:dyDescent="0.3">
      <c r="A217" s="2" t="s">
        <v>245</v>
      </c>
      <c r="B217" s="2" t="s">
        <v>153</v>
      </c>
      <c r="C217" s="17"/>
      <c r="D217" s="17"/>
      <c r="E217" s="17">
        <v>1282</v>
      </c>
      <c r="F217" s="10"/>
      <c r="G217" s="17">
        <v>4511</v>
      </c>
      <c r="I217" s="47">
        <f t="shared" si="0"/>
        <v>5793</v>
      </c>
      <c r="J217" s="46"/>
    </row>
    <row r="218" spans="1:10" x14ac:dyDescent="0.3">
      <c r="A218" s="2" t="s">
        <v>161</v>
      </c>
      <c r="B218" s="2" t="s">
        <v>153</v>
      </c>
      <c r="C218" s="17"/>
      <c r="D218" s="17"/>
      <c r="E218" s="17"/>
      <c r="F218" s="10"/>
      <c r="G218" s="17"/>
      <c r="I218" s="47">
        <f t="shared" si="0"/>
        <v>0</v>
      </c>
      <c r="J218" s="46"/>
    </row>
    <row r="219" spans="1:10" x14ac:dyDescent="0.3">
      <c r="A219" s="2" t="s">
        <v>42</v>
      </c>
      <c r="B219" s="2" t="s">
        <v>355</v>
      </c>
      <c r="C219" s="17"/>
      <c r="D219" s="17"/>
      <c r="E219" s="17"/>
      <c r="F219" s="17"/>
      <c r="G219" s="17"/>
      <c r="I219" s="47">
        <f t="shared" si="0"/>
        <v>0</v>
      </c>
      <c r="J219" s="46"/>
    </row>
    <row r="220" spans="1:10" x14ac:dyDescent="0.3">
      <c r="A220" s="2" t="s">
        <v>356</v>
      </c>
      <c r="B220" s="2" t="s">
        <v>355</v>
      </c>
      <c r="C220" s="17"/>
      <c r="D220" s="17"/>
      <c r="E220" s="17"/>
      <c r="F220" s="17"/>
      <c r="G220" s="17"/>
      <c r="I220" s="47">
        <f t="shared" si="0"/>
        <v>0</v>
      </c>
      <c r="J220" s="46"/>
    </row>
    <row r="221" spans="1:10" x14ac:dyDescent="0.3">
      <c r="A221" s="2" t="s">
        <v>44</v>
      </c>
      <c r="B221" s="2" t="s">
        <v>355</v>
      </c>
      <c r="C221" s="17"/>
      <c r="D221" s="17"/>
      <c r="E221" s="17"/>
      <c r="F221" s="17"/>
      <c r="G221" s="17"/>
      <c r="I221" s="47">
        <f t="shared" si="0"/>
        <v>0</v>
      </c>
      <c r="J221" s="46"/>
    </row>
    <row r="222" spans="1:10" x14ac:dyDescent="0.3">
      <c r="A222" s="2" t="s">
        <v>357</v>
      </c>
      <c r="B222" s="2" t="s">
        <v>355</v>
      </c>
      <c r="C222" s="17"/>
      <c r="D222" s="17"/>
      <c r="E222" s="17"/>
      <c r="F222" s="17"/>
      <c r="G222" s="17"/>
      <c r="I222" s="47">
        <f t="shared" si="0"/>
        <v>0</v>
      </c>
      <c r="J222" s="46"/>
    </row>
    <row r="223" spans="1:10" x14ac:dyDescent="0.3">
      <c r="A223" s="2" t="s">
        <v>71</v>
      </c>
      <c r="B223" s="2" t="s">
        <v>355</v>
      </c>
      <c r="C223" s="17"/>
      <c r="D223" s="17"/>
      <c r="E223" s="17"/>
      <c r="F223" s="17"/>
      <c r="G223" s="17"/>
      <c r="I223" s="47">
        <f t="shared" si="0"/>
        <v>0</v>
      </c>
      <c r="J223" s="46"/>
    </row>
    <row r="224" spans="1:10" x14ac:dyDescent="0.3">
      <c r="A224" s="2" t="s">
        <v>358</v>
      </c>
      <c r="B224" s="2" t="s">
        <v>355</v>
      </c>
      <c r="C224" s="17"/>
      <c r="D224" s="17"/>
      <c r="E224" s="17"/>
      <c r="F224" s="17"/>
      <c r="G224" s="17"/>
      <c r="I224" s="47">
        <f t="shared" si="0"/>
        <v>0</v>
      </c>
      <c r="J224" s="46"/>
    </row>
    <row r="225" spans="1:10" x14ac:dyDescent="0.3">
      <c r="A225" s="2" t="s">
        <v>359</v>
      </c>
      <c r="B225" s="2" t="s">
        <v>355</v>
      </c>
      <c r="C225" s="17"/>
      <c r="D225" s="17"/>
      <c r="E225" s="17"/>
      <c r="F225" s="10"/>
      <c r="G225" s="17"/>
      <c r="I225" s="47">
        <f t="shared" si="0"/>
        <v>0</v>
      </c>
      <c r="J225" s="46"/>
    </row>
    <row r="226" spans="1:10" x14ac:dyDescent="0.3">
      <c r="A226" s="2" t="s">
        <v>332</v>
      </c>
      <c r="B226" s="2" t="s">
        <v>381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33</v>
      </c>
      <c r="B227" s="2" t="s">
        <v>381</v>
      </c>
      <c r="C227" s="17"/>
      <c r="D227" s="17"/>
      <c r="E227" s="17"/>
      <c r="F227" s="10"/>
      <c r="G227" s="17"/>
      <c r="I227" s="47">
        <f t="shared" si="0"/>
        <v>0</v>
      </c>
      <c r="J227" s="46"/>
    </row>
    <row r="228" spans="1:10" x14ac:dyDescent="0.3">
      <c r="A228" s="2" t="s">
        <v>326</v>
      </c>
      <c r="B228" s="2" t="s">
        <v>381</v>
      </c>
      <c r="C228" s="17"/>
      <c r="D228" s="17">
        <v>1915</v>
      </c>
      <c r="E228" s="17"/>
      <c r="F228" s="10"/>
      <c r="G228" s="17"/>
      <c r="I228" s="47">
        <f t="shared" si="0"/>
        <v>1915</v>
      </c>
      <c r="J228" s="46"/>
    </row>
    <row r="229" spans="1:10" x14ac:dyDescent="0.3">
      <c r="A229" s="2" t="s">
        <v>31</v>
      </c>
      <c r="B229" s="2" t="s">
        <v>381</v>
      </c>
      <c r="C229" s="17"/>
      <c r="D229" s="17"/>
      <c r="E229" s="17"/>
      <c r="F229" s="10"/>
      <c r="G229" s="17">
        <v>1271</v>
      </c>
      <c r="I229" s="47">
        <f t="shared" si="0"/>
        <v>1271</v>
      </c>
      <c r="J229" s="46"/>
    </row>
    <row r="230" spans="1:10" x14ac:dyDescent="0.3">
      <c r="A230" s="2" t="s">
        <v>339</v>
      </c>
      <c r="B230" s="2" t="s">
        <v>381</v>
      </c>
      <c r="C230" s="17"/>
      <c r="D230" s="17"/>
      <c r="E230" s="17">
        <v>1520</v>
      </c>
      <c r="F230" s="10"/>
      <c r="G230" s="17"/>
      <c r="I230" s="47">
        <f t="shared" si="0"/>
        <v>1520</v>
      </c>
      <c r="J230" s="46"/>
    </row>
    <row r="231" spans="1:10" x14ac:dyDescent="0.3">
      <c r="A231" s="2" t="s">
        <v>245</v>
      </c>
      <c r="B231" s="2" t="s">
        <v>381</v>
      </c>
      <c r="C231" s="17"/>
      <c r="D231" s="17"/>
      <c r="E231" s="17"/>
      <c r="F231" s="10"/>
      <c r="G231" s="17"/>
      <c r="I231" s="47">
        <f t="shared" si="0"/>
        <v>0</v>
      </c>
      <c r="J231" s="46"/>
    </row>
    <row r="232" spans="1:10" x14ac:dyDescent="0.3">
      <c r="A232" s="2" t="s">
        <v>161</v>
      </c>
      <c r="B232" s="2" t="s">
        <v>381</v>
      </c>
      <c r="C232" s="17">
        <v>1899</v>
      </c>
      <c r="D232" s="17">
        <v>693</v>
      </c>
      <c r="E232" s="17">
        <v>562</v>
      </c>
      <c r="F232" s="10"/>
      <c r="G232" s="17">
        <v>1835</v>
      </c>
      <c r="I232" s="47">
        <f t="shared" si="0"/>
        <v>4989</v>
      </c>
      <c r="J232" s="46"/>
    </row>
    <row r="233" spans="1:10" x14ac:dyDescent="0.3">
      <c r="A233" s="62" t="s">
        <v>29</v>
      </c>
      <c r="B233" s="62" t="s">
        <v>32</v>
      </c>
      <c r="C233" s="17"/>
      <c r="D233" s="17"/>
      <c r="E233" s="17"/>
      <c r="F233" s="10"/>
      <c r="G233" s="17"/>
      <c r="I233" s="47">
        <f t="shared" si="0"/>
        <v>0</v>
      </c>
      <c r="J233" s="46">
        <f>I233</f>
        <v>0</v>
      </c>
    </row>
    <row r="234" spans="1:10" x14ac:dyDescent="0.3">
      <c r="A234" s="62" t="s">
        <v>17</v>
      </c>
      <c r="B234" s="62" t="s">
        <v>32</v>
      </c>
      <c r="C234" s="17"/>
      <c r="D234" s="17"/>
      <c r="E234" s="17"/>
      <c r="F234" s="10"/>
      <c r="G234" s="17"/>
      <c r="I234" s="47">
        <f t="shared" si="0"/>
        <v>0</v>
      </c>
      <c r="J234" s="46">
        <f t="shared" ref="J234:J235" si="3">I234</f>
        <v>0</v>
      </c>
    </row>
    <row r="235" spans="1:10" x14ac:dyDescent="0.3">
      <c r="A235" s="40" t="s">
        <v>18</v>
      </c>
      <c r="B235" s="62" t="s">
        <v>32</v>
      </c>
      <c r="C235" s="17"/>
      <c r="D235" s="17"/>
      <c r="E235" s="17"/>
      <c r="F235" s="10"/>
      <c r="G235" s="17"/>
      <c r="I235" s="47">
        <f t="shared" si="0"/>
        <v>0</v>
      </c>
      <c r="J235" s="46">
        <f t="shared" si="3"/>
        <v>0</v>
      </c>
    </row>
    <row r="236" spans="1:10" x14ac:dyDescent="0.3">
      <c r="A236" s="2" t="s">
        <v>42</v>
      </c>
      <c r="B236" s="54" t="s">
        <v>385</v>
      </c>
      <c r="C236" s="17"/>
      <c r="D236" s="17">
        <v>6176</v>
      </c>
      <c r="E236" s="17">
        <v>4976</v>
      </c>
      <c r="F236" s="10">
        <v>14815</v>
      </c>
      <c r="G236" s="17">
        <v>7672</v>
      </c>
      <c r="I236" s="47">
        <f t="shared" si="0"/>
        <v>33639</v>
      </c>
      <c r="J236" s="46"/>
    </row>
    <row r="237" spans="1:10" x14ac:dyDescent="0.3">
      <c r="A237" s="2" t="s">
        <v>356</v>
      </c>
      <c r="B237" s="54" t="s">
        <v>385</v>
      </c>
      <c r="C237" s="17"/>
      <c r="D237" s="17"/>
      <c r="E237" s="17">
        <v>10022</v>
      </c>
      <c r="F237" s="10">
        <v>2008</v>
      </c>
      <c r="G237" s="17">
        <v>705</v>
      </c>
      <c r="I237" s="47">
        <f t="shared" si="0"/>
        <v>12735</v>
      </c>
      <c r="J237" s="46"/>
    </row>
    <row r="238" spans="1:10" x14ac:dyDescent="0.3">
      <c r="A238" s="2" t="s">
        <v>44</v>
      </c>
      <c r="B238" s="54" t="s">
        <v>385</v>
      </c>
      <c r="C238" s="17">
        <v>2878</v>
      </c>
      <c r="D238" s="17">
        <v>10806</v>
      </c>
      <c r="E238" s="17">
        <v>10041</v>
      </c>
      <c r="F238" s="10"/>
      <c r="G238" s="17">
        <v>5574</v>
      </c>
      <c r="I238" s="47">
        <f t="shared" si="0"/>
        <v>29299</v>
      </c>
      <c r="J238" s="46"/>
    </row>
    <row r="239" spans="1:10" x14ac:dyDescent="0.3">
      <c r="A239" s="2" t="s">
        <v>357</v>
      </c>
      <c r="B239" s="54" t="s">
        <v>385</v>
      </c>
      <c r="C239" s="17"/>
      <c r="D239" s="17">
        <v>4438</v>
      </c>
      <c r="E239" s="17">
        <v>3098</v>
      </c>
      <c r="F239" s="10">
        <v>3798</v>
      </c>
      <c r="G239" s="17">
        <v>12950</v>
      </c>
      <c r="I239" s="47">
        <f t="shared" si="0"/>
        <v>24284</v>
      </c>
      <c r="J239" s="46"/>
    </row>
    <row r="240" spans="1:10" x14ac:dyDescent="0.3">
      <c r="A240" s="2" t="s">
        <v>71</v>
      </c>
      <c r="B240" s="54" t="s">
        <v>385</v>
      </c>
      <c r="C240" s="17">
        <v>2058</v>
      </c>
      <c r="D240" s="17">
        <v>2221</v>
      </c>
      <c r="E240" s="17">
        <v>2243</v>
      </c>
      <c r="F240" s="10">
        <v>993</v>
      </c>
      <c r="G240" s="17">
        <v>1901</v>
      </c>
      <c r="I240" s="47">
        <f t="shared" si="0"/>
        <v>9416</v>
      </c>
      <c r="J240" s="46"/>
    </row>
    <row r="241" spans="1:10" x14ac:dyDescent="0.3">
      <c r="A241" s="2" t="s">
        <v>416</v>
      </c>
      <c r="B241" s="54" t="s">
        <v>385</v>
      </c>
      <c r="C241" s="17">
        <v>911</v>
      </c>
      <c r="D241" s="17"/>
      <c r="E241" s="17">
        <v>3709</v>
      </c>
      <c r="F241" s="10">
        <v>2085</v>
      </c>
      <c r="G241" s="17">
        <v>4795</v>
      </c>
      <c r="I241" s="47">
        <f t="shared" si="0"/>
        <v>11500</v>
      </c>
      <c r="J241" s="46">
        <f>I241+I252</f>
        <v>11500</v>
      </c>
    </row>
    <row r="242" spans="1:10" x14ac:dyDescent="0.3">
      <c r="A242" s="2" t="s">
        <v>358</v>
      </c>
      <c r="B242" s="54" t="s">
        <v>385</v>
      </c>
      <c r="C242" s="17">
        <v>3244</v>
      </c>
      <c r="D242" s="17"/>
      <c r="E242" s="17">
        <v>1417</v>
      </c>
      <c r="F242" s="10">
        <v>5356</v>
      </c>
      <c r="G242" s="17"/>
      <c r="I242" s="47">
        <f t="shared" ref="I242:I268" si="4">C242+D242+E242+F242+G242</f>
        <v>10017</v>
      </c>
      <c r="J242" s="46"/>
    </row>
    <row r="243" spans="1:10" x14ac:dyDescent="0.3">
      <c r="A243" s="2" t="s">
        <v>359</v>
      </c>
      <c r="B243" s="54" t="s">
        <v>385</v>
      </c>
      <c r="C243" s="17">
        <v>853</v>
      </c>
      <c r="D243" s="17">
        <v>5770</v>
      </c>
      <c r="E243" s="17"/>
      <c r="F243" s="10"/>
      <c r="G243" s="17">
        <v>1882</v>
      </c>
      <c r="I243" s="47">
        <f t="shared" si="4"/>
        <v>8505</v>
      </c>
      <c r="J243" s="46"/>
    </row>
    <row r="244" spans="1:10" x14ac:dyDescent="0.3">
      <c r="A244" s="2" t="s">
        <v>392</v>
      </c>
      <c r="B244" s="54" t="s">
        <v>390</v>
      </c>
      <c r="C244" s="17"/>
      <c r="D244" s="17"/>
      <c r="E244" s="17"/>
      <c r="F244" s="10"/>
      <c r="G244" s="17"/>
      <c r="I244" s="47">
        <f t="shared" si="4"/>
        <v>0</v>
      </c>
      <c r="J244" s="46">
        <f>I244</f>
        <v>0</v>
      </c>
    </row>
    <row r="245" spans="1:10" x14ac:dyDescent="0.3">
      <c r="A245" s="2" t="s">
        <v>411</v>
      </c>
      <c r="B245" s="54" t="s">
        <v>390</v>
      </c>
      <c r="C245" s="17"/>
      <c r="D245" s="17"/>
      <c r="E245" s="17"/>
      <c r="F245" s="10"/>
      <c r="G245" s="17"/>
      <c r="I245" s="47">
        <f t="shared" si="4"/>
        <v>0</v>
      </c>
      <c r="J245" s="46">
        <f>I245</f>
        <v>0</v>
      </c>
    </row>
    <row r="246" spans="1:10" x14ac:dyDescent="0.3">
      <c r="A246" s="2" t="s">
        <v>393</v>
      </c>
      <c r="B246" s="54" t="s">
        <v>390</v>
      </c>
      <c r="C246" s="17"/>
      <c r="D246" s="17"/>
      <c r="E246" s="17"/>
      <c r="F246" s="10"/>
      <c r="G246" s="17"/>
      <c r="I246" s="47">
        <f t="shared" si="4"/>
        <v>0</v>
      </c>
      <c r="J246" s="46">
        <f>I246</f>
        <v>0</v>
      </c>
    </row>
    <row r="247" spans="1:10" x14ac:dyDescent="0.3">
      <c r="A247" s="2" t="s">
        <v>29</v>
      </c>
      <c r="B247" s="54" t="s">
        <v>433</v>
      </c>
      <c r="C247" s="17"/>
      <c r="D247" s="17"/>
      <c r="E247" s="17"/>
      <c r="F247" s="10"/>
      <c r="G247" s="17"/>
      <c r="I247" s="47">
        <f t="shared" si="4"/>
        <v>0</v>
      </c>
      <c r="J247" s="46"/>
    </row>
    <row r="248" spans="1:10" x14ac:dyDescent="0.3">
      <c r="A248" s="2" t="s">
        <v>330</v>
      </c>
      <c r="B248" s="54" t="s">
        <v>433</v>
      </c>
      <c r="C248" s="17"/>
      <c r="D248" s="17"/>
      <c r="E248" s="17"/>
      <c r="F248" s="10"/>
      <c r="G248" s="17"/>
      <c r="I248" s="47">
        <f t="shared" si="4"/>
        <v>0</v>
      </c>
      <c r="J248" s="46"/>
    </row>
    <row r="249" spans="1:10" x14ac:dyDescent="0.3">
      <c r="A249" s="2" t="s">
        <v>17</v>
      </c>
      <c r="B249" s="54" t="s">
        <v>433</v>
      </c>
      <c r="C249" s="17"/>
      <c r="D249" s="17"/>
      <c r="E249" s="17"/>
      <c r="F249" s="10"/>
      <c r="G249" s="17"/>
      <c r="I249" s="47">
        <f t="shared" si="4"/>
        <v>0</v>
      </c>
      <c r="J249" s="46"/>
    </row>
    <row r="250" spans="1:10" x14ac:dyDescent="0.3">
      <c r="A250" s="2" t="s">
        <v>331</v>
      </c>
      <c r="B250" s="54" t="s">
        <v>433</v>
      </c>
      <c r="C250" s="17"/>
      <c r="D250" s="17"/>
      <c r="E250" s="17"/>
      <c r="F250" s="10"/>
      <c r="G250" s="17"/>
      <c r="I250" s="47">
        <f t="shared" si="4"/>
        <v>0</v>
      </c>
      <c r="J250" s="46"/>
    </row>
    <row r="251" spans="1:10" x14ac:dyDescent="0.3">
      <c r="A251" s="2" t="s">
        <v>18</v>
      </c>
      <c r="B251" s="54" t="s">
        <v>433</v>
      </c>
      <c r="C251" s="17"/>
      <c r="D251" s="17"/>
      <c r="E251" s="17"/>
      <c r="F251" s="10"/>
      <c r="G251" s="17"/>
      <c r="I251" s="47">
        <f t="shared" si="4"/>
        <v>0</v>
      </c>
      <c r="J251" s="46"/>
    </row>
    <row r="252" spans="1:10" x14ac:dyDescent="0.3">
      <c r="A252" s="2" t="s">
        <v>415</v>
      </c>
      <c r="B252" s="54" t="s">
        <v>433</v>
      </c>
      <c r="C252" s="17"/>
      <c r="D252" s="17"/>
      <c r="E252" s="17"/>
      <c r="F252" s="10"/>
      <c r="G252" s="17"/>
      <c r="I252" s="47">
        <f t="shared" si="4"/>
        <v>0</v>
      </c>
      <c r="J252" s="46"/>
    </row>
    <row r="253" spans="1:10" x14ac:dyDescent="0.3">
      <c r="A253" s="2" t="s">
        <v>53</v>
      </c>
      <c r="B253" s="58" t="s">
        <v>310</v>
      </c>
      <c r="C253" s="17"/>
      <c r="D253" s="17"/>
      <c r="E253" s="17"/>
      <c r="F253" s="10"/>
      <c r="G253" s="17"/>
      <c r="I253" s="47">
        <f t="shared" si="4"/>
        <v>0</v>
      </c>
      <c r="J253" s="44">
        <f>I165+I253+I260+I236+I247</f>
        <v>33639</v>
      </c>
    </row>
    <row r="254" spans="1:10" x14ac:dyDescent="0.3">
      <c r="A254" s="2" t="s">
        <v>333</v>
      </c>
      <c r="B254" s="58" t="s">
        <v>310</v>
      </c>
      <c r="C254" s="17"/>
      <c r="D254" s="17"/>
      <c r="E254" s="17"/>
      <c r="F254" s="10"/>
      <c r="G254" s="17"/>
      <c r="I254" s="47">
        <f t="shared" si="4"/>
        <v>0</v>
      </c>
      <c r="J254" s="46">
        <f>I254+I166+I261+I237+I248</f>
        <v>16114</v>
      </c>
    </row>
    <row r="255" spans="1:10" x14ac:dyDescent="0.3">
      <c r="A255" s="2" t="s">
        <v>54</v>
      </c>
      <c r="B255" s="58" t="s">
        <v>310</v>
      </c>
      <c r="C255" s="17"/>
      <c r="D255" s="17"/>
      <c r="E255" s="17"/>
      <c r="F255" s="10"/>
      <c r="G255" s="17"/>
      <c r="I255" s="47">
        <f t="shared" si="4"/>
        <v>0</v>
      </c>
      <c r="J255" s="44">
        <f>I167+I255+I268+I262+I238+I249</f>
        <v>29299</v>
      </c>
    </row>
    <row r="256" spans="1:10" x14ac:dyDescent="0.3">
      <c r="A256" s="2" t="s">
        <v>334</v>
      </c>
      <c r="B256" s="58" t="s">
        <v>310</v>
      </c>
      <c r="C256" s="17"/>
      <c r="D256" s="17"/>
      <c r="E256" s="17"/>
      <c r="F256" s="10"/>
      <c r="G256" s="17"/>
      <c r="I256" s="47">
        <f t="shared" si="4"/>
        <v>0</v>
      </c>
      <c r="J256" s="46">
        <f>I256+I168+I263+I239+I250</f>
        <v>24284</v>
      </c>
    </row>
    <row r="257" spans="1:10" x14ac:dyDescent="0.3">
      <c r="A257" s="2" t="s">
        <v>311</v>
      </c>
      <c r="B257" s="58" t="s">
        <v>310</v>
      </c>
      <c r="C257" s="17"/>
      <c r="D257" s="17"/>
      <c r="E257" s="17"/>
      <c r="F257" s="10"/>
      <c r="G257" s="17"/>
      <c r="I257" s="47">
        <f t="shared" si="4"/>
        <v>0</v>
      </c>
      <c r="J257" s="44">
        <f>I170+I257+I264+I240+I251</f>
        <v>9416</v>
      </c>
    </row>
    <row r="258" spans="1:10" x14ac:dyDescent="0.3">
      <c r="A258" s="2" t="s">
        <v>320</v>
      </c>
      <c r="B258" s="58" t="s">
        <v>310</v>
      </c>
      <c r="C258" s="17"/>
      <c r="D258" s="17"/>
      <c r="E258" s="17"/>
      <c r="F258" s="17"/>
      <c r="G258" s="17"/>
      <c r="I258" s="47">
        <f t="shared" si="4"/>
        <v>0</v>
      </c>
      <c r="J258" s="44">
        <f>I258+I171+I266+I242</f>
        <v>11346</v>
      </c>
    </row>
    <row r="259" spans="1:10" x14ac:dyDescent="0.3">
      <c r="A259" s="2" t="s">
        <v>337</v>
      </c>
      <c r="B259" s="58" t="s">
        <v>310</v>
      </c>
      <c r="C259" s="17"/>
      <c r="D259" s="17"/>
      <c r="E259" s="17"/>
      <c r="F259" s="17"/>
      <c r="G259" s="17"/>
      <c r="I259" s="47">
        <f>C259+D259+E259+F259+G259</f>
        <v>0</v>
      </c>
      <c r="J259" s="46">
        <f>I259+I172+I267+I243</f>
        <v>8505</v>
      </c>
    </row>
    <row r="260" spans="1:10" x14ac:dyDescent="0.3">
      <c r="A260" s="65" t="s">
        <v>29</v>
      </c>
      <c r="B260" s="58" t="s">
        <v>310</v>
      </c>
      <c r="C260" s="17"/>
      <c r="D260" s="17"/>
      <c r="E260" s="17"/>
      <c r="F260" s="17"/>
      <c r="G260" s="17"/>
      <c r="I260" s="47">
        <f t="shared" ref="I260:I267" si="5">C260+D260+E260+F260+G260</f>
        <v>0</v>
      </c>
      <c r="J260" s="46"/>
    </row>
    <row r="261" spans="1:10" x14ac:dyDescent="0.3">
      <c r="A261" s="65" t="s">
        <v>330</v>
      </c>
      <c r="B261" s="58" t="s">
        <v>310</v>
      </c>
      <c r="C261" s="17"/>
      <c r="D261" s="17"/>
      <c r="E261" s="17"/>
      <c r="F261" s="17">
        <v>3379</v>
      </c>
      <c r="G261" s="17"/>
      <c r="I261" s="47">
        <f t="shared" si="5"/>
        <v>3379</v>
      </c>
      <c r="J261" s="46"/>
    </row>
    <row r="262" spans="1:10" x14ac:dyDescent="0.3">
      <c r="A262" s="65" t="s">
        <v>17</v>
      </c>
      <c r="B262" s="58" t="s">
        <v>310</v>
      </c>
      <c r="C262" s="17"/>
      <c r="D262" s="17"/>
      <c r="E262" s="17"/>
      <c r="F262" s="17"/>
      <c r="G262" s="17"/>
      <c r="I262" s="47">
        <f t="shared" si="5"/>
        <v>0</v>
      </c>
      <c r="J262" s="46"/>
    </row>
    <row r="263" spans="1:10" x14ac:dyDescent="0.3">
      <c r="A263" s="65" t="s">
        <v>331</v>
      </c>
      <c r="B263" s="58" t="s">
        <v>310</v>
      </c>
      <c r="C263" s="17"/>
      <c r="D263" s="17"/>
      <c r="E263" s="17"/>
      <c r="F263" s="17"/>
      <c r="G263" s="17"/>
      <c r="I263" s="47">
        <f t="shared" si="5"/>
        <v>0</v>
      </c>
      <c r="J263" s="46"/>
    </row>
    <row r="264" spans="1:10" x14ac:dyDescent="0.3">
      <c r="A264" s="65" t="s">
        <v>18</v>
      </c>
      <c r="B264" s="58" t="s">
        <v>310</v>
      </c>
      <c r="C264" s="17"/>
      <c r="D264" s="17"/>
      <c r="E264" s="17"/>
      <c r="F264" s="10"/>
      <c r="G264" s="17"/>
      <c r="I264" s="47">
        <f t="shared" si="5"/>
        <v>0</v>
      </c>
      <c r="J264" s="46"/>
    </row>
    <row r="265" spans="1:10" x14ac:dyDescent="0.3">
      <c r="A265" s="65" t="s">
        <v>415</v>
      </c>
      <c r="B265" s="58" t="s">
        <v>310</v>
      </c>
      <c r="C265" s="17"/>
      <c r="D265" s="17"/>
      <c r="E265" s="17"/>
      <c r="F265" s="10"/>
      <c r="G265" s="17"/>
      <c r="I265" s="47">
        <f t="shared" si="5"/>
        <v>0</v>
      </c>
      <c r="J265" s="46">
        <f>I265</f>
        <v>0</v>
      </c>
    </row>
    <row r="266" spans="1:10" x14ac:dyDescent="0.3">
      <c r="A266" s="65" t="s">
        <v>244</v>
      </c>
      <c r="B266" s="58" t="s">
        <v>310</v>
      </c>
      <c r="C266" s="17"/>
      <c r="D266" s="17"/>
      <c r="E266" s="17"/>
      <c r="F266" s="10"/>
      <c r="G266" s="17">
        <v>1329</v>
      </c>
      <c r="I266" s="47">
        <f t="shared" si="5"/>
        <v>1329</v>
      </c>
      <c r="J266" s="46"/>
    </row>
    <row r="267" spans="1:10" x14ac:dyDescent="0.3">
      <c r="A267" s="65" t="s">
        <v>162</v>
      </c>
      <c r="B267" s="58" t="s">
        <v>310</v>
      </c>
      <c r="C267" s="17"/>
      <c r="D267" s="17"/>
      <c r="E267" s="17"/>
      <c r="F267" s="10"/>
      <c r="G267" s="17"/>
      <c r="I267" s="47">
        <f t="shared" si="5"/>
        <v>0</v>
      </c>
      <c r="J267" s="46"/>
    </row>
    <row r="268" spans="1:10" x14ac:dyDescent="0.3">
      <c r="A268" t="s">
        <v>27</v>
      </c>
      <c r="B268" t="s">
        <v>45</v>
      </c>
      <c r="C268" s="17"/>
      <c r="D268" s="17"/>
      <c r="E268" s="17"/>
      <c r="F268" s="17"/>
      <c r="G268" s="17"/>
      <c r="I268" s="47">
        <f t="shared" si="4"/>
        <v>0</v>
      </c>
      <c r="J268" s="44"/>
    </row>
    <row r="269" spans="1:10" x14ac:dyDescent="0.3">
      <c r="C269" s="1" t="s">
        <v>0</v>
      </c>
      <c r="D269" s="1" t="s">
        <v>0</v>
      </c>
      <c r="E269" s="1" t="s">
        <v>0</v>
      </c>
      <c r="F269" s="1" t="s">
        <v>0</v>
      </c>
      <c r="G269" s="1" t="s">
        <v>0</v>
      </c>
      <c r="H269" s="1"/>
      <c r="I269" s="1" t="s">
        <v>0</v>
      </c>
    </row>
    <row r="270" spans="1:10" x14ac:dyDescent="0.3">
      <c r="C270" s="70">
        <f>SUM(C4:C268)</f>
        <v>36316</v>
      </c>
      <c r="D270" s="70">
        <f>SUM(D4:D268)</f>
        <v>105163</v>
      </c>
      <c r="E270" s="70">
        <f>SUM(E4:E268)</f>
        <v>162163</v>
      </c>
      <c r="F270" s="70">
        <f>SUM(F4:F268)</f>
        <v>130889</v>
      </c>
      <c r="G270" s="70">
        <f>SUM(G4:G268)</f>
        <v>190755</v>
      </c>
      <c r="H270" s="9"/>
      <c r="I270" s="76">
        <f>SUM(I4:I268)</f>
        <v>625286</v>
      </c>
      <c r="J270" s="76">
        <f>SUM(J4:J268)</f>
        <v>625286</v>
      </c>
    </row>
    <row r="271" spans="1:10" x14ac:dyDescent="0.3">
      <c r="C271" s="1" t="s">
        <v>1</v>
      </c>
      <c r="D271" s="1" t="s">
        <v>1</v>
      </c>
      <c r="E271" s="1" t="s">
        <v>1</v>
      </c>
      <c r="F271" s="1" t="s">
        <v>1</v>
      </c>
      <c r="G271" s="1" t="s">
        <v>1</v>
      </c>
      <c r="H271" s="1"/>
      <c r="I271" s="1" t="s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J278"/>
  <sheetViews>
    <sheetView topLeftCell="A251" workbookViewId="0">
      <selection activeCell="J189" sqref="J189:J200"/>
    </sheetView>
  </sheetViews>
  <sheetFormatPr defaultRowHeight="14.4" x14ac:dyDescent="0.3"/>
  <cols>
    <col min="2" max="2" width="19.33203125" customWidth="1"/>
    <col min="3" max="3" width="12.33203125" customWidth="1"/>
    <col min="4" max="5" width="12.44140625" customWidth="1"/>
    <col min="6" max="6" width="11.88671875" customWidth="1"/>
    <col min="7" max="7" width="12.109375" customWidth="1"/>
    <col min="9" max="9" width="12.109375" customWidth="1"/>
    <col min="10" max="10" width="12.5546875" customWidth="1"/>
  </cols>
  <sheetData>
    <row r="1" spans="1:10" x14ac:dyDescent="0.3">
      <c r="A1" t="s">
        <v>453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268</v>
      </c>
      <c r="D3" s="4" t="s">
        <v>269</v>
      </c>
      <c r="E3" s="4" t="s">
        <v>270</v>
      </c>
      <c r="F3" s="3" t="s">
        <v>271</v>
      </c>
      <c r="G3" s="3" t="s">
        <v>286</v>
      </c>
    </row>
    <row r="4" spans="1:10" x14ac:dyDescent="0.3">
      <c r="A4" t="s">
        <v>19</v>
      </c>
      <c r="B4" t="s">
        <v>13</v>
      </c>
      <c r="C4" s="5">
        <v>14045</v>
      </c>
      <c r="D4" s="5">
        <v>2565</v>
      </c>
      <c r="E4" s="5">
        <v>32120</v>
      </c>
      <c r="F4" s="10">
        <v>12452</v>
      </c>
      <c r="G4" s="5">
        <v>17492</v>
      </c>
      <c r="I4" s="47">
        <f t="shared" ref="I4:I248" si="0">C4+D4+E4+F4+G4</f>
        <v>78674</v>
      </c>
      <c r="J4" s="44">
        <f>I4+I20+I34+I41+I56+I58+I69+I27+I65+I76+I48</f>
        <v>78674</v>
      </c>
    </row>
    <row r="5" spans="1:10" x14ac:dyDescent="0.3">
      <c r="A5" t="s">
        <v>421</v>
      </c>
      <c r="B5" t="s">
        <v>13</v>
      </c>
      <c r="C5" s="5">
        <v>17579</v>
      </c>
      <c r="D5" s="5">
        <v>6491</v>
      </c>
      <c r="E5" s="5">
        <v>21191</v>
      </c>
      <c r="F5" s="10">
        <v>2170</v>
      </c>
      <c r="G5" s="5">
        <v>3225</v>
      </c>
      <c r="I5" s="47">
        <f t="shared" si="0"/>
        <v>50656</v>
      </c>
      <c r="J5" s="44">
        <f>I5+I21+I35+I42+I57+I59+I70+I28+I66+I77+I49</f>
        <v>50656</v>
      </c>
    </row>
    <row r="6" spans="1:10" x14ac:dyDescent="0.3">
      <c r="A6" t="s">
        <v>20</v>
      </c>
      <c r="B6" t="s">
        <v>13</v>
      </c>
      <c r="C6" s="5">
        <v>13126</v>
      </c>
      <c r="D6" s="5">
        <v>6162</v>
      </c>
      <c r="E6" s="5">
        <v>7743</v>
      </c>
      <c r="F6" s="17">
        <v>3044</v>
      </c>
      <c r="G6" s="5">
        <v>9162</v>
      </c>
      <c r="I6" s="47">
        <f t="shared" si="0"/>
        <v>39237</v>
      </c>
      <c r="J6" s="44">
        <f>I6+I22+I36+I43+I57+I60+I71+I29+I67+I78+I50</f>
        <v>39237</v>
      </c>
    </row>
    <row r="7" spans="1:10" x14ac:dyDescent="0.3">
      <c r="A7" t="s">
        <v>422</v>
      </c>
      <c r="B7" t="s">
        <v>13</v>
      </c>
      <c r="C7" s="5">
        <v>9057</v>
      </c>
      <c r="D7" s="5">
        <v>3929</v>
      </c>
      <c r="E7" s="5">
        <v>6144</v>
      </c>
      <c r="F7" s="17"/>
      <c r="G7" s="5"/>
      <c r="I7" s="47">
        <f t="shared" si="0"/>
        <v>19130</v>
      </c>
      <c r="J7" s="44">
        <f>I7+I23+I37+I44+I30+I51+I61+I72+I79</f>
        <v>19130</v>
      </c>
    </row>
    <row r="8" spans="1:10" x14ac:dyDescent="0.3">
      <c r="A8" t="s">
        <v>21</v>
      </c>
      <c r="B8" t="s">
        <v>13</v>
      </c>
      <c r="C8" s="5">
        <v>10436</v>
      </c>
      <c r="D8" s="5"/>
      <c r="E8" s="5"/>
      <c r="F8" s="17"/>
      <c r="G8" s="5"/>
      <c r="I8" s="47">
        <f t="shared" si="0"/>
        <v>10436</v>
      </c>
      <c r="J8" s="44">
        <f>I8+I24+I38+I45+I31+I52+I62+I73+I80</f>
        <v>10436</v>
      </c>
    </row>
    <row r="9" spans="1:10" x14ac:dyDescent="0.3">
      <c r="A9" t="s">
        <v>423</v>
      </c>
      <c r="B9" t="s">
        <v>13</v>
      </c>
      <c r="C9" s="5">
        <v>4480</v>
      </c>
      <c r="D9" s="5"/>
      <c r="E9" s="5">
        <v>10637</v>
      </c>
      <c r="F9" s="17">
        <v>810</v>
      </c>
      <c r="G9" s="5">
        <v>2384</v>
      </c>
      <c r="I9" s="47">
        <f t="shared" si="0"/>
        <v>18311</v>
      </c>
      <c r="J9" s="44">
        <f>I9+I81</f>
        <v>26570</v>
      </c>
    </row>
    <row r="10" spans="1:10" x14ac:dyDescent="0.3">
      <c r="A10" t="s">
        <v>243</v>
      </c>
      <c r="B10" t="s">
        <v>13</v>
      </c>
      <c r="C10" s="5">
        <v>2439</v>
      </c>
      <c r="D10" s="5"/>
      <c r="E10" s="5">
        <v>8535</v>
      </c>
      <c r="F10" s="17">
        <v>742</v>
      </c>
      <c r="G10" s="5">
        <v>8263</v>
      </c>
      <c r="I10" s="47">
        <f t="shared" si="0"/>
        <v>19979</v>
      </c>
      <c r="J10" s="44">
        <f>I10+I25+I39+I46+I32+I54+I63+I67+I74+I82</f>
        <v>24020</v>
      </c>
    </row>
    <row r="11" spans="1:10" x14ac:dyDescent="0.3">
      <c r="A11" t="s">
        <v>197</v>
      </c>
      <c r="B11" t="s">
        <v>13</v>
      </c>
      <c r="C11" s="5">
        <v>4850</v>
      </c>
      <c r="D11" s="5"/>
      <c r="E11" s="5"/>
      <c r="F11" s="17"/>
      <c r="G11" s="5"/>
      <c r="I11" s="47">
        <f t="shared" si="0"/>
        <v>4850</v>
      </c>
      <c r="J11" s="44">
        <f>I11+I26+I40+I47+I33+I55+I64+I68+I75+I83</f>
        <v>6503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/>
      <c r="G13" s="5"/>
      <c r="I13" s="47">
        <f t="shared" si="0"/>
        <v>0</v>
      </c>
      <c r="J13" s="46">
        <f>I13+I16</f>
        <v>616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/>
      <c r="E15" s="5">
        <v>1119</v>
      </c>
      <c r="F15" s="17"/>
      <c r="G15" s="5">
        <v>1141</v>
      </c>
      <c r="I15" s="47">
        <f t="shared" si="0"/>
        <v>2260</v>
      </c>
      <c r="J15" s="46">
        <f>I15</f>
        <v>2260</v>
      </c>
    </row>
    <row r="16" spans="1:10" x14ac:dyDescent="0.3">
      <c r="A16" s="67" t="s">
        <v>331</v>
      </c>
      <c r="B16" s="67" t="s">
        <v>315</v>
      </c>
      <c r="C16" s="17">
        <v>616</v>
      </c>
      <c r="D16" s="17"/>
      <c r="E16" s="17"/>
      <c r="F16" s="17"/>
      <c r="G16" s="17"/>
      <c r="I16" s="47">
        <f t="shared" si="0"/>
        <v>616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60" t="s">
        <v>346</v>
      </c>
      <c r="B59" s="60" t="s">
        <v>315</v>
      </c>
      <c r="C59" s="17"/>
      <c r="D59" s="17"/>
      <c r="E59" s="17"/>
      <c r="F59" s="17"/>
      <c r="G59" s="17"/>
      <c r="I59" s="47">
        <f t="shared" si="0"/>
        <v>0</v>
      </c>
      <c r="J59" s="45"/>
    </row>
    <row r="60" spans="1:10" x14ac:dyDescent="0.3">
      <c r="A60" s="60" t="s">
        <v>10</v>
      </c>
      <c r="B60" s="60" t="s">
        <v>315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60" t="s">
        <v>347</v>
      </c>
      <c r="B61" s="60" t="s">
        <v>315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60" t="s">
        <v>8</v>
      </c>
      <c r="B62" s="60" t="s">
        <v>315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60" t="s">
        <v>348</v>
      </c>
      <c r="B63" s="60" t="s">
        <v>315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60" t="s">
        <v>158</v>
      </c>
      <c r="B64" s="60" t="s">
        <v>315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60" t="s">
        <v>11</v>
      </c>
      <c r="B65" s="60" t="s">
        <v>379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60" t="s">
        <v>346</v>
      </c>
      <c r="B66" s="60" t="s">
        <v>379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60" t="s">
        <v>348</v>
      </c>
      <c r="B67" s="60" t="s">
        <v>379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0" t="s">
        <v>158</v>
      </c>
      <c r="B68" s="60" t="s">
        <v>379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172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352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22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2" t="s">
        <v>323</v>
      </c>
      <c r="B72" s="62" t="s">
        <v>351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2" t="s">
        <v>24</v>
      </c>
      <c r="B73" s="62" t="s">
        <v>351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2" t="s">
        <v>353</v>
      </c>
      <c r="B74" s="62" t="s">
        <v>351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2" t="s">
        <v>354</v>
      </c>
      <c r="B75" s="62" t="s">
        <v>351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77" t="s">
        <v>157</v>
      </c>
      <c r="B76" s="77" t="s">
        <v>386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77" t="s">
        <v>328</v>
      </c>
      <c r="B77" s="77" t="s">
        <v>386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77" t="s">
        <v>139</v>
      </c>
      <c r="B78" s="77" t="s">
        <v>386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77" t="s">
        <v>329</v>
      </c>
      <c r="B79" s="77" t="s">
        <v>386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77" t="s">
        <v>174</v>
      </c>
      <c r="B80" s="77" t="s">
        <v>386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77" t="s">
        <v>448</v>
      </c>
      <c r="B81" s="77" t="s">
        <v>386</v>
      </c>
      <c r="C81" s="17">
        <v>1350</v>
      </c>
      <c r="D81" s="17"/>
      <c r="E81" s="17">
        <v>2834</v>
      </c>
      <c r="F81" s="17"/>
      <c r="G81" s="17">
        <v>4075</v>
      </c>
      <c r="I81" s="47">
        <f t="shared" si="0"/>
        <v>8259</v>
      </c>
      <c r="J81" s="45"/>
    </row>
    <row r="82" spans="1:10" x14ac:dyDescent="0.3">
      <c r="A82" s="77" t="s">
        <v>307</v>
      </c>
      <c r="B82" s="77" t="s">
        <v>386</v>
      </c>
      <c r="C82" s="17"/>
      <c r="D82" s="17"/>
      <c r="E82" s="17"/>
      <c r="F82" s="17">
        <v>1212</v>
      </c>
      <c r="G82" s="17">
        <v>2829</v>
      </c>
      <c r="I82" s="47">
        <f t="shared" si="0"/>
        <v>4041</v>
      </c>
      <c r="J82" s="45"/>
    </row>
    <row r="83" spans="1:10" x14ac:dyDescent="0.3">
      <c r="A83" s="77" t="s">
        <v>324</v>
      </c>
      <c r="B83" s="77" t="s">
        <v>386</v>
      </c>
      <c r="C83" s="17">
        <v>1653</v>
      </c>
      <c r="D83" s="17"/>
      <c r="E83" s="17"/>
      <c r="F83" s="17"/>
      <c r="G83" s="17"/>
      <c r="I83" s="47">
        <f t="shared" si="0"/>
        <v>1653</v>
      </c>
      <c r="J83" s="45"/>
    </row>
    <row r="84" spans="1:10" x14ac:dyDescent="0.3">
      <c r="A84" t="s">
        <v>29</v>
      </c>
      <c r="B84" t="s">
        <v>30</v>
      </c>
      <c r="C84" s="17">
        <v>8157</v>
      </c>
      <c r="D84" s="17"/>
      <c r="E84" s="17">
        <v>6892</v>
      </c>
      <c r="F84" s="17"/>
      <c r="G84" s="17"/>
      <c r="I84" s="47">
        <f t="shared" si="0"/>
        <v>15049</v>
      </c>
      <c r="J84" s="44"/>
    </row>
    <row r="85" spans="1:10" x14ac:dyDescent="0.3">
      <c r="A85" s="57" t="s">
        <v>330</v>
      </c>
      <c r="B85" t="s">
        <v>30</v>
      </c>
      <c r="C85" s="17">
        <v>8802</v>
      </c>
      <c r="D85" s="17">
        <v>5813</v>
      </c>
      <c r="E85" s="17">
        <v>6831</v>
      </c>
      <c r="F85" s="17"/>
      <c r="G85" s="17"/>
      <c r="I85" s="47">
        <f t="shared" si="0"/>
        <v>21446</v>
      </c>
      <c r="J85" s="44"/>
    </row>
    <row r="86" spans="1:10" x14ac:dyDescent="0.3">
      <c r="A86" t="s">
        <v>17</v>
      </c>
      <c r="B86" t="s">
        <v>30</v>
      </c>
      <c r="C86" s="17"/>
      <c r="D86" s="17"/>
      <c r="E86" s="17"/>
      <c r="F86" s="17"/>
      <c r="G86" s="17"/>
      <c r="I86" s="47">
        <f t="shared" si="0"/>
        <v>0</v>
      </c>
      <c r="J86" s="44"/>
    </row>
    <row r="87" spans="1:10" x14ac:dyDescent="0.3">
      <c r="A87" t="s">
        <v>331</v>
      </c>
      <c r="B87" t="s">
        <v>30</v>
      </c>
      <c r="C87" s="17">
        <v>5071</v>
      </c>
      <c r="D87" s="17"/>
      <c r="E87" s="17">
        <v>5191</v>
      </c>
      <c r="F87" s="17"/>
      <c r="G87" s="17"/>
      <c r="I87" s="47">
        <f t="shared" si="0"/>
        <v>10262</v>
      </c>
      <c r="J87" s="44"/>
    </row>
    <row r="88" spans="1:10" x14ac:dyDescent="0.3">
      <c r="A88" t="s">
        <v>18</v>
      </c>
      <c r="B88" t="s">
        <v>30</v>
      </c>
      <c r="C88" s="17">
        <v>4388</v>
      </c>
      <c r="D88" s="17"/>
      <c r="E88" s="17"/>
      <c r="F88" s="17"/>
      <c r="G88" s="17"/>
      <c r="I88" s="47">
        <f t="shared" si="0"/>
        <v>4388</v>
      </c>
      <c r="J88" s="44"/>
    </row>
    <row r="89" spans="1:10" x14ac:dyDescent="0.3">
      <c r="A89" t="s">
        <v>415</v>
      </c>
      <c r="B89" t="s">
        <v>30</v>
      </c>
      <c r="C89" s="17">
        <v>3870</v>
      </c>
      <c r="D89" s="17"/>
      <c r="E89" s="17">
        <v>9460</v>
      </c>
      <c r="F89" s="17">
        <v>657</v>
      </c>
      <c r="G89" s="17">
        <v>2140</v>
      </c>
      <c r="I89" s="47">
        <f t="shared" si="0"/>
        <v>16127</v>
      </c>
      <c r="J89" s="44"/>
    </row>
    <row r="90" spans="1:10" x14ac:dyDescent="0.3">
      <c r="A90" t="s">
        <v>244</v>
      </c>
      <c r="B90" t="s">
        <v>30</v>
      </c>
      <c r="C90" s="17">
        <v>2280</v>
      </c>
      <c r="D90" s="17"/>
      <c r="E90" s="17">
        <v>7492</v>
      </c>
      <c r="F90" s="17">
        <v>763</v>
      </c>
      <c r="G90" s="17">
        <v>3495</v>
      </c>
      <c r="I90" s="47">
        <f t="shared" si="0"/>
        <v>14030</v>
      </c>
      <c r="J90" s="44"/>
    </row>
    <row r="91" spans="1:10" x14ac:dyDescent="0.3">
      <c r="A91" t="s">
        <v>162</v>
      </c>
      <c r="B91" t="s">
        <v>30</v>
      </c>
      <c r="C91" s="17"/>
      <c r="D91" s="17"/>
      <c r="E91" s="17"/>
      <c r="F91" s="17"/>
      <c r="G91" s="17"/>
      <c r="I91" s="47">
        <f t="shared" si="0"/>
        <v>0</v>
      </c>
      <c r="J91" s="46"/>
    </row>
    <row r="92" spans="1:10" x14ac:dyDescent="0.3">
      <c r="A92" s="42" t="s">
        <v>25</v>
      </c>
      <c r="B92" s="42" t="s">
        <v>30</v>
      </c>
      <c r="C92" s="17">
        <v>5971</v>
      </c>
      <c r="D92" s="17">
        <v>3744</v>
      </c>
      <c r="E92" s="17">
        <v>2567</v>
      </c>
      <c r="F92" s="17"/>
      <c r="G92" s="17">
        <v>6613</v>
      </c>
      <c r="I92" s="47">
        <f t="shared" si="0"/>
        <v>18895</v>
      </c>
      <c r="J92" s="46">
        <f>I92+I115</f>
        <v>18895</v>
      </c>
    </row>
    <row r="93" spans="1:10" x14ac:dyDescent="0.3">
      <c r="A93" s="42" t="s">
        <v>349</v>
      </c>
      <c r="B93" s="42" t="s">
        <v>30</v>
      </c>
      <c r="C93" s="17">
        <v>2932</v>
      </c>
      <c r="D93" s="17"/>
      <c r="E93" s="17"/>
      <c r="F93" s="17"/>
      <c r="G93" s="17"/>
      <c r="I93" s="47">
        <f t="shared" si="0"/>
        <v>2932</v>
      </c>
      <c r="J93" s="46">
        <f>I93</f>
        <v>2932</v>
      </c>
    </row>
    <row r="94" spans="1:10" x14ac:dyDescent="0.3">
      <c r="A94" s="42" t="s">
        <v>27</v>
      </c>
      <c r="B94" s="42" t="s">
        <v>30</v>
      </c>
      <c r="C94" s="17"/>
      <c r="D94" s="17">
        <v>1196</v>
      </c>
      <c r="E94" s="17">
        <v>4955</v>
      </c>
      <c r="F94" s="17"/>
      <c r="G94" s="17"/>
      <c r="I94" s="47">
        <f t="shared" si="0"/>
        <v>6151</v>
      </c>
      <c r="J94" s="44">
        <f>I94+I113+I116</f>
        <v>6151</v>
      </c>
    </row>
    <row r="95" spans="1:10" x14ac:dyDescent="0.3">
      <c r="A95" s="60" t="s">
        <v>325</v>
      </c>
      <c r="B95" s="60" t="s">
        <v>30</v>
      </c>
      <c r="C95" s="17">
        <v>567</v>
      </c>
      <c r="D95" s="17"/>
      <c r="E95" s="17"/>
      <c r="F95" s="17"/>
      <c r="G95" s="17"/>
      <c r="I95" s="47">
        <f t="shared" si="0"/>
        <v>567</v>
      </c>
      <c r="J95" s="44">
        <f>I95+I117</f>
        <v>567</v>
      </c>
    </row>
    <row r="96" spans="1:10" x14ac:dyDescent="0.3">
      <c r="A96" s="42" t="s">
        <v>28</v>
      </c>
      <c r="B96" s="42" t="s">
        <v>30</v>
      </c>
      <c r="C96" s="17"/>
      <c r="D96" s="17"/>
      <c r="E96" s="17">
        <v>1079</v>
      </c>
      <c r="F96" s="17"/>
      <c r="G96" s="17"/>
      <c r="I96" s="47">
        <f t="shared" si="0"/>
        <v>1079</v>
      </c>
      <c r="J96" s="44">
        <f>I96+I114+I118</f>
        <v>1079</v>
      </c>
    </row>
    <row r="97" spans="1:10" x14ac:dyDescent="0.3">
      <c r="A97" s="42" t="s">
        <v>398</v>
      </c>
      <c r="B97" s="42" t="s">
        <v>30</v>
      </c>
      <c r="C97" s="17"/>
      <c r="D97" s="17"/>
      <c r="E97" s="17"/>
      <c r="F97" s="17"/>
      <c r="G97" s="17">
        <v>1066</v>
      </c>
      <c r="I97" s="47">
        <f t="shared" ref="I97" si="1">C97+D97+E97+F97+G97</f>
        <v>1066</v>
      </c>
      <c r="J97" s="44">
        <f>I97+I115+I119</f>
        <v>1066</v>
      </c>
    </row>
    <row r="98" spans="1:10" x14ac:dyDescent="0.3">
      <c r="A98" t="s">
        <v>29</v>
      </c>
      <c r="B98" s="59" t="s">
        <v>254</v>
      </c>
      <c r="C98" s="17"/>
      <c r="D98" s="17"/>
      <c r="E98" s="17"/>
      <c r="F98" s="17"/>
      <c r="G98" s="17"/>
      <c r="I98" s="47">
        <f t="shared" si="0"/>
        <v>0</v>
      </c>
      <c r="J98" s="44">
        <f>I84+I98+I106+I119+I151+I123+I130+I137+I144+I158</f>
        <v>39464</v>
      </c>
    </row>
    <row r="99" spans="1:10" x14ac:dyDescent="0.3">
      <c r="A99" t="s">
        <v>330</v>
      </c>
      <c r="B99" s="59" t="s">
        <v>254</v>
      </c>
      <c r="C99" s="17"/>
      <c r="D99" s="17"/>
      <c r="E99" s="17"/>
      <c r="F99" s="17"/>
      <c r="G99" s="17"/>
      <c r="I99" s="47">
        <f t="shared" si="0"/>
        <v>0</v>
      </c>
      <c r="J99" s="46">
        <f>I99+I152+I124+I131+I138+I145+I159+I107+I85</f>
        <v>25849</v>
      </c>
    </row>
    <row r="100" spans="1:10" x14ac:dyDescent="0.3">
      <c r="A100" t="s">
        <v>17</v>
      </c>
      <c r="B100" s="59" t="s">
        <v>254</v>
      </c>
      <c r="C100" s="17"/>
      <c r="D100" s="17"/>
      <c r="E100" s="17"/>
      <c r="F100" s="17"/>
      <c r="G100" s="17"/>
      <c r="I100" s="47">
        <f t="shared" si="0"/>
        <v>0</v>
      </c>
      <c r="J100" s="44">
        <f>I86+I100+I108+I120+I153+I125+I132+I139+I146+I160</f>
        <v>17551</v>
      </c>
    </row>
    <row r="101" spans="1:10" x14ac:dyDescent="0.3">
      <c r="A101" t="s">
        <v>331</v>
      </c>
      <c r="B101" s="59" t="s">
        <v>254</v>
      </c>
      <c r="C101" s="17"/>
      <c r="D101" s="17"/>
      <c r="E101" s="17"/>
      <c r="F101" s="17"/>
      <c r="G101" s="17"/>
      <c r="I101" s="47">
        <f t="shared" si="0"/>
        <v>0</v>
      </c>
      <c r="J101" s="46">
        <f>I101+I154+I126+I133+I140+I147+I161+I109+I87</f>
        <v>10262</v>
      </c>
    </row>
    <row r="102" spans="1:10" x14ac:dyDescent="0.3">
      <c r="A102" t="s">
        <v>18</v>
      </c>
      <c r="B102" s="59" t="s">
        <v>254</v>
      </c>
      <c r="C102" s="17"/>
      <c r="D102" s="17"/>
      <c r="E102" s="17"/>
      <c r="F102" s="17"/>
      <c r="G102" s="17"/>
      <c r="I102" s="47">
        <f t="shared" si="0"/>
        <v>0</v>
      </c>
      <c r="J102" s="44">
        <f>I88+I110+I121+I155+I102+I127+I134+I141+I148+I162</f>
        <v>4388</v>
      </c>
    </row>
    <row r="103" spans="1:10" x14ac:dyDescent="0.3">
      <c r="A103" t="s">
        <v>415</v>
      </c>
      <c r="B103" s="59" t="s">
        <v>254</v>
      </c>
      <c r="C103" s="17"/>
      <c r="D103" s="17"/>
      <c r="E103" s="17"/>
      <c r="F103" s="17"/>
      <c r="G103" s="17"/>
      <c r="I103" s="47">
        <f t="shared" si="0"/>
        <v>0</v>
      </c>
      <c r="J103" s="44">
        <f>I103+I89+I163</f>
        <v>16127</v>
      </c>
    </row>
    <row r="104" spans="1:10" x14ac:dyDescent="0.3">
      <c r="A104" t="s">
        <v>244</v>
      </c>
      <c r="B104" s="59" t="s">
        <v>254</v>
      </c>
      <c r="C104" s="17"/>
      <c r="D104" s="17"/>
      <c r="E104" s="17"/>
      <c r="F104" s="17"/>
      <c r="G104" s="17"/>
      <c r="I104" s="47">
        <f t="shared" si="0"/>
        <v>0</v>
      </c>
      <c r="J104" s="44">
        <f>I90+I111+I122+I104+I156+I128+I135+I142+I149+I164</f>
        <v>17482</v>
      </c>
    </row>
    <row r="105" spans="1:10" x14ac:dyDescent="0.3">
      <c r="A105" t="s">
        <v>162</v>
      </c>
      <c r="B105" s="59" t="s">
        <v>254</v>
      </c>
      <c r="C105" s="17"/>
      <c r="D105" s="17"/>
      <c r="E105" s="17"/>
      <c r="F105" s="17"/>
      <c r="G105" s="17"/>
      <c r="I105" s="47">
        <f t="shared" si="0"/>
        <v>0</v>
      </c>
      <c r="J105" s="44">
        <f>I91+I105+I112+I157+I129+I136+I143+I150+I165</f>
        <v>0</v>
      </c>
    </row>
    <row r="106" spans="1:10" x14ac:dyDescent="0.3">
      <c r="A106" t="s">
        <v>175</v>
      </c>
      <c r="B106" s="68" t="s">
        <v>430</v>
      </c>
      <c r="C106" s="17"/>
      <c r="D106" s="17"/>
      <c r="E106" s="17"/>
      <c r="F106" s="17"/>
      <c r="G106" s="17"/>
      <c r="I106" s="47">
        <f t="shared" si="0"/>
        <v>0</v>
      </c>
      <c r="J106" s="45"/>
    </row>
    <row r="107" spans="1:10" x14ac:dyDescent="0.3">
      <c r="A107" t="s">
        <v>361</v>
      </c>
      <c r="B107" s="68" t="s">
        <v>430</v>
      </c>
      <c r="C107" s="17"/>
      <c r="D107" s="17"/>
      <c r="E107" s="17"/>
      <c r="F107" s="17"/>
      <c r="G107" s="17"/>
      <c r="I107" s="47">
        <f t="shared" si="0"/>
        <v>0</v>
      </c>
      <c r="J107" s="45"/>
    </row>
    <row r="108" spans="1:10" x14ac:dyDescent="0.3">
      <c r="A108" t="s">
        <v>176</v>
      </c>
      <c r="B108" s="68" t="s">
        <v>430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t="s">
        <v>362</v>
      </c>
      <c r="B109" s="68" t="s">
        <v>430</v>
      </c>
      <c r="C109" s="17"/>
      <c r="D109" s="17"/>
      <c r="E109" s="17"/>
      <c r="F109" s="17"/>
      <c r="G109" s="17"/>
      <c r="I109" s="47">
        <f t="shared" si="0"/>
        <v>0</v>
      </c>
      <c r="J109" s="45"/>
    </row>
    <row r="110" spans="1:10" x14ac:dyDescent="0.3">
      <c r="A110" t="s">
        <v>177</v>
      </c>
      <c r="B110" s="68" t="s">
        <v>430</v>
      </c>
      <c r="C110" s="17"/>
      <c r="D110" s="17"/>
      <c r="E110" s="17"/>
      <c r="F110" s="17"/>
      <c r="G110" s="17"/>
      <c r="I110" s="47">
        <f t="shared" si="0"/>
        <v>0</v>
      </c>
      <c r="J110" s="45"/>
    </row>
    <row r="111" spans="1:10" x14ac:dyDescent="0.3">
      <c r="A111" t="s">
        <v>363</v>
      </c>
      <c r="B111" s="68" t="s">
        <v>430</v>
      </c>
      <c r="C111" s="17"/>
      <c r="D111" s="17"/>
      <c r="E111" s="17"/>
      <c r="F111" s="17"/>
      <c r="G111" s="17"/>
      <c r="I111" s="47">
        <f t="shared" si="0"/>
        <v>0</v>
      </c>
      <c r="J111" s="45"/>
    </row>
    <row r="112" spans="1:10" x14ac:dyDescent="0.3">
      <c r="A112" t="s">
        <v>364</v>
      </c>
      <c r="B112" s="68" t="s">
        <v>430</v>
      </c>
      <c r="C112" s="17"/>
      <c r="D112" s="17"/>
      <c r="E112" s="17"/>
      <c r="F112" s="17"/>
      <c r="G112" s="17"/>
      <c r="I112" s="13">
        <f t="shared" si="0"/>
        <v>0</v>
      </c>
      <c r="J112" s="45"/>
    </row>
    <row r="113" spans="1:10" x14ac:dyDescent="0.3">
      <c r="A113" t="s">
        <v>27</v>
      </c>
      <c r="B113" s="2" t="s">
        <v>289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28</v>
      </c>
      <c r="B114" s="2" t="s">
        <v>289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25</v>
      </c>
      <c r="B115" s="2" t="s">
        <v>292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27</v>
      </c>
      <c r="B116" s="2" t="s">
        <v>292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t="s">
        <v>325</v>
      </c>
      <c r="B117" s="2" t="s">
        <v>292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t="s">
        <v>28</v>
      </c>
      <c r="B118" s="2" t="s">
        <v>292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s="2" t="s">
        <v>29</v>
      </c>
      <c r="B119" s="2" t="s">
        <v>292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s="2" t="s">
        <v>17</v>
      </c>
      <c r="B120" s="2" t="s">
        <v>292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t="s">
        <v>18</v>
      </c>
      <c r="B121" s="2" t="s">
        <v>292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s="2" t="s">
        <v>244</v>
      </c>
      <c r="B122" s="2" t="s">
        <v>292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175</v>
      </c>
      <c r="B123" s="64" t="s">
        <v>360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361</v>
      </c>
      <c r="B124" s="64" t="s">
        <v>360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176</v>
      </c>
      <c r="B125" s="64" t="s">
        <v>360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362</v>
      </c>
      <c r="B126" s="64" t="s">
        <v>360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t="s">
        <v>177</v>
      </c>
      <c r="B127" s="64" t="s">
        <v>360</v>
      </c>
      <c r="C127" s="17"/>
      <c r="D127" s="17"/>
      <c r="E127" s="17"/>
      <c r="F127" s="17"/>
      <c r="G127" s="17"/>
      <c r="I127" s="13">
        <f t="shared" si="0"/>
        <v>0</v>
      </c>
      <c r="J127" s="45"/>
    </row>
    <row r="128" spans="1:10" x14ac:dyDescent="0.3">
      <c r="A128" s="2" t="s">
        <v>363</v>
      </c>
      <c r="B128" s="64" t="s">
        <v>360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2" t="s">
        <v>364</v>
      </c>
      <c r="B129" s="64" t="s">
        <v>360</v>
      </c>
      <c r="C129" s="17"/>
      <c r="D129" s="17"/>
      <c r="E129" s="17"/>
      <c r="F129" s="17"/>
      <c r="G129" s="17"/>
      <c r="I129" s="13">
        <f t="shared" si="0"/>
        <v>0</v>
      </c>
      <c r="J129" s="45"/>
    </row>
    <row r="130" spans="1:10" x14ac:dyDescent="0.3">
      <c r="A130" s="53" t="s">
        <v>29</v>
      </c>
      <c r="B130" s="68" t="s">
        <v>420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53" t="s">
        <v>330</v>
      </c>
      <c r="B131" s="68" t="s">
        <v>420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53" t="s">
        <v>17</v>
      </c>
      <c r="B132" s="68" t="s">
        <v>420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53" t="s">
        <v>331</v>
      </c>
      <c r="B133" s="68" t="s">
        <v>420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s="53" t="s">
        <v>18</v>
      </c>
      <c r="B134" s="68" t="s">
        <v>420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s="53" t="s">
        <v>244</v>
      </c>
      <c r="B135" s="68" t="s">
        <v>420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53" t="s">
        <v>162</v>
      </c>
      <c r="B136" s="68" t="s">
        <v>420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71" t="s">
        <v>29</v>
      </c>
      <c r="B137" s="68" t="s">
        <v>382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71" t="s">
        <v>330</v>
      </c>
      <c r="B138" s="68" t="s">
        <v>382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1" t="s">
        <v>17</v>
      </c>
      <c r="B139" s="68" t="s">
        <v>382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71" t="s">
        <v>331</v>
      </c>
      <c r="B140" s="68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1" t="s">
        <v>18</v>
      </c>
      <c r="B141" s="68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1" t="s">
        <v>244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1" t="s">
        <v>162</v>
      </c>
      <c r="B143" s="68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55" t="s">
        <v>37</v>
      </c>
      <c r="B144" s="68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55" t="s">
        <v>332</v>
      </c>
      <c r="B145" s="68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2" t="s">
        <v>33</v>
      </c>
      <c r="B146" s="68" t="s">
        <v>382</v>
      </c>
      <c r="C146" s="17"/>
      <c r="D146" s="17"/>
      <c r="E146" s="17"/>
      <c r="F146" s="17"/>
      <c r="G146" s="17"/>
      <c r="I146" s="13">
        <f t="shared" si="0"/>
        <v>0</v>
      </c>
      <c r="J146" s="46"/>
    </row>
    <row r="147" spans="1:10" x14ac:dyDescent="0.3">
      <c r="A147" s="72" t="s">
        <v>326</v>
      </c>
      <c r="B147" s="68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2" t="s">
        <v>31</v>
      </c>
      <c r="B148" s="68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s="55" t="s">
        <v>245</v>
      </c>
      <c r="B149" s="68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55" t="s">
        <v>161</v>
      </c>
      <c r="B150" s="68" t="s">
        <v>382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2" t="s">
        <v>37</v>
      </c>
      <c r="B151" s="73" t="s">
        <v>297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2" t="s">
        <v>332</v>
      </c>
      <c r="B152" s="73" t="s">
        <v>297</v>
      </c>
      <c r="C152" s="17"/>
      <c r="D152" s="17"/>
      <c r="E152" s="17"/>
      <c r="F152" s="17"/>
      <c r="G152" s="17"/>
      <c r="I152" s="13">
        <f t="shared" si="0"/>
        <v>0</v>
      </c>
      <c r="J152" s="46"/>
    </row>
    <row r="153" spans="1:10" x14ac:dyDescent="0.3">
      <c r="A153" s="2" t="s">
        <v>33</v>
      </c>
      <c r="B153" s="73" t="s">
        <v>297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s="2" t="s">
        <v>326</v>
      </c>
      <c r="B154" s="73" t="s">
        <v>297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2" t="s">
        <v>31</v>
      </c>
      <c r="B155" s="73" t="s">
        <v>297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2" t="s">
        <v>245</v>
      </c>
      <c r="B156" s="73" t="s">
        <v>297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2" t="s">
        <v>161</v>
      </c>
      <c r="B157" s="73" t="s">
        <v>297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7" t="s">
        <v>175</v>
      </c>
      <c r="B158" s="67" t="s">
        <v>382</v>
      </c>
      <c r="C158" s="17"/>
      <c r="D158" s="17"/>
      <c r="E158" s="17">
        <v>11596</v>
      </c>
      <c r="F158" s="17">
        <v>7054</v>
      </c>
      <c r="G158" s="17">
        <v>5765</v>
      </c>
      <c r="I158" s="13">
        <f t="shared" si="0"/>
        <v>24415</v>
      </c>
      <c r="J158" s="46"/>
    </row>
    <row r="159" spans="1:10" x14ac:dyDescent="0.3">
      <c r="A159" s="77" t="s">
        <v>361</v>
      </c>
      <c r="B159" s="67" t="s">
        <v>382</v>
      </c>
      <c r="C159" s="17"/>
      <c r="D159" s="17"/>
      <c r="E159" s="17"/>
      <c r="F159" s="17">
        <v>1700</v>
      </c>
      <c r="G159" s="17">
        <v>2703</v>
      </c>
      <c r="I159" s="13">
        <f t="shared" si="0"/>
        <v>4403</v>
      </c>
      <c r="J159" s="46"/>
    </row>
    <row r="160" spans="1:10" x14ac:dyDescent="0.3">
      <c r="A160" s="77" t="s">
        <v>176</v>
      </c>
      <c r="B160" s="67" t="s">
        <v>382</v>
      </c>
      <c r="C160" s="17">
        <v>7439</v>
      </c>
      <c r="D160" s="17">
        <v>1637</v>
      </c>
      <c r="E160" s="17">
        <v>2997</v>
      </c>
      <c r="F160" s="17">
        <v>965</v>
      </c>
      <c r="G160" s="17">
        <v>4513</v>
      </c>
      <c r="I160" s="13">
        <f t="shared" si="0"/>
        <v>17551</v>
      </c>
      <c r="J160" s="46"/>
    </row>
    <row r="161" spans="1:10" x14ac:dyDescent="0.3">
      <c r="A161" s="77" t="s">
        <v>362</v>
      </c>
      <c r="B161" s="67" t="s">
        <v>382</v>
      </c>
      <c r="C161" s="17"/>
      <c r="D161" s="17"/>
      <c r="E161" s="17"/>
      <c r="F161" s="17"/>
      <c r="G161" s="17"/>
      <c r="I161" s="13">
        <f t="shared" si="0"/>
        <v>0</v>
      </c>
      <c r="J161" s="46"/>
    </row>
    <row r="162" spans="1:10" x14ac:dyDescent="0.3">
      <c r="A162" s="77" t="s">
        <v>177</v>
      </c>
      <c r="B162" s="67" t="s">
        <v>382</v>
      </c>
      <c r="C162" s="17"/>
      <c r="D162" s="17"/>
      <c r="E162" s="17"/>
      <c r="F162" s="17"/>
      <c r="G162" s="17"/>
      <c r="I162" s="13">
        <f t="shared" si="0"/>
        <v>0</v>
      </c>
      <c r="J162" s="46"/>
    </row>
    <row r="163" spans="1:10" x14ac:dyDescent="0.3">
      <c r="A163" s="77" t="s">
        <v>449</v>
      </c>
      <c r="B163" s="67" t="s">
        <v>382</v>
      </c>
      <c r="C163" s="17"/>
      <c r="D163" s="17"/>
      <c r="E163" s="17"/>
      <c r="F163" s="17"/>
      <c r="G163" s="17"/>
      <c r="I163" s="13">
        <f t="shared" si="0"/>
        <v>0</v>
      </c>
      <c r="J163" s="46"/>
    </row>
    <row r="164" spans="1:10" x14ac:dyDescent="0.3">
      <c r="A164" s="77" t="s">
        <v>363</v>
      </c>
      <c r="B164" s="67" t="s">
        <v>382</v>
      </c>
      <c r="C164" s="17"/>
      <c r="D164" s="17"/>
      <c r="E164" s="17"/>
      <c r="F164" s="17"/>
      <c r="G164" s="17">
        <v>3452</v>
      </c>
      <c r="I164" s="13">
        <f t="shared" si="0"/>
        <v>3452</v>
      </c>
      <c r="J164" s="46"/>
    </row>
    <row r="165" spans="1:10" x14ac:dyDescent="0.3">
      <c r="A165" s="77" t="s">
        <v>364</v>
      </c>
      <c r="B165" s="67" t="s">
        <v>382</v>
      </c>
      <c r="C165" s="17"/>
      <c r="D165" s="17"/>
      <c r="E165" s="17"/>
      <c r="F165" s="17"/>
      <c r="G165" s="17"/>
      <c r="I165" s="13">
        <f t="shared" si="0"/>
        <v>0</v>
      </c>
      <c r="J165" s="46"/>
    </row>
    <row r="166" spans="1:10" x14ac:dyDescent="0.3">
      <c r="A166" t="s">
        <v>37</v>
      </c>
      <c r="B166" s="55" t="s">
        <v>336</v>
      </c>
      <c r="C166" s="17"/>
      <c r="D166" s="17"/>
      <c r="E166" s="17"/>
      <c r="F166" s="10"/>
      <c r="G166" s="17"/>
      <c r="I166" s="47">
        <f t="shared" si="0"/>
        <v>0</v>
      </c>
      <c r="J166" s="45"/>
    </row>
    <row r="167" spans="1:10" x14ac:dyDescent="0.3">
      <c r="A167" s="2" t="s">
        <v>332</v>
      </c>
      <c r="B167" s="55" t="s">
        <v>336</v>
      </c>
      <c r="C167" s="17"/>
      <c r="D167" s="17"/>
      <c r="E167" s="17"/>
      <c r="F167" s="10"/>
      <c r="G167" s="17"/>
      <c r="I167" s="47">
        <f t="shared" si="0"/>
        <v>0</v>
      </c>
      <c r="J167" s="45"/>
    </row>
    <row r="168" spans="1:10" x14ac:dyDescent="0.3">
      <c r="A168" t="s">
        <v>33</v>
      </c>
      <c r="B168" s="55" t="s">
        <v>336</v>
      </c>
      <c r="C168" s="17"/>
      <c r="D168" s="17"/>
      <c r="E168" s="17"/>
      <c r="F168" s="10"/>
      <c r="G168" s="17"/>
      <c r="I168" s="47">
        <f t="shared" si="0"/>
        <v>0</v>
      </c>
      <c r="J168" s="45"/>
    </row>
    <row r="169" spans="1:10" x14ac:dyDescent="0.3">
      <c r="A169" s="2" t="s">
        <v>326</v>
      </c>
      <c r="B169" s="55" t="s">
        <v>336</v>
      </c>
      <c r="C169" s="17"/>
      <c r="D169" s="17"/>
      <c r="E169" s="17"/>
      <c r="F169" s="10"/>
      <c r="G169" s="17"/>
      <c r="I169" s="47">
        <f t="shared" si="0"/>
        <v>0</v>
      </c>
      <c r="J169" s="45"/>
    </row>
    <row r="170" spans="1:10" x14ac:dyDescent="0.3">
      <c r="A170" s="2" t="s">
        <v>339</v>
      </c>
      <c r="B170" s="55" t="s">
        <v>336</v>
      </c>
      <c r="C170" s="17"/>
      <c r="D170" s="17"/>
      <c r="E170" s="17"/>
      <c r="F170" s="10"/>
      <c r="G170" s="17"/>
      <c r="I170" s="47">
        <f t="shared" si="0"/>
        <v>0</v>
      </c>
      <c r="J170" s="46">
        <f>I170</f>
        <v>0</v>
      </c>
    </row>
    <row r="171" spans="1:10" x14ac:dyDescent="0.3">
      <c r="A171" t="s">
        <v>31</v>
      </c>
      <c r="B171" s="55" t="s">
        <v>336</v>
      </c>
      <c r="C171" s="17"/>
      <c r="D171" s="17"/>
      <c r="E171" s="17"/>
      <c r="F171" s="17"/>
      <c r="G171" s="17"/>
      <c r="I171" s="47">
        <f t="shared" si="0"/>
        <v>0</v>
      </c>
      <c r="J171" s="45"/>
    </row>
    <row r="172" spans="1:10" x14ac:dyDescent="0.3">
      <c r="A172" s="2" t="s">
        <v>245</v>
      </c>
      <c r="B172" s="55" t="s">
        <v>336</v>
      </c>
      <c r="C172" s="17"/>
      <c r="D172" s="17"/>
      <c r="E172" s="17"/>
      <c r="F172" s="17"/>
      <c r="G172" s="17"/>
      <c r="I172" s="47">
        <f t="shared" si="0"/>
        <v>0</v>
      </c>
      <c r="J172" s="45"/>
    </row>
    <row r="173" spans="1:10" x14ac:dyDescent="0.3">
      <c r="A173" s="2" t="s">
        <v>161</v>
      </c>
      <c r="B173" s="55" t="s">
        <v>336</v>
      </c>
      <c r="C173" s="17"/>
      <c r="D173" s="17"/>
      <c r="E173" s="17"/>
      <c r="F173" s="17"/>
      <c r="G173" s="17"/>
      <c r="I173" s="47">
        <f t="shared" si="0"/>
        <v>0</v>
      </c>
      <c r="J173" s="45"/>
    </row>
    <row r="174" spans="1:10" x14ac:dyDescent="0.3">
      <c r="A174" t="s">
        <v>441</v>
      </c>
      <c r="B174" s="56" t="s">
        <v>32</v>
      </c>
      <c r="C174" s="17"/>
      <c r="D174" s="17"/>
      <c r="E174" s="17"/>
      <c r="F174" s="17">
        <v>1433</v>
      </c>
      <c r="G174" s="17"/>
      <c r="I174" s="13">
        <f t="shared" si="0"/>
        <v>1433</v>
      </c>
      <c r="J174" s="46">
        <f>I174</f>
        <v>1433</v>
      </c>
    </row>
    <row r="175" spans="1:10" x14ac:dyDescent="0.3">
      <c r="A175" t="s">
        <v>340</v>
      </c>
      <c r="B175" s="56" t="s">
        <v>32</v>
      </c>
      <c r="C175" s="17"/>
      <c r="D175" s="17"/>
      <c r="E175" s="17"/>
      <c r="F175" s="17"/>
      <c r="G175" s="17"/>
      <c r="I175" s="13">
        <f t="shared" si="0"/>
        <v>0</v>
      </c>
      <c r="J175" s="46">
        <f t="shared" ref="J175:J191" si="2">I175</f>
        <v>0</v>
      </c>
    </row>
    <row r="176" spans="1:10" x14ac:dyDescent="0.3">
      <c r="A176" t="s">
        <v>405</v>
      </c>
      <c r="B176" s="56" t="s">
        <v>32</v>
      </c>
      <c r="C176" s="17"/>
      <c r="D176" s="17"/>
      <c r="E176" s="17"/>
      <c r="F176" s="17">
        <v>8285</v>
      </c>
      <c r="G176" s="17"/>
      <c r="I176" s="13">
        <f t="shared" si="0"/>
        <v>8285</v>
      </c>
      <c r="J176" s="46">
        <f t="shared" si="2"/>
        <v>8285</v>
      </c>
    </row>
    <row r="177" spans="1:10" x14ac:dyDescent="0.3">
      <c r="A177" t="s">
        <v>341</v>
      </c>
      <c r="B177" s="56" t="s">
        <v>32</v>
      </c>
      <c r="C177" s="17">
        <v>715</v>
      </c>
      <c r="D177" s="17"/>
      <c r="E177" s="17"/>
      <c r="F177" s="17"/>
      <c r="G177" s="17"/>
      <c r="I177" s="13">
        <f t="shared" si="0"/>
        <v>715</v>
      </c>
      <c r="J177" s="46">
        <f t="shared" si="2"/>
        <v>715</v>
      </c>
    </row>
    <row r="178" spans="1:10" x14ac:dyDescent="0.3">
      <c r="A178" t="s">
        <v>447</v>
      </c>
      <c r="B178" s="56" t="s">
        <v>32</v>
      </c>
      <c r="C178" s="17">
        <v>4340</v>
      </c>
      <c r="D178" s="17"/>
      <c r="E178" s="17"/>
      <c r="F178" s="17"/>
      <c r="G178" s="17"/>
      <c r="I178" s="13">
        <f t="shared" si="0"/>
        <v>4340</v>
      </c>
      <c r="J178" s="46">
        <f t="shared" si="2"/>
        <v>4340</v>
      </c>
    </row>
    <row r="179" spans="1:10" x14ac:dyDescent="0.3">
      <c r="A179" t="s">
        <v>35</v>
      </c>
      <c r="B179" s="56" t="s">
        <v>390</v>
      </c>
      <c r="C179" s="17"/>
      <c r="D179" s="17"/>
      <c r="E179" s="17"/>
      <c r="F179" s="17">
        <v>1597</v>
      </c>
      <c r="G179" s="17"/>
      <c r="I179" s="13">
        <f t="shared" si="0"/>
        <v>1597</v>
      </c>
      <c r="J179" s="46">
        <f t="shared" si="2"/>
        <v>1597</v>
      </c>
    </row>
    <row r="180" spans="1:10" x14ac:dyDescent="0.3">
      <c r="A180" t="s">
        <v>389</v>
      </c>
      <c r="B180" s="56" t="s">
        <v>390</v>
      </c>
      <c r="C180" s="17"/>
      <c r="D180" s="17"/>
      <c r="E180" s="17"/>
      <c r="F180" s="17"/>
      <c r="G180" s="17"/>
      <c r="I180" s="13">
        <f t="shared" si="0"/>
        <v>0</v>
      </c>
      <c r="J180" s="46">
        <f t="shared" si="2"/>
        <v>0</v>
      </c>
    </row>
    <row r="181" spans="1:10" x14ac:dyDescent="0.3">
      <c r="A181" t="s">
        <v>396</v>
      </c>
      <c r="B181" s="56" t="s">
        <v>390</v>
      </c>
      <c r="C181" s="17"/>
      <c r="D181" s="17"/>
      <c r="E181" s="17"/>
      <c r="F181" s="17">
        <v>9237</v>
      </c>
      <c r="G181" s="17"/>
      <c r="I181" s="13">
        <f t="shared" si="0"/>
        <v>9237</v>
      </c>
      <c r="J181" s="46">
        <f t="shared" si="2"/>
        <v>9237</v>
      </c>
    </row>
    <row r="182" spans="1:10" x14ac:dyDescent="0.3">
      <c r="A182" t="s">
        <v>391</v>
      </c>
      <c r="B182" s="56" t="s">
        <v>390</v>
      </c>
      <c r="C182" s="17">
        <v>758</v>
      </c>
      <c r="D182" s="17"/>
      <c r="E182" s="17"/>
      <c r="F182" s="17"/>
      <c r="G182" s="17"/>
      <c r="I182" s="13">
        <f t="shared" si="0"/>
        <v>758</v>
      </c>
      <c r="J182" s="46">
        <f t="shared" si="2"/>
        <v>758</v>
      </c>
    </row>
    <row r="183" spans="1:10" x14ac:dyDescent="0.3">
      <c r="A183" t="s">
        <v>408</v>
      </c>
      <c r="B183" s="56" t="s">
        <v>390</v>
      </c>
      <c r="C183" s="17">
        <v>4877</v>
      </c>
      <c r="D183" s="17"/>
      <c r="E183" s="17"/>
      <c r="F183" s="17"/>
      <c r="G183" s="17"/>
      <c r="I183" s="13">
        <f t="shared" si="0"/>
        <v>4877</v>
      </c>
      <c r="J183" s="46">
        <f t="shared" si="2"/>
        <v>4877</v>
      </c>
    </row>
    <row r="184" spans="1:10" x14ac:dyDescent="0.3">
      <c r="A184" t="s">
        <v>35</v>
      </c>
      <c r="B184" s="56" t="s">
        <v>433</v>
      </c>
      <c r="C184" s="17"/>
      <c r="D184" s="17"/>
      <c r="E184" s="17"/>
      <c r="F184" s="17"/>
      <c r="G184" s="17"/>
      <c r="I184" s="13">
        <f t="shared" si="0"/>
        <v>0</v>
      </c>
      <c r="J184" s="46">
        <f t="shared" si="2"/>
        <v>0</v>
      </c>
    </row>
    <row r="185" spans="1:10" x14ac:dyDescent="0.3">
      <c r="A185" t="s">
        <v>389</v>
      </c>
      <c r="B185" s="56" t="s">
        <v>433</v>
      </c>
      <c r="C185" s="17"/>
      <c r="D185" s="17"/>
      <c r="E185" s="17"/>
      <c r="F185" s="17"/>
      <c r="G185" s="17"/>
      <c r="I185" s="13">
        <f t="shared" si="0"/>
        <v>0</v>
      </c>
      <c r="J185" s="46">
        <f t="shared" si="2"/>
        <v>0</v>
      </c>
    </row>
    <row r="186" spans="1:10" x14ac:dyDescent="0.3">
      <c r="A186" t="s">
        <v>396</v>
      </c>
      <c r="B186" s="56" t="s">
        <v>433</v>
      </c>
      <c r="C186" s="17"/>
      <c r="D186" s="17"/>
      <c r="E186" s="17"/>
      <c r="F186" s="17"/>
      <c r="G186" s="17"/>
      <c r="I186" s="13">
        <f t="shared" si="0"/>
        <v>0</v>
      </c>
      <c r="J186" s="46">
        <f t="shared" si="2"/>
        <v>0</v>
      </c>
    </row>
    <row r="187" spans="1:10" x14ac:dyDescent="0.3">
      <c r="A187" t="s">
        <v>391</v>
      </c>
      <c r="B187" s="56" t="s">
        <v>433</v>
      </c>
      <c r="C187" s="17"/>
      <c r="D187" s="17"/>
      <c r="E187" s="17"/>
      <c r="F187" s="17"/>
      <c r="G187" s="17"/>
      <c r="I187" s="13">
        <f t="shared" si="0"/>
        <v>0</v>
      </c>
      <c r="J187" s="46">
        <f t="shared" si="2"/>
        <v>0</v>
      </c>
    </row>
    <row r="188" spans="1:10" x14ac:dyDescent="0.3">
      <c r="A188" t="s">
        <v>408</v>
      </c>
      <c r="B188" s="56" t="s">
        <v>433</v>
      </c>
      <c r="C188" s="17"/>
      <c r="D188" s="17"/>
      <c r="E188" s="17"/>
      <c r="F188" s="17"/>
      <c r="G188" s="17"/>
      <c r="I188" s="13">
        <f t="shared" si="0"/>
        <v>0</v>
      </c>
      <c r="J188" s="46">
        <f t="shared" si="2"/>
        <v>0</v>
      </c>
    </row>
    <row r="189" spans="1:10" x14ac:dyDescent="0.3">
      <c r="A189" t="s">
        <v>37</v>
      </c>
      <c r="B189" s="54" t="s">
        <v>316</v>
      </c>
      <c r="C189" s="17"/>
      <c r="D189" s="17">
        <v>3232</v>
      </c>
      <c r="E189" s="17"/>
      <c r="F189" s="17">
        <v>1342</v>
      </c>
      <c r="G189" s="17"/>
      <c r="I189" s="13">
        <f t="shared" si="0"/>
        <v>4574</v>
      </c>
      <c r="J189" s="46">
        <f t="shared" si="2"/>
        <v>4574</v>
      </c>
    </row>
    <row r="190" spans="1:10" x14ac:dyDescent="0.3">
      <c r="A190" s="53" t="s">
        <v>332</v>
      </c>
      <c r="B190" s="54" t="s">
        <v>316</v>
      </c>
      <c r="C190" s="17"/>
      <c r="D190" s="17"/>
      <c r="E190" s="17">
        <v>1652</v>
      </c>
      <c r="F190" s="17">
        <v>2370</v>
      </c>
      <c r="G190" s="17"/>
      <c r="I190" s="13">
        <f t="shared" si="0"/>
        <v>4022</v>
      </c>
      <c r="J190" s="46">
        <f t="shared" si="2"/>
        <v>4022</v>
      </c>
    </row>
    <row r="191" spans="1:10" x14ac:dyDescent="0.3">
      <c r="A191" s="53" t="s">
        <v>326</v>
      </c>
      <c r="B191" s="54" t="s">
        <v>316</v>
      </c>
      <c r="C191" s="17">
        <v>4029</v>
      </c>
      <c r="D191" s="17"/>
      <c r="E191" s="17"/>
      <c r="F191" s="17">
        <v>6801</v>
      </c>
      <c r="G191" s="17"/>
      <c r="I191" s="13">
        <f t="shared" si="0"/>
        <v>10830</v>
      </c>
      <c r="J191" s="46">
        <f t="shared" si="2"/>
        <v>10830</v>
      </c>
    </row>
    <row r="192" spans="1:10" x14ac:dyDescent="0.3">
      <c r="A192" s="53" t="s">
        <v>339</v>
      </c>
      <c r="B192" s="54" t="s">
        <v>316</v>
      </c>
      <c r="C192" s="17">
        <v>681</v>
      </c>
      <c r="D192" s="17"/>
      <c r="E192" s="17">
        <v>788</v>
      </c>
      <c r="F192" s="10">
        <v>3268</v>
      </c>
      <c r="G192" s="17"/>
      <c r="I192" s="13">
        <f t="shared" si="0"/>
        <v>4737</v>
      </c>
      <c r="J192" s="46">
        <f>I192</f>
        <v>4737</v>
      </c>
    </row>
    <row r="193" spans="1:10" x14ac:dyDescent="0.3">
      <c r="A193" s="53" t="s">
        <v>161</v>
      </c>
      <c r="B193" s="54" t="s">
        <v>316</v>
      </c>
      <c r="C193" s="17">
        <v>3502</v>
      </c>
      <c r="D193" s="17"/>
      <c r="E193" s="17">
        <v>1761</v>
      </c>
      <c r="F193" s="10">
        <v>3691</v>
      </c>
      <c r="G193" s="17"/>
      <c r="I193" s="13">
        <f t="shared" si="0"/>
        <v>8954</v>
      </c>
      <c r="J193" s="46">
        <f>I193</f>
        <v>8954</v>
      </c>
    </row>
    <row r="194" spans="1:10" x14ac:dyDescent="0.3">
      <c r="A194" s="53" t="s">
        <v>349</v>
      </c>
      <c r="B194" s="54" t="s">
        <v>397</v>
      </c>
      <c r="C194" s="17"/>
      <c r="D194" s="17"/>
      <c r="E194" s="17">
        <v>1060</v>
      </c>
      <c r="F194" s="10">
        <v>1217</v>
      </c>
      <c r="G194" s="17"/>
      <c r="I194" s="13">
        <f t="shared" si="0"/>
        <v>2277</v>
      </c>
      <c r="J194" s="46">
        <f t="shared" ref="J194:J200" si="3">I194</f>
        <v>2277</v>
      </c>
    </row>
    <row r="195" spans="1:10" x14ac:dyDescent="0.3">
      <c r="A195" s="53" t="s">
        <v>325</v>
      </c>
      <c r="B195" s="54" t="s">
        <v>397</v>
      </c>
      <c r="C195" s="17"/>
      <c r="D195" s="17"/>
      <c r="E195" s="17"/>
      <c r="F195" s="10"/>
      <c r="G195" s="17"/>
      <c r="I195" s="13">
        <f t="shared" si="0"/>
        <v>0</v>
      </c>
      <c r="J195" s="46">
        <f t="shared" si="3"/>
        <v>0</v>
      </c>
    </row>
    <row r="196" spans="1:10" x14ac:dyDescent="0.3">
      <c r="A196" s="53" t="s">
        <v>398</v>
      </c>
      <c r="B196" s="54" t="s">
        <v>397</v>
      </c>
      <c r="C196" s="17">
        <v>609</v>
      </c>
      <c r="D196" s="17"/>
      <c r="E196" s="17"/>
      <c r="F196" s="10">
        <v>7087</v>
      </c>
      <c r="G196" s="17"/>
      <c r="I196" s="13">
        <f t="shared" si="0"/>
        <v>7696</v>
      </c>
      <c r="J196" s="46">
        <f t="shared" si="3"/>
        <v>7696</v>
      </c>
    </row>
    <row r="197" spans="1:10" x14ac:dyDescent="0.3">
      <c r="A197" s="53" t="s">
        <v>160</v>
      </c>
      <c r="B197" s="54" t="s">
        <v>397</v>
      </c>
      <c r="C197" s="17">
        <v>3679</v>
      </c>
      <c r="D197" s="17"/>
      <c r="E197" s="17"/>
      <c r="F197" s="10"/>
      <c r="G197" s="17"/>
      <c r="I197" s="13">
        <f t="shared" si="0"/>
        <v>3679</v>
      </c>
      <c r="J197" s="46">
        <f t="shared" si="3"/>
        <v>3679</v>
      </c>
    </row>
    <row r="198" spans="1:10" x14ac:dyDescent="0.3">
      <c r="A198" s="53" t="s">
        <v>332</v>
      </c>
      <c r="B198" s="54" t="s">
        <v>401</v>
      </c>
      <c r="C198" s="17"/>
      <c r="D198" s="17"/>
      <c r="E198" s="17"/>
      <c r="F198" s="10"/>
      <c r="G198" s="17"/>
      <c r="I198" s="13">
        <f t="shared" si="0"/>
        <v>0</v>
      </c>
      <c r="J198" s="46">
        <f t="shared" si="3"/>
        <v>0</v>
      </c>
    </row>
    <row r="199" spans="1:10" x14ac:dyDescent="0.3">
      <c r="A199" s="53" t="s">
        <v>339</v>
      </c>
      <c r="B199" s="54" t="s">
        <v>401</v>
      </c>
      <c r="C199" s="17"/>
      <c r="D199" s="17"/>
      <c r="E199" s="17"/>
      <c r="F199" s="10"/>
      <c r="G199" s="17"/>
      <c r="I199" s="13">
        <f t="shared" si="0"/>
        <v>0</v>
      </c>
      <c r="J199" s="46">
        <f t="shared" si="3"/>
        <v>0</v>
      </c>
    </row>
    <row r="200" spans="1:10" x14ac:dyDescent="0.3">
      <c r="A200" s="53" t="s">
        <v>161</v>
      </c>
      <c r="B200" s="54" t="s">
        <v>401</v>
      </c>
      <c r="C200" s="17"/>
      <c r="D200" s="17"/>
      <c r="E200" s="17"/>
      <c r="F200" s="10"/>
      <c r="G200" s="17"/>
      <c r="I200" s="13">
        <f t="shared" si="0"/>
        <v>0</v>
      </c>
      <c r="J200" s="46">
        <f t="shared" si="3"/>
        <v>0</v>
      </c>
    </row>
    <row r="201" spans="1:10" x14ac:dyDescent="0.3">
      <c r="A201" t="s">
        <v>37</v>
      </c>
      <c r="B201" t="s">
        <v>293</v>
      </c>
      <c r="C201" s="17"/>
      <c r="D201" s="17"/>
      <c r="E201" s="17"/>
      <c r="F201" s="17"/>
      <c r="G201" s="17"/>
      <c r="I201" s="13">
        <f t="shared" si="0"/>
        <v>0</v>
      </c>
      <c r="J201" s="44">
        <f>I201+I208+I212+I220</f>
        <v>2877.4</v>
      </c>
    </row>
    <row r="202" spans="1:10" x14ac:dyDescent="0.3">
      <c r="A202" s="2" t="s">
        <v>332</v>
      </c>
      <c r="B202" s="2" t="s">
        <v>327</v>
      </c>
      <c r="C202" s="17"/>
      <c r="D202" s="17"/>
      <c r="E202" s="17"/>
      <c r="F202" s="17"/>
      <c r="G202" s="17"/>
      <c r="I202" s="13">
        <f t="shared" si="0"/>
        <v>0</v>
      </c>
      <c r="J202" s="46">
        <f>I202+I221+I227+I213</f>
        <v>3185</v>
      </c>
    </row>
    <row r="203" spans="1:10" x14ac:dyDescent="0.3">
      <c r="A203" t="s">
        <v>33</v>
      </c>
      <c r="B203" t="s">
        <v>293</v>
      </c>
      <c r="C203" s="17"/>
      <c r="D203" s="17"/>
      <c r="E203" s="17"/>
      <c r="F203" s="17"/>
      <c r="G203" s="17"/>
      <c r="I203" s="13">
        <f t="shared" si="0"/>
        <v>0</v>
      </c>
      <c r="J203" s="46">
        <f>I203+I209+I214+I222+I228</f>
        <v>1688</v>
      </c>
    </row>
    <row r="204" spans="1:10" x14ac:dyDescent="0.3">
      <c r="A204" s="2" t="s">
        <v>326</v>
      </c>
      <c r="B204" s="2" t="s">
        <v>327</v>
      </c>
      <c r="C204" s="17"/>
      <c r="D204" s="17"/>
      <c r="E204" s="17"/>
      <c r="F204" s="17"/>
      <c r="G204" s="17"/>
      <c r="I204" s="13">
        <f t="shared" si="0"/>
        <v>0</v>
      </c>
      <c r="J204" s="46">
        <f>I204+I223+I229+I215</f>
        <v>10379</v>
      </c>
    </row>
    <row r="205" spans="1:10" x14ac:dyDescent="0.3">
      <c r="A205" t="s">
        <v>31</v>
      </c>
      <c r="B205" t="s">
        <v>293</v>
      </c>
      <c r="C205" s="17"/>
      <c r="D205" s="17"/>
      <c r="E205" s="17"/>
      <c r="F205" s="10"/>
      <c r="G205" s="17"/>
      <c r="I205" s="13">
        <f t="shared" si="0"/>
        <v>0</v>
      </c>
      <c r="J205" s="44">
        <f>I205+I210+I216+I224+I230</f>
        <v>0</v>
      </c>
    </row>
    <row r="206" spans="1:10" x14ac:dyDescent="0.3">
      <c r="A206" t="s">
        <v>245</v>
      </c>
      <c r="B206" t="s">
        <v>293</v>
      </c>
      <c r="C206" s="17"/>
      <c r="D206" s="17"/>
      <c r="E206" s="17"/>
      <c r="F206" s="10"/>
      <c r="G206" s="17"/>
      <c r="I206" s="13">
        <f t="shared" si="0"/>
        <v>0</v>
      </c>
      <c r="J206" s="75">
        <f>I206+I211+I218+I225+I232</f>
        <v>7078</v>
      </c>
    </row>
    <row r="207" spans="1:10" x14ac:dyDescent="0.3">
      <c r="A207" t="s">
        <v>161</v>
      </c>
      <c r="B207" t="s">
        <v>293</v>
      </c>
      <c r="C207" s="17"/>
      <c r="D207" s="17"/>
      <c r="E207" s="17"/>
      <c r="F207" s="10"/>
      <c r="G207" s="17"/>
      <c r="I207" s="13">
        <f t="shared" si="0"/>
        <v>0</v>
      </c>
      <c r="J207" s="46">
        <f>I207+I226+I233+I219</f>
        <v>0</v>
      </c>
    </row>
    <row r="208" spans="1:10" x14ac:dyDescent="0.3">
      <c r="A208" t="s">
        <v>37</v>
      </c>
      <c r="B208" t="s">
        <v>277</v>
      </c>
      <c r="C208" s="17">
        <v>980.6</v>
      </c>
      <c r="D208" s="17"/>
      <c r="E208" s="17">
        <v>1896.8</v>
      </c>
      <c r="F208" s="10"/>
      <c r="G208" s="17"/>
      <c r="I208" s="47">
        <f t="shared" si="0"/>
        <v>2877.4</v>
      </c>
      <c r="J208" s="46"/>
    </row>
    <row r="209" spans="1:10" x14ac:dyDescent="0.3">
      <c r="A209" t="s">
        <v>33</v>
      </c>
      <c r="B209" t="s">
        <v>277</v>
      </c>
      <c r="C209" s="17"/>
      <c r="D209" s="17"/>
      <c r="E209" s="17"/>
      <c r="F209" s="10"/>
      <c r="G209" s="17"/>
      <c r="I209" s="47">
        <f t="shared" si="0"/>
        <v>0</v>
      </c>
      <c r="J209" s="46"/>
    </row>
    <row r="210" spans="1:10" x14ac:dyDescent="0.3">
      <c r="A210" t="s">
        <v>31</v>
      </c>
      <c r="B210" t="s">
        <v>277</v>
      </c>
      <c r="C210" s="17"/>
      <c r="D210" s="17"/>
      <c r="E210" s="17"/>
      <c r="F210" s="10"/>
      <c r="G210" s="17"/>
      <c r="I210" s="47">
        <f t="shared" si="0"/>
        <v>0</v>
      </c>
      <c r="J210" s="46"/>
    </row>
    <row r="211" spans="1:10" x14ac:dyDescent="0.3">
      <c r="A211" t="s">
        <v>245</v>
      </c>
      <c r="B211" t="s">
        <v>277</v>
      </c>
      <c r="C211" s="17"/>
      <c r="D211" s="17"/>
      <c r="E211" s="17"/>
      <c r="F211" s="10"/>
      <c r="G211" s="17"/>
      <c r="I211" s="74">
        <f t="shared" si="0"/>
        <v>0</v>
      </c>
      <c r="J211" s="46"/>
    </row>
    <row r="212" spans="1:10" x14ac:dyDescent="0.3">
      <c r="A212" s="2" t="s">
        <v>37</v>
      </c>
      <c r="B212" s="2" t="s">
        <v>153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s="2" t="s">
        <v>332</v>
      </c>
      <c r="B213" s="2" t="s">
        <v>153</v>
      </c>
      <c r="C213" s="17">
        <v>929</v>
      </c>
      <c r="D213" s="17"/>
      <c r="E213" s="17"/>
      <c r="F213" s="10">
        <v>1793</v>
      </c>
      <c r="G213" s="17"/>
      <c r="I213" s="47">
        <f t="shared" si="0"/>
        <v>2722</v>
      </c>
      <c r="J213" s="46"/>
    </row>
    <row r="214" spans="1:10" x14ac:dyDescent="0.3">
      <c r="A214" s="2" t="s">
        <v>33</v>
      </c>
      <c r="B214" s="2" t="s">
        <v>153</v>
      </c>
      <c r="C214" s="17"/>
      <c r="D214" s="17"/>
      <c r="E214" s="17">
        <v>361</v>
      </c>
      <c r="F214" s="10"/>
      <c r="G214" s="17"/>
      <c r="I214" s="47">
        <f t="shared" si="0"/>
        <v>361</v>
      </c>
      <c r="J214" s="46"/>
    </row>
    <row r="215" spans="1:10" x14ac:dyDescent="0.3">
      <c r="A215" s="2" t="s">
        <v>326</v>
      </c>
      <c r="B215" s="2" t="s">
        <v>153</v>
      </c>
      <c r="C215" s="17">
        <v>8767</v>
      </c>
      <c r="D215" s="17"/>
      <c r="E215" s="17">
        <v>1377</v>
      </c>
      <c r="F215" s="10"/>
      <c r="G215" s="17"/>
      <c r="I215" s="47">
        <f t="shared" si="0"/>
        <v>10144</v>
      </c>
      <c r="J215" s="46"/>
    </row>
    <row r="216" spans="1:10" x14ac:dyDescent="0.3">
      <c r="A216" s="2" t="s">
        <v>31</v>
      </c>
      <c r="B216" s="2" t="s">
        <v>153</v>
      </c>
      <c r="C216" s="17"/>
      <c r="D216" s="17"/>
      <c r="E216" s="17"/>
      <c r="F216" s="10"/>
      <c r="G216" s="17"/>
      <c r="I216" s="47">
        <f t="shared" si="0"/>
        <v>0</v>
      </c>
      <c r="J216" s="46"/>
    </row>
    <row r="217" spans="1:10" x14ac:dyDescent="0.3">
      <c r="A217" s="2" t="s">
        <v>339</v>
      </c>
      <c r="B217" s="2" t="s">
        <v>153</v>
      </c>
      <c r="C217" s="17"/>
      <c r="D217" s="17"/>
      <c r="E217" s="17"/>
      <c r="F217" s="10"/>
      <c r="G217" s="17"/>
      <c r="I217" s="47">
        <f t="shared" si="0"/>
        <v>0</v>
      </c>
      <c r="J217" s="46">
        <f>I217+I231</f>
        <v>7041</v>
      </c>
    </row>
    <row r="218" spans="1:10" x14ac:dyDescent="0.3">
      <c r="A218" s="2" t="s">
        <v>245</v>
      </c>
      <c r="B218" s="2" t="s">
        <v>153</v>
      </c>
      <c r="C218" s="17"/>
      <c r="D218" s="17"/>
      <c r="E218" s="17"/>
      <c r="F218" s="10"/>
      <c r="G218" s="17"/>
      <c r="I218" s="47">
        <f t="shared" si="0"/>
        <v>0</v>
      </c>
      <c r="J218" s="46"/>
    </row>
    <row r="219" spans="1:10" x14ac:dyDescent="0.3">
      <c r="A219" s="2" t="s">
        <v>161</v>
      </c>
      <c r="B219" s="2" t="s">
        <v>153</v>
      </c>
      <c r="C219" s="17"/>
      <c r="D219" s="17"/>
      <c r="E219" s="17"/>
      <c r="F219" s="10"/>
      <c r="G219" s="17"/>
      <c r="I219" s="47">
        <f t="shared" si="0"/>
        <v>0</v>
      </c>
      <c r="J219" s="46"/>
    </row>
    <row r="220" spans="1:10" x14ac:dyDescent="0.3">
      <c r="A220" s="2" t="s">
        <v>42</v>
      </c>
      <c r="B220" s="2" t="s">
        <v>355</v>
      </c>
      <c r="C220" s="17"/>
      <c r="D220" s="17"/>
      <c r="E220" s="17"/>
      <c r="F220" s="17"/>
      <c r="G220" s="17"/>
      <c r="I220" s="47">
        <f t="shared" si="0"/>
        <v>0</v>
      </c>
      <c r="J220" s="46"/>
    </row>
    <row r="221" spans="1:10" x14ac:dyDescent="0.3">
      <c r="A221" s="2" t="s">
        <v>356</v>
      </c>
      <c r="B221" s="2" t="s">
        <v>355</v>
      </c>
      <c r="C221" s="17"/>
      <c r="D221" s="17"/>
      <c r="E221" s="17"/>
      <c r="F221" s="17"/>
      <c r="G221" s="17"/>
      <c r="I221" s="47">
        <f t="shared" si="0"/>
        <v>0</v>
      </c>
      <c r="J221" s="46"/>
    </row>
    <row r="222" spans="1:10" x14ac:dyDescent="0.3">
      <c r="A222" s="2" t="s">
        <v>44</v>
      </c>
      <c r="B222" s="2" t="s">
        <v>355</v>
      </c>
      <c r="C222" s="17"/>
      <c r="D222" s="17"/>
      <c r="E222" s="17"/>
      <c r="F222" s="17"/>
      <c r="G222" s="17"/>
      <c r="I222" s="47">
        <f t="shared" si="0"/>
        <v>0</v>
      </c>
      <c r="J222" s="46"/>
    </row>
    <row r="223" spans="1:10" x14ac:dyDescent="0.3">
      <c r="A223" s="2" t="s">
        <v>357</v>
      </c>
      <c r="B223" s="2" t="s">
        <v>355</v>
      </c>
      <c r="C223" s="17"/>
      <c r="D223" s="17"/>
      <c r="E223" s="17"/>
      <c r="F223" s="17"/>
      <c r="G223" s="17"/>
      <c r="I223" s="47">
        <f t="shared" si="0"/>
        <v>0</v>
      </c>
      <c r="J223" s="46"/>
    </row>
    <row r="224" spans="1:10" x14ac:dyDescent="0.3">
      <c r="A224" s="2" t="s">
        <v>71</v>
      </c>
      <c r="B224" s="2" t="s">
        <v>355</v>
      </c>
      <c r="C224" s="17"/>
      <c r="D224" s="17"/>
      <c r="E224" s="17"/>
      <c r="F224" s="17"/>
      <c r="G224" s="17"/>
      <c r="I224" s="47">
        <f t="shared" si="0"/>
        <v>0</v>
      </c>
      <c r="J224" s="46"/>
    </row>
    <row r="225" spans="1:10" x14ac:dyDescent="0.3">
      <c r="A225" s="2" t="s">
        <v>358</v>
      </c>
      <c r="B225" s="2" t="s">
        <v>355</v>
      </c>
      <c r="C225" s="17"/>
      <c r="D225" s="17"/>
      <c r="E225" s="17"/>
      <c r="F225" s="17"/>
      <c r="G225" s="17"/>
      <c r="I225" s="47">
        <f t="shared" si="0"/>
        <v>0</v>
      </c>
      <c r="J225" s="46"/>
    </row>
    <row r="226" spans="1:10" x14ac:dyDescent="0.3">
      <c r="A226" s="2" t="s">
        <v>359</v>
      </c>
      <c r="B226" s="2" t="s">
        <v>355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332</v>
      </c>
      <c r="B227" s="2" t="s">
        <v>381</v>
      </c>
      <c r="C227" s="17">
        <v>463</v>
      </c>
      <c r="D227" s="17"/>
      <c r="E227" s="17"/>
      <c r="F227" s="10"/>
      <c r="G227" s="17"/>
      <c r="I227" s="47">
        <f t="shared" si="0"/>
        <v>463</v>
      </c>
      <c r="J227" s="46"/>
    </row>
    <row r="228" spans="1:10" x14ac:dyDescent="0.3">
      <c r="A228" s="2" t="s">
        <v>33</v>
      </c>
      <c r="B228" s="2" t="s">
        <v>381</v>
      </c>
      <c r="C228" s="17"/>
      <c r="D228" s="17"/>
      <c r="E228" s="17"/>
      <c r="F228" s="10"/>
      <c r="G228" s="17">
        <v>1327</v>
      </c>
      <c r="I228" s="47">
        <f t="shared" si="0"/>
        <v>1327</v>
      </c>
      <c r="J228" s="46"/>
    </row>
    <row r="229" spans="1:10" x14ac:dyDescent="0.3">
      <c r="A229" s="2" t="s">
        <v>326</v>
      </c>
      <c r="B229" s="2" t="s">
        <v>381</v>
      </c>
      <c r="C229" s="17"/>
      <c r="D229" s="17"/>
      <c r="E229" s="17">
        <v>235</v>
      </c>
      <c r="F229" s="10"/>
      <c r="G229" s="17"/>
      <c r="I229" s="47">
        <f t="shared" si="0"/>
        <v>235</v>
      </c>
      <c r="J229" s="46"/>
    </row>
    <row r="230" spans="1:10" x14ac:dyDescent="0.3">
      <c r="A230" s="2" t="s">
        <v>31</v>
      </c>
      <c r="B230" s="2" t="s">
        <v>381</v>
      </c>
      <c r="C230" s="17"/>
      <c r="D230" s="17"/>
      <c r="E230" s="17"/>
      <c r="F230" s="10"/>
      <c r="G230" s="17"/>
      <c r="I230" s="47">
        <f t="shared" si="0"/>
        <v>0</v>
      </c>
      <c r="J230" s="46"/>
    </row>
    <row r="231" spans="1:10" x14ac:dyDescent="0.3">
      <c r="A231" s="2" t="s">
        <v>339</v>
      </c>
      <c r="B231" s="2" t="s">
        <v>381</v>
      </c>
      <c r="C231" s="17">
        <v>4396</v>
      </c>
      <c r="D231" s="17"/>
      <c r="E231" s="17">
        <v>1301</v>
      </c>
      <c r="F231" s="10">
        <v>730</v>
      </c>
      <c r="G231" s="17">
        <v>614</v>
      </c>
      <c r="I231" s="47">
        <f t="shared" si="0"/>
        <v>7041</v>
      </c>
      <c r="J231" s="46"/>
    </row>
    <row r="232" spans="1:10" x14ac:dyDescent="0.3">
      <c r="A232" s="2" t="s">
        <v>245</v>
      </c>
      <c r="B232" s="2" t="s">
        <v>381</v>
      </c>
      <c r="C232" s="17">
        <v>2442</v>
      </c>
      <c r="D232" s="17"/>
      <c r="E232" s="17">
        <v>4251</v>
      </c>
      <c r="F232" s="10">
        <v>385</v>
      </c>
      <c r="G232" s="17"/>
      <c r="I232" s="47">
        <f t="shared" si="0"/>
        <v>7078</v>
      </c>
      <c r="J232" s="46"/>
    </row>
    <row r="233" spans="1:10" x14ac:dyDescent="0.3">
      <c r="A233" s="2" t="s">
        <v>161</v>
      </c>
      <c r="B233" s="2" t="s">
        <v>381</v>
      </c>
      <c r="C233" s="17"/>
      <c r="D233" s="17"/>
      <c r="E233" s="17"/>
      <c r="F233" s="10"/>
      <c r="G233" s="17"/>
      <c r="I233" s="47">
        <f t="shared" si="0"/>
        <v>0</v>
      </c>
      <c r="J233" s="46"/>
    </row>
    <row r="234" spans="1:10" x14ac:dyDescent="0.3">
      <c r="A234" s="2" t="s">
        <v>29</v>
      </c>
      <c r="B234" s="2" t="s">
        <v>318</v>
      </c>
      <c r="C234" s="17"/>
      <c r="D234" s="17"/>
      <c r="E234" s="17"/>
      <c r="F234" s="10"/>
      <c r="G234" s="17"/>
      <c r="I234" s="47">
        <f t="shared" si="0"/>
        <v>0</v>
      </c>
      <c r="J234" s="46">
        <f>I234</f>
        <v>0</v>
      </c>
    </row>
    <row r="235" spans="1:10" x14ac:dyDescent="0.3">
      <c r="A235" s="2" t="s">
        <v>17</v>
      </c>
      <c r="B235" s="2" t="s">
        <v>318</v>
      </c>
      <c r="C235" s="17"/>
      <c r="D235" s="17"/>
      <c r="E235" s="17"/>
      <c r="F235" s="10"/>
      <c r="G235" s="17"/>
      <c r="I235" s="47">
        <f t="shared" si="0"/>
        <v>0</v>
      </c>
      <c r="J235" s="46">
        <f>I235</f>
        <v>0</v>
      </c>
    </row>
    <row r="236" spans="1:10" x14ac:dyDescent="0.3">
      <c r="A236" s="2" t="s">
        <v>37</v>
      </c>
      <c r="B236" s="2" t="s">
        <v>290</v>
      </c>
      <c r="C236" s="17"/>
      <c r="D236" s="17"/>
      <c r="E236" s="17"/>
      <c r="F236" s="10"/>
      <c r="G236" s="17"/>
      <c r="I236" s="47">
        <f t="shared" si="0"/>
        <v>0</v>
      </c>
      <c r="J236" s="45"/>
    </row>
    <row r="237" spans="1:10" x14ac:dyDescent="0.3">
      <c r="A237" s="2" t="s">
        <v>33</v>
      </c>
      <c r="B237" s="2" t="s">
        <v>290</v>
      </c>
      <c r="C237" s="17"/>
      <c r="D237" s="17"/>
      <c r="E237" s="17"/>
      <c r="F237" s="10"/>
      <c r="G237" s="17"/>
      <c r="I237" s="47">
        <f t="shared" si="0"/>
        <v>0</v>
      </c>
      <c r="J237" s="45"/>
    </row>
    <row r="238" spans="1:10" x14ac:dyDescent="0.3">
      <c r="A238" s="2" t="s">
        <v>31</v>
      </c>
      <c r="B238" s="2" t="s">
        <v>290</v>
      </c>
      <c r="C238" s="17"/>
      <c r="D238" s="17"/>
      <c r="E238" s="17"/>
      <c r="F238" s="10"/>
      <c r="G238" s="17"/>
      <c r="I238" s="47">
        <f t="shared" si="0"/>
        <v>0</v>
      </c>
      <c r="J238" s="45"/>
    </row>
    <row r="239" spans="1:10" x14ac:dyDescent="0.3">
      <c r="A239" s="2" t="s">
        <v>245</v>
      </c>
      <c r="B239" s="2" t="s">
        <v>290</v>
      </c>
      <c r="C239" s="17"/>
      <c r="D239" s="17"/>
      <c r="E239" s="17"/>
      <c r="F239" s="10"/>
      <c r="G239" s="17"/>
      <c r="I239" s="47">
        <f t="shared" si="0"/>
        <v>0</v>
      </c>
      <c r="J239" s="45"/>
    </row>
    <row r="240" spans="1:10" x14ac:dyDescent="0.3">
      <c r="A240" s="62" t="s">
        <v>29</v>
      </c>
      <c r="B240" s="62" t="s">
        <v>32</v>
      </c>
      <c r="C240" s="17"/>
      <c r="D240" s="17"/>
      <c r="E240" s="17"/>
      <c r="F240" s="10"/>
      <c r="G240" s="17"/>
      <c r="I240" s="47">
        <f t="shared" si="0"/>
        <v>0</v>
      </c>
      <c r="J240" s="46">
        <f>I240</f>
        <v>0</v>
      </c>
    </row>
    <row r="241" spans="1:10" x14ac:dyDescent="0.3">
      <c r="A241" s="62" t="s">
        <v>17</v>
      </c>
      <c r="B241" s="62" t="s">
        <v>32</v>
      </c>
      <c r="C241" s="17"/>
      <c r="D241" s="17"/>
      <c r="E241" s="17"/>
      <c r="F241" s="10"/>
      <c r="G241" s="17"/>
      <c r="I241" s="47">
        <f t="shared" si="0"/>
        <v>0</v>
      </c>
      <c r="J241" s="46">
        <f t="shared" ref="J241:J242" si="4">I241</f>
        <v>0</v>
      </c>
    </row>
    <row r="242" spans="1:10" x14ac:dyDescent="0.3">
      <c r="A242" s="40" t="s">
        <v>18</v>
      </c>
      <c r="B242" s="62" t="s">
        <v>32</v>
      </c>
      <c r="C242" s="17"/>
      <c r="D242" s="17"/>
      <c r="E242" s="17"/>
      <c r="F242" s="10"/>
      <c r="G242" s="17"/>
      <c r="I242" s="47">
        <f t="shared" si="0"/>
        <v>0</v>
      </c>
      <c r="J242" s="46">
        <f t="shared" si="4"/>
        <v>0</v>
      </c>
    </row>
    <row r="243" spans="1:10" x14ac:dyDescent="0.3">
      <c r="A243" s="2" t="s">
        <v>42</v>
      </c>
      <c r="B243" s="54" t="s">
        <v>385</v>
      </c>
      <c r="C243" s="17">
        <v>10924</v>
      </c>
      <c r="D243" s="17">
        <v>6248</v>
      </c>
      <c r="E243" s="17">
        <v>24781</v>
      </c>
      <c r="F243" s="10">
        <v>2260</v>
      </c>
      <c r="G243" s="17"/>
      <c r="I243" s="47">
        <f t="shared" si="0"/>
        <v>44213</v>
      </c>
      <c r="J243" s="46"/>
    </row>
    <row r="244" spans="1:10" x14ac:dyDescent="0.3">
      <c r="A244" s="2" t="s">
        <v>356</v>
      </c>
      <c r="B244" s="54" t="s">
        <v>385</v>
      </c>
      <c r="C244" s="17">
        <v>9344</v>
      </c>
      <c r="D244" s="17">
        <v>6173</v>
      </c>
      <c r="E244" s="17">
        <v>8797</v>
      </c>
      <c r="F244" s="10">
        <v>3613</v>
      </c>
      <c r="G244" s="17">
        <v>3431</v>
      </c>
      <c r="I244" s="47">
        <f t="shared" si="0"/>
        <v>31358</v>
      </c>
      <c r="J244" s="46"/>
    </row>
    <row r="245" spans="1:10" x14ac:dyDescent="0.3">
      <c r="A245" s="2" t="s">
        <v>44</v>
      </c>
      <c r="B245" s="54" t="s">
        <v>385</v>
      </c>
      <c r="C245" s="17">
        <v>8199</v>
      </c>
      <c r="D245" s="17">
        <v>2645</v>
      </c>
      <c r="E245" s="17">
        <v>4948</v>
      </c>
      <c r="F245" s="10"/>
      <c r="G245" s="17">
        <v>3728</v>
      </c>
      <c r="I245" s="47">
        <f t="shared" si="0"/>
        <v>19520</v>
      </c>
      <c r="J245" s="46"/>
    </row>
    <row r="246" spans="1:10" x14ac:dyDescent="0.3">
      <c r="A246" s="2" t="s">
        <v>357</v>
      </c>
      <c r="B246" s="54" t="s">
        <v>385</v>
      </c>
      <c r="C246" s="17">
        <v>3521</v>
      </c>
      <c r="D246" s="17">
        <v>7907</v>
      </c>
      <c r="E246" s="17">
        <v>4789</v>
      </c>
      <c r="F246" s="10">
        <v>5187</v>
      </c>
      <c r="G246" s="17"/>
      <c r="I246" s="47">
        <f t="shared" si="0"/>
        <v>21404</v>
      </c>
      <c r="J246" s="46"/>
    </row>
    <row r="247" spans="1:10" x14ac:dyDescent="0.3">
      <c r="A247" s="2" t="s">
        <v>71</v>
      </c>
      <c r="B247" s="54" t="s">
        <v>385</v>
      </c>
      <c r="C247" s="17">
        <v>4886</v>
      </c>
      <c r="D247" s="17"/>
      <c r="E247" s="17"/>
      <c r="F247" s="10"/>
      <c r="G247" s="17"/>
      <c r="I247" s="47">
        <f t="shared" si="0"/>
        <v>4886</v>
      </c>
      <c r="J247" s="46"/>
    </row>
    <row r="248" spans="1:10" x14ac:dyDescent="0.3">
      <c r="A248" s="2" t="s">
        <v>416</v>
      </c>
      <c r="B248" s="54" t="s">
        <v>385</v>
      </c>
      <c r="C248" s="17">
        <v>290</v>
      </c>
      <c r="D248" s="17"/>
      <c r="E248" s="17">
        <v>11628</v>
      </c>
      <c r="F248" s="10">
        <v>357</v>
      </c>
      <c r="G248" s="17"/>
      <c r="I248" s="47">
        <f t="shared" si="0"/>
        <v>12275</v>
      </c>
      <c r="J248" s="46">
        <f>I248+I259</f>
        <v>12275</v>
      </c>
    </row>
    <row r="249" spans="1:10" x14ac:dyDescent="0.3">
      <c r="A249" s="2" t="s">
        <v>358</v>
      </c>
      <c r="B249" s="54" t="s">
        <v>385</v>
      </c>
      <c r="C249" s="17"/>
      <c r="D249" s="17"/>
      <c r="E249" s="17">
        <v>3978</v>
      </c>
      <c r="F249" s="10">
        <v>296</v>
      </c>
      <c r="G249" s="17">
        <v>5551</v>
      </c>
      <c r="I249" s="47">
        <f t="shared" ref="I249:I275" si="5">C249+D249+E249+F249+G249</f>
        <v>9825</v>
      </c>
      <c r="J249" s="46"/>
    </row>
    <row r="250" spans="1:10" x14ac:dyDescent="0.3">
      <c r="A250" s="2" t="s">
        <v>359</v>
      </c>
      <c r="B250" s="54" t="s">
        <v>385</v>
      </c>
      <c r="C250" s="17">
        <v>7519</v>
      </c>
      <c r="D250" s="17"/>
      <c r="E250" s="17">
        <v>2399</v>
      </c>
      <c r="F250" s="10"/>
      <c r="G250" s="17"/>
      <c r="I250" s="47">
        <f t="shared" si="5"/>
        <v>9918</v>
      </c>
      <c r="J250" s="46"/>
    </row>
    <row r="251" spans="1:10" x14ac:dyDescent="0.3">
      <c r="A251" s="2" t="s">
        <v>392</v>
      </c>
      <c r="B251" s="54" t="s">
        <v>390</v>
      </c>
      <c r="C251" s="17"/>
      <c r="D251" s="17"/>
      <c r="E251" s="17"/>
      <c r="F251" s="10"/>
      <c r="G251" s="17"/>
      <c r="I251" s="47">
        <f t="shared" si="5"/>
        <v>0</v>
      </c>
      <c r="J251" s="46">
        <f>I251</f>
        <v>0</v>
      </c>
    </row>
    <row r="252" spans="1:10" x14ac:dyDescent="0.3">
      <c r="A252" s="2" t="s">
        <v>411</v>
      </c>
      <c r="B252" s="54" t="s">
        <v>390</v>
      </c>
      <c r="C252" s="17"/>
      <c r="D252" s="17"/>
      <c r="E252" s="17"/>
      <c r="F252" s="10"/>
      <c r="G252" s="17"/>
      <c r="I252" s="47">
        <f t="shared" si="5"/>
        <v>0</v>
      </c>
      <c r="J252" s="46">
        <f>I252</f>
        <v>0</v>
      </c>
    </row>
    <row r="253" spans="1:10" x14ac:dyDescent="0.3">
      <c r="A253" s="2" t="s">
        <v>393</v>
      </c>
      <c r="B253" s="54" t="s">
        <v>390</v>
      </c>
      <c r="C253" s="17"/>
      <c r="D253" s="17"/>
      <c r="E253" s="17"/>
      <c r="F253" s="10"/>
      <c r="G253" s="17"/>
      <c r="I253" s="47">
        <f t="shared" si="5"/>
        <v>0</v>
      </c>
      <c r="J253" s="46">
        <f>I253</f>
        <v>0</v>
      </c>
    </row>
    <row r="254" spans="1:10" x14ac:dyDescent="0.3">
      <c r="A254" s="2" t="s">
        <v>29</v>
      </c>
      <c r="B254" s="54" t="s">
        <v>433</v>
      </c>
      <c r="C254" s="17"/>
      <c r="D254" s="17"/>
      <c r="E254" s="17"/>
      <c r="F254" s="10"/>
      <c r="G254" s="17"/>
      <c r="I254" s="47">
        <f t="shared" si="5"/>
        <v>0</v>
      </c>
      <c r="J254" s="46"/>
    </row>
    <row r="255" spans="1:10" x14ac:dyDescent="0.3">
      <c r="A255" s="2" t="s">
        <v>330</v>
      </c>
      <c r="B255" s="54" t="s">
        <v>433</v>
      </c>
      <c r="C255" s="17"/>
      <c r="D255" s="17"/>
      <c r="E255" s="17"/>
      <c r="F255" s="10"/>
      <c r="G255" s="17"/>
      <c r="I255" s="47">
        <f t="shared" si="5"/>
        <v>0</v>
      </c>
      <c r="J255" s="46"/>
    </row>
    <row r="256" spans="1:10" x14ac:dyDescent="0.3">
      <c r="A256" s="2" t="s">
        <v>17</v>
      </c>
      <c r="B256" s="54" t="s">
        <v>433</v>
      </c>
      <c r="C256" s="17"/>
      <c r="D256" s="17"/>
      <c r="E256" s="17"/>
      <c r="F256" s="10"/>
      <c r="G256" s="17"/>
      <c r="I256" s="47">
        <f t="shared" si="5"/>
        <v>0</v>
      </c>
      <c r="J256" s="46"/>
    </row>
    <row r="257" spans="1:10" x14ac:dyDescent="0.3">
      <c r="A257" s="2" t="s">
        <v>331</v>
      </c>
      <c r="B257" s="54" t="s">
        <v>433</v>
      </c>
      <c r="C257" s="17"/>
      <c r="D257" s="17"/>
      <c r="E257" s="17"/>
      <c r="F257" s="10"/>
      <c r="G257" s="17"/>
      <c r="I257" s="47">
        <f t="shared" si="5"/>
        <v>0</v>
      </c>
      <c r="J257" s="46"/>
    </row>
    <row r="258" spans="1:10" x14ac:dyDescent="0.3">
      <c r="A258" s="2" t="s">
        <v>18</v>
      </c>
      <c r="B258" s="54" t="s">
        <v>433</v>
      </c>
      <c r="C258" s="17"/>
      <c r="D258" s="17"/>
      <c r="E258" s="17"/>
      <c r="F258" s="10"/>
      <c r="G258" s="17"/>
      <c r="I258" s="47">
        <f t="shared" si="5"/>
        <v>0</v>
      </c>
      <c r="J258" s="46"/>
    </row>
    <row r="259" spans="1:10" x14ac:dyDescent="0.3">
      <c r="A259" s="2" t="s">
        <v>415</v>
      </c>
      <c r="B259" s="54" t="s">
        <v>433</v>
      </c>
      <c r="C259" s="17"/>
      <c r="D259" s="17"/>
      <c r="E259" s="17"/>
      <c r="F259" s="10"/>
      <c r="G259" s="17"/>
      <c r="I259" s="47">
        <f t="shared" si="5"/>
        <v>0</v>
      </c>
      <c r="J259" s="46"/>
    </row>
    <row r="260" spans="1:10" x14ac:dyDescent="0.3">
      <c r="A260" s="2" t="s">
        <v>53</v>
      </c>
      <c r="B260" s="58" t="s">
        <v>310</v>
      </c>
      <c r="C260" s="17"/>
      <c r="D260" s="17"/>
      <c r="E260" s="17"/>
      <c r="F260" s="10"/>
      <c r="G260" s="17"/>
      <c r="I260" s="47">
        <f t="shared" si="5"/>
        <v>0</v>
      </c>
      <c r="J260" s="44">
        <f>I166+I236+I260+I267+I243+I254</f>
        <v>58515</v>
      </c>
    </row>
    <row r="261" spans="1:10" x14ac:dyDescent="0.3">
      <c r="A261" s="2" t="s">
        <v>333</v>
      </c>
      <c r="B261" s="58" t="s">
        <v>310</v>
      </c>
      <c r="C261" s="17"/>
      <c r="D261" s="17"/>
      <c r="E261" s="17"/>
      <c r="F261" s="10"/>
      <c r="G261" s="17"/>
      <c r="I261" s="47">
        <f t="shared" si="5"/>
        <v>0</v>
      </c>
      <c r="J261" s="46">
        <f>I261+I167+I268+I244+I255</f>
        <v>31358</v>
      </c>
    </row>
    <row r="262" spans="1:10" x14ac:dyDescent="0.3">
      <c r="A262" s="2" t="s">
        <v>54</v>
      </c>
      <c r="B262" s="58" t="s">
        <v>310</v>
      </c>
      <c r="C262" s="17"/>
      <c r="D262" s="17"/>
      <c r="E262" s="17"/>
      <c r="F262" s="10"/>
      <c r="G262" s="17"/>
      <c r="I262" s="47">
        <f t="shared" si="5"/>
        <v>0</v>
      </c>
      <c r="J262" s="44">
        <f>I168+I237+I262+I275+I269+I245+I256</f>
        <v>20503</v>
      </c>
    </row>
    <row r="263" spans="1:10" x14ac:dyDescent="0.3">
      <c r="A263" s="2" t="s">
        <v>334</v>
      </c>
      <c r="B263" s="58" t="s">
        <v>310</v>
      </c>
      <c r="C263" s="17"/>
      <c r="D263" s="17"/>
      <c r="E263" s="17"/>
      <c r="F263" s="10"/>
      <c r="G263" s="17"/>
      <c r="I263" s="47">
        <f t="shared" si="5"/>
        <v>0</v>
      </c>
      <c r="J263" s="46">
        <f>I263+I169+I270+I246+I257</f>
        <v>21404</v>
      </c>
    </row>
    <row r="264" spans="1:10" x14ac:dyDescent="0.3">
      <c r="A264" s="2" t="s">
        <v>311</v>
      </c>
      <c r="B264" s="58" t="s">
        <v>310</v>
      </c>
      <c r="C264" s="17"/>
      <c r="D264" s="17"/>
      <c r="E264" s="17"/>
      <c r="F264" s="10"/>
      <c r="G264" s="17"/>
      <c r="I264" s="47">
        <f t="shared" si="5"/>
        <v>0</v>
      </c>
      <c r="J264" s="44">
        <f>I171+I238+I264+I271+I247+I258</f>
        <v>4886</v>
      </c>
    </row>
    <row r="265" spans="1:10" x14ac:dyDescent="0.3">
      <c r="A265" s="2" t="s">
        <v>320</v>
      </c>
      <c r="B265" s="58" t="s">
        <v>310</v>
      </c>
      <c r="C265" s="17"/>
      <c r="D265" s="17"/>
      <c r="E265" s="17"/>
      <c r="F265" s="17"/>
      <c r="G265" s="17"/>
      <c r="I265" s="47">
        <f t="shared" si="5"/>
        <v>0</v>
      </c>
      <c r="J265" s="44">
        <f>I239+I265+I172+I273+I249</f>
        <v>12218</v>
      </c>
    </row>
    <row r="266" spans="1:10" x14ac:dyDescent="0.3">
      <c r="A266" s="2" t="s">
        <v>337</v>
      </c>
      <c r="B266" s="58" t="s">
        <v>310</v>
      </c>
      <c r="C266" s="17"/>
      <c r="D266" s="17"/>
      <c r="E266" s="17"/>
      <c r="F266" s="17"/>
      <c r="G266" s="17"/>
      <c r="I266" s="47">
        <f>C266+D266+E266+F266+G266</f>
        <v>0</v>
      </c>
      <c r="J266" s="46">
        <f>I266+I173+I274+I250</f>
        <v>14892</v>
      </c>
    </row>
    <row r="267" spans="1:10" x14ac:dyDescent="0.3">
      <c r="A267" s="65" t="s">
        <v>29</v>
      </c>
      <c r="B267" s="58" t="s">
        <v>310</v>
      </c>
      <c r="C267" s="17"/>
      <c r="D267" s="17"/>
      <c r="E267" s="17"/>
      <c r="F267" s="17">
        <v>6065</v>
      </c>
      <c r="G267" s="17">
        <v>8237</v>
      </c>
      <c r="I267" s="47">
        <f t="shared" ref="I267:I274" si="6">C267+D267+E267+F267+G267</f>
        <v>14302</v>
      </c>
      <c r="J267" s="46"/>
    </row>
    <row r="268" spans="1:10" x14ac:dyDescent="0.3">
      <c r="A268" s="65" t="s">
        <v>330</v>
      </c>
      <c r="B268" s="58" t="s">
        <v>310</v>
      </c>
      <c r="C268" s="17"/>
      <c r="D268" s="17"/>
      <c r="E268" s="17"/>
      <c r="F268" s="17"/>
      <c r="G268" s="17"/>
      <c r="I268" s="47">
        <f t="shared" si="6"/>
        <v>0</v>
      </c>
      <c r="J268" s="46"/>
    </row>
    <row r="269" spans="1:10" x14ac:dyDescent="0.3">
      <c r="A269" s="65" t="s">
        <v>17</v>
      </c>
      <c r="B269" s="58" t="s">
        <v>310</v>
      </c>
      <c r="C269" s="17"/>
      <c r="D269" s="17"/>
      <c r="E269" s="17"/>
      <c r="F269" s="17">
        <v>983</v>
      </c>
      <c r="G269" s="17"/>
      <c r="I269" s="47">
        <f t="shared" si="6"/>
        <v>983</v>
      </c>
      <c r="J269" s="46"/>
    </row>
    <row r="270" spans="1:10" x14ac:dyDescent="0.3">
      <c r="A270" s="65" t="s">
        <v>331</v>
      </c>
      <c r="B270" s="58" t="s">
        <v>310</v>
      </c>
      <c r="C270" s="17"/>
      <c r="D270" s="17"/>
      <c r="E270" s="17"/>
      <c r="F270" s="17"/>
      <c r="G270" s="17"/>
      <c r="I270" s="47">
        <f t="shared" si="6"/>
        <v>0</v>
      </c>
      <c r="J270" s="46"/>
    </row>
    <row r="271" spans="1:10" x14ac:dyDescent="0.3">
      <c r="A271" s="65" t="s">
        <v>18</v>
      </c>
      <c r="B271" s="58" t="s">
        <v>310</v>
      </c>
      <c r="C271" s="17"/>
      <c r="D271" s="17"/>
      <c r="E271" s="17"/>
      <c r="F271" s="10"/>
      <c r="G271" s="17"/>
      <c r="I271" s="47">
        <f t="shared" si="6"/>
        <v>0</v>
      </c>
      <c r="J271" s="46"/>
    </row>
    <row r="272" spans="1:10" x14ac:dyDescent="0.3">
      <c r="A272" s="65" t="s">
        <v>415</v>
      </c>
      <c r="B272" s="58" t="s">
        <v>310</v>
      </c>
      <c r="C272" s="17"/>
      <c r="D272" s="17"/>
      <c r="E272" s="17"/>
      <c r="F272" s="10">
        <v>4727</v>
      </c>
      <c r="G272" s="17">
        <v>2579</v>
      </c>
      <c r="I272" s="47">
        <f t="shared" si="6"/>
        <v>7306</v>
      </c>
      <c r="J272" s="46">
        <f>I272</f>
        <v>7306</v>
      </c>
    </row>
    <row r="273" spans="1:10" x14ac:dyDescent="0.3">
      <c r="A273" s="65" t="s">
        <v>244</v>
      </c>
      <c r="B273" s="58" t="s">
        <v>310</v>
      </c>
      <c r="C273" s="17"/>
      <c r="D273" s="17"/>
      <c r="E273" s="17"/>
      <c r="F273" s="10"/>
      <c r="G273" s="17">
        <v>2393</v>
      </c>
      <c r="I273" s="47">
        <f t="shared" si="6"/>
        <v>2393</v>
      </c>
      <c r="J273" s="46"/>
    </row>
    <row r="274" spans="1:10" x14ac:dyDescent="0.3">
      <c r="A274" s="65" t="s">
        <v>162</v>
      </c>
      <c r="B274" s="58" t="s">
        <v>310</v>
      </c>
      <c r="C274" s="17"/>
      <c r="D274" s="17"/>
      <c r="E274" s="17"/>
      <c r="F274" s="10">
        <v>4974</v>
      </c>
      <c r="G274" s="17"/>
      <c r="I274" s="47">
        <f t="shared" si="6"/>
        <v>4974</v>
      </c>
      <c r="J274" s="46"/>
    </row>
    <row r="275" spans="1:10" x14ac:dyDescent="0.3">
      <c r="A275" t="s">
        <v>27</v>
      </c>
      <c r="B275" t="s">
        <v>45</v>
      </c>
      <c r="C275" s="17"/>
      <c r="D275" s="17"/>
      <c r="E275" s="17"/>
      <c r="F275" s="17"/>
      <c r="G275" s="17"/>
      <c r="I275" s="47">
        <f t="shared" si="5"/>
        <v>0</v>
      </c>
      <c r="J275" s="44"/>
    </row>
    <row r="276" spans="1:10" x14ac:dyDescent="0.3">
      <c r="C276" s="1" t="s">
        <v>0</v>
      </c>
      <c r="D276" s="1" t="s">
        <v>0</v>
      </c>
      <c r="E276" s="1" t="s">
        <v>0</v>
      </c>
      <c r="F276" s="1" t="s">
        <v>0</v>
      </c>
      <c r="G276" s="1" t="s">
        <v>0</v>
      </c>
      <c r="H276" s="1"/>
      <c r="I276" s="1" t="s">
        <v>0</v>
      </c>
    </row>
    <row r="277" spans="1:10" x14ac:dyDescent="0.3">
      <c r="C277" s="70">
        <f>SUM(C4:C275)</f>
        <v>214958.6</v>
      </c>
      <c r="D277" s="70">
        <f>SUM(D4:D275)</f>
        <v>57742</v>
      </c>
      <c r="E277" s="70">
        <f>SUM(E4:E275)</f>
        <v>225385.8</v>
      </c>
      <c r="F277" s="70">
        <f>SUM(F4:F275)</f>
        <v>109267</v>
      </c>
      <c r="G277" s="70">
        <f>SUM(G4:G275)</f>
        <v>106178</v>
      </c>
      <c r="H277" s="9"/>
      <c r="I277" s="76">
        <f>SUM(I4:I275)</f>
        <v>713531.4</v>
      </c>
      <c r="J277" s="76">
        <f>SUM(J4:J275)</f>
        <v>713531.4</v>
      </c>
    </row>
    <row r="278" spans="1:10" x14ac:dyDescent="0.3">
      <c r="C278" s="1" t="s">
        <v>1</v>
      </c>
      <c r="D278" s="1" t="s">
        <v>1</v>
      </c>
      <c r="E278" s="1" t="s">
        <v>1</v>
      </c>
      <c r="F278" s="1" t="s">
        <v>1</v>
      </c>
      <c r="G278" s="1" t="s">
        <v>1</v>
      </c>
      <c r="H278" s="1"/>
      <c r="I278" s="1" t="s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J247"/>
  <sheetViews>
    <sheetView topLeftCell="A220" workbookViewId="0">
      <selection activeCell="Q168" sqref="Q168"/>
    </sheetView>
  </sheetViews>
  <sheetFormatPr defaultRowHeight="14.4" x14ac:dyDescent="0.3"/>
  <cols>
    <col min="2" max="2" width="19.33203125" customWidth="1"/>
    <col min="3" max="3" width="12.33203125" customWidth="1"/>
    <col min="4" max="5" width="12.44140625" customWidth="1"/>
    <col min="6" max="6" width="11.88671875" customWidth="1"/>
    <col min="7" max="7" width="12.109375" customWidth="1"/>
    <col min="8" max="8" width="9.5546875" bestFit="1" customWidth="1"/>
    <col min="9" max="9" width="12.109375" customWidth="1"/>
    <col min="10" max="10" width="12.5546875" customWidth="1"/>
  </cols>
  <sheetData>
    <row r="1" spans="1:10" x14ac:dyDescent="0.3">
      <c r="A1" t="s">
        <v>454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432</v>
      </c>
      <c r="D3" s="4" t="s">
        <v>194</v>
      </c>
      <c r="E3" s="4" t="s">
        <v>195</v>
      </c>
      <c r="F3" s="3" t="s">
        <v>249</v>
      </c>
      <c r="G3" s="3" t="s">
        <v>163</v>
      </c>
    </row>
    <row r="4" spans="1:10" x14ac:dyDescent="0.3">
      <c r="A4" t="s">
        <v>19</v>
      </c>
      <c r="B4" t="s">
        <v>13</v>
      </c>
      <c r="C4" s="5"/>
      <c r="D4" s="5">
        <v>12595</v>
      </c>
      <c r="E4" s="5">
        <v>10479</v>
      </c>
      <c r="F4" s="10">
        <v>5310</v>
      </c>
      <c r="G4" s="5">
        <v>6595</v>
      </c>
      <c r="I4" s="47">
        <f t="shared" ref="I4:I224" si="0">C4+D4+E4+F4+G4</f>
        <v>34979</v>
      </c>
      <c r="J4" s="44">
        <f>I4+I20+I34+I41+I56+I58+I69+I27+I65+I76+I48</f>
        <v>36164</v>
      </c>
    </row>
    <row r="5" spans="1:10" x14ac:dyDescent="0.3">
      <c r="A5" t="s">
        <v>421</v>
      </c>
      <c r="B5" t="s">
        <v>13</v>
      </c>
      <c r="C5" s="5">
        <v>12264</v>
      </c>
      <c r="D5" s="5">
        <v>5207</v>
      </c>
      <c r="E5" s="5"/>
      <c r="F5" s="10">
        <v>11384</v>
      </c>
      <c r="G5" s="5">
        <v>6959</v>
      </c>
      <c r="I5" s="47">
        <f t="shared" si="0"/>
        <v>35814</v>
      </c>
      <c r="J5" s="44">
        <f>I5+I21+I35+I42+I57+I59+I70+I28+I66+I77+I49</f>
        <v>44575</v>
      </c>
    </row>
    <row r="6" spans="1:10" x14ac:dyDescent="0.3">
      <c r="A6" t="s">
        <v>20</v>
      </c>
      <c r="B6" t="s">
        <v>13</v>
      </c>
      <c r="C6" s="5">
        <v>2024</v>
      </c>
      <c r="D6" s="5">
        <v>7661</v>
      </c>
      <c r="E6" s="5">
        <v>13245</v>
      </c>
      <c r="F6" s="17">
        <v>6792</v>
      </c>
      <c r="G6" s="5">
        <v>1538</v>
      </c>
      <c r="I6" s="47">
        <f t="shared" si="0"/>
        <v>31260</v>
      </c>
      <c r="J6" s="44">
        <f>I6+I22+I36+I43+I57+I60+I71+I29+I67+I78+I50</f>
        <v>55775</v>
      </c>
    </row>
    <row r="7" spans="1:10" x14ac:dyDescent="0.3">
      <c r="A7" t="s">
        <v>422</v>
      </c>
      <c r="B7" t="s">
        <v>13</v>
      </c>
      <c r="C7" s="5"/>
      <c r="D7" s="5"/>
      <c r="E7" s="5">
        <v>349</v>
      </c>
      <c r="F7" s="17"/>
      <c r="G7" s="5"/>
      <c r="I7" s="47">
        <f t="shared" si="0"/>
        <v>349</v>
      </c>
      <c r="J7" s="44">
        <f>I7+I23+I37+I44+I30+I51+I61+I72+I79</f>
        <v>21844</v>
      </c>
    </row>
    <row r="8" spans="1:10" x14ac:dyDescent="0.3">
      <c r="A8" t="s">
        <v>21</v>
      </c>
      <c r="B8" t="s">
        <v>13</v>
      </c>
      <c r="C8" s="5"/>
      <c r="D8" s="5"/>
      <c r="E8" s="5"/>
      <c r="F8" s="17">
        <v>1513</v>
      </c>
      <c r="G8" s="5">
        <v>1674</v>
      </c>
      <c r="I8" s="47">
        <f t="shared" si="0"/>
        <v>3187</v>
      </c>
      <c r="J8" s="44">
        <f>I8+I24+I38+I45+I31+I52+I62+I73+I80</f>
        <v>20098</v>
      </c>
    </row>
    <row r="9" spans="1:10" x14ac:dyDescent="0.3">
      <c r="A9" t="s">
        <v>423</v>
      </c>
      <c r="B9" t="s">
        <v>13</v>
      </c>
      <c r="C9" s="5">
        <v>3206</v>
      </c>
      <c r="D9" s="5">
        <v>11142</v>
      </c>
      <c r="E9" s="5">
        <v>16360</v>
      </c>
      <c r="F9" s="17">
        <v>1701</v>
      </c>
      <c r="G9" s="5">
        <v>413</v>
      </c>
      <c r="I9" s="47">
        <f t="shared" si="0"/>
        <v>32822</v>
      </c>
      <c r="J9" s="44">
        <f>I9+I81</f>
        <v>46746</v>
      </c>
    </row>
    <row r="10" spans="1:10" x14ac:dyDescent="0.3">
      <c r="A10" t="s">
        <v>243</v>
      </c>
      <c r="B10" t="s">
        <v>13</v>
      </c>
      <c r="C10" s="5">
        <v>3249</v>
      </c>
      <c r="D10" s="5"/>
      <c r="E10" s="5">
        <v>3684</v>
      </c>
      <c r="F10" s="17"/>
      <c r="G10" s="5">
        <v>3865</v>
      </c>
      <c r="I10" s="47">
        <f t="shared" si="0"/>
        <v>10798</v>
      </c>
      <c r="J10" s="44">
        <f>I10+I25+I39+I46+I32+I54+I63+I67+I74+I82</f>
        <v>21359</v>
      </c>
    </row>
    <row r="11" spans="1:10" x14ac:dyDescent="0.3">
      <c r="A11" t="s">
        <v>197</v>
      </c>
      <c r="B11" t="s">
        <v>13</v>
      </c>
      <c r="C11" s="5"/>
      <c r="D11" s="5">
        <v>6444</v>
      </c>
      <c r="E11" s="5">
        <v>11080</v>
      </c>
      <c r="F11" s="17"/>
      <c r="G11" s="5"/>
      <c r="I11" s="47">
        <f t="shared" si="0"/>
        <v>17524</v>
      </c>
      <c r="J11" s="44">
        <f>I11+I26+I40+I47+I33+I55+I64+I68+I75+I83</f>
        <v>21080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>
        <v>550</v>
      </c>
      <c r="F13" s="17"/>
      <c r="G13" s="5"/>
      <c r="I13" s="47">
        <f t="shared" si="0"/>
        <v>550</v>
      </c>
      <c r="J13" s="46">
        <f>I13+I16</f>
        <v>550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1633</v>
      </c>
      <c r="E15" s="5">
        <v>1110</v>
      </c>
      <c r="F15" s="17">
        <v>1195</v>
      </c>
      <c r="G15" s="5"/>
      <c r="I15" s="47">
        <f t="shared" si="0"/>
        <v>3938</v>
      </c>
      <c r="J15" s="46">
        <f>I15</f>
        <v>3938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>
        <v>3785</v>
      </c>
      <c r="G46" s="17">
        <v>128</v>
      </c>
      <c r="I46" s="47">
        <f t="shared" si="0"/>
        <v>3913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>
        <v>986</v>
      </c>
      <c r="G53" s="17">
        <v>303</v>
      </c>
      <c r="I53" s="47">
        <f t="shared" si="0"/>
        <v>1289</v>
      </c>
      <c r="J53" s="46">
        <f>I53</f>
        <v>1289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/>
      <c r="D58" s="17"/>
      <c r="E58" s="17"/>
      <c r="F58" s="17"/>
      <c r="G58" s="17"/>
      <c r="I58" s="47">
        <f t="shared" si="0"/>
        <v>0</v>
      </c>
      <c r="J58" s="45"/>
    </row>
    <row r="59" spans="1:10" x14ac:dyDescent="0.3">
      <c r="A59" s="60" t="s">
        <v>346</v>
      </c>
      <c r="B59" s="60" t="s">
        <v>315</v>
      </c>
      <c r="C59" s="17"/>
      <c r="D59" s="17"/>
      <c r="E59" s="17"/>
      <c r="F59" s="17">
        <v>6742</v>
      </c>
      <c r="G59" s="17">
        <v>2019</v>
      </c>
      <c r="I59" s="47">
        <f t="shared" si="0"/>
        <v>8761</v>
      </c>
      <c r="J59" s="45"/>
    </row>
    <row r="60" spans="1:10" x14ac:dyDescent="0.3">
      <c r="A60" s="60" t="s">
        <v>10</v>
      </c>
      <c r="B60" s="60" t="s">
        <v>315</v>
      </c>
      <c r="C60" s="17"/>
      <c r="D60" s="17"/>
      <c r="E60" s="17"/>
      <c r="F60" s="17">
        <v>20431</v>
      </c>
      <c r="G60" s="17">
        <v>1488</v>
      </c>
      <c r="I60" s="47">
        <f t="shared" si="0"/>
        <v>21919</v>
      </c>
      <c r="J60" s="45"/>
    </row>
    <row r="61" spans="1:10" x14ac:dyDescent="0.3">
      <c r="A61" s="60" t="s">
        <v>347</v>
      </c>
      <c r="B61" s="60" t="s">
        <v>315</v>
      </c>
      <c r="C61" s="17"/>
      <c r="D61" s="17"/>
      <c r="E61" s="17"/>
      <c r="F61" s="17">
        <v>13287</v>
      </c>
      <c r="G61" s="17">
        <v>8208</v>
      </c>
      <c r="I61" s="47">
        <f t="shared" si="0"/>
        <v>21495</v>
      </c>
      <c r="J61" s="45"/>
    </row>
    <row r="62" spans="1:10" x14ac:dyDescent="0.3">
      <c r="A62" s="60" t="s">
        <v>8</v>
      </c>
      <c r="B62" s="60" t="s">
        <v>315</v>
      </c>
      <c r="C62" s="17"/>
      <c r="D62" s="17"/>
      <c r="E62" s="17"/>
      <c r="F62" s="17">
        <v>12676</v>
      </c>
      <c r="G62" s="17">
        <v>4235</v>
      </c>
      <c r="I62" s="47">
        <f t="shared" si="0"/>
        <v>16911</v>
      </c>
      <c r="J62" s="45"/>
    </row>
    <row r="63" spans="1:10" x14ac:dyDescent="0.3">
      <c r="A63" s="60" t="s">
        <v>348</v>
      </c>
      <c r="B63" s="60" t="s">
        <v>315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60" t="s">
        <v>158</v>
      </c>
      <c r="B64" s="60" t="s">
        <v>315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60" t="s">
        <v>11</v>
      </c>
      <c r="B65" s="60" t="s">
        <v>379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60" t="s">
        <v>346</v>
      </c>
      <c r="B66" s="60" t="s">
        <v>379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60" t="s">
        <v>348</v>
      </c>
      <c r="B67" s="60" t="s">
        <v>379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0" t="s">
        <v>158</v>
      </c>
      <c r="B68" s="60" t="s">
        <v>379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172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352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22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2" t="s">
        <v>323</v>
      </c>
      <c r="B72" s="62" t="s">
        <v>351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2" t="s">
        <v>24</v>
      </c>
      <c r="B73" s="62" t="s">
        <v>351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62" t="s">
        <v>353</v>
      </c>
      <c r="B74" s="62" t="s">
        <v>351</v>
      </c>
      <c r="C74" s="17"/>
      <c r="D74" s="17"/>
      <c r="E74" s="17"/>
      <c r="F74" s="17"/>
      <c r="G74" s="17"/>
      <c r="I74" s="47">
        <f t="shared" si="0"/>
        <v>0</v>
      </c>
      <c r="J74" s="45"/>
    </row>
    <row r="75" spans="1:10" x14ac:dyDescent="0.3">
      <c r="A75" s="62" t="s">
        <v>354</v>
      </c>
      <c r="B75" s="62" t="s">
        <v>351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77" t="s">
        <v>157</v>
      </c>
      <c r="B76" s="77" t="s">
        <v>386</v>
      </c>
      <c r="C76" s="17"/>
      <c r="D76" s="17">
        <v>1185</v>
      </c>
      <c r="E76" s="17"/>
      <c r="F76" s="17"/>
      <c r="G76" s="17"/>
      <c r="I76" s="47">
        <f t="shared" si="0"/>
        <v>1185</v>
      </c>
      <c r="J76" s="45"/>
    </row>
    <row r="77" spans="1:10" x14ac:dyDescent="0.3">
      <c r="A77" s="77" t="s">
        <v>328</v>
      </c>
      <c r="B77" s="77" t="s">
        <v>386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77" t="s">
        <v>139</v>
      </c>
      <c r="B78" s="77" t="s">
        <v>386</v>
      </c>
      <c r="C78" s="17"/>
      <c r="D78" s="17">
        <v>1088</v>
      </c>
      <c r="E78" s="17">
        <v>1508</v>
      </c>
      <c r="F78" s="17"/>
      <c r="G78" s="17"/>
      <c r="I78" s="47">
        <f t="shared" si="0"/>
        <v>2596</v>
      </c>
      <c r="J78" s="45"/>
    </row>
    <row r="79" spans="1:10" x14ac:dyDescent="0.3">
      <c r="A79" s="77" t="s">
        <v>329</v>
      </c>
      <c r="B79" s="77" t="s">
        <v>386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77" t="s">
        <v>174</v>
      </c>
      <c r="B80" s="77" t="s">
        <v>386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77" t="s">
        <v>448</v>
      </c>
      <c r="B81" s="77" t="s">
        <v>386</v>
      </c>
      <c r="C81" s="17">
        <v>3491</v>
      </c>
      <c r="D81" s="17">
        <v>6850</v>
      </c>
      <c r="E81" s="17">
        <v>3583</v>
      </c>
      <c r="F81" s="17"/>
      <c r="G81" s="17"/>
      <c r="I81" s="47">
        <f t="shared" si="0"/>
        <v>13924</v>
      </c>
      <c r="J81" s="45"/>
    </row>
    <row r="82" spans="1:10" x14ac:dyDescent="0.3">
      <c r="A82" s="77" t="s">
        <v>307</v>
      </c>
      <c r="B82" s="77" t="s">
        <v>386</v>
      </c>
      <c r="C82" s="17"/>
      <c r="D82" s="17"/>
      <c r="E82" s="17">
        <v>4168</v>
      </c>
      <c r="F82" s="17">
        <v>2235</v>
      </c>
      <c r="G82" s="17">
        <v>245</v>
      </c>
      <c r="I82" s="47">
        <f t="shared" si="0"/>
        <v>6648</v>
      </c>
      <c r="J82" s="45"/>
    </row>
    <row r="83" spans="1:10" x14ac:dyDescent="0.3">
      <c r="A83" s="77" t="s">
        <v>324</v>
      </c>
      <c r="B83" s="77" t="s">
        <v>386</v>
      </c>
      <c r="C83" s="17"/>
      <c r="D83" s="17">
        <v>947</v>
      </c>
      <c r="E83" s="17">
        <v>2609</v>
      </c>
      <c r="F83" s="17"/>
      <c r="G83" s="17"/>
      <c r="I83" s="47">
        <f t="shared" si="0"/>
        <v>3556</v>
      </c>
      <c r="J83" s="45"/>
    </row>
    <row r="84" spans="1:10" x14ac:dyDescent="0.3">
      <c r="A84" t="s">
        <v>29</v>
      </c>
      <c r="B84" t="s">
        <v>30</v>
      </c>
      <c r="C84" s="17"/>
      <c r="D84" s="17">
        <v>3265</v>
      </c>
      <c r="E84" s="17">
        <v>7973</v>
      </c>
      <c r="F84" s="17">
        <v>1333</v>
      </c>
      <c r="G84" s="17">
        <v>4595</v>
      </c>
      <c r="I84" s="47">
        <f t="shared" si="0"/>
        <v>17166</v>
      </c>
      <c r="J84" s="44"/>
    </row>
    <row r="85" spans="1:10" x14ac:dyDescent="0.3">
      <c r="A85" s="57" t="s">
        <v>330</v>
      </c>
      <c r="B85" t="s">
        <v>30</v>
      </c>
      <c r="C85" s="17"/>
      <c r="D85" s="17"/>
      <c r="E85" s="17"/>
      <c r="F85" s="17"/>
      <c r="G85" s="17"/>
      <c r="I85" s="47">
        <f t="shared" si="0"/>
        <v>0</v>
      </c>
      <c r="J85" s="44"/>
    </row>
    <row r="86" spans="1:10" x14ac:dyDescent="0.3">
      <c r="A86" t="s">
        <v>17</v>
      </c>
      <c r="B86" t="s">
        <v>30</v>
      </c>
      <c r="C86" s="17"/>
      <c r="D86" s="17">
        <v>4916</v>
      </c>
      <c r="E86" s="17">
        <v>5411</v>
      </c>
      <c r="F86" s="17">
        <v>14987</v>
      </c>
      <c r="G86" s="17">
        <v>2732</v>
      </c>
      <c r="I86" s="47">
        <f t="shared" si="0"/>
        <v>28046</v>
      </c>
      <c r="J86" s="44"/>
    </row>
    <row r="87" spans="1:10" x14ac:dyDescent="0.3">
      <c r="A87" t="s">
        <v>331</v>
      </c>
      <c r="B87" t="s">
        <v>30</v>
      </c>
      <c r="C87" s="17"/>
      <c r="D87" s="17"/>
      <c r="E87" s="17"/>
      <c r="F87" s="17"/>
      <c r="G87" s="17"/>
      <c r="I87" s="47">
        <f t="shared" si="0"/>
        <v>0</v>
      </c>
      <c r="J87" s="44"/>
    </row>
    <row r="88" spans="1:10" x14ac:dyDescent="0.3">
      <c r="A88" t="s">
        <v>18</v>
      </c>
      <c r="B88" t="s">
        <v>30</v>
      </c>
      <c r="C88" s="17"/>
      <c r="D88" s="17"/>
      <c r="E88" s="17"/>
      <c r="F88" s="17"/>
      <c r="G88" s="17"/>
      <c r="I88" s="47">
        <f t="shared" si="0"/>
        <v>0</v>
      </c>
      <c r="J88" s="44"/>
    </row>
    <row r="89" spans="1:10" x14ac:dyDescent="0.3">
      <c r="A89" t="s">
        <v>415</v>
      </c>
      <c r="B89" t="s">
        <v>30</v>
      </c>
      <c r="C89" s="17">
        <v>2882</v>
      </c>
      <c r="D89" s="17">
        <v>11775</v>
      </c>
      <c r="E89" s="17">
        <v>7106</v>
      </c>
      <c r="F89" s="17"/>
      <c r="G89" s="17"/>
      <c r="I89" s="47">
        <f t="shared" si="0"/>
        <v>21763</v>
      </c>
      <c r="J89" s="44"/>
    </row>
    <row r="90" spans="1:10" x14ac:dyDescent="0.3">
      <c r="A90" t="s">
        <v>244</v>
      </c>
      <c r="B90" t="s">
        <v>30</v>
      </c>
      <c r="C90" s="17"/>
      <c r="D90" s="17"/>
      <c r="E90" s="17"/>
      <c r="F90" s="17"/>
      <c r="G90" s="17"/>
      <c r="I90" s="47">
        <f t="shared" si="0"/>
        <v>0</v>
      </c>
      <c r="J90" s="44"/>
    </row>
    <row r="91" spans="1:10" x14ac:dyDescent="0.3">
      <c r="A91" t="s">
        <v>162</v>
      </c>
      <c r="B91" t="s">
        <v>30</v>
      </c>
      <c r="C91" s="17"/>
      <c r="D91" s="17"/>
      <c r="E91" s="17"/>
      <c r="F91" s="17"/>
      <c r="G91" s="17"/>
      <c r="I91" s="47">
        <f t="shared" si="0"/>
        <v>0</v>
      </c>
      <c r="J91" s="46"/>
    </row>
    <row r="92" spans="1:10" x14ac:dyDescent="0.3">
      <c r="A92" s="42" t="s">
        <v>25</v>
      </c>
      <c r="B92" s="42" t="s">
        <v>30</v>
      </c>
      <c r="C92" s="17"/>
      <c r="D92" s="17"/>
      <c r="E92" s="17"/>
      <c r="F92" s="17"/>
      <c r="G92" s="17"/>
      <c r="I92" s="47">
        <f t="shared" si="0"/>
        <v>0</v>
      </c>
      <c r="J92" s="46">
        <f t="shared" ref="J92:J97" si="1">I92</f>
        <v>0</v>
      </c>
    </row>
    <row r="93" spans="1:10" x14ac:dyDescent="0.3">
      <c r="A93" s="42" t="s">
        <v>349</v>
      </c>
      <c r="B93" s="42" t="s">
        <v>30</v>
      </c>
      <c r="C93" s="17"/>
      <c r="D93" s="17"/>
      <c r="E93" s="17"/>
      <c r="F93" s="17"/>
      <c r="G93" s="17"/>
      <c r="I93" s="47">
        <f t="shared" si="0"/>
        <v>0</v>
      </c>
      <c r="J93" s="46">
        <f t="shared" si="1"/>
        <v>0</v>
      </c>
    </row>
    <row r="94" spans="1:10" x14ac:dyDescent="0.3">
      <c r="A94" s="42" t="s">
        <v>27</v>
      </c>
      <c r="B94" s="42" t="s">
        <v>30</v>
      </c>
      <c r="C94" s="17">
        <v>2663</v>
      </c>
      <c r="D94" s="17"/>
      <c r="E94" s="17">
        <v>3800</v>
      </c>
      <c r="F94" s="17"/>
      <c r="G94" s="17"/>
      <c r="I94" s="47">
        <f t="shared" si="0"/>
        <v>6463</v>
      </c>
      <c r="J94" s="44">
        <f t="shared" si="1"/>
        <v>6463</v>
      </c>
    </row>
    <row r="95" spans="1:10" x14ac:dyDescent="0.3">
      <c r="A95" s="60" t="s">
        <v>325</v>
      </c>
      <c r="B95" s="60" t="s">
        <v>30</v>
      </c>
      <c r="C95" s="17"/>
      <c r="D95" s="17"/>
      <c r="E95" s="17"/>
      <c r="F95" s="17"/>
      <c r="G95" s="17"/>
      <c r="I95" s="47">
        <f t="shared" si="0"/>
        <v>0</v>
      </c>
      <c r="J95" s="44">
        <f t="shared" si="1"/>
        <v>0</v>
      </c>
    </row>
    <row r="96" spans="1:10" x14ac:dyDescent="0.3">
      <c r="A96" s="42" t="s">
        <v>28</v>
      </c>
      <c r="B96" s="42" t="s">
        <v>30</v>
      </c>
      <c r="C96" s="17"/>
      <c r="D96" s="17"/>
      <c r="E96" s="17"/>
      <c r="F96" s="17"/>
      <c r="G96" s="17"/>
      <c r="I96" s="47">
        <f t="shared" si="0"/>
        <v>0</v>
      </c>
      <c r="J96" s="44">
        <f t="shared" si="1"/>
        <v>0</v>
      </c>
    </row>
    <row r="97" spans="1:10" x14ac:dyDescent="0.3">
      <c r="A97" s="42" t="s">
        <v>398</v>
      </c>
      <c r="B97" s="42" t="s">
        <v>30</v>
      </c>
      <c r="C97" s="17"/>
      <c r="D97" s="17">
        <v>1381</v>
      </c>
      <c r="E97" s="17">
        <v>1067</v>
      </c>
      <c r="F97" s="17">
        <v>1220</v>
      </c>
      <c r="G97" s="17"/>
      <c r="I97" s="47">
        <f t="shared" si="0"/>
        <v>3668</v>
      </c>
      <c r="J97" s="44">
        <f t="shared" si="1"/>
        <v>3668</v>
      </c>
    </row>
    <row r="98" spans="1:10" x14ac:dyDescent="0.3">
      <c r="A98" t="s">
        <v>29</v>
      </c>
      <c r="B98" s="59" t="s">
        <v>254</v>
      </c>
      <c r="C98" s="17"/>
      <c r="D98" s="17"/>
      <c r="E98" s="17"/>
      <c r="F98" s="17"/>
      <c r="G98" s="17"/>
      <c r="I98" s="47">
        <f t="shared" si="0"/>
        <v>0</v>
      </c>
      <c r="J98" s="44">
        <f>I84+I98+I106+I134+I113+I120+I127+I141</f>
        <v>23731</v>
      </c>
    </row>
    <row r="99" spans="1:10" x14ac:dyDescent="0.3">
      <c r="A99" t="s">
        <v>330</v>
      </c>
      <c r="B99" s="59" t="s">
        <v>254</v>
      </c>
      <c r="C99" s="17"/>
      <c r="D99" s="17"/>
      <c r="E99" s="17"/>
      <c r="F99" s="17"/>
      <c r="G99" s="17"/>
      <c r="I99" s="47">
        <f t="shared" si="0"/>
        <v>0</v>
      </c>
      <c r="J99" s="46">
        <f>I99+I135+I114+I121+I128+I142+I107+I85</f>
        <v>27685</v>
      </c>
    </row>
    <row r="100" spans="1:10" x14ac:dyDescent="0.3">
      <c r="A100" t="s">
        <v>17</v>
      </c>
      <c r="B100" s="59" t="s">
        <v>254</v>
      </c>
      <c r="C100" s="17"/>
      <c r="D100" s="17"/>
      <c r="E100" s="17"/>
      <c r="F100" s="17"/>
      <c r="G100" s="17"/>
      <c r="I100" s="47">
        <f t="shared" si="0"/>
        <v>0</v>
      </c>
      <c r="J100" s="44">
        <f>I86+I100+I108+I136+I115+I122+I129+I143</f>
        <v>31162</v>
      </c>
    </row>
    <row r="101" spans="1:10" x14ac:dyDescent="0.3">
      <c r="A101" t="s">
        <v>331</v>
      </c>
      <c r="B101" s="59" t="s">
        <v>254</v>
      </c>
      <c r="C101" s="17"/>
      <c r="D101" s="17"/>
      <c r="E101" s="17"/>
      <c r="F101" s="17"/>
      <c r="G101" s="17"/>
      <c r="I101" s="47">
        <f t="shared" si="0"/>
        <v>0</v>
      </c>
      <c r="J101" s="46">
        <f>I101+I137+I116+I123+I130+I144+I109+I87</f>
        <v>7447</v>
      </c>
    </row>
    <row r="102" spans="1:10" x14ac:dyDescent="0.3">
      <c r="A102" t="s">
        <v>18</v>
      </c>
      <c r="B102" s="59" t="s">
        <v>254</v>
      </c>
      <c r="C102" s="17"/>
      <c r="D102" s="17"/>
      <c r="E102" s="17"/>
      <c r="F102" s="17"/>
      <c r="G102" s="17"/>
      <c r="I102" s="47">
        <f t="shared" si="0"/>
        <v>0</v>
      </c>
      <c r="J102" s="44">
        <f>I88+I110+I138+I102+I117+I124+I131+I145</f>
        <v>12835</v>
      </c>
    </row>
    <row r="103" spans="1:10" x14ac:dyDescent="0.3">
      <c r="A103" t="s">
        <v>415</v>
      </c>
      <c r="B103" s="59" t="s">
        <v>254</v>
      </c>
      <c r="C103" s="17"/>
      <c r="D103" s="17"/>
      <c r="E103" s="17"/>
      <c r="F103" s="17"/>
      <c r="G103" s="17"/>
      <c r="I103" s="47">
        <f t="shared" si="0"/>
        <v>0</v>
      </c>
      <c r="J103" s="44">
        <f>I103+I89+I146</f>
        <v>26875</v>
      </c>
    </row>
    <row r="104" spans="1:10" x14ac:dyDescent="0.3">
      <c r="A104" t="s">
        <v>244</v>
      </c>
      <c r="B104" s="59" t="s">
        <v>254</v>
      </c>
      <c r="C104" s="17"/>
      <c r="D104" s="17"/>
      <c r="E104" s="17"/>
      <c r="F104" s="17"/>
      <c r="G104" s="17"/>
      <c r="I104" s="47">
        <f t="shared" si="0"/>
        <v>0</v>
      </c>
      <c r="J104" s="44">
        <f>I90+I111+I104+I139+I118+I125+I132+I147</f>
        <v>12738</v>
      </c>
    </row>
    <row r="105" spans="1:10" x14ac:dyDescent="0.3">
      <c r="A105" t="s">
        <v>162</v>
      </c>
      <c r="B105" s="59" t="s">
        <v>254</v>
      </c>
      <c r="C105" s="17"/>
      <c r="D105" s="17"/>
      <c r="E105" s="17"/>
      <c r="F105" s="17"/>
      <c r="G105" s="17"/>
      <c r="I105" s="47">
        <f t="shared" si="0"/>
        <v>0</v>
      </c>
      <c r="J105" s="44">
        <f>I91+I105+I112+I140+I119+I126+I133+I148</f>
        <v>10711</v>
      </c>
    </row>
    <row r="106" spans="1:10" x14ac:dyDescent="0.3">
      <c r="A106" t="s">
        <v>175</v>
      </c>
      <c r="B106" s="68" t="s">
        <v>430</v>
      </c>
      <c r="C106" s="17"/>
      <c r="D106" s="17"/>
      <c r="E106" s="17"/>
      <c r="F106" s="17"/>
      <c r="G106" s="17"/>
      <c r="I106" s="47">
        <f t="shared" si="0"/>
        <v>0</v>
      </c>
      <c r="J106" s="45"/>
    </row>
    <row r="107" spans="1:10" x14ac:dyDescent="0.3">
      <c r="A107" t="s">
        <v>361</v>
      </c>
      <c r="B107" s="68" t="s">
        <v>430</v>
      </c>
      <c r="C107" s="17"/>
      <c r="D107" s="17"/>
      <c r="E107" s="17"/>
      <c r="F107" s="17"/>
      <c r="G107" s="17"/>
      <c r="I107" s="47">
        <f t="shared" si="0"/>
        <v>0</v>
      </c>
      <c r="J107" s="45"/>
    </row>
    <row r="108" spans="1:10" x14ac:dyDescent="0.3">
      <c r="A108" t="s">
        <v>176</v>
      </c>
      <c r="B108" s="68" t="s">
        <v>430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t="s">
        <v>362</v>
      </c>
      <c r="B109" s="68" t="s">
        <v>430</v>
      </c>
      <c r="C109" s="17"/>
      <c r="D109" s="17"/>
      <c r="E109" s="17"/>
      <c r="F109" s="17"/>
      <c r="G109" s="17"/>
      <c r="I109" s="47">
        <f t="shared" si="0"/>
        <v>0</v>
      </c>
      <c r="J109" s="45"/>
    </row>
    <row r="110" spans="1:10" x14ac:dyDescent="0.3">
      <c r="A110" t="s">
        <v>177</v>
      </c>
      <c r="B110" s="68" t="s">
        <v>430</v>
      </c>
      <c r="C110" s="17"/>
      <c r="D110" s="17"/>
      <c r="E110" s="17"/>
      <c r="F110" s="17"/>
      <c r="G110" s="17"/>
      <c r="I110" s="47">
        <f t="shared" si="0"/>
        <v>0</v>
      </c>
      <c r="J110" s="45"/>
    </row>
    <row r="111" spans="1:10" x14ac:dyDescent="0.3">
      <c r="A111" t="s">
        <v>363</v>
      </c>
      <c r="B111" s="68" t="s">
        <v>430</v>
      </c>
      <c r="C111" s="17"/>
      <c r="D111" s="17"/>
      <c r="E111" s="17"/>
      <c r="F111" s="17"/>
      <c r="G111" s="17"/>
      <c r="I111" s="47">
        <f t="shared" si="0"/>
        <v>0</v>
      </c>
      <c r="J111" s="45"/>
    </row>
    <row r="112" spans="1:10" x14ac:dyDescent="0.3">
      <c r="A112" t="s">
        <v>364</v>
      </c>
      <c r="B112" s="68" t="s">
        <v>430</v>
      </c>
      <c r="C112" s="17"/>
      <c r="D112" s="17"/>
      <c r="E112" s="17">
        <v>1072</v>
      </c>
      <c r="F112" s="17"/>
      <c r="G112" s="17"/>
      <c r="I112" s="13">
        <f t="shared" si="0"/>
        <v>1072</v>
      </c>
      <c r="J112" s="45"/>
    </row>
    <row r="113" spans="1:10" x14ac:dyDescent="0.3">
      <c r="A113" t="s">
        <v>175</v>
      </c>
      <c r="B113" s="64" t="s">
        <v>360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361</v>
      </c>
      <c r="B114" s="64" t="s">
        <v>360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176</v>
      </c>
      <c r="B115" s="64" t="s">
        <v>360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362</v>
      </c>
      <c r="B116" s="64" t="s">
        <v>360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t="s">
        <v>177</v>
      </c>
      <c r="B117" s="64" t="s">
        <v>360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s="2" t="s">
        <v>363</v>
      </c>
      <c r="B118" s="64" t="s">
        <v>360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s="2" t="s">
        <v>364</v>
      </c>
      <c r="B119" s="64" t="s">
        <v>360</v>
      </c>
      <c r="C119" s="17"/>
      <c r="D119" s="17">
        <v>353</v>
      </c>
      <c r="E119" s="17"/>
      <c r="F119" s="17"/>
      <c r="G119" s="17"/>
      <c r="I119" s="13">
        <f t="shared" si="0"/>
        <v>353</v>
      </c>
      <c r="J119" s="45"/>
    </row>
    <row r="120" spans="1:10" x14ac:dyDescent="0.3">
      <c r="A120" s="71" t="s">
        <v>29</v>
      </c>
      <c r="B120" s="68" t="s">
        <v>382</v>
      </c>
      <c r="C120" s="17"/>
      <c r="D120" s="17"/>
      <c r="E120" s="17"/>
      <c r="F120" s="17"/>
      <c r="G120" s="17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17"/>
      <c r="D121" s="17"/>
      <c r="E121" s="17"/>
      <c r="F121" s="17"/>
      <c r="G121" s="17"/>
      <c r="I121" s="13">
        <f t="shared" si="0"/>
        <v>0</v>
      </c>
      <c r="J121" s="46"/>
    </row>
    <row r="122" spans="1:10" x14ac:dyDescent="0.3">
      <c r="A122" s="71" t="s">
        <v>17</v>
      </c>
      <c r="B122" s="68" t="s">
        <v>382</v>
      </c>
      <c r="C122" s="17"/>
      <c r="D122" s="17"/>
      <c r="E122" s="17"/>
      <c r="F122" s="17"/>
      <c r="G122" s="17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17"/>
      <c r="D123" s="17"/>
      <c r="E123" s="17"/>
      <c r="F123" s="17"/>
      <c r="G123" s="17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17"/>
      <c r="D124" s="17"/>
      <c r="E124" s="17"/>
      <c r="F124" s="17"/>
      <c r="G124" s="17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17"/>
      <c r="D125" s="17"/>
      <c r="E125" s="17"/>
      <c r="F125" s="17"/>
      <c r="G125" s="17"/>
      <c r="I125" s="13">
        <f t="shared" si="0"/>
        <v>0</v>
      </c>
      <c r="J125" s="46"/>
    </row>
    <row r="126" spans="1:10" x14ac:dyDescent="0.3">
      <c r="A126" s="71" t="s">
        <v>162</v>
      </c>
      <c r="B126" s="68" t="s">
        <v>382</v>
      </c>
      <c r="C126" s="17"/>
      <c r="D126" s="17"/>
      <c r="E126" s="17"/>
      <c r="F126" s="17"/>
      <c r="G126" s="17"/>
      <c r="I126" s="13">
        <f t="shared" si="0"/>
        <v>0</v>
      </c>
      <c r="J126" s="46"/>
    </row>
    <row r="127" spans="1:10" x14ac:dyDescent="0.3">
      <c r="A127" s="55" t="s">
        <v>37</v>
      </c>
      <c r="B127" s="68" t="s">
        <v>382</v>
      </c>
      <c r="C127" s="17"/>
      <c r="D127" s="17"/>
      <c r="E127" s="17"/>
      <c r="F127" s="17"/>
      <c r="G127" s="17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17"/>
      <c r="D128" s="17"/>
      <c r="E128" s="17"/>
      <c r="F128" s="17"/>
      <c r="G128" s="17"/>
      <c r="I128" s="13">
        <f t="shared" si="0"/>
        <v>0</v>
      </c>
      <c r="J128" s="46"/>
    </row>
    <row r="129" spans="1:10" x14ac:dyDescent="0.3">
      <c r="A129" s="72" t="s">
        <v>33</v>
      </c>
      <c r="B129" s="68" t="s">
        <v>382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s="72" t="s">
        <v>326</v>
      </c>
      <c r="B130" s="68" t="s">
        <v>382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72" t="s">
        <v>31</v>
      </c>
      <c r="B131" s="68" t="s">
        <v>382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17"/>
      <c r="D133" s="17"/>
      <c r="E133" s="17">
        <v>171</v>
      </c>
      <c r="F133" s="17"/>
      <c r="G133" s="17"/>
      <c r="I133" s="13">
        <f t="shared" si="0"/>
        <v>171</v>
      </c>
      <c r="J133" s="46"/>
    </row>
    <row r="134" spans="1:10" x14ac:dyDescent="0.3">
      <c r="A134" s="2" t="s">
        <v>37</v>
      </c>
      <c r="B134" s="73" t="s">
        <v>297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s="2" t="s">
        <v>332</v>
      </c>
      <c r="B135" s="73" t="s">
        <v>297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2" t="s">
        <v>33</v>
      </c>
      <c r="B136" s="73" t="s">
        <v>297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2" t="s">
        <v>326</v>
      </c>
      <c r="B137" s="73" t="s">
        <v>297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2" t="s">
        <v>31</v>
      </c>
      <c r="B138" s="73" t="s">
        <v>297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2" t="s">
        <v>245</v>
      </c>
      <c r="B139" s="73" t="s">
        <v>297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2" t="s">
        <v>161</v>
      </c>
      <c r="B140" s="73" t="s">
        <v>297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7" t="s">
        <v>175</v>
      </c>
      <c r="B141" s="67" t="s">
        <v>382</v>
      </c>
      <c r="C141" s="17"/>
      <c r="D141" s="17">
        <v>5685</v>
      </c>
      <c r="E141" s="17">
        <v>880</v>
      </c>
      <c r="F141" s="17"/>
      <c r="G141" s="17"/>
      <c r="I141" s="13">
        <f t="shared" si="0"/>
        <v>6565</v>
      </c>
      <c r="J141" s="46"/>
    </row>
    <row r="142" spans="1:10" x14ac:dyDescent="0.3">
      <c r="A142" s="77" t="s">
        <v>361</v>
      </c>
      <c r="B142" s="67" t="s">
        <v>382</v>
      </c>
      <c r="C142" s="17">
        <v>6668</v>
      </c>
      <c r="D142" s="17">
        <v>1664</v>
      </c>
      <c r="E142" s="17"/>
      <c r="F142" s="17">
        <v>14591</v>
      </c>
      <c r="G142" s="17">
        <v>4762</v>
      </c>
      <c r="I142" s="13">
        <f t="shared" si="0"/>
        <v>27685</v>
      </c>
      <c r="J142" s="46"/>
    </row>
    <row r="143" spans="1:10" x14ac:dyDescent="0.3">
      <c r="A143" s="77" t="s">
        <v>176</v>
      </c>
      <c r="B143" s="67" t="s">
        <v>382</v>
      </c>
      <c r="C143" s="17"/>
      <c r="D143" s="17">
        <v>2562</v>
      </c>
      <c r="E143" s="17">
        <v>554</v>
      </c>
      <c r="F143" s="17"/>
      <c r="G143" s="17"/>
      <c r="I143" s="13">
        <f t="shared" si="0"/>
        <v>3116</v>
      </c>
      <c r="J143" s="46"/>
    </row>
    <row r="144" spans="1:10" x14ac:dyDescent="0.3">
      <c r="A144" s="77" t="s">
        <v>362</v>
      </c>
      <c r="B144" s="67" t="s">
        <v>382</v>
      </c>
      <c r="C144" s="17"/>
      <c r="D144" s="17"/>
      <c r="E144" s="17"/>
      <c r="F144" s="17">
        <v>4248</v>
      </c>
      <c r="G144" s="17">
        <v>3199</v>
      </c>
      <c r="I144" s="13">
        <f t="shared" si="0"/>
        <v>7447</v>
      </c>
      <c r="J144" s="46"/>
    </row>
    <row r="145" spans="1:10" x14ac:dyDescent="0.3">
      <c r="A145" s="77" t="s">
        <v>177</v>
      </c>
      <c r="B145" s="67" t="s">
        <v>382</v>
      </c>
      <c r="C145" s="17"/>
      <c r="D145" s="17"/>
      <c r="E145" s="17"/>
      <c r="F145" s="17">
        <v>7915</v>
      </c>
      <c r="G145" s="17">
        <v>4920</v>
      </c>
      <c r="I145" s="13">
        <f t="shared" si="0"/>
        <v>12835</v>
      </c>
      <c r="J145" s="46"/>
    </row>
    <row r="146" spans="1:10" x14ac:dyDescent="0.3">
      <c r="A146" s="77" t="s">
        <v>449</v>
      </c>
      <c r="B146" s="67" t="s">
        <v>382</v>
      </c>
      <c r="C146" s="17"/>
      <c r="D146" s="17"/>
      <c r="E146" s="17">
        <v>4171</v>
      </c>
      <c r="F146" s="17">
        <v>729</v>
      </c>
      <c r="G146" s="17">
        <v>212</v>
      </c>
      <c r="I146" s="13">
        <f t="shared" si="0"/>
        <v>5112</v>
      </c>
      <c r="J146" s="46"/>
    </row>
    <row r="147" spans="1:10" x14ac:dyDescent="0.3">
      <c r="A147" s="77" t="s">
        <v>363</v>
      </c>
      <c r="B147" s="67" t="s">
        <v>382</v>
      </c>
      <c r="C147" s="17">
        <v>2889</v>
      </c>
      <c r="D147" s="17"/>
      <c r="E147" s="17">
        <v>4342</v>
      </c>
      <c r="F147" s="17">
        <v>2001</v>
      </c>
      <c r="G147" s="17">
        <v>3506</v>
      </c>
      <c r="I147" s="13">
        <f t="shared" si="0"/>
        <v>12738</v>
      </c>
      <c r="J147" s="46"/>
    </row>
    <row r="148" spans="1:10" x14ac:dyDescent="0.3">
      <c r="A148" s="77" t="s">
        <v>364</v>
      </c>
      <c r="B148" s="67" t="s">
        <v>382</v>
      </c>
      <c r="C148" s="17"/>
      <c r="D148" s="17"/>
      <c r="E148" s="17">
        <v>9115</v>
      </c>
      <c r="F148" s="17"/>
      <c r="G148" s="17"/>
      <c r="I148" s="13">
        <f t="shared" si="0"/>
        <v>9115</v>
      </c>
      <c r="J148" s="46"/>
    </row>
    <row r="149" spans="1:10" x14ac:dyDescent="0.3">
      <c r="A149" t="s">
        <v>37</v>
      </c>
      <c r="B149" s="55" t="s">
        <v>336</v>
      </c>
      <c r="C149" s="17"/>
      <c r="D149" s="17"/>
      <c r="E149" s="17"/>
      <c r="F149" s="10">
        <v>288</v>
      </c>
      <c r="G149" s="17"/>
      <c r="I149" s="47">
        <f t="shared" si="0"/>
        <v>288</v>
      </c>
      <c r="J149" s="46">
        <f>I149</f>
        <v>288</v>
      </c>
    </row>
    <row r="150" spans="1:10" x14ac:dyDescent="0.3">
      <c r="A150" s="2" t="s">
        <v>332</v>
      </c>
      <c r="B150" s="55" t="s">
        <v>336</v>
      </c>
      <c r="C150" s="17"/>
      <c r="D150" s="17"/>
      <c r="E150" s="17"/>
      <c r="F150" s="10"/>
      <c r="G150" s="17"/>
      <c r="I150" s="47">
        <f t="shared" si="0"/>
        <v>0</v>
      </c>
      <c r="J150" s="45"/>
    </row>
    <row r="151" spans="1:10" x14ac:dyDescent="0.3">
      <c r="A151" t="s">
        <v>33</v>
      </c>
      <c r="B151" s="55" t="s">
        <v>336</v>
      </c>
      <c r="C151" s="17"/>
      <c r="D151" s="17"/>
      <c r="E151" s="17"/>
      <c r="F151" s="10"/>
      <c r="G151" s="17"/>
      <c r="I151" s="47">
        <f t="shared" si="0"/>
        <v>0</v>
      </c>
      <c r="J151" s="45"/>
    </row>
    <row r="152" spans="1:10" x14ac:dyDescent="0.3">
      <c r="A152" s="2" t="s">
        <v>326</v>
      </c>
      <c r="B152" s="55" t="s">
        <v>336</v>
      </c>
      <c r="C152" s="17"/>
      <c r="D152" s="17"/>
      <c r="E152" s="17"/>
      <c r="F152" s="10"/>
      <c r="G152" s="17"/>
      <c r="I152" s="47">
        <f t="shared" si="0"/>
        <v>0</v>
      </c>
      <c r="J152" s="45"/>
    </row>
    <row r="153" spans="1:10" x14ac:dyDescent="0.3">
      <c r="A153" s="2" t="s">
        <v>339</v>
      </c>
      <c r="B153" s="55" t="s">
        <v>336</v>
      </c>
      <c r="C153" s="17"/>
      <c r="D153" s="17"/>
      <c r="E153" s="17"/>
      <c r="F153" s="10"/>
      <c r="G153" s="17"/>
      <c r="I153" s="47">
        <f t="shared" si="0"/>
        <v>0</v>
      </c>
      <c r="J153" s="46">
        <f>I153</f>
        <v>0</v>
      </c>
    </row>
    <row r="154" spans="1:10" x14ac:dyDescent="0.3">
      <c r="A154" t="s">
        <v>31</v>
      </c>
      <c r="B154" s="55" t="s">
        <v>336</v>
      </c>
      <c r="C154" s="17"/>
      <c r="D154" s="17"/>
      <c r="E154" s="17"/>
      <c r="F154" s="17"/>
      <c r="G154" s="17"/>
      <c r="I154" s="47">
        <f t="shared" si="0"/>
        <v>0</v>
      </c>
      <c r="J154" s="45"/>
    </row>
    <row r="155" spans="1:10" x14ac:dyDescent="0.3">
      <c r="A155" s="2" t="s">
        <v>245</v>
      </c>
      <c r="B155" s="55" t="s">
        <v>336</v>
      </c>
      <c r="C155" s="17"/>
      <c r="D155" s="17"/>
      <c r="E155" s="17"/>
      <c r="F155" s="17"/>
      <c r="G155" s="17"/>
      <c r="I155" s="47">
        <f t="shared" si="0"/>
        <v>0</v>
      </c>
      <c r="J155" s="45"/>
    </row>
    <row r="156" spans="1:10" x14ac:dyDescent="0.3">
      <c r="A156" s="2" t="s">
        <v>161</v>
      </c>
      <c r="B156" s="55" t="s">
        <v>336</v>
      </c>
      <c r="C156" s="17"/>
      <c r="D156" s="17"/>
      <c r="E156" s="17"/>
      <c r="F156" s="17"/>
      <c r="G156" s="17"/>
      <c r="I156" s="47">
        <f t="shared" si="0"/>
        <v>0</v>
      </c>
      <c r="J156" s="45"/>
    </row>
    <row r="157" spans="1:10" x14ac:dyDescent="0.3">
      <c r="A157" t="s">
        <v>441</v>
      </c>
      <c r="B157" s="56" t="s">
        <v>32</v>
      </c>
      <c r="C157" s="17"/>
      <c r="D157" s="17"/>
      <c r="E157" s="17">
        <v>3608</v>
      </c>
      <c r="F157" s="17"/>
      <c r="G157" s="17"/>
      <c r="I157" s="13">
        <f t="shared" si="0"/>
        <v>3608</v>
      </c>
      <c r="J157" s="46">
        <f>I157</f>
        <v>3608</v>
      </c>
    </row>
    <row r="158" spans="1:10" x14ac:dyDescent="0.3">
      <c r="A158" t="s">
        <v>340</v>
      </c>
      <c r="B158" s="56" t="s">
        <v>32</v>
      </c>
      <c r="C158" s="17"/>
      <c r="D158" s="17"/>
      <c r="E158" s="17">
        <v>2766</v>
      </c>
      <c r="F158" s="17">
        <v>4898</v>
      </c>
      <c r="G158" s="17"/>
      <c r="I158" s="13">
        <f t="shared" si="0"/>
        <v>7664</v>
      </c>
      <c r="J158" s="46">
        <f t="shared" ref="J158:J174" si="2">I158</f>
        <v>7664</v>
      </c>
    </row>
    <row r="159" spans="1:10" x14ac:dyDescent="0.3">
      <c r="A159" t="s">
        <v>405</v>
      </c>
      <c r="B159" s="56" t="s">
        <v>32</v>
      </c>
      <c r="C159" s="17"/>
      <c r="D159" s="17"/>
      <c r="E159" s="17"/>
      <c r="F159" s="17"/>
      <c r="G159" s="17">
        <v>2280</v>
      </c>
      <c r="I159" s="13">
        <f t="shared" si="0"/>
        <v>2280</v>
      </c>
      <c r="J159" s="46">
        <f t="shared" si="2"/>
        <v>2280</v>
      </c>
    </row>
    <row r="160" spans="1:10" x14ac:dyDescent="0.3">
      <c r="A160" t="s">
        <v>341</v>
      </c>
      <c r="B160" s="56" t="s">
        <v>32</v>
      </c>
      <c r="C160" s="17"/>
      <c r="D160" s="17"/>
      <c r="E160" s="17"/>
      <c r="F160" s="17">
        <v>1023</v>
      </c>
      <c r="G160" s="17"/>
      <c r="I160" s="13">
        <f t="shared" si="0"/>
        <v>1023</v>
      </c>
      <c r="J160" s="46">
        <f t="shared" si="2"/>
        <v>1023</v>
      </c>
    </row>
    <row r="161" spans="1:10" x14ac:dyDescent="0.3">
      <c r="A161" t="s">
        <v>447</v>
      </c>
      <c r="B161" s="56" t="s">
        <v>32</v>
      </c>
      <c r="C161" s="17"/>
      <c r="D161" s="17"/>
      <c r="E161" s="17"/>
      <c r="F161" s="17"/>
      <c r="G161" s="17"/>
      <c r="I161" s="13">
        <f t="shared" si="0"/>
        <v>0</v>
      </c>
      <c r="J161" s="46">
        <f t="shared" si="2"/>
        <v>0</v>
      </c>
    </row>
    <row r="162" spans="1:10" x14ac:dyDescent="0.3">
      <c r="A162" t="s">
        <v>35</v>
      </c>
      <c r="B162" s="56" t="s">
        <v>390</v>
      </c>
      <c r="C162" s="17"/>
      <c r="D162" s="17"/>
      <c r="E162" s="17">
        <v>4068</v>
      </c>
      <c r="F162" s="17"/>
      <c r="G162" s="17"/>
      <c r="I162" s="13">
        <f t="shared" si="0"/>
        <v>4068</v>
      </c>
      <c r="J162" s="46">
        <f t="shared" si="2"/>
        <v>4068</v>
      </c>
    </row>
    <row r="163" spans="1:10" x14ac:dyDescent="0.3">
      <c r="A163" t="s">
        <v>389</v>
      </c>
      <c r="B163" s="56" t="s">
        <v>390</v>
      </c>
      <c r="C163" s="17"/>
      <c r="D163" s="17"/>
      <c r="E163" s="17">
        <v>3101</v>
      </c>
      <c r="F163" s="17">
        <v>5422</v>
      </c>
      <c r="G163" s="17"/>
      <c r="I163" s="13">
        <f t="shared" si="0"/>
        <v>8523</v>
      </c>
      <c r="J163" s="46">
        <f t="shared" si="2"/>
        <v>8523</v>
      </c>
    </row>
    <row r="164" spans="1:10" x14ac:dyDescent="0.3">
      <c r="A164" t="s">
        <v>396</v>
      </c>
      <c r="B164" s="56" t="s">
        <v>390</v>
      </c>
      <c r="C164" s="17"/>
      <c r="D164" s="17"/>
      <c r="E164" s="17"/>
      <c r="F164" s="17"/>
      <c r="G164" s="17">
        <v>2625</v>
      </c>
      <c r="I164" s="13">
        <f t="shared" si="0"/>
        <v>2625</v>
      </c>
      <c r="J164" s="46">
        <f t="shared" si="2"/>
        <v>2625</v>
      </c>
    </row>
    <row r="165" spans="1:10" x14ac:dyDescent="0.3">
      <c r="A165" t="s">
        <v>391</v>
      </c>
      <c r="B165" s="56" t="s">
        <v>390</v>
      </c>
      <c r="C165" s="17"/>
      <c r="D165" s="17"/>
      <c r="E165" s="17"/>
      <c r="F165" s="17">
        <v>1054</v>
      </c>
      <c r="G165" s="17"/>
      <c r="I165" s="13">
        <f t="shared" si="0"/>
        <v>1054</v>
      </c>
      <c r="J165" s="46">
        <f t="shared" si="2"/>
        <v>1054</v>
      </c>
    </row>
    <row r="166" spans="1:10" x14ac:dyDescent="0.3">
      <c r="A166" t="s">
        <v>408</v>
      </c>
      <c r="B166" s="56" t="s">
        <v>390</v>
      </c>
      <c r="C166" s="17"/>
      <c r="D166" s="17"/>
      <c r="E166" s="17"/>
      <c r="F166" s="17"/>
      <c r="G166" s="17"/>
      <c r="I166" s="13">
        <f t="shared" si="0"/>
        <v>0</v>
      </c>
      <c r="J166" s="46">
        <f t="shared" si="2"/>
        <v>0</v>
      </c>
    </row>
    <row r="167" spans="1:10" x14ac:dyDescent="0.3">
      <c r="A167" t="s">
        <v>35</v>
      </c>
      <c r="B167" s="56" t="s">
        <v>433</v>
      </c>
      <c r="C167" s="17"/>
      <c r="D167" s="17"/>
      <c r="E167" s="17"/>
      <c r="F167" s="17"/>
      <c r="G167" s="17"/>
      <c r="I167" s="13">
        <f t="shared" si="0"/>
        <v>0</v>
      </c>
      <c r="J167" s="46">
        <f t="shared" si="2"/>
        <v>0</v>
      </c>
    </row>
    <row r="168" spans="1:10" x14ac:dyDescent="0.3">
      <c r="A168" t="s">
        <v>389</v>
      </c>
      <c r="B168" s="56" t="s">
        <v>433</v>
      </c>
      <c r="C168" s="17"/>
      <c r="D168" s="17"/>
      <c r="E168" s="17"/>
      <c r="F168" s="17"/>
      <c r="G168" s="17"/>
      <c r="I168" s="13">
        <f t="shared" si="0"/>
        <v>0</v>
      </c>
      <c r="J168" s="46">
        <f t="shared" si="2"/>
        <v>0</v>
      </c>
    </row>
    <row r="169" spans="1:10" x14ac:dyDescent="0.3">
      <c r="A169" t="s">
        <v>396</v>
      </c>
      <c r="B169" s="56" t="s">
        <v>433</v>
      </c>
      <c r="C169" s="17"/>
      <c r="D169" s="17"/>
      <c r="E169" s="17"/>
      <c r="F169" s="17"/>
      <c r="G169" s="17"/>
      <c r="I169" s="13">
        <f t="shared" si="0"/>
        <v>0</v>
      </c>
      <c r="J169" s="46">
        <f t="shared" si="2"/>
        <v>0</v>
      </c>
    </row>
    <row r="170" spans="1:10" x14ac:dyDescent="0.3">
      <c r="A170" t="s">
        <v>391</v>
      </c>
      <c r="B170" s="56" t="s">
        <v>433</v>
      </c>
      <c r="C170" s="17"/>
      <c r="D170" s="17"/>
      <c r="E170" s="17"/>
      <c r="F170" s="17"/>
      <c r="G170" s="17"/>
      <c r="I170" s="13">
        <f t="shared" si="0"/>
        <v>0</v>
      </c>
      <c r="J170" s="46">
        <f t="shared" si="2"/>
        <v>0</v>
      </c>
    </row>
    <row r="171" spans="1:10" x14ac:dyDescent="0.3">
      <c r="A171" t="s">
        <v>408</v>
      </c>
      <c r="B171" s="56" t="s">
        <v>433</v>
      </c>
      <c r="C171" s="17"/>
      <c r="D171" s="17"/>
      <c r="E171" s="17"/>
      <c r="F171" s="17"/>
      <c r="G171" s="17"/>
      <c r="I171" s="13">
        <f t="shared" si="0"/>
        <v>0</v>
      </c>
      <c r="J171" s="46">
        <f t="shared" si="2"/>
        <v>0</v>
      </c>
    </row>
    <row r="172" spans="1:10" x14ac:dyDescent="0.3">
      <c r="A172" t="s">
        <v>37</v>
      </c>
      <c r="B172" s="54" t="s">
        <v>316</v>
      </c>
      <c r="C172" s="17"/>
      <c r="D172" s="17"/>
      <c r="E172" s="17">
        <v>3295</v>
      </c>
      <c r="F172" s="17"/>
      <c r="G172" s="17"/>
      <c r="I172" s="13">
        <f t="shared" si="0"/>
        <v>3295</v>
      </c>
      <c r="J172" s="46">
        <f t="shared" si="2"/>
        <v>3295</v>
      </c>
    </row>
    <row r="173" spans="1:10" x14ac:dyDescent="0.3">
      <c r="A173" s="53" t="s">
        <v>332</v>
      </c>
      <c r="B173" s="54" t="s">
        <v>316</v>
      </c>
      <c r="C173" s="17"/>
      <c r="D173" s="17"/>
      <c r="E173" s="17">
        <v>2414</v>
      </c>
      <c r="F173" s="17">
        <v>4151</v>
      </c>
      <c r="G173" s="17"/>
      <c r="I173" s="13">
        <f t="shared" si="0"/>
        <v>6565</v>
      </c>
      <c r="J173" s="46">
        <f t="shared" si="2"/>
        <v>6565</v>
      </c>
    </row>
    <row r="174" spans="1:10" x14ac:dyDescent="0.3">
      <c r="A174" s="53" t="s">
        <v>326</v>
      </c>
      <c r="B174" s="54" t="s">
        <v>316</v>
      </c>
      <c r="C174" s="17"/>
      <c r="D174" s="17"/>
      <c r="E174" s="17"/>
      <c r="F174" s="17"/>
      <c r="G174" s="17">
        <v>4200</v>
      </c>
      <c r="I174" s="13">
        <f t="shared" si="0"/>
        <v>4200</v>
      </c>
      <c r="J174" s="46">
        <f t="shared" si="2"/>
        <v>4200</v>
      </c>
    </row>
    <row r="175" spans="1:10" x14ac:dyDescent="0.3">
      <c r="A175" s="53" t="s">
        <v>339</v>
      </c>
      <c r="B175" s="54" t="s">
        <v>316</v>
      </c>
      <c r="C175" s="17"/>
      <c r="D175" s="17"/>
      <c r="E175" s="17"/>
      <c r="F175" s="10">
        <v>1600</v>
      </c>
      <c r="G175" s="17"/>
      <c r="I175" s="13">
        <f t="shared" si="0"/>
        <v>1600</v>
      </c>
      <c r="J175" s="46">
        <f>I175</f>
        <v>1600</v>
      </c>
    </row>
    <row r="176" spans="1:10" x14ac:dyDescent="0.3">
      <c r="A176" s="53" t="s">
        <v>161</v>
      </c>
      <c r="B176" s="54" t="s">
        <v>316</v>
      </c>
      <c r="C176" s="17"/>
      <c r="D176" s="17"/>
      <c r="E176" s="17"/>
      <c r="F176" s="10"/>
      <c r="G176" s="17"/>
      <c r="I176" s="13">
        <f t="shared" si="0"/>
        <v>0</v>
      </c>
      <c r="J176" s="46">
        <f>I176</f>
        <v>0</v>
      </c>
    </row>
    <row r="177" spans="1:10" x14ac:dyDescent="0.3">
      <c r="A177" s="53" t="s">
        <v>25</v>
      </c>
      <c r="B177" s="54" t="s">
        <v>397</v>
      </c>
      <c r="C177" s="17"/>
      <c r="D177" s="17"/>
      <c r="E177" s="17">
        <v>3049</v>
      </c>
      <c r="F177" s="10"/>
      <c r="G177" s="17"/>
      <c r="I177" s="13">
        <f t="shared" si="0"/>
        <v>3049</v>
      </c>
      <c r="J177" s="46">
        <f>I177</f>
        <v>3049</v>
      </c>
    </row>
    <row r="178" spans="1:10" x14ac:dyDescent="0.3">
      <c r="A178" s="53" t="s">
        <v>349</v>
      </c>
      <c r="B178" s="54" t="s">
        <v>397</v>
      </c>
      <c r="C178" s="17"/>
      <c r="D178" s="17"/>
      <c r="E178" s="17">
        <v>2334</v>
      </c>
      <c r="F178" s="10">
        <v>4121</v>
      </c>
      <c r="G178" s="17"/>
      <c r="I178" s="13">
        <f t="shared" si="0"/>
        <v>6455</v>
      </c>
      <c r="J178" s="46">
        <f t="shared" ref="J178:J184" si="3">I178</f>
        <v>6455</v>
      </c>
    </row>
    <row r="179" spans="1:10" x14ac:dyDescent="0.3">
      <c r="A179" s="53" t="s">
        <v>325</v>
      </c>
      <c r="B179" s="54" t="s">
        <v>397</v>
      </c>
      <c r="C179" s="17"/>
      <c r="D179" s="17"/>
      <c r="E179" s="17"/>
      <c r="F179" s="10"/>
      <c r="G179" s="17"/>
      <c r="I179" s="13">
        <f t="shared" si="0"/>
        <v>0</v>
      </c>
      <c r="J179" s="46">
        <f t="shared" si="3"/>
        <v>0</v>
      </c>
    </row>
    <row r="180" spans="1:10" x14ac:dyDescent="0.3">
      <c r="A180" s="53" t="s">
        <v>398</v>
      </c>
      <c r="B180" s="54" t="s">
        <v>397</v>
      </c>
      <c r="C180" s="17"/>
      <c r="D180" s="17"/>
      <c r="E180" s="17"/>
      <c r="F180" s="10"/>
      <c r="G180" s="17"/>
      <c r="I180" s="13">
        <f t="shared" si="0"/>
        <v>0</v>
      </c>
      <c r="J180" s="46">
        <f t="shared" si="3"/>
        <v>0</v>
      </c>
    </row>
    <row r="181" spans="1:10" x14ac:dyDescent="0.3">
      <c r="A181" s="53" t="s">
        <v>160</v>
      </c>
      <c r="B181" s="54" t="s">
        <v>397</v>
      </c>
      <c r="C181" s="17"/>
      <c r="D181" s="17"/>
      <c r="E181" s="17"/>
      <c r="F181" s="10"/>
      <c r="G181" s="17"/>
      <c r="I181" s="13">
        <f t="shared" si="0"/>
        <v>0</v>
      </c>
      <c r="J181" s="46">
        <f t="shared" si="3"/>
        <v>0</v>
      </c>
    </row>
    <row r="182" spans="1:10" x14ac:dyDescent="0.3">
      <c r="A182" s="53" t="s">
        <v>332</v>
      </c>
      <c r="B182" s="54" t="s">
        <v>401</v>
      </c>
      <c r="C182" s="17"/>
      <c r="D182" s="17"/>
      <c r="E182" s="17"/>
      <c r="F182" s="10"/>
      <c r="G182" s="17"/>
      <c r="I182" s="13">
        <f t="shared" si="0"/>
        <v>0</v>
      </c>
      <c r="J182" s="46">
        <f t="shared" si="3"/>
        <v>0</v>
      </c>
    </row>
    <row r="183" spans="1:10" x14ac:dyDescent="0.3">
      <c r="A183" s="53" t="s">
        <v>339</v>
      </c>
      <c r="B183" s="54" t="s">
        <v>401</v>
      </c>
      <c r="C183" s="17"/>
      <c r="D183" s="17"/>
      <c r="E183" s="17"/>
      <c r="F183" s="10"/>
      <c r="G183" s="17"/>
      <c r="I183" s="13">
        <f t="shared" si="0"/>
        <v>0</v>
      </c>
      <c r="J183" s="46">
        <f t="shared" si="3"/>
        <v>0</v>
      </c>
    </row>
    <row r="184" spans="1:10" x14ac:dyDescent="0.3">
      <c r="A184" s="53" t="s">
        <v>161</v>
      </c>
      <c r="B184" s="54" t="s">
        <v>401</v>
      </c>
      <c r="C184" s="17"/>
      <c r="D184" s="17"/>
      <c r="E184" s="17"/>
      <c r="F184" s="10"/>
      <c r="G184" s="17"/>
      <c r="I184" s="13">
        <f t="shared" si="0"/>
        <v>0</v>
      </c>
      <c r="J184" s="46">
        <f t="shared" si="3"/>
        <v>0</v>
      </c>
    </row>
    <row r="185" spans="1:10" x14ac:dyDescent="0.3">
      <c r="A185" t="s">
        <v>37</v>
      </c>
      <c r="B185" t="s">
        <v>293</v>
      </c>
      <c r="C185" s="17"/>
      <c r="D185" s="17"/>
      <c r="E185" s="17"/>
      <c r="F185" s="17"/>
      <c r="G185" s="17"/>
      <c r="I185" s="13">
        <f t="shared" si="0"/>
        <v>0</v>
      </c>
      <c r="J185" s="44">
        <f>I185+I192+I196+I204+I211</f>
        <v>2162</v>
      </c>
    </row>
    <row r="186" spans="1:10" x14ac:dyDescent="0.3">
      <c r="A186" s="2" t="s">
        <v>332</v>
      </c>
      <c r="B186" s="2" t="s">
        <v>327</v>
      </c>
      <c r="C186" s="17"/>
      <c r="D186" s="17"/>
      <c r="E186" s="17"/>
      <c r="F186" s="17"/>
      <c r="G186" s="17"/>
      <c r="I186" s="13">
        <f t="shared" si="0"/>
        <v>0</v>
      </c>
      <c r="J186" s="46">
        <f>I186+I205+I212+I197</f>
        <v>1413</v>
      </c>
    </row>
    <row r="187" spans="1:10" x14ac:dyDescent="0.3">
      <c r="A187" t="s">
        <v>33</v>
      </c>
      <c r="B187" t="s">
        <v>293</v>
      </c>
      <c r="C187" s="17"/>
      <c r="D187" s="17"/>
      <c r="E187" s="17"/>
      <c r="F187" s="17"/>
      <c r="G187" s="17"/>
      <c r="I187" s="13">
        <f t="shared" si="0"/>
        <v>0</v>
      </c>
      <c r="J187" s="46">
        <f>I187+I193+I198+I206+I213</f>
        <v>6551</v>
      </c>
    </row>
    <row r="188" spans="1:10" x14ac:dyDescent="0.3">
      <c r="A188" s="2" t="s">
        <v>326</v>
      </c>
      <c r="B188" s="2" t="s">
        <v>327</v>
      </c>
      <c r="C188" s="17"/>
      <c r="D188" s="17"/>
      <c r="E188" s="17"/>
      <c r="F188" s="17"/>
      <c r="G188" s="17"/>
      <c r="I188" s="13">
        <f t="shared" si="0"/>
        <v>0</v>
      </c>
      <c r="J188" s="46">
        <f>I188+I207+I214+I199</f>
        <v>2496</v>
      </c>
    </row>
    <row r="189" spans="1:10" x14ac:dyDescent="0.3">
      <c r="A189" t="s">
        <v>31</v>
      </c>
      <c r="B189" t="s">
        <v>293</v>
      </c>
      <c r="C189" s="17"/>
      <c r="D189" s="17"/>
      <c r="E189" s="17"/>
      <c r="F189" s="10"/>
      <c r="G189" s="17"/>
      <c r="I189" s="13">
        <f t="shared" si="0"/>
        <v>0</v>
      </c>
      <c r="J189" s="44">
        <f>I189+I194+I200+I208+I215</f>
        <v>8417</v>
      </c>
    </row>
    <row r="190" spans="1:10" x14ac:dyDescent="0.3">
      <c r="A190" t="s">
        <v>245</v>
      </c>
      <c r="B190" t="s">
        <v>293</v>
      </c>
      <c r="C190" s="17"/>
      <c r="D190" s="17"/>
      <c r="E190" s="17"/>
      <c r="F190" s="10"/>
      <c r="G190" s="17"/>
      <c r="I190" s="13">
        <f t="shared" si="0"/>
        <v>0</v>
      </c>
      <c r="J190" s="75">
        <f>I190+I195+I202+I209+I217</f>
        <v>5368</v>
      </c>
    </row>
    <row r="191" spans="1:10" x14ac:dyDescent="0.3">
      <c r="A191" t="s">
        <v>161</v>
      </c>
      <c r="B191" t="s">
        <v>293</v>
      </c>
      <c r="C191" s="17"/>
      <c r="D191" s="17"/>
      <c r="E191" s="17"/>
      <c r="F191" s="10"/>
      <c r="G191" s="17"/>
      <c r="I191" s="13">
        <f t="shared" si="0"/>
        <v>0</v>
      </c>
      <c r="J191" s="46">
        <f>I191+I210+I218+I203</f>
        <v>4962</v>
      </c>
    </row>
    <row r="192" spans="1:10" x14ac:dyDescent="0.3">
      <c r="A192" t="s">
        <v>37</v>
      </c>
      <c r="B192" t="s">
        <v>277</v>
      </c>
      <c r="C192" s="17"/>
      <c r="D192" s="17">
        <v>1380</v>
      </c>
      <c r="E192" s="17"/>
      <c r="F192" s="10"/>
      <c r="G192" s="17"/>
      <c r="I192" s="47">
        <f t="shared" si="0"/>
        <v>1380</v>
      </c>
      <c r="J192" s="46"/>
    </row>
    <row r="193" spans="1:10" x14ac:dyDescent="0.3">
      <c r="A193" t="s">
        <v>33</v>
      </c>
      <c r="B193" t="s">
        <v>277</v>
      </c>
      <c r="C193" s="17"/>
      <c r="D193" s="17"/>
      <c r="E193" s="17"/>
      <c r="F193" s="10"/>
      <c r="G193" s="17"/>
      <c r="I193" s="47">
        <f t="shared" si="0"/>
        <v>0</v>
      </c>
      <c r="J193" s="46"/>
    </row>
    <row r="194" spans="1:10" x14ac:dyDescent="0.3">
      <c r="A194" t="s">
        <v>31</v>
      </c>
      <c r="B194" t="s">
        <v>277</v>
      </c>
      <c r="C194" s="17"/>
      <c r="D194" s="17"/>
      <c r="E194" s="17"/>
      <c r="F194" s="10"/>
      <c r="G194" s="17"/>
      <c r="I194" s="47">
        <f t="shared" si="0"/>
        <v>0</v>
      </c>
      <c r="J194" s="46"/>
    </row>
    <row r="195" spans="1:10" x14ac:dyDescent="0.3">
      <c r="A195" t="s">
        <v>245</v>
      </c>
      <c r="B195" t="s">
        <v>277</v>
      </c>
      <c r="C195" s="17"/>
      <c r="D195" s="17"/>
      <c r="E195" s="17"/>
      <c r="F195" s="10"/>
      <c r="G195" s="17"/>
      <c r="I195" s="74">
        <f t="shared" si="0"/>
        <v>0</v>
      </c>
      <c r="J195" s="46"/>
    </row>
    <row r="196" spans="1:10" x14ac:dyDescent="0.3">
      <c r="A196" s="2" t="s">
        <v>37</v>
      </c>
      <c r="B196" s="2" t="s">
        <v>153</v>
      </c>
      <c r="C196" s="17"/>
      <c r="D196" s="17"/>
      <c r="E196" s="17"/>
      <c r="F196" s="10"/>
      <c r="G196" s="17"/>
      <c r="I196" s="47">
        <f t="shared" si="0"/>
        <v>0</v>
      </c>
      <c r="J196" s="46"/>
    </row>
    <row r="197" spans="1:10" x14ac:dyDescent="0.3">
      <c r="A197" s="2" t="s">
        <v>332</v>
      </c>
      <c r="B197" s="2" t="s">
        <v>153</v>
      </c>
      <c r="C197" s="17"/>
      <c r="D197" s="17"/>
      <c r="E197" s="17"/>
      <c r="F197" s="10">
        <v>516</v>
      </c>
      <c r="G197" s="17">
        <v>897</v>
      </c>
      <c r="I197" s="47">
        <f t="shared" si="0"/>
        <v>1413</v>
      </c>
      <c r="J197" s="46"/>
    </row>
    <row r="198" spans="1:10" x14ac:dyDescent="0.3">
      <c r="A198" s="2" t="s">
        <v>33</v>
      </c>
      <c r="B198" s="2" t="s">
        <v>153</v>
      </c>
      <c r="C198" s="17"/>
      <c r="D198" s="17"/>
      <c r="E198" s="17"/>
      <c r="F198" s="10">
        <v>548</v>
      </c>
      <c r="G198" s="17"/>
      <c r="I198" s="47">
        <f t="shared" si="0"/>
        <v>548</v>
      </c>
      <c r="J198" s="46"/>
    </row>
    <row r="199" spans="1:10" x14ac:dyDescent="0.3">
      <c r="A199" s="2" t="s">
        <v>326</v>
      </c>
      <c r="B199" s="2" t="s">
        <v>153</v>
      </c>
      <c r="C199" s="17"/>
      <c r="D199" s="17"/>
      <c r="E199" s="17"/>
      <c r="F199" s="10"/>
      <c r="G199" s="17"/>
      <c r="I199" s="47">
        <f t="shared" si="0"/>
        <v>0</v>
      </c>
      <c r="J199" s="46"/>
    </row>
    <row r="200" spans="1:10" x14ac:dyDescent="0.3">
      <c r="A200" s="2" t="s">
        <v>31</v>
      </c>
      <c r="B200" s="2" t="s">
        <v>153</v>
      </c>
      <c r="C200" s="17"/>
      <c r="D200" s="17"/>
      <c r="E200" s="17"/>
      <c r="F200" s="10"/>
      <c r="G200" s="17"/>
      <c r="I200" s="47">
        <f t="shared" si="0"/>
        <v>0</v>
      </c>
      <c r="J200" s="46"/>
    </row>
    <row r="201" spans="1:10" x14ac:dyDescent="0.3">
      <c r="A201" s="2" t="s">
        <v>339</v>
      </c>
      <c r="B201" s="2" t="s">
        <v>153</v>
      </c>
      <c r="C201" s="17"/>
      <c r="D201" s="17">
        <v>10301</v>
      </c>
      <c r="E201" s="17">
        <v>3560</v>
      </c>
      <c r="F201" s="10"/>
      <c r="G201" s="17"/>
      <c r="I201" s="47">
        <f t="shared" si="0"/>
        <v>13861</v>
      </c>
      <c r="J201" s="46">
        <f>I201+I216</f>
        <v>14185</v>
      </c>
    </row>
    <row r="202" spans="1:10" x14ac:dyDescent="0.3">
      <c r="A202" s="2" t="s">
        <v>245</v>
      </c>
      <c r="B202" s="2" t="s">
        <v>153</v>
      </c>
      <c r="C202" s="17"/>
      <c r="D202" s="17"/>
      <c r="E202" s="17"/>
      <c r="F202" s="10"/>
      <c r="G202" s="17"/>
      <c r="I202" s="47">
        <f t="shared" si="0"/>
        <v>0</v>
      </c>
      <c r="J202" s="46"/>
    </row>
    <row r="203" spans="1:10" x14ac:dyDescent="0.3">
      <c r="A203" s="2" t="s">
        <v>161</v>
      </c>
      <c r="B203" s="2" t="s">
        <v>153</v>
      </c>
      <c r="C203" s="17"/>
      <c r="D203" s="17"/>
      <c r="E203" s="17"/>
      <c r="F203" s="10"/>
      <c r="G203" s="17"/>
      <c r="I203" s="47">
        <f t="shared" si="0"/>
        <v>0</v>
      </c>
      <c r="J203" s="46"/>
    </row>
    <row r="204" spans="1:10" x14ac:dyDescent="0.3">
      <c r="A204" s="2" t="s">
        <v>42</v>
      </c>
      <c r="B204" s="2" t="s">
        <v>355</v>
      </c>
      <c r="C204" s="17"/>
      <c r="D204" s="17"/>
      <c r="E204" s="17"/>
      <c r="F204" s="17"/>
      <c r="G204" s="17"/>
      <c r="I204" s="47">
        <f t="shared" si="0"/>
        <v>0</v>
      </c>
      <c r="J204" s="46"/>
    </row>
    <row r="205" spans="1:10" x14ac:dyDescent="0.3">
      <c r="A205" s="2" t="s">
        <v>356</v>
      </c>
      <c r="B205" s="2" t="s">
        <v>355</v>
      </c>
      <c r="C205" s="17"/>
      <c r="D205" s="17"/>
      <c r="E205" s="17"/>
      <c r="F205" s="17"/>
      <c r="G205" s="17"/>
      <c r="I205" s="47">
        <f t="shared" si="0"/>
        <v>0</v>
      </c>
      <c r="J205" s="46"/>
    </row>
    <row r="206" spans="1:10" x14ac:dyDescent="0.3">
      <c r="A206" s="2" t="s">
        <v>44</v>
      </c>
      <c r="B206" s="2" t="s">
        <v>355</v>
      </c>
      <c r="C206" s="17"/>
      <c r="D206" s="17"/>
      <c r="E206" s="17"/>
      <c r="F206" s="17"/>
      <c r="G206" s="17"/>
      <c r="I206" s="47">
        <f t="shared" si="0"/>
        <v>0</v>
      </c>
      <c r="J206" s="46"/>
    </row>
    <row r="207" spans="1:10" x14ac:dyDescent="0.3">
      <c r="A207" s="2" t="s">
        <v>357</v>
      </c>
      <c r="B207" s="2" t="s">
        <v>355</v>
      </c>
      <c r="C207" s="17"/>
      <c r="D207" s="17"/>
      <c r="E207" s="17"/>
      <c r="F207" s="17"/>
      <c r="G207" s="17"/>
      <c r="I207" s="47">
        <f t="shared" si="0"/>
        <v>0</v>
      </c>
      <c r="J207" s="46"/>
    </row>
    <row r="208" spans="1:10" x14ac:dyDescent="0.3">
      <c r="A208" s="2" t="s">
        <v>71</v>
      </c>
      <c r="B208" s="2" t="s">
        <v>355</v>
      </c>
      <c r="C208" s="17"/>
      <c r="D208" s="17"/>
      <c r="E208" s="17"/>
      <c r="F208" s="17"/>
      <c r="G208" s="17"/>
      <c r="I208" s="47">
        <f t="shared" si="0"/>
        <v>0</v>
      </c>
      <c r="J208" s="46"/>
    </row>
    <row r="209" spans="1:10" x14ac:dyDescent="0.3">
      <c r="A209" s="2" t="s">
        <v>358</v>
      </c>
      <c r="B209" s="2" t="s">
        <v>355</v>
      </c>
      <c r="C209" s="17"/>
      <c r="D209" s="17"/>
      <c r="E209" s="17"/>
      <c r="F209" s="17"/>
      <c r="G209" s="17"/>
      <c r="I209" s="47">
        <f t="shared" si="0"/>
        <v>0</v>
      </c>
      <c r="J209" s="46"/>
    </row>
    <row r="210" spans="1:10" x14ac:dyDescent="0.3">
      <c r="A210" s="2" t="s">
        <v>359</v>
      </c>
      <c r="B210" s="2" t="s">
        <v>355</v>
      </c>
      <c r="C210" s="17"/>
      <c r="D210" s="17"/>
      <c r="E210" s="17"/>
      <c r="F210" s="10"/>
      <c r="G210" s="17"/>
      <c r="I210" s="47">
        <f t="shared" si="0"/>
        <v>0</v>
      </c>
      <c r="J210" s="46"/>
    </row>
    <row r="211" spans="1:10" x14ac:dyDescent="0.3">
      <c r="A211" s="2" t="s">
        <v>37</v>
      </c>
      <c r="B211" s="2" t="s">
        <v>381</v>
      </c>
      <c r="C211" s="17"/>
      <c r="D211" s="17"/>
      <c r="E211" s="17"/>
      <c r="F211" s="10"/>
      <c r="G211" s="17">
        <v>782</v>
      </c>
      <c r="I211" s="47">
        <f t="shared" si="0"/>
        <v>782</v>
      </c>
      <c r="J211" s="46"/>
    </row>
    <row r="212" spans="1:10" x14ac:dyDescent="0.3">
      <c r="A212" s="2" t="s">
        <v>332</v>
      </c>
      <c r="B212" s="2" t="s">
        <v>381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s="2" t="s">
        <v>33</v>
      </c>
      <c r="B213" s="2" t="s">
        <v>381</v>
      </c>
      <c r="C213" s="17"/>
      <c r="D213" s="17"/>
      <c r="E213" s="17"/>
      <c r="F213" s="10">
        <v>2963</v>
      </c>
      <c r="G213" s="17">
        <v>3040</v>
      </c>
      <c r="I213" s="47">
        <f t="shared" si="0"/>
        <v>6003</v>
      </c>
      <c r="J213" s="46"/>
    </row>
    <row r="214" spans="1:10" x14ac:dyDescent="0.3">
      <c r="A214" s="2" t="s">
        <v>326</v>
      </c>
      <c r="B214" s="2" t="s">
        <v>381</v>
      </c>
      <c r="C214" s="17"/>
      <c r="D214" s="17"/>
      <c r="E214" s="17"/>
      <c r="F214" s="10">
        <v>1241</v>
      </c>
      <c r="G214" s="17">
        <v>1255</v>
      </c>
      <c r="I214" s="47">
        <f t="shared" si="0"/>
        <v>2496</v>
      </c>
      <c r="J214" s="46"/>
    </row>
    <row r="215" spans="1:10" x14ac:dyDescent="0.3">
      <c r="A215" s="2" t="s">
        <v>31</v>
      </c>
      <c r="B215" s="2" t="s">
        <v>381</v>
      </c>
      <c r="C215" s="17"/>
      <c r="D215" s="17"/>
      <c r="E215" s="17"/>
      <c r="F215" s="10">
        <v>5032</v>
      </c>
      <c r="G215" s="17">
        <v>3385</v>
      </c>
      <c r="I215" s="47">
        <f t="shared" si="0"/>
        <v>8417</v>
      </c>
      <c r="J215" s="46"/>
    </row>
    <row r="216" spans="1:10" x14ac:dyDescent="0.3">
      <c r="A216" s="2" t="s">
        <v>339</v>
      </c>
      <c r="B216" s="2" t="s">
        <v>381</v>
      </c>
      <c r="C216" s="17"/>
      <c r="D216" s="17">
        <v>324</v>
      </c>
      <c r="E216" s="17"/>
      <c r="F216" s="10"/>
      <c r="G216" s="17"/>
      <c r="I216" s="47">
        <f t="shared" si="0"/>
        <v>324</v>
      </c>
      <c r="J216" s="46"/>
    </row>
    <row r="217" spans="1:10" x14ac:dyDescent="0.3">
      <c r="A217" s="2" t="s">
        <v>245</v>
      </c>
      <c r="B217" s="2" t="s">
        <v>381</v>
      </c>
      <c r="C217" s="17">
        <v>1197</v>
      </c>
      <c r="D217" s="17"/>
      <c r="E217" s="17">
        <v>1270</v>
      </c>
      <c r="F217" s="10"/>
      <c r="G217" s="17">
        <v>2901</v>
      </c>
      <c r="I217" s="47">
        <f t="shared" si="0"/>
        <v>5368</v>
      </c>
      <c r="J217" s="46"/>
    </row>
    <row r="218" spans="1:10" x14ac:dyDescent="0.3">
      <c r="A218" s="2" t="s">
        <v>161</v>
      </c>
      <c r="B218" s="2" t="s">
        <v>381</v>
      </c>
      <c r="C218" s="17"/>
      <c r="D218" s="17">
        <v>442</v>
      </c>
      <c r="E218" s="17">
        <v>4520</v>
      </c>
      <c r="F218" s="10"/>
      <c r="G218" s="17"/>
      <c r="I218" s="47">
        <f t="shared" si="0"/>
        <v>4962</v>
      </c>
      <c r="J218" s="46"/>
    </row>
    <row r="219" spans="1:10" x14ac:dyDescent="0.3">
      <c r="A219" s="2" t="s">
        <v>42</v>
      </c>
      <c r="B219" s="54" t="s">
        <v>385</v>
      </c>
      <c r="C219" s="17"/>
      <c r="D219" s="17">
        <v>12023</v>
      </c>
      <c r="E219" s="17">
        <v>12512</v>
      </c>
      <c r="F219" s="10">
        <v>1563</v>
      </c>
      <c r="G219" s="17">
        <v>6810</v>
      </c>
      <c r="H219" s="17"/>
      <c r="I219" s="47">
        <f t="shared" si="0"/>
        <v>32908</v>
      </c>
      <c r="J219" s="46"/>
    </row>
    <row r="220" spans="1:10" x14ac:dyDescent="0.3">
      <c r="A220" s="2" t="s">
        <v>356</v>
      </c>
      <c r="B220" s="54" t="s">
        <v>385</v>
      </c>
      <c r="C220" s="17"/>
      <c r="D220" s="17"/>
      <c r="E220" s="17">
        <v>1708</v>
      </c>
      <c r="F220" s="10">
        <v>3098</v>
      </c>
      <c r="G220" s="17">
        <v>2990</v>
      </c>
      <c r="H220" s="17"/>
      <c r="I220" s="47">
        <f t="shared" si="0"/>
        <v>7796</v>
      </c>
      <c r="J220" s="46"/>
    </row>
    <row r="221" spans="1:10" x14ac:dyDescent="0.3">
      <c r="A221" s="2" t="s">
        <v>44</v>
      </c>
      <c r="B221" s="54" t="s">
        <v>385</v>
      </c>
      <c r="C221" s="17"/>
      <c r="D221" s="17"/>
      <c r="E221" s="17">
        <v>3737</v>
      </c>
      <c r="F221" s="10">
        <v>7843</v>
      </c>
      <c r="I221" s="47">
        <f t="shared" si="0"/>
        <v>11580</v>
      </c>
      <c r="J221" s="46"/>
    </row>
    <row r="222" spans="1:10" x14ac:dyDescent="0.3">
      <c r="A222" s="2" t="s">
        <v>357</v>
      </c>
      <c r="B222" s="54" t="s">
        <v>385</v>
      </c>
      <c r="C222" s="17"/>
      <c r="D222" s="17"/>
      <c r="E222" s="17"/>
      <c r="F222" s="10"/>
      <c r="G222" s="17">
        <v>1419</v>
      </c>
      <c r="H222" s="17"/>
      <c r="I222" s="47">
        <f t="shared" si="0"/>
        <v>1419</v>
      </c>
      <c r="J222" s="46"/>
    </row>
    <row r="223" spans="1:10" x14ac:dyDescent="0.3">
      <c r="A223" s="2" t="s">
        <v>71</v>
      </c>
      <c r="B223" s="54" t="s">
        <v>385</v>
      </c>
      <c r="C223" s="17"/>
      <c r="D223" s="17"/>
      <c r="E223" s="17"/>
      <c r="F223" s="10"/>
      <c r="G223" s="17">
        <v>2361</v>
      </c>
      <c r="H223" s="17"/>
      <c r="I223" s="47">
        <f t="shared" si="0"/>
        <v>2361</v>
      </c>
      <c r="J223" s="46"/>
    </row>
    <row r="224" spans="1:10" x14ac:dyDescent="0.3">
      <c r="A224" s="2" t="s">
        <v>416</v>
      </c>
      <c r="B224" s="54" t="s">
        <v>385</v>
      </c>
      <c r="C224" s="17"/>
      <c r="D224" s="17"/>
      <c r="E224" s="17">
        <v>4729</v>
      </c>
      <c r="F224" s="10">
        <v>592</v>
      </c>
      <c r="I224" s="47">
        <f t="shared" si="0"/>
        <v>5321</v>
      </c>
      <c r="J224" s="46"/>
    </row>
    <row r="225" spans="1:10" x14ac:dyDescent="0.3">
      <c r="A225" s="2" t="s">
        <v>358</v>
      </c>
      <c r="B225" s="54" t="s">
        <v>385</v>
      </c>
      <c r="C225" s="17"/>
      <c r="D225" s="17"/>
      <c r="E225" s="17"/>
      <c r="F225" s="10"/>
      <c r="G225" s="17">
        <v>1314</v>
      </c>
      <c r="H225" s="17"/>
      <c r="I225" s="47">
        <f t="shared" ref="I225:I244" si="4">C225+D225+E225+F225+G225</f>
        <v>1314</v>
      </c>
      <c r="J225" s="46"/>
    </row>
    <row r="226" spans="1:10" x14ac:dyDescent="0.3">
      <c r="A226" s="2" t="s">
        <v>359</v>
      </c>
      <c r="B226" s="54" t="s">
        <v>385</v>
      </c>
      <c r="C226" s="17"/>
      <c r="D226" s="17"/>
      <c r="E226" s="17">
        <v>4327</v>
      </c>
      <c r="F226" s="10"/>
      <c r="G226" s="17"/>
      <c r="I226" s="47">
        <f t="shared" si="4"/>
        <v>4327</v>
      </c>
      <c r="J226" s="46"/>
    </row>
    <row r="227" spans="1:10" x14ac:dyDescent="0.3">
      <c r="A227" s="2" t="s">
        <v>392</v>
      </c>
      <c r="B227" s="54" t="s">
        <v>390</v>
      </c>
      <c r="C227" s="17"/>
      <c r="D227" s="17"/>
      <c r="E227" s="17"/>
      <c r="F227" s="10"/>
      <c r="G227" s="17"/>
      <c r="I227" s="47">
        <f t="shared" si="4"/>
        <v>0</v>
      </c>
      <c r="J227" s="46">
        <f>I227</f>
        <v>0</v>
      </c>
    </row>
    <row r="228" spans="1:10" x14ac:dyDescent="0.3">
      <c r="A228" s="2" t="s">
        <v>411</v>
      </c>
      <c r="B228" s="54" t="s">
        <v>390</v>
      </c>
      <c r="C228" s="17"/>
      <c r="D228" s="17"/>
      <c r="E228" s="17"/>
      <c r="F228" s="10"/>
      <c r="G228" s="17"/>
      <c r="I228" s="47">
        <f t="shared" si="4"/>
        <v>0</v>
      </c>
      <c r="J228" s="46">
        <f>I228</f>
        <v>0</v>
      </c>
    </row>
    <row r="229" spans="1:10" x14ac:dyDescent="0.3">
      <c r="A229" s="2" t="s">
        <v>393</v>
      </c>
      <c r="B229" s="54" t="s">
        <v>390</v>
      </c>
      <c r="C229" s="17"/>
      <c r="D229" s="17"/>
      <c r="E229" s="17"/>
      <c r="F229" s="10"/>
      <c r="G229" s="17"/>
      <c r="I229" s="47">
        <f t="shared" si="4"/>
        <v>0</v>
      </c>
      <c r="J229" s="46">
        <f>I229</f>
        <v>0</v>
      </c>
    </row>
    <row r="230" spans="1:10" x14ac:dyDescent="0.3">
      <c r="A230" s="2" t="s">
        <v>29</v>
      </c>
      <c r="B230" s="54" t="s">
        <v>433</v>
      </c>
      <c r="C230" s="17"/>
      <c r="D230" s="17"/>
      <c r="E230" s="17"/>
      <c r="F230" s="10">
        <v>595</v>
      </c>
      <c r="G230" s="17"/>
      <c r="I230" s="47">
        <f t="shared" si="4"/>
        <v>595</v>
      </c>
      <c r="J230" s="46"/>
    </row>
    <row r="231" spans="1:10" x14ac:dyDescent="0.3">
      <c r="A231" s="2" t="s">
        <v>330</v>
      </c>
      <c r="B231" s="54" t="s">
        <v>433</v>
      </c>
      <c r="C231" s="17"/>
      <c r="D231" s="17"/>
      <c r="E231" s="17"/>
      <c r="F231" s="10"/>
      <c r="G231" s="17"/>
      <c r="I231" s="47">
        <f t="shared" si="4"/>
        <v>0</v>
      </c>
      <c r="J231" s="46"/>
    </row>
    <row r="232" spans="1:10" x14ac:dyDescent="0.3">
      <c r="A232" s="2" t="s">
        <v>17</v>
      </c>
      <c r="B232" s="54" t="s">
        <v>433</v>
      </c>
      <c r="C232" s="17"/>
      <c r="D232" s="17"/>
      <c r="E232" s="17"/>
      <c r="F232" s="10"/>
      <c r="G232" s="17"/>
      <c r="I232" s="47">
        <f t="shared" si="4"/>
        <v>0</v>
      </c>
      <c r="J232" s="46"/>
    </row>
    <row r="233" spans="1:10" x14ac:dyDescent="0.3">
      <c r="A233" s="2" t="s">
        <v>331</v>
      </c>
      <c r="B233" s="54" t="s">
        <v>433</v>
      </c>
      <c r="C233" s="17"/>
      <c r="D233" s="17"/>
      <c r="E233" s="17"/>
      <c r="F233" s="10"/>
      <c r="G233" s="17"/>
      <c r="I233" s="47">
        <f t="shared" si="4"/>
        <v>0</v>
      </c>
      <c r="J233" s="46"/>
    </row>
    <row r="234" spans="1:10" x14ac:dyDescent="0.3">
      <c r="A234" s="2" t="s">
        <v>18</v>
      </c>
      <c r="B234" s="54" t="s">
        <v>433</v>
      </c>
      <c r="C234" s="17"/>
      <c r="D234" s="17"/>
      <c r="E234" s="17"/>
      <c r="F234" s="10"/>
      <c r="G234" s="17"/>
      <c r="I234" s="47">
        <f t="shared" si="4"/>
        <v>0</v>
      </c>
      <c r="J234" s="46"/>
    </row>
    <row r="235" spans="1:10" x14ac:dyDescent="0.3">
      <c r="A235" s="2" t="s">
        <v>415</v>
      </c>
      <c r="B235" s="54" t="s">
        <v>433</v>
      </c>
      <c r="C235" s="17"/>
      <c r="D235" s="17"/>
      <c r="E235" s="17"/>
      <c r="F235" s="10"/>
      <c r="G235" s="17"/>
      <c r="I235" s="47">
        <f t="shared" si="4"/>
        <v>0</v>
      </c>
      <c r="J235" s="46"/>
    </row>
    <row r="236" spans="1:10" x14ac:dyDescent="0.3">
      <c r="A236" s="65" t="s">
        <v>29</v>
      </c>
      <c r="B236" s="58" t="s">
        <v>310</v>
      </c>
      <c r="C236" s="17"/>
      <c r="D236" s="17">
        <v>1032</v>
      </c>
      <c r="E236" s="17">
        <v>520</v>
      </c>
      <c r="F236" s="17"/>
      <c r="G236" s="17"/>
      <c r="I236" s="47">
        <f t="shared" ref="I236:I243" si="5">C236+D236+E236+F236+G236</f>
        <v>1552</v>
      </c>
      <c r="J236" s="46">
        <f>I236+I230+I219</f>
        <v>35055</v>
      </c>
    </row>
    <row r="237" spans="1:10" x14ac:dyDescent="0.3">
      <c r="A237" s="65" t="s">
        <v>330</v>
      </c>
      <c r="B237" s="58" t="s">
        <v>310</v>
      </c>
      <c r="C237" s="17">
        <v>6908</v>
      </c>
      <c r="D237" s="17">
        <v>1717</v>
      </c>
      <c r="E237" s="17"/>
      <c r="F237" s="17">
        <v>14651</v>
      </c>
      <c r="G237" s="17">
        <v>1534</v>
      </c>
      <c r="H237" s="17"/>
      <c r="I237" s="47">
        <f t="shared" si="5"/>
        <v>24810</v>
      </c>
      <c r="J237" s="46">
        <f t="shared" ref="J237:J240" si="6">I237+I231+I220</f>
        <v>32606</v>
      </c>
    </row>
    <row r="238" spans="1:10" x14ac:dyDescent="0.3">
      <c r="A238" s="65" t="s">
        <v>17</v>
      </c>
      <c r="B238" s="58" t="s">
        <v>310</v>
      </c>
      <c r="C238" s="17">
        <v>991</v>
      </c>
      <c r="D238" s="17">
        <v>7549</v>
      </c>
      <c r="E238" s="17">
        <v>4041</v>
      </c>
      <c r="F238" s="17">
        <v>4545</v>
      </c>
      <c r="I238" s="47">
        <f t="shared" si="5"/>
        <v>17126</v>
      </c>
      <c r="J238" s="46">
        <f t="shared" si="6"/>
        <v>28706</v>
      </c>
    </row>
    <row r="239" spans="1:10" x14ac:dyDescent="0.3">
      <c r="A239" s="65" t="s">
        <v>331</v>
      </c>
      <c r="B239" s="58" t="s">
        <v>310</v>
      </c>
      <c r="C239" s="17"/>
      <c r="D239" s="17"/>
      <c r="E239" s="17"/>
      <c r="F239" s="17">
        <v>3202</v>
      </c>
      <c r="G239" s="23">
        <v>1679</v>
      </c>
      <c r="H239" s="23"/>
      <c r="I239" s="47">
        <f t="shared" si="5"/>
        <v>4881</v>
      </c>
      <c r="J239" s="46">
        <f t="shared" si="6"/>
        <v>6300</v>
      </c>
    </row>
    <row r="240" spans="1:10" x14ac:dyDescent="0.3">
      <c r="A240" s="65" t="s">
        <v>18</v>
      </c>
      <c r="B240" s="58" t="s">
        <v>310</v>
      </c>
      <c r="C240" s="17"/>
      <c r="D240" s="17"/>
      <c r="E240" s="17"/>
      <c r="F240" s="10">
        <v>4020</v>
      </c>
      <c r="I240" s="47">
        <f t="shared" si="5"/>
        <v>4020</v>
      </c>
      <c r="J240" s="46">
        <f t="shared" si="6"/>
        <v>6381</v>
      </c>
    </row>
    <row r="241" spans="1:10" x14ac:dyDescent="0.3">
      <c r="A241" s="65" t="s">
        <v>415</v>
      </c>
      <c r="B241" s="58" t="s">
        <v>310</v>
      </c>
      <c r="C241" s="17">
        <v>2835</v>
      </c>
      <c r="D241" s="17">
        <v>3210</v>
      </c>
      <c r="E241" s="17">
        <v>4881</v>
      </c>
      <c r="F241" s="10">
        <v>1417</v>
      </c>
      <c r="G241" s="17">
        <v>203</v>
      </c>
      <c r="H241" s="17"/>
      <c r="I241" s="47">
        <f t="shared" si="5"/>
        <v>12546</v>
      </c>
      <c r="J241" s="46">
        <f>I241+I235+I224</f>
        <v>17867</v>
      </c>
    </row>
    <row r="242" spans="1:10" x14ac:dyDescent="0.3">
      <c r="A242" s="65" t="s">
        <v>244</v>
      </c>
      <c r="B242" s="58" t="s">
        <v>310</v>
      </c>
      <c r="C242" s="17">
        <v>1829</v>
      </c>
      <c r="D242" s="17"/>
      <c r="E242" s="17">
        <v>5423</v>
      </c>
      <c r="F242" s="10">
        <v>2029</v>
      </c>
      <c r="G242" s="17"/>
      <c r="I242" s="47">
        <f t="shared" si="5"/>
        <v>9281</v>
      </c>
      <c r="J242" s="46">
        <f>I242+I225</f>
        <v>10595</v>
      </c>
    </row>
    <row r="243" spans="1:10" x14ac:dyDescent="0.3">
      <c r="A243" s="65" t="s">
        <v>162</v>
      </c>
      <c r="B243" s="58" t="s">
        <v>310</v>
      </c>
      <c r="C243" s="17"/>
      <c r="D243" s="17">
        <v>4085</v>
      </c>
      <c r="E243" s="17">
        <v>3105</v>
      </c>
      <c r="F243" s="10"/>
      <c r="G243" s="17"/>
      <c r="I243" s="47">
        <f t="shared" si="5"/>
        <v>7190</v>
      </c>
      <c r="J243" s="46">
        <f>I243+I226</f>
        <v>11517</v>
      </c>
    </row>
    <row r="244" spans="1:10" x14ac:dyDescent="0.3">
      <c r="A244" t="s">
        <v>27</v>
      </c>
      <c r="B244" t="s">
        <v>45</v>
      </c>
      <c r="C244" s="17"/>
      <c r="D244" s="17"/>
      <c r="E244" s="17"/>
      <c r="F244" s="17"/>
      <c r="G244" s="17"/>
      <c r="I244" s="47">
        <f t="shared" si="4"/>
        <v>0</v>
      </c>
      <c r="J244" s="44"/>
    </row>
    <row r="245" spans="1:10" x14ac:dyDescent="0.3">
      <c r="C245" s="1" t="s">
        <v>0</v>
      </c>
      <c r="D245" s="1" t="s">
        <v>0</v>
      </c>
      <c r="E245" s="1" t="s">
        <v>0</v>
      </c>
      <c r="F245" s="1" t="s">
        <v>0</v>
      </c>
      <c r="G245" s="1" t="s">
        <v>0</v>
      </c>
      <c r="H245" s="1"/>
      <c r="I245" s="1" t="s">
        <v>0</v>
      </c>
    </row>
    <row r="246" spans="1:10" x14ac:dyDescent="0.3">
      <c r="C246" s="70">
        <f>SUM(C4:C244)</f>
        <v>53096</v>
      </c>
      <c r="D246" s="70">
        <f>SUM(D4:D244)</f>
        <v>128416</v>
      </c>
      <c r="E246" s="70">
        <f>SUM(E4:E244)</f>
        <v>193355</v>
      </c>
      <c r="F246" s="70">
        <f>SUM(F4:F244)</f>
        <v>211473</v>
      </c>
      <c r="G246" s="70">
        <f>SUM(G4:G244)</f>
        <v>101271</v>
      </c>
      <c r="H246" s="9"/>
      <c r="I246" s="76">
        <f>SUM(I4:I244)</f>
        <v>687611</v>
      </c>
      <c r="J246" s="76">
        <f>SUM(J4:J244)</f>
        <v>687611</v>
      </c>
    </row>
    <row r="247" spans="1:10" x14ac:dyDescent="0.3">
      <c r="C247" s="1" t="s">
        <v>1</v>
      </c>
      <c r="D247" s="1" t="s">
        <v>1</v>
      </c>
      <c r="E247" s="1" t="s">
        <v>1</v>
      </c>
      <c r="F247" s="1" t="s">
        <v>1</v>
      </c>
      <c r="G247" s="1" t="s">
        <v>1</v>
      </c>
      <c r="H247" s="1"/>
      <c r="I247" s="1" t="s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J244"/>
  <sheetViews>
    <sheetView topLeftCell="A217" workbookViewId="0">
      <selection activeCell="J155" sqref="J155:J168"/>
    </sheetView>
  </sheetViews>
  <sheetFormatPr defaultRowHeight="14.4" x14ac:dyDescent="0.3"/>
  <cols>
    <col min="2" max="2" width="18.109375" customWidth="1"/>
    <col min="3" max="3" width="13.88671875" customWidth="1"/>
    <col min="4" max="4" width="12.6640625" customWidth="1"/>
    <col min="5" max="5" width="14.44140625" customWidth="1"/>
    <col min="6" max="6" width="13.6640625" customWidth="1"/>
    <col min="7" max="7" width="16" customWidth="1"/>
    <col min="8" max="8" width="9.5546875" bestFit="1" customWidth="1"/>
    <col min="9" max="10" width="12.88671875" customWidth="1"/>
  </cols>
  <sheetData>
    <row r="1" spans="1:10" x14ac:dyDescent="0.3">
      <c r="A1" t="s">
        <v>455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456</v>
      </c>
      <c r="D3" s="4" t="s">
        <v>250</v>
      </c>
      <c r="E3" s="4" t="s">
        <v>251</v>
      </c>
      <c r="F3" s="3" t="s">
        <v>252</v>
      </c>
      <c r="G3" s="3" t="s">
        <v>253</v>
      </c>
    </row>
    <row r="4" spans="1:10" x14ac:dyDescent="0.3">
      <c r="A4" t="s">
        <v>19</v>
      </c>
      <c r="B4" t="s">
        <v>13</v>
      </c>
      <c r="C4" s="5"/>
      <c r="D4" s="5">
        <v>1890</v>
      </c>
      <c r="E4" s="5"/>
      <c r="F4" s="10">
        <v>12385</v>
      </c>
      <c r="G4" s="5">
        <v>2905</v>
      </c>
      <c r="I4" s="47">
        <f t="shared" ref="I4:I220" si="0">C4+D4+E4+F4+G4</f>
        <v>17180</v>
      </c>
      <c r="J4" s="44">
        <f>I4+I20+I34+I41+I56+I58+I65+I27+I72+I48</f>
        <v>42221</v>
      </c>
    </row>
    <row r="5" spans="1:10" x14ac:dyDescent="0.3">
      <c r="A5" t="s">
        <v>421</v>
      </c>
      <c r="B5" t="s">
        <v>13</v>
      </c>
      <c r="C5" s="5"/>
      <c r="D5" s="5">
        <v>10637</v>
      </c>
      <c r="E5" s="5">
        <v>12157</v>
      </c>
      <c r="F5" s="10">
        <v>8182</v>
      </c>
      <c r="G5" s="5">
        <v>6350</v>
      </c>
      <c r="I5" s="47">
        <f t="shared" si="0"/>
        <v>37326</v>
      </c>
      <c r="J5" s="44">
        <f>I5+I21+I35+I42+I57+I59+I66+I28+I73+I49</f>
        <v>62597</v>
      </c>
    </row>
    <row r="6" spans="1:10" x14ac:dyDescent="0.3">
      <c r="A6" t="s">
        <v>20</v>
      </c>
      <c r="B6" t="s">
        <v>13</v>
      </c>
      <c r="C6" s="5"/>
      <c r="D6" s="5">
        <v>3362</v>
      </c>
      <c r="E6" s="5">
        <v>16226</v>
      </c>
      <c r="F6" s="17"/>
      <c r="G6" s="5"/>
      <c r="I6" s="47">
        <f t="shared" si="0"/>
        <v>19588</v>
      </c>
      <c r="J6" s="44">
        <f>I6+I22+I36+I43+I57+I60+I67+I29+I74+I50</f>
        <v>33830</v>
      </c>
    </row>
    <row r="7" spans="1:10" x14ac:dyDescent="0.3">
      <c r="A7" t="s">
        <v>422</v>
      </c>
      <c r="B7" t="s">
        <v>13</v>
      </c>
      <c r="C7" s="5"/>
      <c r="D7" s="5">
        <v>1013</v>
      </c>
      <c r="E7" s="5">
        <v>417</v>
      </c>
      <c r="F7" s="17">
        <v>11256</v>
      </c>
      <c r="G7" s="5">
        <v>10972</v>
      </c>
      <c r="I7" s="47">
        <f t="shared" si="0"/>
        <v>23658</v>
      </c>
      <c r="J7" s="44">
        <f>I7+I23+I37+I44+I30+I51+I61+I68+I75</f>
        <v>36798</v>
      </c>
    </row>
    <row r="8" spans="1:10" x14ac:dyDescent="0.3">
      <c r="A8" t="s">
        <v>21</v>
      </c>
      <c r="B8" t="s">
        <v>13</v>
      </c>
      <c r="C8" s="5"/>
      <c r="D8" s="5">
        <v>360</v>
      </c>
      <c r="E8" s="5">
        <v>6054</v>
      </c>
      <c r="F8" s="17">
        <v>16853</v>
      </c>
      <c r="G8" s="5"/>
      <c r="I8" s="47">
        <f t="shared" si="0"/>
        <v>23267</v>
      </c>
      <c r="J8" s="44">
        <f>I8+I24+I38+I45+I31+I52+I62+I69+I76</f>
        <v>36739</v>
      </c>
    </row>
    <row r="9" spans="1:10" x14ac:dyDescent="0.3">
      <c r="A9" t="s">
        <v>423</v>
      </c>
      <c r="B9" t="s">
        <v>13</v>
      </c>
      <c r="C9" s="5"/>
      <c r="D9" s="5">
        <v>4563</v>
      </c>
      <c r="E9" s="5"/>
      <c r="F9" s="17">
        <v>1402</v>
      </c>
      <c r="G9" s="5">
        <v>2957</v>
      </c>
      <c r="I9" s="47">
        <f t="shared" si="0"/>
        <v>8922</v>
      </c>
      <c r="J9" s="44">
        <f>I9+I77</f>
        <v>8922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>
        <v>1205</v>
      </c>
      <c r="G10" s="5">
        <v>3841</v>
      </c>
      <c r="I10" s="47">
        <f t="shared" si="0"/>
        <v>5046</v>
      </c>
      <c r="J10" s="44">
        <f>I10+I25+I39+I46+I32+I54+I63+I70+I78</f>
        <v>14454</v>
      </c>
    </row>
    <row r="11" spans="1:10" x14ac:dyDescent="0.3">
      <c r="A11" t="s">
        <v>197</v>
      </c>
      <c r="B11" t="s">
        <v>13</v>
      </c>
      <c r="C11" s="5"/>
      <c r="D11" s="5">
        <v>11921</v>
      </c>
      <c r="E11" s="5"/>
      <c r="F11" s="17"/>
      <c r="G11" s="5">
        <v>251</v>
      </c>
      <c r="I11" s="47">
        <f t="shared" si="0"/>
        <v>12172</v>
      </c>
      <c r="J11" s="44">
        <f>I11+I26+I40+I47+I33+I55+I64+I71+I79</f>
        <v>26824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/>
      <c r="G13" s="5"/>
      <c r="I13" s="47">
        <f t="shared" si="0"/>
        <v>0</v>
      </c>
      <c r="J13" s="46">
        <f>I13+I16</f>
        <v>0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1147</v>
      </c>
      <c r="E15" s="5">
        <v>1436</v>
      </c>
      <c r="F15" s="17"/>
      <c r="G15" s="5">
        <v>1439</v>
      </c>
      <c r="I15" s="47">
        <f t="shared" si="0"/>
        <v>4022</v>
      </c>
      <c r="J15" s="46">
        <f>I15</f>
        <v>4022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>
        <v>1333</v>
      </c>
      <c r="G46" s="17"/>
      <c r="I46" s="47">
        <f t="shared" si="0"/>
        <v>1333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>
        <v>1427</v>
      </c>
      <c r="G53" s="17"/>
      <c r="I53" s="47">
        <f t="shared" si="0"/>
        <v>1427</v>
      </c>
      <c r="J53" s="46">
        <f>I53</f>
        <v>1427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/>
      <c r="D58" s="17"/>
      <c r="E58" s="17">
        <v>1753</v>
      </c>
      <c r="F58" s="17">
        <v>4408</v>
      </c>
      <c r="G58" s="17">
        <v>17193</v>
      </c>
      <c r="I58" s="47">
        <f t="shared" si="0"/>
        <v>23354</v>
      </c>
      <c r="J58" s="45"/>
    </row>
    <row r="59" spans="1:10" x14ac:dyDescent="0.3">
      <c r="A59" s="60" t="s">
        <v>346</v>
      </c>
      <c r="B59" s="60" t="s">
        <v>315</v>
      </c>
      <c r="C59" s="17"/>
      <c r="D59" s="17">
        <v>25271</v>
      </c>
      <c r="E59" s="17"/>
      <c r="F59" s="17"/>
      <c r="G59" s="17"/>
      <c r="I59" s="47">
        <f t="shared" si="0"/>
        <v>25271</v>
      </c>
      <c r="J59" s="45"/>
    </row>
    <row r="60" spans="1:10" x14ac:dyDescent="0.3">
      <c r="A60" s="60" t="s">
        <v>10</v>
      </c>
      <c r="B60" s="60" t="s">
        <v>315</v>
      </c>
      <c r="C60" s="17"/>
      <c r="D60" s="17"/>
      <c r="E60" s="17">
        <v>14121</v>
      </c>
      <c r="F60" s="17"/>
      <c r="G60" s="17"/>
      <c r="I60" s="47">
        <f t="shared" si="0"/>
        <v>14121</v>
      </c>
      <c r="J60" s="45"/>
    </row>
    <row r="61" spans="1:10" x14ac:dyDescent="0.3">
      <c r="A61" s="60" t="s">
        <v>347</v>
      </c>
      <c r="B61" s="60" t="s">
        <v>315</v>
      </c>
      <c r="C61" s="17"/>
      <c r="D61" s="17">
        <v>827</v>
      </c>
      <c r="E61" s="17">
        <v>5534</v>
      </c>
      <c r="F61" s="17">
        <v>3547</v>
      </c>
      <c r="G61" s="17">
        <v>1960</v>
      </c>
      <c r="I61" s="47">
        <f t="shared" si="0"/>
        <v>11868</v>
      </c>
      <c r="J61" s="45"/>
    </row>
    <row r="62" spans="1:10" x14ac:dyDescent="0.3">
      <c r="A62" s="60" t="s">
        <v>8</v>
      </c>
      <c r="B62" s="60" t="s">
        <v>315</v>
      </c>
      <c r="C62" s="17"/>
      <c r="D62" s="17">
        <v>9913</v>
      </c>
      <c r="E62" s="17">
        <v>3559</v>
      </c>
      <c r="F62" s="17"/>
      <c r="G62" s="17"/>
      <c r="I62" s="47">
        <f t="shared" si="0"/>
        <v>13472</v>
      </c>
      <c r="J62" s="45"/>
    </row>
    <row r="63" spans="1:10" x14ac:dyDescent="0.3">
      <c r="A63" s="60" t="s">
        <v>348</v>
      </c>
      <c r="B63" s="60" t="s">
        <v>315</v>
      </c>
      <c r="C63" s="17"/>
      <c r="D63" s="17"/>
      <c r="E63" s="17"/>
      <c r="F63" s="17"/>
      <c r="G63" s="17">
        <v>1298</v>
      </c>
      <c r="I63" s="47">
        <f t="shared" si="0"/>
        <v>1298</v>
      </c>
      <c r="J63" s="45"/>
    </row>
    <row r="64" spans="1:10" x14ac:dyDescent="0.3">
      <c r="A64" s="60" t="s">
        <v>158</v>
      </c>
      <c r="B64" s="60" t="s">
        <v>315</v>
      </c>
      <c r="C64" s="17"/>
      <c r="D64" s="17"/>
      <c r="E64" s="17">
        <v>6131</v>
      </c>
      <c r="F64" s="17">
        <v>2093</v>
      </c>
      <c r="G64" s="17">
        <v>6428</v>
      </c>
      <c r="I64" s="47">
        <f t="shared" si="0"/>
        <v>14652</v>
      </c>
      <c r="J64" s="45"/>
    </row>
    <row r="65" spans="1:10" x14ac:dyDescent="0.3">
      <c r="A65" s="62" t="s">
        <v>172</v>
      </c>
      <c r="B65" s="62" t="s">
        <v>351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62" t="s">
        <v>352</v>
      </c>
      <c r="B66" s="62" t="s">
        <v>351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62" t="s">
        <v>22</v>
      </c>
      <c r="B67" s="62" t="s">
        <v>351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2" t="s">
        <v>323</v>
      </c>
      <c r="B68" s="62" t="s">
        <v>351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24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353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354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77" t="s">
        <v>157</v>
      </c>
      <c r="B72" s="77" t="s">
        <v>386</v>
      </c>
      <c r="C72" s="17"/>
      <c r="D72" s="17">
        <v>1687</v>
      </c>
      <c r="E72" s="17"/>
      <c r="F72" s="17"/>
      <c r="G72" s="17"/>
      <c r="I72" s="47">
        <f t="shared" si="0"/>
        <v>1687</v>
      </c>
      <c r="J72" s="45"/>
    </row>
    <row r="73" spans="1:10" x14ac:dyDescent="0.3">
      <c r="A73" s="77" t="s">
        <v>328</v>
      </c>
      <c r="B73" s="77" t="s">
        <v>386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77" t="s">
        <v>139</v>
      </c>
      <c r="B74" s="77" t="s">
        <v>386</v>
      </c>
      <c r="C74" s="17"/>
      <c r="D74" s="17"/>
      <c r="E74" s="17">
        <v>121</v>
      </c>
      <c r="F74" s="17"/>
      <c r="G74" s="17"/>
      <c r="I74" s="47">
        <f t="shared" si="0"/>
        <v>121</v>
      </c>
      <c r="J74" s="45"/>
    </row>
    <row r="75" spans="1:10" x14ac:dyDescent="0.3">
      <c r="A75" s="77" t="s">
        <v>329</v>
      </c>
      <c r="B75" s="77" t="s">
        <v>386</v>
      </c>
      <c r="C75" s="17"/>
      <c r="D75" s="17">
        <v>1272</v>
      </c>
      <c r="E75" s="17"/>
      <c r="F75" s="17"/>
      <c r="G75" s="17"/>
      <c r="I75" s="47">
        <f t="shared" si="0"/>
        <v>1272</v>
      </c>
      <c r="J75" s="45"/>
    </row>
    <row r="76" spans="1:10" x14ac:dyDescent="0.3">
      <c r="A76" s="77" t="s">
        <v>174</v>
      </c>
      <c r="B76" s="77" t="s">
        <v>386</v>
      </c>
      <c r="C76" s="17"/>
      <c r="D76" s="17"/>
      <c r="E76" s="17"/>
      <c r="F76" s="17"/>
      <c r="G76" s="17"/>
      <c r="I76" s="47">
        <f t="shared" si="0"/>
        <v>0</v>
      </c>
      <c r="J76" s="45"/>
    </row>
    <row r="77" spans="1:10" x14ac:dyDescent="0.3">
      <c r="A77" s="77" t="s">
        <v>448</v>
      </c>
      <c r="B77" s="77" t="s">
        <v>386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77" t="s">
        <v>307</v>
      </c>
      <c r="B78" s="77" t="s">
        <v>386</v>
      </c>
      <c r="C78" s="17"/>
      <c r="D78" s="17">
        <v>6233</v>
      </c>
      <c r="E78" s="17"/>
      <c r="F78" s="17">
        <v>401</v>
      </c>
      <c r="G78" s="17">
        <v>143</v>
      </c>
      <c r="I78" s="47">
        <f t="shared" si="0"/>
        <v>6777</v>
      </c>
      <c r="J78" s="45"/>
    </row>
    <row r="79" spans="1:10" x14ac:dyDescent="0.3">
      <c r="A79" s="77" t="s">
        <v>324</v>
      </c>
      <c r="B79" s="77" t="s">
        <v>386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t="s">
        <v>29</v>
      </c>
      <c r="B80" t="s">
        <v>30</v>
      </c>
      <c r="C80" s="17"/>
      <c r="D80" s="17">
        <v>2957</v>
      </c>
      <c r="E80" s="17">
        <v>1416</v>
      </c>
      <c r="F80" s="17">
        <v>9007</v>
      </c>
      <c r="G80" s="17">
        <v>8265</v>
      </c>
      <c r="I80" s="47">
        <f t="shared" si="0"/>
        <v>21645</v>
      </c>
      <c r="J80" s="44"/>
    </row>
    <row r="81" spans="1:10" x14ac:dyDescent="0.3">
      <c r="A81" s="57" t="s">
        <v>330</v>
      </c>
      <c r="B81" t="s">
        <v>30</v>
      </c>
      <c r="C81" s="17"/>
      <c r="D81" s="17">
        <v>12469</v>
      </c>
      <c r="E81" s="17">
        <v>10036</v>
      </c>
      <c r="F81" s="17">
        <v>7313</v>
      </c>
      <c r="G81" s="17">
        <v>4606</v>
      </c>
      <c r="I81" s="47">
        <f t="shared" si="0"/>
        <v>34424</v>
      </c>
      <c r="J81" s="44"/>
    </row>
    <row r="82" spans="1:10" x14ac:dyDescent="0.3">
      <c r="A82" t="s">
        <v>17</v>
      </c>
      <c r="B82" t="s">
        <v>30</v>
      </c>
      <c r="C82" s="17"/>
      <c r="D82" s="17">
        <v>3234</v>
      </c>
      <c r="E82" s="17">
        <v>13707</v>
      </c>
      <c r="F82" s="17"/>
      <c r="G82" s="17"/>
      <c r="I82" s="47">
        <f t="shared" si="0"/>
        <v>16941</v>
      </c>
      <c r="J82" s="44"/>
    </row>
    <row r="83" spans="1:10" x14ac:dyDescent="0.3">
      <c r="A83" t="s">
        <v>331</v>
      </c>
      <c r="B83" t="s">
        <v>30</v>
      </c>
      <c r="C83" s="17"/>
      <c r="D83" s="17"/>
      <c r="E83" s="17"/>
      <c r="F83" s="17"/>
      <c r="G83" s="17"/>
      <c r="I83" s="47">
        <f t="shared" si="0"/>
        <v>0</v>
      </c>
      <c r="J83" s="44"/>
    </row>
    <row r="84" spans="1:10" x14ac:dyDescent="0.3">
      <c r="A84" t="s">
        <v>18</v>
      </c>
      <c r="B84" t="s">
        <v>30</v>
      </c>
      <c r="C84" s="17"/>
      <c r="D84" s="17"/>
      <c r="E84" s="17">
        <v>693</v>
      </c>
      <c r="F84" s="17"/>
      <c r="G84" s="17"/>
      <c r="I84" s="47">
        <f t="shared" si="0"/>
        <v>693</v>
      </c>
      <c r="J84" s="44"/>
    </row>
    <row r="85" spans="1:10" x14ac:dyDescent="0.3">
      <c r="A85" t="s">
        <v>415</v>
      </c>
      <c r="B85" t="s">
        <v>30</v>
      </c>
      <c r="C85" s="17"/>
      <c r="D85" s="17"/>
      <c r="E85" s="17"/>
      <c r="F85" s="17"/>
      <c r="G85" s="17"/>
      <c r="I85" s="47">
        <f t="shared" si="0"/>
        <v>0</v>
      </c>
      <c r="J85" s="44"/>
    </row>
    <row r="86" spans="1:10" x14ac:dyDescent="0.3">
      <c r="A86" t="s">
        <v>244</v>
      </c>
      <c r="B86" t="s">
        <v>30</v>
      </c>
      <c r="C86" s="17"/>
      <c r="D86" s="17"/>
      <c r="E86" s="17"/>
      <c r="F86" s="17"/>
      <c r="G86" s="17">
        <v>3600</v>
      </c>
      <c r="I86" s="47">
        <f t="shared" si="0"/>
        <v>3600</v>
      </c>
      <c r="J86" s="44"/>
    </row>
    <row r="87" spans="1:10" x14ac:dyDescent="0.3">
      <c r="A87" t="s">
        <v>162</v>
      </c>
      <c r="B87" t="s">
        <v>30</v>
      </c>
      <c r="C87" s="17"/>
      <c r="D87" s="17"/>
      <c r="E87" s="17"/>
      <c r="F87" s="17"/>
      <c r="G87" s="17">
        <v>543</v>
      </c>
      <c r="I87" s="47">
        <f t="shared" si="0"/>
        <v>543</v>
      </c>
      <c r="J87" s="46"/>
    </row>
    <row r="88" spans="1:10" x14ac:dyDescent="0.3">
      <c r="A88" s="42" t="s">
        <v>25</v>
      </c>
      <c r="B88" s="42" t="s">
        <v>30</v>
      </c>
      <c r="C88" s="17"/>
      <c r="D88" s="17"/>
      <c r="E88" s="17"/>
      <c r="F88" s="17"/>
      <c r="G88" s="17"/>
      <c r="I88" s="47">
        <f t="shared" si="0"/>
        <v>0</v>
      </c>
      <c r="J88" s="46">
        <f t="shared" ref="J88:J93" si="1">I88</f>
        <v>0</v>
      </c>
    </row>
    <row r="89" spans="1:10" x14ac:dyDescent="0.3">
      <c r="A89" s="42" t="s">
        <v>349</v>
      </c>
      <c r="B89" s="42" t="s">
        <v>30</v>
      </c>
      <c r="C89" s="17"/>
      <c r="D89" s="17"/>
      <c r="E89" s="17">
        <v>1343</v>
      </c>
      <c r="F89" s="17"/>
      <c r="G89" s="17"/>
      <c r="I89" s="47">
        <f t="shared" si="0"/>
        <v>1343</v>
      </c>
      <c r="J89" s="46">
        <f t="shared" si="1"/>
        <v>1343</v>
      </c>
    </row>
    <row r="90" spans="1:10" x14ac:dyDescent="0.3">
      <c r="A90" s="42" t="s">
        <v>27</v>
      </c>
      <c r="B90" s="42" t="s">
        <v>30</v>
      </c>
      <c r="C90" s="17"/>
      <c r="D90" s="17"/>
      <c r="E90" s="17">
        <v>2857</v>
      </c>
      <c r="F90" s="17"/>
      <c r="G90" s="17"/>
      <c r="I90" s="47">
        <f t="shared" si="0"/>
        <v>2857</v>
      </c>
      <c r="J90" s="44">
        <f t="shared" si="1"/>
        <v>2857</v>
      </c>
    </row>
    <row r="91" spans="1:10" x14ac:dyDescent="0.3">
      <c r="A91" s="60" t="s">
        <v>325</v>
      </c>
      <c r="B91" s="60" t="s">
        <v>30</v>
      </c>
      <c r="C91" s="17"/>
      <c r="D91" s="17">
        <v>2559</v>
      </c>
      <c r="E91" s="17">
        <v>2057</v>
      </c>
      <c r="F91" s="17">
        <v>1581</v>
      </c>
      <c r="G91" s="17"/>
      <c r="I91" s="47">
        <f t="shared" si="0"/>
        <v>6197</v>
      </c>
      <c r="J91" s="44">
        <f t="shared" si="1"/>
        <v>6197</v>
      </c>
    </row>
    <row r="92" spans="1:10" x14ac:dyDescent="0.3">
      <c r="A92" s="42" t="s">
        <v>28</v>
      </c>
      <c r="B92" s="42" t="s">
        <v>30</v>
      </c>
      <c r="C92" s="17"/>
      <c r="D92" s="17"/>
      <c r="E92" s="17"/>
      <c r="F92" s="17"/>
      <c r="G92" s="17"/>
      <c r="I92" s="47">
        <f t="shared" si="0"/>
        <v>0</v>
      </c>
      <c r="J92" s="44">
        <f t="shared" si="1"/>
        <v>0</v>
      </c>
    </row>
    <row r="93" spans="1:10" x14ac:dyDescent="0.3">
      <c r="A93" s="42" t="s">
        <v>398</v>
      </c>
      <c r="B93" s="42" t="s">
        <v>30</v>
      </c>
      <c r="C93" s="17"/>
      <c r="D93" s="17">
        <v>1290</v>
      </c>
      <c r="E93" s="17">
        <v>1429</v>
      </c>
      <c r="F93" s="17"/>
      <c r="G93" s="17">
        <v>537</v>
      </c>
      <c r="I93" s="47">
        <f t="shared" si="0"/>
        <v>3256</v>
      </c>
      <c r="J93" s="44">
        <f t="shared" si="1"/>
        <v>3256</v>
      </c>
    </row>
    <row r="94" spans="1:10" x14ac:dyDescent="0.3">
      <c r="A94" s="42" t="s">
        <v>458</v>
      </c>
      <c r="B94" s="42" t="s">
        <v>30</v>
      </c>
      <c r="C94" s="17"/>
      <c r="D94" s="17"/>
      <c r="E94" s="17"/>
      <c r="F94" s="17"/>
      <c r="G94" s="17"/>
      <c r="I94" s="47">
        <f t="shared" si="0"/>
        <v>0</v>
      </c>
      <c r="J94" s="44">
        <f>I94</f>
        <v>0</v>
      </c>
    </row>
    <row r="95" spans="1:10" x14ac:dyDescent="0.3">
      <c r="A95" t="s">
        <v>29</v>
      </c>
      <c r="B95" s="59" t="s">
        <v>254</v>
      </c>
      <c r="C95" s="17"/>
      <c r="D95" s="17"/>
      <c r="E95" s="17"/>
      <c r="F95" s="17"/>
      <c r="G95" s="17"/>
      <c r="I95" s="47">
        <f t="shared" si="0"/>
        <v>0</v>
      </c>
      <c r="J95" s="44">
        <f>I80+I95+I103+I131+I110+I117+I124+I138</f>
        <v>21645</v>
      </c>
    </row>
    <row r="96" spans="1:10" x14ac:dyDescent="0.3">
      <c r="A96" t="s">
        <v>330</v>
      </c>
      <c r="B96" s="59" t="s">
        <v>254</v>
      </c>
      <c r="C96" s="17"/>
      <c r="D96" s="17"/>
      <c r="E96" s="17"/>
      <c r="F96" s="17"/>
      <c r="G96" s="17"/>
      <c r="I96" s="47">
        <f t="shared" si="0"/>
        <v>0</v>
      </c>
      <c r="J96" s="46">
        <f>I96+I132+I111+I118+I125+I139+I104+I81</f>
        <v>37651</v>
      </c>
    </row>
    <row r="97" spans="1:10" x14ac:dyDescent="0.3">
      <c r="A97" t="s">
        <v>17</v>
      </c>
      <c r="B97" s="59" t="s">
        <v>254</v>
      </c>
      <c r="C97" s="17"/>
      <c r="D97" s="17"/>
      <c r="E97" s="17"/>
      <c r="F97" s="17"/>
      <c r="G97" s="17"/>
      <c r="I97" s="47">
        <f t="shared" si="0"/>
        <v>0</v>
      </c>
      <c r="J97" s="44">
        <f>I82+I97+I105+I133+I112+I119+I126+I140</f>
        <v>16941</v>
      </c>
    </row>
    <row r="98" spans="1:10" x14ac:dyDescent="0.3">
      <c r="A98" t="s">
        <v>331</v>
      </c>
      <c r="B98" s="59" t="s">
        <v>254</v>
      </c>
      <c r="C98" s="17"/>
      <c r="D98" s="17"/>
      <c r="E98" s="17"/>
      <c r="F98" s="17"/>
      <c r="G98" s="17"/>
      <c r="I98" s="47">
        <f t="shared" si="0"/>
        <v>0</v>
      </c>
      <c r="J98" s="46">
        <f>I98+I134+I113+I120+I127+I141+I106+I83</f>
        <v>15412</v>
      </c>
    </row>
    <row r="99" spans="1:10" x14ac:dyDescent="0.3">
      <c r="A99" t="s">
        <v>18</v>
      </c>
      <c r="B99" s="59" t="s">
        <v>254</v>
      </c>
      <c r="C99" s="17"/>
      <c r="D99" s="17"/>
      <c r="E99" s="17"/>
      <c r="F99" s="17"/>
      <c r="G99" s="17"/>
      <c r="I99" s="47">
        <f t="shared" si="0"/>
        <v>0</v>
      </c>
      <c r="J99" s="44">
        <f>I84+I107+I135+I99+I114+I121+I128+I142</f>
        <v>16364</v>
      </c>
    </row>
    <row r="100" spans="1:10" x14ac:dyDescent="0.3">
      <c r="A100" t="s">
        <v>415</v>
      </c>
      <c r="B100" s="59" t="s">
        <v>254</v>
      </c>
      <c r="C100" s="17"/>
      <c r="D100" s="17"/>
      <c r="E100" s="17"/>
      <c r="F100" s="17"/>
      <c r="G100" s="17"/>
      <c r="I100" s="47">
        <f t="shared" si="0"/>
        <v>0</v>
      </c>
      <c r="J100" s="44">
        <f>I100+I85+I143</f>
        <v>6366</v>
      </c>
    </row>
    <row r="101" spans="1:10" x14ac:dyDescent="0.3">
      <c r="A101" t="s">
        <v>244</v>
      </c>
      <c r="B101" s="59" t="s">
        <v>254</v>
      </c>
      <c r="C101" s="17"/>
      <c r="D101" s="17"/>
      <c r="E101" s="17"/>
      <c r="F101" s="17"/>
      <c r="G101" s="17"/>
      <c r="I101" s="47">
        <f t="shared" si="0"/>
        <v>0</v>
      </c>
      <c r="J101" s="44">
        <f>I86+I108+I101+I136+I115+I122+I129+I144</f>
        <v>11829</v>
      </c>
    </row>
    <row r="102" spans="1:10" x14ac:dyDescent="0.3">
      <c r="A102" t="s">
        <v>162</v>
      </c>
      <c r="B102" s="59" t="s">
        <v>254</v>
      </c>
      <c r="C102" s="17"/>
      <c r="D102" s="17"/>
      <c r="E102" s="17"/>
      <c r="F102" s="17"/>
      <c r="G102" s="17">
        <v>380</v>
      </c>
      <c r="I102" s="47">
        <f t="shared" si="0"/>
        <v>380</v>
      </c>
      <c r="J102" s="44">
        <f>I87+I102+I109+I137+I116+I123+I130+I145</f>
        <v>15718</v>
      </c>
    </row>
    <row r="103" spans="1:10" x14ac:dyDescent="0.3">
      <c r="A103" t="s">
        <v>175</v>
      </c>
      <c r="B103" s="68" t="s">
        <v>430</v>
      </c>
      <c r="C103" s="17"/>
      <c r="D103" s="17"/>
      <c r="E103" s="17"/>
      <c r="F103" s="17"/>
      <c r="G103" s="17"/>
      <c r="I103" s="47">
        <f t="shared" si="0"/>
        <v>0</v>
      </c>
      <c r="J103" s="45"/>
    </row>
    <row r="104" spans="1:10" x14ac:dyDescent="0.3">
      <c r="A104" t="s">
        <v>361</v>
      </c>
      <c r="B104" s="68" t="s">
        <v>430</v>
      </c>
      <c r="C104" s="17"/>
      <c r="D104" s="17"/>
      <c r="E104" s="17"/>
      <c r="F104" s="17"/>
      <c r="G104" s="17"/>
      <c r="I104" s="47">
        <f t="shared" si="0"/>
        <v>0</v>
      </c>
      <c r="J104" s="45"/>
    </row>
    <row r="105" spans="1:10" x14ac:dyDescent="0.3">
      <c r="A105" t="s">
        <v>176</v>
      </c>
      <c r="B105" s="68" t="s">
        <v>430</v>
      </c>
      <c r="C105" s="17"/>
      <c r="D105" s="17"/>
      <c r="E105" s="17"/>
      <c r="F105" s="17"/>
      <c r="G105" s="17"/>
      <c r="I105" s="47">
        <f t="shared" si="0"/>
        <v>0</v>
      </c>
      <c r="J105" s="45"/>
    </row>
    <row r="106" spans="1:10" x14ac:dyDescent="0.3">
      <c r="A106" t="s">
        <v>362</v>
      </c>
      <c r="B106" s="68" t="s">
        <v>430</v>
      </c>
      <c r="C106" s="17"/>
      <c r="D106" s="17"/>
      <c r="E106" s="17"/>
      <c r="F106" s="17"/>
      <c r="G106" s="17"/>
      <c r="I106" s="47">
        <f t="shared" si="0"/>
        <v>0</v>
      </c>
      <c r="J106" s="45"/>
    </row>
    <row r="107" spans="1:10" x14ac:dyDescent="0.3">
      <c r="A107" t="s">
        <v>177</v>
      </c>
      <c r="B107" s="68" t="s">
        <v>430</v>
      </c>
      <c r="C107" s="17"/>
      <c r="D107" s="17"/>
      <c r="E107" s="17"/>
      <c r="F107" s="17"/>
      <c r="G107" s="17"/>
      <c r="I107" s="47">
        <f t="shared" si="0"/>
        <v>0</v>
      </c>
      <c r="J107" s="45"/>
    </row>
    <row r="108" spans="1:10" x14ac:dyDescent="0.3">
      <c r="A108" t="s">
        <v>363</v>
      </c>
      <c r="B108" s="68" t="s">
        <v>430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t="s">
        <v>364</v>
      </c>
      <c r="B109" s="68" t="s">
        <v>430</v>
      </c>
      <c r="C109" s="17"/>
      <c r="D109" s="17">
        <v>2918</v>
      </c>
      <c r="E109" s="17"/>
      <c r="F109" s="17"/>
      <c r="G109" s="17"/>
      <c r="I109" s="13">
        <f t="shared" si="0"/>
        <v>2918</v>
      </c>
      <c r="J109" s="45"/>
    </row>
    <row r="110" spans="1:10" x14ac:dyDescent="0.3">
      <c r="A110" t="s">
        <v>175</v>
      </c>
      <c r="B110" s="64" t="s">
        <v>360</v>
      </c>
      <c r="C110" s="17"/>
      <c r="D110" s="17"/>
      <c r="E110" s="17"/>
      <c r="F110" s="17"/>
      <c r="G110" s="17"/>
      <c r="I110" s="13">
        <f t="shared" si="0"/>
        <v>0</v>
      </c>
      <c r="J110" s="45"/>
    </row>
    <row r="111" spans="1:10" x14ac:dyDescent="0.3">
      <c r="A111" t="s">
        <v>361</v>
      </c>
      <c r="B111" s="64" t="s">
        <v>360</v>
      </c>
      <c r="C111" s="17"/>
      <c r="D111" s="17"/>
      <c r="E111" s="17"/>
      <c r="F111" s="17"/>
      <c r="G111" s="17"/>
      <c r="I111" s="13">
        <f t="shared" si="0"/>
        <v>0</v>
      </c>
      <c r="J111" s="45"/>
    </row>
    <row r="112" spans="1:10" x14ac:dyDescent="0.3">
      <c r="A112" t="s">
        <v>176</v>
      </c>
      <c r="B112" s="64" t="s">
        <v>360</v>
      </c>
      <c r="C112" s="17"/>
      <c r="D112" s="17"/>
      <c r="E112" s="17"/>
      <c r="F112" s="17"/>
      <c r="G112" s="17"/>
      <c r="I112" s="13">
        <f t="shared" si="0"/>
        <v>0</v>
      </c>
      <c r="J112" s="45"/>
    </row>
    <row r="113" spans="1:10" x14ac:dyDescent="0.3">
      <c r="A113" t="s">
        <v>362</v>
      </c>
      <c r="B113" s="64" t="s">
        <v>360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177</v>
      </c>
      <c r="B114" s="64" t="s">
        <v>360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s="2" t="s">
        <v>363</v>
      </c>
      <c r="B115" s="64" t="s">
        <v>360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s="2" t="s">
        <v>364</v>
      </c>
      <c r="B116" s="64" t="s">
        <v>360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s="71" t="s">
        <v>29</v>
      </c>
      <c r="B117" s="68" t="s">
        <v>382</v>
      </c>
      <c r="C117" s="17"/>
      <c r="D117" s="17"/>
      <c r="E117" s="17"/>
      <c r="F117" s="17"/>
      <c r="G117" s="17"/>
      <c r="I117" s="13">
        <f t="shared" si="0"/>
        <v>0</v>
      </c>
      <c r="J117" s="46"/>
    </row>
    <row r="118" spans="1:10" x14ac:dyDescent="0.3">
      <c r="A118" s="71" t="s">
        <v>330</v>
      </c>
      <c r="B118" s="68" t="s">
        <v>382</v>
      </c>
      <c r="C118" s="17"/>
      <c r="D118" s="17"/>
      <c r="E118" s="17"/>
      <c r="F118" s="17"/>
      <c r="G118" s="17"/>
      <c r="I118" s="13">
        <f t="shared" si="0"/>
        <v>0</v>
      </c>
      <c r="J118" s="46"/>
    </row>
    <row r="119" spans="1:10" x14ac:dyDescent="0.3">
      <c r="A119" s="71" t="s">
        <v>17</v>
      </c>
      <c r="B119" s="68" t="s">
        <v>382</v>
      </c>
      <c r="C119" s="17"/>
      <c r="D119" s="17"/>
      <c r="E119" s="17"/>
      <c r="F119" s="17"/>
      <c r="G119" s="17"/>
      <c r="I119" s="13">
        <f t="shared" si="0"/>
        <v>0</v>
      </c>
      <c r="J119" s="46"/>
    </row>
    <row r="120" spans="1:10" x14ac:dyDescent="0.3">
      <c r="A120" s="71" t="s">
        <v>331</v>
      </c>
      <c r="B120" s="68" t="s">
        <v>382</v>
      </c>
      <c r="C120" s="17"/>
      <c r="D120" s="17"/>
      <c r="E120" s="17"/>
      <c r="F120" s="17"/>
      <c r="G120" s="17"/>
      <c r="I120" s="13">
        <f t="shared" si="0"/>
        <v>0</v>
      </c>
      <c r="J120" s="46"/>
    </row>
    <row r="121" spans="1:10" x14ac:dyDescent="0.3">
      <c r="A121" s="71" t="s">
        <v>18</v>
      </c>
      <c r="B121" s="68" t="s">
        <v>382</v>
      </c>
      <c r="C121" s="17"/>
      <c r="D121" s="17"/>
      <c r="E121" s="17"/>
      <c r="F121" s="17"/>
      <c r="G121" s="17"/>
      <c r="I121" s="13">
        <f t="shared" si="0"/>
        <v>0</v>
      </c>
      <c r="J121" s="46"/>
    </row>
    <row r="122" spans="1:10" x14ac:dyDescent="0.3">
      <c r="A122" s="71" t="s">
        <v>244</v>
      </c>
      <c r="B122" s="68" t="s">
        <v>382</v>
      </c>
      <c r="C122" s="17"/>
      <c r="D122" s="17"/>
      <c r="E122" s="17"/>
      <c r="F122" s="17"/>
      <c r="G122" s="17"/>
      <c r="I122" s="13">
        <f t="shared" si="0"/>
        <v>0</v>
      </c>
      <c r="J122" s="46"/>
    </row>
    <row r="123" spans="1:10" x14ac:dyDescent="0.3">
      <c r="A123" s="71" t="s">
        <v>162</v>
      </c>
      <c r="B123" s="68" t="s">
        <v>382</v>
      </c>
      <c r="C123" s="17"/>
      <c r="D123" s="17"/>
      <c r="E123" s="17"/>
      <c r="F123" s="17"/>
      <c r="G123" s="17">
        <v>369</v>
      </c>
      <c r="I123" s="13">
        <f t="shared" si="0"/>
        <v>369</v>
      </c>
      <c r="J123" s="46"/>
    </row>
    <row r="124" spans="1:10" x14ac:dyDescent="0.3">
      <c r="A124" s="55" t="s">
        <v>37</v>
      </c>
      <c r="B124" s="68" t="s">
        <v>382</v>
      </c>
      <c r="C124" s="17"/>
      <c r="D124" s="17"/>
      <c r="E124" s="17"/>
      <c r="F124" s="17"/>
      <c r="G124" s="17"/>
      <c r="I124" s="13">
        <f t="shared" si="0"/>
        <v>0</v>
      </c>
      <c r="J124" s="46"/>
    </row>
    <row r="125" spans="1:10" x14ac:dyDescent="0.3">
      <c r="A125" s="55" t="s">
        <v>332</v>
      </c>
      <c r="B125" s="68" t="s">
        <v>382</v>
      </c>
      <c r="C125" s="17"/>
      <c r="D125" s="17"/>
      <c r="E125" s="17"/>
      <c r="F125" s="17"/>
      <c r="G125" s="17"/>
      <c r="I125" s="13">
        <f t="shared" si="0"/>
        <v>0</v>
      </c>
      <c r="J125" s="46"/>
    </row>
    <row r="126" spans="1:10" x14ac:dyDescent="0.3">
      <c r="A126" s="72" t="s">
        <v>33</v>
      </c>
      <c r="B126" s="68" t="s">
        <v>382</v>
      </c>
      <c r="C126" s="17"/>
      <c r="D126" s="17"/>
      <c r="E126" s="17"/>
      <c r="F126" s="17"/>
      <c r="G126" s="17"/>
      <c r="I126" s="13">
        <f t="shared" si="0"/>
        <v>0</v>
      </c>
      <c r="J126" s="46"/>
    </row>
    <row r="127" spans="1:10" x14ac:dyDescent="0.3">
      <c r="A127" s="72" t="s">
        <v>326</v>
      </c>
      <c r="B127" s="68" t="s">
        <v>382</v>
      </c>
      <c r="C127" s="17"/>
      <c r="D127" s="17"/>
      <c r="E127" s="17"/>
      <c r="F127" s="17"/>
      <c r="G127" s="17"/>
      <c r="I127" s="13">
        <f t="shared" si="0"/>
        <v>0</v>
      </c>
      <c r="J127" s="46"/>
    </row>
    <row r="128" spans="1:10" x14ac:dyDescent="0.3">
      <c r="A128" s="72" t="s">
        <v>31</v>
      </c>
      <c r="B128" s="68" t="s">
        <v>382</v>
      </c>
      <c r="C128" s="17"/>
      <c r="D128" s="17"/>
      <c r="E128" s="17"/>
      <c r="F128" s="17"/>
      <c r="G128" s="17"/>
      <c r="I128" s="13">
        <f t="shared" si="0"/>
        <v>0</v>
      </c>
      <c r="J128" s="46"/>
    </row>
    <row r="129" spans="1:10" x14ac:dyDescent="0.3">
      <c r="A129" s="55" t="s">
        <v>245</v>
      </c>
      <c r="B129" s="68" t="s">
        <v>382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s="55" t="s">
        <v>161</v>
      </c>
      <c r="B130" s="68" t="s">
        <v>382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2" t="s">
        <v>37</v>
      </c>
      <c r="B131" s="73" t="s">
        <v>297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2" t="s">
        <v>332</v>
      </c>
      <c r="B132" s="73" t="s">
        <v>297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2" t="s">
        <v>33</v>
      </c>
      <c r="B133" s="73" t="s">
        <v>297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s="2" t="s">
        <v>326</v>
      </c>
      <c r="B134" s="73" t="s">
        <v>297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s="2" t="s">
        <v>31</v>
      </c>
      <c r="B135" s="73" t="s">
        <v>297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2" t="s">
        <v>245</v>
      </c>
      <c r="B136" s="73" t="s">
        <v>297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2" t="s">
        <v>161</v>
      </c>
      <c r="B137" s="73" t="s">
        <v>297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77" t="s">
        <v>175</v>
      </c>
      <c r="B138" s="67" t="s">
        <v>382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7" t="s">
        <v>361</v>
      </c>
      <c r="B139" s="67" t="s">
        <v>382</v>
      </c>
      <c r="C139" s="17"/>
      <c r="D139" s="17">
        <v>3227</v>
      </c>
      <c r="E139" s="17"/>
      <c r="F139" s="17"/>
      <c r="G139" s="17"/>
      <c r="I139" s="13">
        <f t="shared" si="0"/>
        <v>3227</v>
      </c>
      <c r="J139" s="46"/>
    </row>
    <row r="140" spans="1:10" x14ac:dyDescent="0.3">
      <c r="A140" s="77" t="s">
        <v>176</v>
      </c>
      <c r="B140" s="67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7" t="s">
        <v>362</v>
      </c>
      <c r="B141" s="67" t="s">
        <v>382</v>
      </c>
      <c r="C141" s="17"/>
      <c r="D141" s="17">
        <v>407</v>
      </c>
      <c r="E141" s="17">
        <v>3911</v>
      </c>
      <c r="F141" s="17">
        <v>5136</v>
      </c>
      <c r="G141" s="17">
        <v>5958</v>
      </c>
      <c r="I141" s="13">
        <f t="shared" si="0"/>
        <v>15412</v>
      </c>
      <c r="J141" s="46"/>
    </row>
    <row r="142" spans="1:10" x14ac:dyDescent="0.3">
      <c r="A142" s="77" t="s">
        <v>177</v>
      </c>
      <c r="B142" s="67" t="s">
        <v>382</v>
      </c>
      <c r="C142" s="17"/>
      <c r="D142" s="17">
        <v>4768</v>
      </c>
      <c r="E142" s="17">
        <v>4326</v>
      </c>
      <c r="F142" s="17">
        <v>6577</v>
      </c>
      <c r="G142" s="17"/>
      <c r="I142" s="13">
        <f t="shared" si="0"/>
        <v>15671</v>
      </c>
      <c r="J142" s="46"/>
    </row>
    <row r="143" spans="1:10" x14ac:dyDescent="0.3">
      <c r="A143" s="77" t="s">
        <v>449</v>
      </c>
      <c r="B143" s="67" t="s">
        <v>382</v>
      </c>
      <c r="C143" s="17"/>
      <c r="D143" s="17">
        <v>1302</v>
      </c>
      <c r="E143" s="17"/>
      <c r="F143" s="17">
        <v>2377</v>
      </c>
      <c r="G143" s="17">
        <v>2687</v>
      </c>
      <c r="I143" s="13">
        <f t="shared" si="0"/>
        <v>6366</v>
      </c>
      <c r="J143" s="46"/>
    </row>
    <row r="144" spans="1:10" x14ac:dyDescent="0.3">
      <c r="A144" s="77" t="s">
        <v>363</v>
      </c>
      <c r="B144" s="67" t="s">
        <v>382</v>
      </c>
      <c r="C144" s="17"/>
      <c r="D144" s="17">
        <v>5716</v>
      </c>
      <c r="E144" s="17"/>
      <c r="F144" s="17">
        <v>2513</v>
      </c>
      <c r="G144" s="17"/>
      <c r="I144" s="13">
        <f t="shared" si="0"/>
        <v>8229</v>
      </c>
      <c r="J144" s="46"/>
    </row>
    <row r="145" spans="1:10" x14ac:dyDescent="0.3">
      <c r="A145" s="77" t="s">
        <v>364</v>
      </c>
      <c r="B145" s="67" t="s">
        <v>382</v>
      </c>
      <c r="C145" s="17"/>
      <c r="D145" s="17">
        <v>2113</v>
      </c>
      <c r="E145" s="17">
        <v>4887</v>
      </c>
      <c r="F145" s="17">
        <v>304</v>
      </c>
      <c r="G145" s="17">
        <v>4204</v>
      </c>
      <c r="I145" s="13">
        <f t="shared" si="0"/>
        <v>11508</v>
      </c>
      <c r="J145" s="46"/>
    </row>
    <row r="146" spans="1:10" x14ac:dyDescent="0.3">
      <c r="A146" t="s">
        <v>37</v>
      </c>
      <c r="B146" s="55" t="s">
        <v>336</v>
      </c>
      <c r="C146" s="17"/>
      <c r="D146" s="17"/>
      <c r="E146" s="17"/>
      <c r="F146" s="10"/>
      <c r="G146" s="17"/>
      <c r="I146" s="47">
        <f t="shared" si="0"/>
        <v>0</v>
      </c>
      <c r="J146" s="45"/>
    </row>
    <row r="147" spans="1:10" x14ac:dyDescent="0.3">
      <c r="A147" s="2" t="s">
        <v>332</v>
      </c>
      <c r="B147" s="55" t="s">
        <v>336</v>
      </c>
      <c r="C147" s="17"/>
      <c r="D147" s="17"/>
      <c r="E147" s="17"/>
      <c r="F147" s="10"/>
      <c r="G147" s="17"/>
      <c r="I147" s="47">
        <f t="shared" si="0"/>
        <v>0</v>
      </c>
      <c r="J147" s="45"/>
    </row>
    <row r="148" spans="1:10" x14ac:dyDescent="0.3">
      <c r="A148" t="s">
        <v>33</v>
      </c>
      <c r="B148" s="55" t="s">
        <v>336</v>
      </c>
      <c r="C148" s="17"/>
      <c r="D148" s="17"/>
      <c r="E148" s="17"/>
      <c r="F148" s="10"/>
      <c r="G148" s="17"/>
      <c r="I148" s="47">
        <f t="shared" si="0"/>
        <v>0</v>
      </c>
      <c r="J148" s="45"/>
    </row>
    <row r="149" spans="1:10" x14ac:dyDescent="0.3">
      <c r="A149" s="2" t="s">
        <v>326</v>
      </c>
      <c r="B149" s="55" t="s">
        <v>336</v>
      </c>
      <c r="C149" s="17"/>
      <c r="D149" s="17"/>
      <c r="E149" s="17"/>
      <c r="F149" s="10"/>
      <c r="G149" s="17"/>
      <c r="I149" s="47">
        <f t="shared" si="0"/>
        <v>0</v>
      </c>
      <c r="J149" s="45"/>
    </row>
    <row r="150" spans="1:10" x14ac:dyDescent="0.3">
      <c r="A150" s="2" t="s">
        <v>339</v>
      </c>
      <c r="B150" s="55" t="s">
        <v>336</v>
      </c>
      <c r="C150" s="17"/>
      <c r="D150" s="17"/>
      <c r="E150" s="17"/>
      <c r="F150" s="10"/>
      <c r="G150" s="17"/>
      <c r="I150" s="47">
        <f t="shared" si="0"/>
        <v>0</v>
      </c>
      <c r="J150" s="46">
        <f>I150</f>
        <v>0</v>
      </c>
    </row>
    <row r="151" spans="1:10" x14ac:dyDescent="0.3">
      <c r="A151" t="s">
        <v>31</v>
      </c>
      <c r="B151" s="55" t="s">
        <v>336</v>
      </c>
      <c r="C151" s="17"/>
      <c r="D151" s="17"/>
      <c r="E151" s="17"/>
      <c r="F151" s="17"/>
      <c r="G151" s="17"/>
      <c r="I151" s="47">
        <f t="shared" si="0"/>
        <v>0</v>
      </c>
      <c r="J151" s="45"/>
    </row>
    <row r="152" spans="1:10" x14ac:dyDescent="0.3">
      <c r="A152" s="2" t="s">
        <v>245</v>
      </c>
      <c r="B152" s="55" t="s">
        <v>336</v>
      </c>
      <c r="C152" s="17"/>
      <c r="D152" s="17"/>
      <c r="E152" s="17"/>
      <c r="F152" s="17"/>
      <c r="G152" s="17"/>
      <c r="I152" s="47">
        <f t="shared" si="0"/>
        <v>0</v>
      </c>
      <c r="J152" s="45"/>
    </row>
    <row r="153" spans="1:10" x14ac:dyDescent="0.3">
      <c r="A153" s="2" t="s">
        <v>161</v>
      </c>
      <c r="B153" s="55" t="s">
        <v>336</v>
      </c>
      <c r="C153" s="17"/>
      <c r="D153" s="17"/>
      <c r="E153" s="17"/>
      <c r="F153" s="17"/>
      <c r="G153" s="17"/>
      <c r="I153" s="47">
        <f t="shared" si="0"/>
        <v>0</v>
      </c>
      <c r="J153" s="45"/>
    </row>
    <row r="154" spans="1:10" x14ac:dyDescent="0.3">
      <c r="A154" t="s">
        <v>441</v>
      </c>
      <c r="B154" s="56" t="s">
        <v>32</v>
      </c>
      <c r="C154" s="17"/>
      <c r="D154" s="17"/>
      <c r="E154" s="17"/>
      <c r="F154" s="17"/>
      <c r="G154" s="17"/>
      <c r="I154" s="13">
        <f t="shared" si="0"/>
        <v>0</v>
      </c>
      <c r="J154" s="46">
        <f>I154</f>
        <v>0</v>
      </c>
    </row>
    <row r="155" spans="1:10" x14ac:dyDescent="0.3">
      <c r="A155" t="s">
        <v>340</v>
      </c>
      <c r="B155" s="56" t="s">
        <v>32</v>
      </c>
      <c r="C155" s="17"/>
      <c r="D155" s="17"/>
      <c r="E155" s="17">
        <v>6813</v>
      </c>
      <c r="F155" s="17">
        <v>970</v>
      </c>
      <c r="G155" s="17"/>
      <c r="I155" s="13">
        <f t="shared" si="0"/>
        <v>7783</v>
      </c>
      <c r="J155" s="46">
        <f t="shared" ref="J155:J171" si="2">I155</f>
        <v>7783</v>
      </c>
    </row>
    <row r="156" spans="1:10" x14ac:dyDescent="0.3">
      <c r="A156" t="s">
        <v>405</v>
      </c>
      <c r="B156" s="56" t="s">
        <v>32</v>
      </c>
      <c r="C156" s="17"/>
      <c r="D156" s="17"/>
      <c r="E156" s="17"/>
      <c r="F156" s="17">
        <v>4212</v>
      </c>
      <c r="G156" s="17"/>
      <c r="I156" s="13">
        <f t="shared" si="0"/>
        <v>4212</v>
      </c>
      <c r="J156" s="46">
        <f t="shared" si="2"/>
        <v>4212</v>
      </c>
    </row>
    <row r="157" spans="1:10" x14ac:dyDescent="0.3">
      <c r="A157" t="s">
        <v>341</v>
      </c>
      <c r="B157" s="56" t="s">
        <v>32</v>
      </c>
      <c r="C157" s="17"/>
      <c r="D157" s="17"/>
      <c r="E157" s="17">
        <v>7188</v>
      </c>
      <c r="F157" s="17">
        <v>680</v>
      </c>
      <c r="G157" s="17"/>
      <c r="I157" s="13">
        <f t="shared" si="0"/>
        <v>7868</v>
      </c>
      <c r="J157" s="46">
        <f t="shared" si="2"/>
        <v>7868</v>
      </c>
    </row>
    <row r="158" spans="1:10" x14ac:dyDescent="0.3">
      <c r="A158" t="s">
        <v>447</v>
      </c>
      <c r="B158" s="56" t="s">
        <v>32</v>
      </c>
      <c r="C158" s="17"/>
      <c r="D158" s="17"/>
      <c r="E158" s="17"/>
      <c r="F158" s="17"/>
      <c r="G158" s="17"/>
      <c r="I158" s="13">
        <f t="shared" si="0"/>
        <v>0</v>
      </c>
      <c r="J158" s="46">
        <f t="shared" si="2"/>
        <v>0</v>
      </c>
    </row>
    <row r="159" spans="1:10" x14ac:dyDescent="0.3">
      <c r="A159" t="s">
        <v>35</v>
      </c>
      <c r="B159" s="56" t="s">
        <v>390</v>
      </c>
      <c r="C159" s="17"/>
      <c r="D159" s="17"/>
      <c r="E159" s="17"/>
      <c r="F159" s="17"/>
      <c r="G159" s="17"/>
      <c r="I159" s="13">
        <f t="shared" si="0"/>
        <v>0</v>
      </c>
      <c r="J159" s="46">
        <f t="shared" si="2"/>
        <v>0</v>
      </c>
    </row>
    <row r="160" spans="1:10" x14ac:dyDescent="0.3">
      <c r="A160" t="s">
        <v>389</v>
      </c>
      <c r="B160" s="56" t="s">
        <v>390</v>
      </c>
      <c r="C160" s="17"/>
      <c r="D160" s="17"/>
      <c r="E160" s="17">
        <v>7729</v>
      </c>
      <c r="F160" s="17">
        <v>979</v>
      </c>
      <c r="G160" s="17"/>
      <c r="I160" s="13">
        <f t="shared" si="0"/>
        <v>8708</v>
      </c>
      <c r="J160" s="46">
        <f t="shared" si="2"/>
        <v>8708</v>
      </c>
    </row>
    <row r="161" spans="1:10" x14ac:dyDescent="0.3">
      <c r="A161" t="s">
        <v>396</v>
      </c>
      <c r="B161" s="56" t="s">
        <v>390</v>
      </c>
      <c r="C161" s="17"/>
      <c r="D161" s="17"/>
      <c r="E161" s="17"/>
      <c r="F161" s="17">
        <v>4734</v>
      </c>
      <c r="G161" s="17"/>
      <c r="I161" s="13">
        <f t="shared" si="0"/>
        <v>4734</v>
      </c>
      <c r="J161" s="46">
        <f t="shared" si="2"/>
        <v>4734</v>
      </c>
    </row>
    <row r="162" spans="1:10" x14ac:dyDescent="0.3">
      <c r="A162" t="s">
        <v>391</v>
      </c>
      <c r="B162" s="56" t="s">
        <v>390</v>
      </c>
      <c r="C162" s="17"/>
      <c r="D162" s="17"/>
      <c r="E162" s="17">
        <v>8071</v>
      </c>
      <c r="F162" s="17">
        <v>789</v>
      </c>
      <c r="G162" s="17"/>
      <c r="I162" s="13">
        <f t="shared" si="0"/>
        <v>8860</v>
      </c>
      <c r="J162" s="46">
        <f t="shared" si="2"/>
        <v>8860</v>
      </c>
    </row>
    <row r="163" spans="1:10" x14ac:dyDescent="0.3">
      <c r="A163" t="s">
        <v>408</v>
      </c>
      <c r="B163" s="56" t="s">
        <v>390</v>
      </c>
      <c r="C163" s="17"/>
      <c r="D163" s="17"/>
      <c r="E163" s="17"/>
      <c r="F163" s="17"/>
      <c r="G163" s="17"/>
      <c r="I163" s="13">
        <f t="shared" si="0"/>
        <v>0</v>
      </c>
      <c r="J163" s="46">
        <f t="shared" si="2"/>
        <v>0</v>
      </c>
    </row>
    <row r="164" spans="1:10" x14ac:dyDescent="0.3">
      <c r="A164" t="s">
        <v>35</v>
      </c>
      <c r="B164" s="56" t="s">
        <v>433</v>
      </c>
      <c r="C164" s="17"/>
      <c r="D164" s="17"/>
      <c r="E164" s="17"/>
      <c r="F164" s="17"/>
      <c r="G164" s="17"/>
      <c r="I164" s="13">
        <f t="shared" si="0"/>
        <v>0</v>
      </c>
      <c r="J164" s="46">
        <f t="shared" si="2"/>
        <v>0</v>
      </c>
    </row>
    <row r="165" spans="1:10" x14ac:dyDescent="0.3">
      <c r="A165" t="s">
        <v>389</v>
      </c>
      <c r="B165" s="56" t="s">
        <v>433</v>
      </c>
      <c r="C165" s="17"/>
      <c r="D165" s="17"/>
      <c r="E165" s="17"/>
      <c r="F165" s="17"/>
      <c r="G165" s="17"/>
      <c r="I165" s="13">
        <f t="shared" si="0"/>
        <v>0</v>
      </c>
      <c r="J165" s="46">
        <f t="shared" si="2"/>
        <v>0</v>
      </c>
    </row>
    <row r="166" spans="1:10" x14ac:dyDescent="0.3">
      <c r="A166" t="s">
        <v>396</v>
      </c>
      <c r="B166" s="56" t="s">
        <v>433</v>
      </c>
      <c r="C166" s="17"/>
      <c r="D166" s="17"/>
      <c r="E166" s="17"/>
      <c r="F166" s="17"/>
      <c r="G166" s="17"/>
      <c r="I166" s="13">
        <f t="shared" si="0"/>
        <v>0</v>
      </c>
      <c r="J166" s="46">
        <f t="shared" si="2"/>
        <v>0</v>
      </c>
    </row>
    <row r="167" spans="1:10" x14ac:dyDescent="0.3">
      <c r="A167" t="s">
        <v>391</v>
      </c>
      <c r="B167" s="56" t="s">
        <v>433</v>
      </c>
      <c r="C167" s="17"/>
      <c r="D167" s="17"/>
      <c r="E167" s="17"/>
      <c r="F167" s="17"/>
      <c r="G167" s="17"/>
      <c r="I167" s="13">
        <f t="shared" si="0"/>
        <v>0</v>
      </c>
      <c r="J167" s="46">
        <f t="shared" si="2"/>
        <v>0</v>
      </c>
    </row>
    <row r="168" spans="1:10" x14ac:dyDescent="0.3">
      <c r="A168" t="s">
        <v>408</v>
      </c>
      <c r="B168" s="56" t="s">
        <v>433</v>
      </c>
      <c r="C168" s="17"/>
      <c r="D168" s="17"/>
      <c r="E168" s="17"/>
      <c r="F168" s="17"/>
      <c r="G168" s="17"/>
      <c r="I168" s="13">
        <f t="shared" si="0"/>
        <v>0</v>
      </c>
      <c r="J168" s="46">
        <f t="shared" si="2"/>
        <v>0</v>
      </c>
    </row>
    <row r="169" spans="1:10" x14ac:dyDescent="0.3">
      <c r="A169" t="s">
        <v>37</v>
      </c>
      <c r="B169" s="54" t="s">
        <v>316</v>
      </c>
      <c r="C169" s="17"/>
      <c r="D169" s="17"/>
      <c r="E169" s="17"/>
      <c r="F169" s="17"/>
      <c r="G169" s="17">
        <v>3561</v>
      </c>
      <c r="I169" s="13">
        <f t="shared" si="0"/>
        <v>3561</v>
      </c>
      <c r="J169" s="46">
        <f t="shared" si="2"/>
        <v>3561</v>
      </c>
    </row>
    <row r="170" spans="1:10" x14ac:dyDescent="0.3">
      <c r="A170" s="53" t="s">
        <v>332</v>
      </c>
      <c r="B170" s="54" t="s">
        <v>316</v>
      </c>
      <c r="C170" s="17"/>
      <c r="D170" s="17">
        <v>2444</v>
      </c>
      <c r="E170" s="17">
        <v>5671</v>
      </c>
      <c r="F170" s="17">
        <v>793</v>
      </c>
      <c r="G170" s="17"/>
      <c r="I170" s="13">
        <f t="shared" si="0"/>
        <v>8908</v>
      </c>
      <c r="J170" s="46">
        <f t="shared" si="2"/>
        <v>8908</v>
      </c>
    </row>
    <row r="171" spans="1:10" x14ac:dyDescent="0.3">
      <c r="A171" s="53" t="s">
        <v>326</v>
      </c>
      <c r="B171" s="54" t="s">
        <v>316</v>
      </c>
      <c r="C171" s="17"/>
      <c r="D171" s="17">
        <v>2381</v>
      </c>
      <c r="E171" s="17"/>
      <c r="F171" s="17">
        <v>6621</v>
      </c>
      <c r="G171" s="17"/>
      <c r="I171" s="13">
        <f t="shared" si="0"/>
        <v>9002</v>
      </c>
      <c r="J171" s="46">
        <f t="shared" si="2"/>
        <v>9002</v>
      </c>
    </row>
    <row r="172" spans="1:10" x14ac:dyDescent="0.3">
      <c r="A172" s="53" t="s">
        <v>339</v>
      </c>
      <c r="B172" s="54" t="s">
        <v>316</v>
      </c>
      <c r="C172" s="17"/>
      <c r="D172" s="17">
        <v>2673</v>
      </c>
      <c r="E172" s="17">
        <v>13127</v>
      </c>
      <c r="F172" s="10">
        <v>1103</v>
      </c>
      <c r="G172" s="17"/>
      <c r="I172" s="13">
        <f t="shared" si="0"/>
        <v>16903</v>
      </c>
      <c r="J172" s="46">
        <f>I172</f>
        <v>16903</v>
      </c>
    </row>
    <row r="173" spans="1:10" x14ac:dyDescent="0.3">
      <c r="A173" s="53" t="s">
        <v>161</v>
      </c>
      <c r="B173" s="54" t="s">
        <v>316</v>
      </c>
      <c r="C173" s="17"/>
      <c r="D173" s="17">
        <v>5023</v>
      </c>
      <c r="E173" s="17"/>
      <c r="F173" s="10"/>
      <c r="G173" s="17"/>
      <c r="I173" s="13">
        <f t="shared" si="0"/>
        <v>5023</v>
      </c>
      <c r="J173" s="46">
        <f>I173</f>
        <v>5023</v>
      </c>
    </row>
    <row r="174" spans="1:10" x14ac:dyDescent="0.3">
      <c r="A174" s="53" t="s">
        <v>349</v>
      </c>
      <c r="B174" s="54" t="s">
        <v>397</v>
      </c>
      <c r="C174" s="17"/>
      <c r="D174" s="17"/>
      <c r="E174" s="17">
        <v>5721</v>
      </c>
      <c r="F174" s="10">
        <v>904</v>
      </c>
      <c r="G174" s="17"/>
      <c r="I174" s="13">
        <f t="shared" si="0"/>
        <v>6625</v>
      </c>
      <c r="J174" s="46">
        <f t="shared" ref="J174:J180" si="3">I174</f>
        <v>6625</v>
      </c>
    </row>
    <row r="175" spans="1:10" x14ac:dyDescent="0.3">
      <c r="A175" s="53" t="s">
        <v>325</v>
      </c>
      <c r="B175" s="54" t="s">
        <v>397</v>
      </c>
      <c r="C175" s="17"/>
      <c r="D175" s="17"/>
      <c r="E175" s="17"/>
      <c r="F175" s="10">
        <v>350</v>
      </c>
      <c r="G175" s="17"/>
      <c r="I175" s="13">
        <f t="shared" si="0"/>
        <v>350</v>
      </c>
      <c r="J175" s="46">
        <f t="shared" si="3"/>
        <v>350</v>
      </c>
    </row>
    <row r="176" spans="1:10" x14ac:dyDescent="0.3">
      <c r="A176" s="53" t="s">
        <v>398</v>
      </c>
      <c r="B176" s="54" t="s">
        <v>397</v>
      </c>
      <c r="C176" s="17"/>
      <c r="D176" s="17"/>
      <c r="E176" s="17">
        <v>2193</v>
      </c>
      <c r="F176" s="10"/>
      <c r="G176" s="17"/>
      <c r="I176" s="13">
        <f t="shared" si="0"/>
        <v>2193</v>
      </c>
      <c r="J176" s="46">
        <f t="shared" si="3"/>
        <v>2193</v>
      </c>
    </row>
    <row r="177" spans="1:10" x14ac:dyDescent="0.3">
      <c r="A177" s="53" t="s">
        <v>160</v>
      </c>
      <c r="B177" s="54" t="s">
        <v>397</v>
      </c>
      <c r="C177" s="17"/>
      <c r="D177" s="17"/>
      <c r="E177" s="17"/>
      <c r="F177" s="10"/>
      <c r="G177" s="17"/>
      <c r="I177" s="13">
        <f t="shared" si="0"/>
        <v>0</v>
      </c>
      <c r="J177" s="46">
        <f t="shared" si="3"/>
        <v>0</v>
      </c>
    </row>
    <row r="178" spans="1:10" x14ac:dyDescent="0.3">
      <c r="A178" s="53" t="s">
        <v>332</v>
      </c>
      <c r="B178" s="54" t="s">
        <v>401</v>
      </c>
      <c r="C178" s="17"/>
      <c r="D178" s="17"/>
      <c r="E178" s="17"/>
      <c r="F178" s="10"/>
      <c r="G178" s="17"/>
      <c r="I178" s="13">
        <f t="shared" si="0"/>
        <v>0</v>
      </c>
      <c r="J178" s="46">
        <f t="shared" si="3"/>
        <v>0</v>
      </c>
    </row>
    <row r="179" spans="1:10" x14ac:dyDescent="0.3">
      <c r="A179" s="53" t="s">
        <v>339</v>
      </c>
      <c r="B179" s="54" t="s">
        <v>401</v>
      </c>
      <c r="C179" s="17"/>
      <c r="D179" s="17"/>
      <c r="E179" s="17"/>
      <c r="F179" s="10"/>
      <c r="G179" s="17"/>
      <c r="I179" s="13">
        <f t="shared" si="0"/>
        <v>0</v>
      </c>
      <c r="J179" s="46">
        <f t="shared" si="3"/>
        <v>0</v>
      </c>
    </row>
    <row r="180" spans="1:10" x14ac:dyDescent="0.3">
      <c r="A180" s="53" t="s">
        <v>161</v>
      </c>
      <c r="B180" s="54" t="s">
        <v>401</v>
      </c>
      <c r="C180" s="17"/>
      <c r="D180" s="17"/>
      <c r="E180" s="17"/>
      <c r="F180" s="10"/>
      <c r="G180" s="17"/>
      <c r="I180" s="13">
        <f t="shared" si="0"/>
        <v>0</v>
      </c>
      <c r="J180" s="46">
        <f t="shared" si="3"/>
        <v>0</v>
      </c>
    </row>
    <row r="181" spans="1:10" x14ac:dyDescent="0.3">
      <c r="A181" t="s">
        <v>37</v>
      </c>
      <c r="B181" t="s">
        <v>293</v>
      </c>
      <c r="C181" s="17"/>
      <c r="D181" s="17"/>
      <c r="E181" s="17"/>
      <c r="F181" s="17"/>
      <c r="G181" s="17"/>
      <c r="I181" s="13">
        <f t="shared" si="0"/>
        <v>0</v>
      </c>
      <c r="J181" s="44">
        <f>I181+I188+I192+I200+I207</f>
        <v>3814</v>
      </c>
    </row>
    <row r="182" spans="1:10" x14ac:dyDescent="0.3">
      <c r="A182" s="2" t="s">
        <v>332</v>
      </c>
      <c r="B182" s="2" t="s">
        <v>327</v>
      </c>
      <c r="C182" s="17"/>
      <c r="D182" s="17"/>
      <c r="E182" s="17"/>
      <c r="F182" s="17"/>
      <c r="G182" s="17"/>
      <c r="I182" s="13">
        <f t="shared" si="0"/>
        <v>0</v>
      </c>
      <c r="J182" s="46">
        <f>I182+I201+I208+I193</f>
        <v>4255</v>
      </c>
    </row>
    <row r="183" spans="1:10" x14ac:dyDescent="0.3">
      <c r="A183" t="s">
        <v>33</v>
      </c>
      <c r="B183" t="s">
        <v>293</v>
      </c>
      <c r="C183" s="17"/>
      <c r="D183" s="17"/>
      <c r="E183" s="17"/>
      <c r="F183" s="17"/>
      <c r="G183" s="17"/>
      <c r="I183" s="13">
        <f t="shared" si="0"/>
        <v>0</v>
      </c>
      <c r="J183" s="46">
        <f>I183+I189+I194+I202+I209</f>
        <v>0</v>
      </c>
    </row>
    <row r="184" spans="1:10" x14ac:dyDescent="0.3">
      <c r="A184" s="2" t="s">
        <v>326</v>
      </c>
      <c r="B184" s="2" t="s">
        <v>327</v>
      </c>
      <c r="C184" s="17"/>
      <c r="D184" s="17"/>
      <c r="E184" s="17"/>
      <c r="F184" s="17"/>
      <c r="G184" s="17"/>
      <c r="I184" s="13">
        <f t="shared" si="0"/>
        <v>0</v>
      </c>
      <c r="J184" s="46">
        <f>I184+I203+I210+I195</f>
        <v>8457</v>
      </c>
    </row>
    <row r="185" spans="1:10" x14ac:dyDescent="0.3">
      <c r="A185" t="s">
        <v>31</v>
      </c>
      <c r="B185" t="s">
        <v>293</v>
      </c>
      <c r="C185" s="17"/>
      <c r="D185" s="17"/>
      <c r="E185" s="17"/>
      <c r="F185" s="10"/>
      <c r="G185" s="17"/>
      <c r="I185" s="13">
        <f t="shared" si="0"/>
        <v>0</v>
      </c>
      <c r="J185" s="44">
        <f>I185+I190+I196+I204+I211</f>
        <v>5403</v>
      </c>
    </row>
    <row r="186" spans="1:10" x14ac:dyDescent="0.3">
      <c r="A186" t="s">
        <v>245</v>
      </c>
      <c r="B186" t="s">
        <v>293</v>
      </c>
      <c r="C186" s="17"/>
      <c r="D186" s="17"/>
      <c r="E186" s="17"/>
      <c r="F186" s="10"/>
      <c r="G186" s="17"/>
      <c r="I186" s="13">
        <f t="shared" si="0"/>
        <v>0</v>
      </c>
      <c r="J186" s="75">
        <f>I186+I191+I198+I205+I213</f>
        <v>5845</v>
      </c>
    </row>
    <row r="187" spans="1:10" x14ac:dyDescent="0.3">
      <c r="A187" t="s">
        <v>161</v>
      </c>
      <c r="B187" t="s">
        <v>293</v>
      </c>
      <c r="C187" s="17"/>
      <c r="D187" s="17"/>
      <c r="E187" s="17"/>
      <c r="F187" s="10"/>
      <c r="G187" s="17"/>
      <c r="I187" s="13">
        <f t="shared" si="0"/>
        <v>0</v>
      </c>
      <c r="J187" s="46">
        <f>I187+I206+I214+I199</f>
        <v>4916</v>
      </c>
    </row>
    <row r="188" spans="1:10" x14ac:dyDescent="0.3">
      <c r="A188" t="s">
        <v>37</v>
      </c>
      <c r="B188" t="s">
        <v>277</v>
      </c>
      <c r="C188" s="17"/>
      <c r="D188" s="17"/>
      <c r="E188" s="17">
        <v>1597</v>
      </c>
      <c r="F188" s="10"/>
      <c r="G188" s="17"/>
      <c r="I188" s="47">
        <f t="shared" si="0"/>
        <v>1597</v>
      </c>
      <c r="J188" s="46"/>
    </row>
    <row r="189" spans="1:10" x14ac:dyDescent="0.3">
      <c r="A189" t="s">
        <v>33</v>
      </c>
      <c r="B189" t="s">
        <v>277</v>
      </c>
      <c r="C189" s="17"/>
      <c r="D189" s="17"/>
      <c r="E189" s="17"/>
      <c r="F189" s="10"/>
      <c r="G189" s="17"/>
      <c r="I189" s="47">
        <f t="shared" si="0"/>
        <v>0</v>
      </c>
      <c r="J189" s="46"/>
    </row>
    <row r="190" spans="1:10" x14ac:dyDescent="0.3">
      <c r="A190" t="s">
        <v>31</v>
      </c>
      <c r="B190" t="s">
        <v>277</v>
      </c>
      <c r="C190" s="17"/>
      <c r="D190" s="17"/>
      <c r="E190" s="17"/>
      <c r="F190" s="10"/>
      <c r="G190" s="17"/>
      <c r="I190" s="47">
        <f t="shared" si="0"/>
        <v>0</v>
      </c>
      <c r="J190" s="46"/>
    </row>
    <row r="191" spans="1:10" x14ac:dyDescent="0.3">
      <c r="A191" t="s">
        <v>245</v>
      </c>
      <c r="B191" t="s">
        <v>277</v>
      </c>
      <c r="C191" s="17"/>
      <c r="D191" s="17"/>
      <c r="E191" s="17"/>
      <c r="F191" s="10"/>
      <c r="G191" s="17"/>
      <c r="I191" s="74">
        <f t="shared" si="0"/>
        <v>0</v>
      </c>
      <c r="J191" s="46"/>
    </row>
    <row r="192" spans="1:10" x14ac:dyDescent="0.3">
      <c r="A192" s="2" t="s">
        <v>37</v>
      </c>
      <c r="B192" s="2" t="s">
        <v>153</v>
      </c>
      <c r="C192" s="17"/>
      <c r="D192" s="17"/>
      <c r="E192" s="17"/>
      <c r="F192" s="10"/>
      <c r="G192" s="17"/>
      <c r="I192" s="47">
        <f t="shared" si="0"/>
        <v>0</v>
      </c>
      <c r="J192" s="46"/>
    </row>
    <row r="193" spans="1:10" x14ac:dyDescent="0.3">
      <c r="A193" s="2" t="s">
        <v>332</v>
      </c>
      <c r="B193" s="2" t="s">
        <v>153</v>
      </c>
      <c r="C193" s="17"/>
      <c r="D193" s="17">
        <v>3617</v>
      </c>
      <c r="E193" s="17"/>
      <c r="F193" s="10"/>
      <c r="G193" s="87">
        <v>638</v>
      </c>
      <c r="H193" s="87"/>
      <c r="I193" s="47">
        <f t="shared" si="0"/>
        <v>4255</v>
      </c>
      <c r="J193" s="46"/>
    </row>
    <row r="194" spans="1:10" x14ac:dyDescent="0.3">
      <c r="A194" s="2" t="s">
        <v>33</v>
      </c>
      <c r="B194" s="2" t="s">
        <v>153</v>
      </c>
      <c r="C194" s="17"/>
      <c r="D194" s="17"/>
      <c r="E194" s="17"/>
      <c r="F194" s="10"/>
      <c r="G194" s="17"/>
      <c r="I194" s="47">
        <f t="shared" si="0"/>
        <v>0</v>
      </c>
      <c r="J194" s="46"/>
    </row>
    <row r="195" spans="1:10" x14ac:dyDescent="0.3">
      <c r="A195" s="2" t="s">
        <v>326</v>
      </c>
      <c r="B195" s="2" t="s">
        <v>153</v>
      </c>
      <c r="C195" s="17"/>
      <c r="D195" s="17">
        <v>2679</v>
      </c>
      <c r="E195" s="17">
        <v>1421</v>
      </c>
      <c r="F195" s="10">
        <v>2143</v>
      </c>
      <c r="G195" s="17"/>
      <c r="I195" s="47">
        <f t="shared" si="0"/>
        <v>6243</v>
      </c>
      <c r="J195" s="46"/>
    </row>
    <row r="196" spans="1:10" x14ac:dyDescent="0.3">
      <c r="A196" s="2" t="s">
        <v>31</v>
      </c>
      <c r="B196" s="2" t="s">
        <v>153</v>
      </c>
      <c r="C196" s="17"/>
      <c r="D196" s="17"/>
      <c r="E196" s="17"/>
      <c r="F196" s="10"/>
      <c r="G196" s="17"/>
      <c r="I196" s="47">
        <f t="shared" si="0"/>
        <v>0</v>
      </c>
      <c r="J196" s="46"/>
    </row>
    <row r="197" spans="1:10" x14ac:dyDescent="0.3">
      <c r="A197" s="2" t="s">
        <v>339</v>
      </c>
      <c r="B197" s="2" t="s">
        <v>153</v>
      </c>
      <c r="C197" s="17"/>
      <c r="D197" s="17"/>
      <c r="E197" s="17"/>
      <c r="F197" s="10"/>
      <c r="G197" s="17"/>
      <c r="I197" s="47">
        <f t="shared" si="0"/>
        <v>0</v>
      </c>
      <c r="J197" s="46">
        <f>I197+I212</f>
        <v>0</v>
      </c>
    </row>
    <row r="198" spans="1:10" x14ac:dyDescent="0.3">
      <c r="A198" s="2" t="s">
        <v>245</v>
      </c>
      <c r="B198" s="2" t="s">
        <v>153</v>
      </c>
      <c r="C198" s="17"/>
      <c r="D198" s="17"/>
      <c r="E198" s="17"/>
      <c r="F198" s="10"/>
      <c r="G198" s="87">
        <v>3095</v>
      </c>
      <c r="H198" s="87"/>
      <c r="I198" s="47">
        <f t="shared" si="0"/>
        <v>3095</v>
      </c>
      <c r="J198" s="46"/>
    </row>
    <row r="199" spans="1:10" x14ac:dyDescent="0.3">
      <c r="A199" s="2" t="s">
        <v>161</v>
      </c>
      <c r="B199" s="2" t="s">
        <v>153</v>
      </c>
      <c r="C199" s="17"/>
      <c r="D199" s="17">
        <v>150</v>
      </c>
      <c r="E199" s="17">
        <v>2822</v>
      </c>
      <c r="F199" s="10">
        <v>406</v>
      </c>
      <c r="G199" s="17">
        <v>1071</v>
      </c>
      <c r="H199" s="17"/>
      <c r="I199" s="47">
        <f t="shared" si="0"/>
        <v>4449</v>
      </c>
      <c r="J199" s="46"/>
    </row>
    <row r="200" spans="1:10" x14ac:dyDescent="0.3">
      <c r="A200" s="2" t="s">
        <v>42</v>
      </c>
      <c r="B200" s="2" t="s">
        <v>355</v>
      </c>
      <c r="C200" s="17"/>
      <c r="D200" s="17"/>
      <c r="E200" s="17"/>
      <c r="F200" s="17"/>
      <c r="G200" s="17"/>
      <c r="I200" s="47">
        <f t="shared" si="0"/>
        <v>0</v>
      </c>
      <c r="J200" s="46"/>
    </row>
    <row r="201" spans="1:10" x14ac:dyDescent="0.3">
      <c r="A201" s="2" t="s">
        <v>356</v>
      </c>
      <c r="B201" s="2" t="s">
        <v>355</v>
      </c>
      <c r="C201" s="17"/>
      <c r="D201" s="17"/>
      <c r="E201" s="17"/>
      <c r="F201" s="17"/>
      <c r="G201" s="17"/>
      <c r="I201" s="47">
        <f t="shared" si="0"/>
        <v>0</v>
      </c>
      <c r="J201" s="46"/>
    </row>
    <row r="202" spans="1:10" x14ac:dyDescent="0.3">
      <c r="A202" s="2" t="s">
        <v>44</v>
      </c>
      <c r="B202" s="2" t="s">
        <v>355</v>
      </c>
      <c r="C202" s="17"/>
      <c r="D202" s="17"/>
      <c r="E202" s="17"/>
      <c r="F202" s="17"/>
      <c r="G202" s="17"/>
      <c r="I202" s="47">
        <f t="shared" si="0"/>
        <v>0</v>
      </c>
      <c r="J202" s="46"/>
    </row>
    <row r="203" spans="1:10" x14ac:dyDescent="0.3">
      <c r="A203" s="2" t="s">
        <v>357</v>
      </c>
      <c r="B203" s="2" t="s">
        <v>355</v>
      </c>
      <c r="C203" s="17"/>
      <c r="D203" s="17"/>
      <c r="E203" s="17"/>
      <c r="F203" s="17"/>
      <c r="G203" s="17"/>
      <c r="I203" s="47">
        <f t="shared" si="0"/>
        <v>0</v>
      </c>
      <c r="J203" s="46"/>
    </row>
    <row r="204" spans="1:10" x14ac:dyDescent="0.3">
      <c r="A204" s="2" t="s">
        <v>71</v>
      </c>
      <c r="B204" s="2" t="s">
        <v>355</v>
      </c>
      <c r="C204" s="17"/>
      <c r="D204" s="17"/>
      <c r="E204" s="17"/>
      <c r="F204" s="17"/>
      <c r="G204" s="17"/>
      <c r="I204" s="47">
        <f t="shared" si="0"/>
        <v>0</v>
      </c>
      <c r="J204" s="46"/>
    </row>
    <row r="205" spans="1:10" x14ac:dyDescent="0.3">
      <c r="A205" s="2" t="s">
        <v>358</v>
      </c>
      <c r="B205" s="2" t="s">
        <v>355</v>
      </c>
      <c r="C205" s="17"/>
      <c r="D205" s="17"/>
      <c r="E205" s="17"/>
      <c r="F205" s="17"/>
      <c r="G205" s="17"/>
      <c r="I205" s="47">
        <f t="shared" si="0"/>
        <v>0</v>
      </c>
      <c r="J205" s="46"/>
    </row>
    <row r="206" spans="1:10" x14ac:dyDescent="0.3">
      <c r="A206" s="2" t="s">
        <v>359</v>
      </c>
      <c r="B206" s="2" t="s">
        <v>355</v>
      </c>
      <c r="C206" s="17"/>
      <c r="D206" s="17"/>
      <c r="E206" s="17"/>
      <c r="F206" s="10"/>
      <c r="G206" s="17"/>
      <c r="I206" s="47">
        <f t="shared" si="0"/>
        <v>0</v>
      </c>
      <c r="J206" s="46"/>
    </row>
    <row r="207" spans="1:10" x14ac:dyDescent="0.3">
      <c r="A207" s="2" t="s">
        <v>37</v>
      </c>
      <c r="B207" s="2" t="s">
        <v>381</v>
      </c>
      <c r="C207" s="17"/>
      <c r="D207" s="17"/>
      <c r="E207" s="17"/>
      <c r="F207" s="17">
        <v>2217</v>
      </c>
      <c r="G207" s="17"/>
      <c r="I207" s="47">
        <f t="shared" si="0"/>
        <v>2217</v>
      </c>
      <c r="J207" s="46"/>
    </row>
    <row r="208" spans="1:10" x14ac:dyDescent="0.3">
      <c r="A208" s="2" t="s">
        <v>332</v>
      </c>
      <c r="B208" s="2" t="s">
        <v>381</v>
      </c>
      <c r="C208" s="17"/>
      <c r="D208" s="17"/>
      <c r="E208" s="17"/>
      <c r="F208" s="10"/>
      <c r="G208" s="17"/>
      <c r="I208" s="47">
        <f t="shared" si="0"/>
        <v>0</v>
      </c>
      <c r="J208" s="46"/>
    </row>
    <row r="209" spans="1:10" x14ac:dyDescent="0.3">
      <c r="A209" s="2" t="s">
        <v>33</v>
      </c>
      <c r="B209" s="2" t="s">
        <v>381</v>
      </c>
      <c r="C209" s="17"/>
      <c r="D209" s="17"/>
      <c r="E209" s="17"/>
      <c r="F209" s="10"/>
      <c r="G209" s="17"/>
      <c r="I209" s="47">
        <f t="shared" si="0"/>
        <v>0</v>
      </c>
      <c r="J209" s="46"/>
    </row>
    <row r="210" spans="1:10" x14ac:dyDescent="0.3">
      <c r="A210" s="2" t="s">
        <v>326</v>
      </c>
      <c r="B210" s="2" t="s">
        <v>381</v>
      </c>
      <c r="C210" s="17"/>
      <c r="D210" s="17">
        <v>1844</v>
      </c>
      <c r="E210" s="17"/>
      <c r="F210" s="10">
        <v>370</v>
      </c>
      <c r="G210" s="17"/>
      <c r="I210" s="47">
        <f t="shared" si="0"/>
        <v>2214</v>
      </c>
      <c r="J210" s="46"/>
    </row>
    <row r="211" spans="1:10" x14ac:dyDescent="0.3">
      <c r="A211" s="2" t="s">
        <v>31</v>
      </c>
      <c r="B211" s="2" t="s">
        <v>381</v>
      </c>
      <c r="C211" s="17"/>
      <c r="D211" s="17">
        <v>461</v>
      </c>
      <c r="E211" s="17">
        <v>462</v>
      </c>
      <c r="F211" s="10">
        <v>1228</v>
      </c>
      <c r="G211" s="17">
        <v>3252</v>
      </c>
      <c r="H211" s="17"/>
      <c r="I211" s="47">
        <f t="shared" si="0"/>
        <v>5403</v>
      </c>
      <c r="J211" s="46"/>
    </row>
    <row r="212" spans="1:10" x14ac:dyDescent="0.3">
      <c r="A212" s="2" t="s">
        <v>339</v>
      </c>
      <c r="B212" s="2" t="s">
        <v>381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s="2" t="s">
        <v>245</v>
      </c>
      <c r="B213" s="2" t="s">
        <v>381</v>
      </c>
      <c r="C213" s="17"/>
      <c r="D213" s="17">
        <v>1151</v>
      </c>
      <c r="E213" s="17"/>
      <c r="F213" s="10">
        <v>1371</v>
      </c>
      <c r="G213" s="87">
        <v>228</v>
      </c>
      <c r="H213" s="87"/>
      <c r="I213" s="47">
        <f t="shared" si="0"/>
        <v>2750</v>
      </c>
      <c r="J213" s="46"/>
    </row>
    <row r="214" spans="1:10" x14ac:dyDescent="0.3">
      <c r="A214" s="2" t="s">
        <v>161</v>
      </c>
      <c r="B214" s="2" t="s">
        <v>381</v>
      </c>
      <c r="C214" s="17"/>
      <c r="D214" s="17">
        <v>467</v>
      </c>
      <c r="E214" s="17"/>
      <c r="F214" s="10"/>
      <c r="G214" s="17"/>
      <c r="I214" s="47">
        <f t="shared" si="0"/>
        <v>467</v>
      </c>
      <c r="J214" s="46"/>
    </row>
    <row r="215" spans="1:10" x14ac:dyDescent="0.3">
      <c r="A215" s="2" t="s">
        <v>42</v>
      </c>
      <c r="B215" s="54" t="s">
        <v>385</v>
      </c>
      <c r="C215" s="17"/>
      <c r="D215" s="17">
        <v>3344</v>
      </c>
      <c r="E215" s="17"/>
      <c r="F215" s="10">
        <v>10301</v>
      </c>
      <c r="G215" s="17">
        <v>16863</v>
      </c>
      <c r="I215" s="47">
        <f t="shared" si="0"/>
        <v>30508</v>
      </c>
      <c r="J215" s="46"/>
    </row>
    <row r="216" spans="1:10" x14ac:dyDescent="0.3">
      <c r="A216" s="2" t="s">
        <v>356</v>
      </c>
      <c r="B216" s="54" t="s">
        <v>385</v>
      </c>
      <c r="C216" s="17"/>
      <c r="D216" s="17">
        <v>15869</v>
      </c>
      <c r="E216" s="17">
        <v>15587</v>
      </c>
      <c r="F216" s="10">
        <v>8508</v>
      </c>
      <c r="G216" s="17">
        <v>4568</v>
      </c>
      <c r="I216" s="47">
        <f t="shared" si="0"/>
        <v>44532</v>
      </c>
      <c r="J216" s="46"/>
    </row>
    <row r="217" spans="1:10" x14ac:dyDescent="0.3">
      <c r="A217" s="2" t="s">
        <v>44</v>
      </c>
      <c r="B217" s="54" t="s">
        <v>385</v>
      </c>
      <c r="C217" s="17"/>
      <c r="D217" s="17">
        <v>2917</v>
      </c>
      <c r="E217" s="17">
        <v>10092</v>
      </c>
      <c r="F217" s="10"/>
      <c r="G217" s="17"/>
      <c r="I217" s="47">
        <f t="shared" si="0"/>
        <v>13009</v>
      </c>
      <c r="J217" s="46"/>
    </row>
    <row r="218" spans="1:10" x14ac:dyDescent="0.3">
      <c r="A218" s="2" t="s">
        <v>357</v>
      </c>
      <c r="B218" s="54" t="s">
        <v>385</v>
      </c>
      <c r="C218" s="17"/>
      <c r="D218" s="17"/>
      <c r="E218" s="17"/>
      <c r="F218" s="10">
        <v>3291</v>
      </c>
      <c r="G218" s="17">
        <v>2009</v>
      </c>
      <c r="I218" s="47">
        <f t="shared" si="0"/>
        <v>5300</v>
      </c>
      <c r="J218" s="46"/>
    </row>
    <row r="219" spans="1:10" x14ac:dyDescent="0.3">
      <c r="A219" s="2" t="s">
        <v>71</v>
      </c>
      <c r="B219" s="54" t="s">
        <v>385</v>
      </c>
      <c r="C219" s="17"/>
      <c r="D219" s="17">
        <v>3156</v>
      </c>
      <c r="E219" s="17">
        <v>7688</v>
      </c>
      <c r="F219" s="10">
        <v>1697</v>
      </c>
      <c r="G219" s="17"/>
      <c r="I219" s="47">
        <f t="shared" si="0"/>
        <v>12541</v>
      </c>
      <c r="J219" s="46"/>
    </row>
    <row r="220" spans="1:10" x14ac:dyDescent="0.3">
      <c r="A220" s="2" t="s">
        <v>416</v>
      </c>
      <c r="B220" s="54" t="s">
        <v>385</v>
      </c>
      <c r="C220" s="17"/>
      <c r="D220" s="17">
        <v>4865</v>
      </c>
      <c r="E220" s="17">
        <v>7005</v>
      </c>
      <c r="F220" s="10">
        <v>2960</v>
      </c>
      <c r="G220" s="17">
        <v>1088</v>
      </c>
      <c r="I220" s="47">
        <f t="shared" si="0"/>
        <v>15918</v>
      </c>
      <c r="J220" s="46"/>
    </row>
    <row r="221" spans="1:10" x14ac:dyDescent="0.3">
      <c r="A221" s="2" t="s">
        <v>457</v>
      </c>
      <c r="B221" s="54" t="s">
        <v>385</v>
      </c>
      <c r="C221" s="17"/>
      <c r="D221" s="17"/>
      <c r="E221" s="17"/>
      <c r="F221" s="10"/>
      <c r="G221" s="17"/>
      <c r="I221" s="47">
        <f t="shared" ref="I221" si="4">C221+D221+E221+F221+G221</f>
        <v>0</v>
      </c>
      <c r="J221" s="46">
        <f>I221</f>
        <v>0</v>
      </c>
    </row>
    <row r="222" spans="1:10" x14ac:dyDescent="0.3">
      <c r="A222" s="2" t="s">
        <v>358</v>
      </c>
      <c r="B222" s="54" t="s">
        <v>385</v>
      </c>
      <c r="C222" s="17"/>
      <c r="D222" s="17">
        <v>5160</v>
      </c>
      <c r="E222" s="17"/>
      <c r="F222" s="10">
        <v>1456</v>
      </c>
      <c r="G222" s="17"/>
      <c r="I222" s="47">
        <f t="shared" ref="I222:I241" si="5">C222+D222+E222+F222+G222</f>
        <v>6616</v>
      </c>
      <c r="J222" s="46"/>
    </row>
    <row r="223" spans="1:10" x14ac:dyDescent="0.3">
      <c r="A223" s="2" t="s">
        <v>359</v>
      </c>
      <c r="B223" s="54" t="s">
        <v>385</v>
      </c>
      <c r="C223" s="17"/>
      <c r="D223" s="17">
        <v>15611</v>
      </c>
      <c r="E223" s="17">
        <v>2924</v>
      </c>
      <c r="F223" s="10">
        <v>310</v>
      </c>
      <c r="G223" s="17">
        <v>5030</v>
      </c>
      <c r="I223" s="47">
        <f t="shared" si="5"/>
        <v>23875</v>
      </c>
      <c r="J223" s="46"/>
    </row>
    <row r="224" spans="1:10" x14ac:dyDescent="0.3">
      <c r="A224" s="2" t="s">
        <v>392</v>
      </c>
      <c r="B224" s="54" t="s">
        <v>390</v>
      </c>
      <c r="C224" s="17"/>
      <c r="D224" s="17"/>
      <c r="E224" s="17"/>
      <c r="F224" s="10"/>
      <c r="G224" s="17"/>
      <c r="I224" s="47">
        <f t="shared" si="5"/>
        <v>0</v>
      </c>
      <c r="J224" s="46">
        <f>I224</f>
        <v>0</v>
      </c>
    </row>
    <row r="225" spans="1:10" x14ac:dyDescent="0.3">
      <c r="A225" s="2" t="s">
        <v>411</v>
      </c>
      <c r="B225" s="54" t="s">
        <v>390</v>
      </c>
      <c r="C225" s="17"/>
      <c r="D225" s="17"/>
      <c r="E225" s="17"/>
      <c r="F225" s="10"/>
      <c r="G225" s="17"/>
      <c r="I225" s="47">
        <f t="shared" si="5"/>
        <v>0</v>
      </c>
      <c r="J225" s="46">
        <f>I225</f>
        <v>0</v>
      </c>
    </row>
    <row r="226" spans="1:10" x14ac:dyDescent="0.3">
      <c r="A226" s="2" t="s">
        <v>393</v>
      </c>
      <c r="B226" s="54" t="s">
        <v>390</v>
      </c>
      <c r="C226" s="17"/>
      <c r="D226" s="17"/>
      <c r="E226" s="17"/>
      <c r="F226" s="10"/>
      <c r="G226" s="17"/>
      <c r="I226" s="47">
        <f t="shared" si="5"/>
        <v>0</v>
      </c>
      <c r="J226" s="46">
        <f>I226</f>
        <v>0</v>
      </c>
    </row>
    <row r="227" spans="1:10" x14ac:dyDescent="0.3">
      <c r="A227" s="2" t="s">
        <v>29</v>
      </c>
      <c r="B227" s="54" t="s">
        <v>433</v>
      </c>
      <c r="C227" s="17"/>
      <c r="D227" s="17"/>
      <c r="E227" s="17"/>
      <c r="F227" s="10"/>
      <c r="G227" s="17"/>
      <c r="I227" s="47">
        <f t="shared" si="5"/>
        <v>0</v>
      </c>
      <c r="J227" s="46"/>
    </row>
    <row r="228" spans="1:10" x14ac:dyDescent="0.3">
      <c r="A228" s="2" t="s">
        <v>330</v>
      </c>
      <c r="B228" s="54" t="s">
        <v>433</v>
      </c>
      <c r="C228" s="17"/>
      <c r="D228" s="17"/>
      <c r="E228" s="17"/>
      <c r="F228" s="10"/>
      <c r="G228" s="17"/>
      <c r="I228" s="47">
        <f t="shared" si="5"/>
        <v>0</v>
      </c>
      <c r="J228" s="46"/>
    </row>
    <row r="229" spans="1:10" x14ac:dyDescent="0.3">
      <c r="A229" s="2" t="s">
        <v>17</v>
      </c>
      <c r="B229" s="54" t="s">
        <v>433</v>
      </c>
      <c r="C229" s="17"/>
      <c r="D229" s="17"/>
      <c r="E229" s="17"/>
      <c r="F229" s="10"/>
      <c r="G229" s="17"/>
      <c r="I229" s="47">
        <f t="shared" si="5"/>
        <v>0</v>
      </c>
      <c r="J229" s="46"/>
    </row>
    <row r="230" spans="1:10" x14ac:dyDescent="0.3">
      <c r="A230" s="2" t="s">
        <v>331</v>
      </c>
      <c r="B230" s="54" t="s">
        <v>433</v>
      </c>
      <c r="C230" s="17"/>
      <c r="D230" s="17"/>
      <c r="E230" s="17"/>
      <c r="F230" s="10"/>
      <c r="G230" s="17"/>
      <c r="I230" s="47">
        <f t="shared" si="5"/>
        <v>0</v>
      </c>
      <c r="J230" s="46"/>
    </row>
    <row r="231" spans="1:10" x14ac:dyDescent="0.3">
      <c r="A231" s="2" t="s">
        <v>18</v>
      </c>
      <c r="B231" s="54" t="s">
        <v>433</v>
      </c>
      <c r="C231" s="17"/>
      <c r="D231" s="17"/>
      <c r="E231" s="17"/>
      <c r="F231" s="10"/>
      <c r="G231" s="17"/>
      <c r="I231" s="47">
        <f t="shared" si="5"/>
        <v>0</v>
      </c>
      <c r="J231" s="46"/>
    </row>
    <row r="232" spans="1:10" x14ac:dyDescent="0.3">
      <c r="A232" s="2" t="s">
        <v>415</v>
      </c>
      <c r="B232" s="54" t="s">
        <v>433</v>
      </c>
      <c r="C232" s="17"/>
      <c r="D232" s="17"/>
      <c r="E232" s="17"/>
      <c r="F232" s="10"/>
      <c r="G232" s="17"/>
      <c r="I232" s="47">
        <f t="shared" si="5"/>
        <v>0</v>
      </c>
      <c r="J232" s="46"/>
    </row>
    <row r="233" spans="1:10" x14ac:dyDescent="0.3">
      <c r="A233" s="65" t="s">
        <v>29</v>
      </c>
      <c r="B233" s="58" t="s">
        <v>310</v>
      </c>
      <c r="C233" s="17"/>
      <c r="D233" s="17"/>
      <c r="E233" s="17"/>
      <c r="F233" s="17"/>
      <c r="G233" s="17"/>
      <c r="I233" s="47">
        <f t="shared" ref="I233:I240" si="6">C233+D233+E233+F233+G233</f>
        <v>0</v>
      </c>
      <c r="J233" s="46">
        <f t="shared" ref="J233:J238" si="7">I233+I227+I215</f>
        <v>30508</v>
      </c>
    </row>
    <row r="234" spans="1:10" x14ac:dyDescent="0.3">
      <c r="A234" s="65" t="s">
        <v>330</v>
      </c>
      <c r="B234" s="58" t="s">
        <v>310</v>
      </c>
      <c r="C234" s="17"/>
      <c r="D234" s="17">
        <v>1454</v>
      </c>
      <c r="E234" s="17"/>
      <c r="F234" s="17"/>
      <c r="G234" s="17"/>
      <c r="I234" s="47">
        <f t="shared" si="6"/>
        <v>1454</v>
      </c>
      <c r="J234" s="46">
        <f t="shared" si="7"/>
        <v>45986</v>
      </c>
    </row>
    <row r="235" spans="1:10" x14ac:dyDescent="0.3">
      <c r="A235" s="65" t="s">
        <v>17</v>
      </c>
      <c r="B235" s="58" t="s">
        <v>310</v>
      </c>
      <c r="C235" s="17"/>
      <c r="D235" s="17"/>
      <c r="E235" s="17">
        <v>5804</v>
      </c>
      <c r="F235" s="17"/>
      <c r="G235" s="17"/>
      <c r="I235" s="47">
        <f t="shared" si="6"/>
        <v>5804</v>
      </c>
      <c r="J235" s="46">
        <f t="shared" si="7"/>
        <v>18813</v>
      </c>
    </row>
    <row r="236" spans="1:10" x14ac:dyDescent="0.3">
      <c r="A236" s="65" t="s">
        <v>331</v>
      </c>
      <c r="B236" s="58" t="s">
        <v>310</v>
      </c>
      <c r="C236" s="17"/>
      <c r="D236" s="17">
        <v>827</v>
      </c>
      <c r="E236" s="17">
        <v>3264</v>
      </c>
      <c r="F236" s="17">
        <v>3119</v>
      </c>
      <c r="G236" s="17">
        <v>4398</v>
      </c>
      <c r="I236" s="47">
        <f t="shared" si="6"/>
        <v>11608</v>
      </c>
      <c r="J236" s="46">
        <f t="shared" si="7"/>
        <v>16908</v>
      </c>
    </row>
    <row r="237" spans="1:10" x14ac:dyDescent="0.3">
      <c r="A237" s="65" t="s">
        <v>18</v>
      </c>
      <c r="B237" s="58" t="s">
        <v>310</v>
      </c>
      <c r="C237" s="17"/>
      <c r="D237" s="17">
        <v>2144</v>
      </c>
      <c r="E237" s="17"/>
      <c r="F237" s="10">
        <v>4218</v>
      </c>
      <c r="G237" s="17"/>
      <c r="I237" s="47">
        <f t="shared" si="6"/>
        <v>6362</v>
      </c>
      <c r="J237" s="46">
        <f t="shared" si="7"/>
        <v>18903</v>
      </c>
    </row>
    <row r="238" spans="1:10" x14ac:dyDescent="0.3">
      <c r="A238" s="65" t="s">
        <v>415</v>
      </c>
      <c r="B238" s="58" t="s">
        <v>310</v>
      </c>
      <c r="C238" s="17"/>
      <c r="D238" s="17">
        <v>878</v>
      </c>
      <c r="E238" s="17">
        <v>1204</v>
      </c>
      <c r="F238" s="10"/>
      <c r="G238" s="17">
        <v>535</v>
      </c>
      <c r="I238" s="47">
        <f t="shared" si="6"/>
        <v>2617</v>
      </c>
      <c r="J238" s="46">
        <f t="shared" si="7"/>
        <v>18535</v>
      </c>
    </row>
    <row r="239" spans="1:10" x14ac:dyDescent="0.3">
      <c r="A239" s="65" t="s">
        <v>244</v>
      </c>
      <c r="B239" s="58" t="s">
        <v>310</v>
      </c>
      <c r="C239" s="17"/>
      <c r="D239" s="17"/>
      <c r="E239" s="17"/>
      <c r="F239" s="10">
        <v>334</v>
      </c>
      <c r="G239" s="17">
        <v>489</v>
      </c>
      <c r="I239" s="47">
        <f t="shared" si="6"/>
        <v>823</v>
      </c>
      <c r="J239" s="46">
        <f>I239+I222</f>
        <v>7439</v>
      </c>
    </row>
    <row r="240" spans="1:10" x14ac:dyDescent="0.3">
      <c r="A240" s="65" t="s">
        <v>162</v>
      </c>
      <c r="B240" s="58" t="s">
        <v>310</v>
      </c>
      <c r="C240" s="17"/>
      <c r="D240" s="17"/>
      <c r="E240" s="17"/>
      <c r="F240" s="10"/>
      <c r="G240" s="17"/>
      <c r="I240" s="47">
        <f t="shared" si="6"/>
        <v>0</v>
      </c>
      <c r="J240" s="46">
        <f>I240+I223</f>
        <v>23875</v>
      </c>
    </row>
    <row r="241" spans="1:10" x14ac:dyDescent="0.3">
      <c r="A241" t="s">
        <v>27</v>
      </c>
      <c r="B241" t="s">
        <v>45</v>
      </c>
      <c r="C241" s="17"/>
      <c r="D241" s="17"/>
      <c r="E241" s="17"/>
      <c r="F241" s="17"/>
      <c r="G241" s="17"/>
      <c r="I241" s="47">
        <f t="shared" si="5"/>
        <v>0</v>
      </c>
      <c r="J241" s="46">
        <f>I241</f>
        <v>0</v>
      </c>
    </row>
    <row r="242" spans="1:10" x14ac:dyDescent="0.3">
      <c r="C242" s="1" t="s">
        <v>0</v>
      </c>
      <c r="D242" s="1" t="s">
        <v>0</v>
      </c>
      <c r="E242" s="1" t="s">
        <v>0</v>
      </c>
      <c r="F242" s="1" t="s">
        <v>0</v>
      </c>
      <c r="G242" s="1" t="s">
        <v>0</v>
      </c>
      <c r="H242" s="1"/>
      <c r="I242" s="1" t="s">
        <v>0</v>
      </c>
    </row>
    <row r="243" spans="1:10" x14ac:dyDescent="0.3">
      <c r="C243" s="70">
        <f>SUM(C4:C241)</f>
        <v>0</v>
      </c>
      <c r="D243" s="70">
        <f>SUM(D4:D241)</f>
        <v>202171</v>
      </c>
      <c r="E243" s="70">
        <f>SUM(E4:E241)</f>
        <v>230554</v>
      </c>
      <c r="F243" s="70">
        <f>SUM(F4:F241)</f>
        <v>165364</v>
      </c>
      <c r="G243" s="70">
        <f>SUM(G4:G241)</f>
        <v>133711</v>
      </c>
      <c r="H243" s="9"/>
      <c r="I243" s="76">
        <f>SUM(I4:I241)</f>
        <v>731800</v>
      </c>
      <c r="J243" s="76">
        <f>SUM(J4:J241)</f>
        <v>731800</v>
      </c>
    </row>
    <row r="244" spans="1:10" x14ac:dyDescent="0.3">
      <c r="C244" s="1" t="s">
        <v>1</v>
      </c>
      <c r="D244" s="1" t="s">
        <v>1</v>
      </c>
      <c r="E244" s="1" t="s">
        <v>1</v>
      </c>
      <c r="F244" s="1" t="s">
        <v>1</v>
      </c>
      <c r="G244" s="1" t="s">
        <v>1</v>
      </c>
      <c r="H244" s="1"/>
      <c r="I244" s="1" t="s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J247"/>
  <sheetViews>
    <sheetView topLeftCell="A220" workbookViewId="0">
      <selection activeCell="J154" sqref="J154:J171"/>
    </sheetView>
  </sheetViews>
  <sheetFormatPr defaultRowHeight="14.4" x14ac:dyDescent="0.3"/>
  <cols>
    <col min="2" max="2" width="22.44140625" customWidth="1"/>
    <col min="3" max="4" width="13" customWidth="1"/>
    <col min="5" max="5" width="11.109375" customWidth="1"/>
    <col min="6" max="6" width="11.44140625" customWidth="1"/>
    <col min="7" max="7" width="10.6640625" customWidth="1"/>
    <col min="9" max="9" width="12" customWidth="1"/>
    <col min="10" max="10" width="11.5546875" customWidth="1"/>
  </cols>
  <sheetData>
    <row r="1" spans="1:10" x14ac:dyDescent="0.3">
      <c r="A1" t="s">
        <v>459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268</v>
      </c>
      <c r="D3" s="4" t="s">
        <v>269</v>
      </c>
      <c r="E3" s="4" t="s">
        <v>270</v>
      </c>
      <c r="F3" s="3" t="s">
        <v>271</v>
      </c>
      <c r="G3" s="3" t="s">
        <v>92</v>
      </c>
    </row>
    <row r="4" spans="1:10" x14ac:dyDescent="0.3">
      <c r="A4" t="s">
        <v>19</v>
      </c>
      <c r="B4" t="s">
        <v>13</v>
      </c>
      <c r="C4" s="5"/>
      <c r="D4" s="5">
        <v>6451</v>
      </c>
      <c r="E4" s="5">
        <v>19372</v>
      </c>
      <c r="F4" s="10">
        <v>25554</v>
      </c>
      <c r="G4" s="5">
        <v>15124</v>
      </c>
      <c r="I4" s="47">
        <f t="shared" ref="I4:I223" si="0">C4+D4+E4+F4+G4</f>
        <v>66501</v>
      </c>
      <c r="J4" s="44">
        <f>I4+I20+I34+I41+I56+I58+I65+I27+I72+I48</f>
        <v>86429</v>
      </c>
    </row>
    <row r="5" spans="1:10" x14ac:dyDescent="0.3">
      <c r="A5" t="s">
        <v>421</v>
      </c>
      <c r="B5" t="s">
        <v>13</v>
      </c>
      <c r="C5" s="5">
        <v>1156</v>
      </c>
      <c r="D5" s="5">
        <v>12147</v>
      </c>
      <c r="E5" s="5"/>
      <c r="F5" s="10"/>
      <c r="G5" s="5"/>
      <c r="I5" s="47">
        <f t="shared" si="0"/>
        <v>13303</v>
      </c>
      <c r="J5" s="44">
        <f>I5+I21+I35+I42+I57+I59+I66+I28+I73+I49</f>
        <v>27128</v>
      </c>
    </row>
    <row r="6" spans="1:10" x14ac:dyDescent="0.3">
      <c r="A6" t="s">
        <v>20</v>
      </c>
      <c r="B6" t="s">
        <v>13</v>
      </c>
      <c r="C6" s="5">
        <v>8140</v>
      </c>
      <c r="D6" s="5"/>
      <c r="E6" s="5">
        <v>19570</v>
      </c>
      <c r="F6" s="17">
        <v>4213</v>
      </c>
      <c r="G6" s="5"/>
      <c r="I6" s="47">
        <f t="shared" si="0"/>
        <v>31923</v>
      </c>
      <c r="J6" s="44">
        <f>I6+I22+I36+I43+I57+I60+I67+I29+I74+I50</f>
        <v>41142</v>
      </c>
    </row>
    <row r="7" spans="1:10" x14ac:dyDescent="0.3">
      <c r="A7" t="s">
        <v>422</v>
      </c>
      <c r="B7" t="s">
        <v>13</v>
      </c>
      <c r="C7" s="5">
        <v>5377</v>
      </c>
      <c r="D7" s="5">
        <v>23156</v>
      </c>
      <c r="E7" s="5">
        <v>5655</v>
      </c>
      <c r="F7" s="17">
        <v>4493</v>
      </c>
      <c r="G7" s="5"/>
      <c r="I7" s="47">
        <f t="shared" si="0"/>
        <v>38681</v>
      </c>
      <c r="J7" s="44">
        <f>I7+I23+I37+I44+I30+I51+I61+I68+I75</f>
        <v>45867</v>
      </c>
    </row>
    <row r="8" spans="1:10" x14ac:dyDescent="0.3">
      <c r="A8" t="s">
        <v>21</v>
      </c>
      <c r="B8" t="s">
        <v>13</v>
      </c>
      <c r="C8" s="5">
        <v>5859</v>
      </c>
      <c r="D8" s="5"/>
      <c r="E8" s="5">
        <v>1516</v>
      </c>
      <c r="F8" s="17">
        <v>1547</v>
      </c>
      <c r="G8" s="5"/>
      <c r="I8" s="47">
        <f t="shared" si="0"/>
        <v>8922</v>
      </c>
      <c r="J8" s="44">
        <f>I8+I24+I38+I45+I31+I52+I62+I69+I76</f>
        <v>14912</v>
      </c>
    </row>
    <row r="9" spans="1:10" x14ac:dyDescent="0.3">
      <c r="A9" t="s">
        <v>423</v>
      </c>
      <c r="B9" t="s">
        <v>13</v>
      </c>
      <c r="C9" s="5">
        <v>935</v>
      </c>
      <c r="D9" s="5"/>
      <c r="E9" s="5">
        <v>16784</v>
      </c>
      <c r="F9" s="17">
        <v>7558</v>
      </c>
      <c r="G9" s="5">
        <v>1434</v>
      </c>
      <c r="I9" s="47">
        <f t="shared" si="0"/>
        <v>26711</v>
      </c>
      <c r="J9" s="44">
        <f>I9+I77</f>
        <v>26711</v>
      </c>
    </row>
    <row r="10" spans="1:10" x14ac:dyDescent="0.3">
      <c r="A10" t="s">
        <v>243</v>
      </c>
      <c r="B10" t="s">
        <v>13</v>
      </c>
      <c r="C10" s="5">
        <v>3280</v>
      </c>
      <c r="D10" s="5">
        <v>568</v>
      </c>
      <c r="E10" s="5">
        <v>1935</v>
      </c>
      <c r="F10" s="17"/>
      <c r="G10" s="5">
        <v>2226</v>
      </c>
      <c r="I10" s="47">
        <f t="shared" si="0"/>
        <v>8009</v>
      </c>
      <c r="J10" s="44">
        <f>I10+I25+I39+I46+I32+I54+I63+I70+I78</f>
        <v>12438</v>
      </c>
    </row>
    <row r="11" spans="1:10" x14ac:dyDescent="0.3">
      <c r="A11" t="s">
        <v>197</v>
      </c>
      <c r="B11" t="s">
        <v>13</v>
      </c>
      <c r="C11" s="5">
        <v>1078</v>
      </c>
      <c r="D11" s="5">
        <v>10669</v>
      </c>
      <c r="E11" s="5">
        <v>3150</v>
      </c>
      <c r="F11" s="17">
        <v>1957</v>
      </c>
      <c r="G11" s="5"/>
      <c r="I11" s="47">
        <f t="shared" si="0"/>
        <v>16854</v>
      </c>
      <c r="J11" s="44">
        <f>I11+I26+I40+I47+I33+I55+I64+I71+I79</f>
        <v>31596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/>
      <c r="G13" s="5"/>
      <c r="I13" s="47">
        <f t="shared" si="0"/>
        <v>0</v>
      </c>
      <c r="J13" s="46">
        <f>I13+I16</f>
        <v>0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1062</v>
      </c>
      <c r="E15" s="5">
        <v>1152</v>
      </c>
      <c r="F15" s="17"/>
      <c r="G15" s="5">
        <v>2119</v>
      </c>
      <c r="I15" s="47">
        <f t="shared" si="0"/>
        <v>4333</v>
      </c>
      <c r="J15" s="46">
        <f>I15</f>
        <v>4333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>
        <v>8714</v>
      </c>
      <c r="D58" s="17">
        <v>9202</v>
      </c>
      <c r="E58" s="17">
        <v>1344</v>
      </c>
      <c r="F58" s="17">
        <v>668</v>
      </c>
      <c r="G58" s="17"/>
      <c r="I58" s="47">
        <f t="shared" si="0"/>
        <v>19928</v>
      </c>
      <c r="J58" s="45"/>
    </row>
    <row r="59" spans="1:10" x14ac:dyDescent="0.3">
      <c r="A59" s="60" t="s">
        <v>346</v>
      </c>
      <c r="B59" s="60" t="s">
        <v>315</v>
      </c>
      <c r="C59" s="17"/>
      <c r="D59" s="17">
        <v>418</v>
      </c>
      <c r="E59" s="17">
        <v>5949</v>
      </c>
      <c r="F59" s="17">
        <v>7458</v>
      </c>
      <c r="G59" s="17"/>
      <c r="I59" s="47">
        <f t="shared" si="0"/>
        <v>13825</v>
      </c>
      <c r="J59" s="45"/>
    </row>
    <row r="60" spans="1:10" x14ac:dyDescent="0.3">
      <c r="A60" s="60" t="s">
        <v>10</v>
      </c>
      <c r="B60" s="60" t="s">
        <v>315</v>
      </c>
      <c r="C60" s="17"/>
      <c r="D60" s="17"/>
      <c r="E60" s="17"/>
      <c r="F60" s="17"/>
      <c r="G60" s="17"/>
      <c r="I60" s="47">
        <f t="shared" si="0"/>
        <v>0</v>
      </c>
      <c r="J60" s="45"/>
    </row>
    <row r="61" spans="1:10" x14ac:dyDescent="0.3">
      <c r="A61" s="60" t="s">
        <v>347</v>
      </c>
      <c r="B61" s="60" t="s">
        <v>315</v>
      </c>
      <c r="C61" s="17"/>
      <c r="D61" s="17"/>
      <c r="E61" s="17"/>
      <c r="F61" s="17">
        <v>3131</v>
      </c>
      <c r="G61" s="17">
        <v>4055</v>
      </c>
      <c r="I61" s="47">
        <f t="shared" si="0"/>
        <v>7186</v>
      </c>
      <c r="J61" s="45"/>
    </row>
    <row r="62" spans="1:10" x14ac:dyDescent="0.3">
      <c r="A62" s="60" t="s">
        <v>8</v>
      </c>
      <c r="B62" s="60" t="s">
        <v>315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60" t="s">
        <v>348</v>
      </c>
      <c r="B63" s="60" t="s">
        <v>315</v>
      </c>
      <c r="C63" s="17"/>
      <c r="D63" s="17">
        <v>1725</v>
      </c>
      <c r="E63" s="17"/>
      <c r="F63" s="17"/>
      <c r="G63" s="17"/>
      <c r="I63" s="47">
        <f t="shared" si="0"/>
        <v>1725</v>
      </c>
      <c r="J63" s="45"/>
    </row>
    <row r="64" spans="1:10" x14ac:dyDescent="0.3">
      <c r="A64" s="60" t="s">
        <v>158</v>
      </c>
      <c r="B64" s="60" t="s">
        <v>315</v>
      </c>
      <c r="C64" s="17"/>
      <c r="D64" s="17">
        <v>1410</v>
      </c>
      <c r="E64" s="17"/>
      <c r="F64" s="17">
        <v>8081</v>
      </c>
      <c r="G64" s="17">
        <v>5251</v>
      </c>
      <c r="I64" s="47">
        <f t="shared" si="0"/>
        <v>14742</v>
      </c>
      <c r="J64" s="45"/>
    </row>
    <row r="65" spans="1:10" x14ac:dyDescent="0.3">
      <c r="A65" s="62" t="s">
        <v>172</v>
      </c>
      <c r="B65" s="62" t="s">
        <v>351</v>
      </c>
      <c r="C65" s="17"/>
      <c r="D65" s="17"/>
      <c r="E65" s="17"/>
      <c r="F65" s="17"/>
      <c r="G65" s="17"/>
      <c r="I65" s="47">
        <f t="shared" si="0"/>
        <v>0</v>
      </c>
      <c r="J65" s="45"/>
    </row>
    <row r="66" spans="1:10" x14ac:dyDescent="0.3">
      <c r="A66" s="62" t="s">
        <v>352</v>
      </c>
      <c r="B66" s="62" t="s">
        <v>351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62" t="s">
        <v>22</v>
      </c>
      <c r="B67" s="62" t="s">
        <v>351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2" t="s">
        <v>323</v>
      </c>
      <c r="B68" s="62" t="s">
        <v>351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24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353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354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77" t="s">
        <v>157</v>
      </c>
      <c r="B72" s="77" t="s">
        <v>386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77" t="s">
        <v>328</v>
      </c>
      <c r="B73" s="77" t="s">
        <v>386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77" t="s">
        <v>139</v>
      </c>
      <c r="B74" s="77" t="s">
        <v>386</v>
      </c>
      <c r="C74" s="17"/>
      <c r="D74" s="17"/>
      <c r="E74" s="17"/>
      <c r="F74" s="17">
        <v>6185</v>
      </c>
      <c r="G74" s="17">
        <v>3034</v>
      </c>
      <c r="I74" s="47">
        <f t="shared" si="0"/>
        <v>9219</v>
      </c>
      <c r="J74" s="45"/>
    </row>
    <row r="75" spans="1:10" x14ac:dyDescent="0.3">
      <c r="A75" s="77" t="s">
        <v>329</v>
      </c>
      <c r="B75" s="77" t="s">
        <v>386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77" t="s">
        <v>174</v>
      </c>
      <c r="B76" s="77" t="s">
        <v>386</v>
      </c>
      <c r="C76" s="17"/>
      <c r="D76" s="17"/>
      <c r="E76" s="17"/>
      <c r="F76" s="17">
        <v>1840</v>
      </c>
      <c r="G76" s="17">
        <v>4150</v>
      </c>
      <c r="I76" s="47">
        <f t="shared" si="0"/>
        <v>5990</v>
      </c>
      <c r="J76" s="45"/>
    </row>
    <row r="77" spans="1:10" x14ac:dyDescent="0.3">
      <c r="A77" s="77" t="s">
        <v>448</v>
      </c>
      <c r="B77" s="77" t="s">
        <v>386</v>
      </c>
      <c r="C77" s="17"/>
      <c r="D77" s="17"/>
      <c r="E77" s="17"/>
      <c r="F77" s="17"/>
      <c r="G77" s="17"/>
      <c r="I77" s="47">
        <f t="shared" si="0"/>
        <v>0</v>
      </c>
      <c r="J77" s="45"/>
    </row>
    <row r="78" spans="1:10" x14ac:dyDescent="0.3">
      <c r="A78" s="77" t="s">
        <v>307</v>
      </c>
      <c r="B78" s="77" t="s">
        <v>386</v>
      </c>
      <c r="C78" s="17">
        <v>1031</v>
      </c>
      <c r="D78" s="17">
        <v>1673</v>
      </c>
      <c r="E78" s="17"/>
      <c r="F78" s="17"/>
      <c r="G78" s="17"/>
      <c r="I78" s="47">
        <f t="shared" si="0"/>
        <v>2704</v>
      </c>
      <c r="J78" s="45"/>
    </row>
    <row r="79" spans="1:10" x14ac:dyDescent="0.3">
      <c r="A79" s="77" t="s">
        <v>324</v>
      </c>
      <c r="B79" s="77" t="s">
        <v>386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t="s">
        <v>29</v>
      </c>
      <c r="B80" t="s">
        <v>30</v>
      </c>
      <c r="C80" s="17">
        <v>7263</v>
      </c>
      <c r="D80" s="17">
        <v>6528</v>
      </c>
      <c r="E80" s="17">
        <v>10609</v>
      </c>
      <c r="F80" s="17">
        <v>15891</v>
      </c>
      <c r="G80" s="17">
        <v>6277</v>
      </c>
      <c r="I80" s="47">
        <f t="shared" si="0"/>
        <v>46568</v>
      </c>
      <c r="J80" s="44"/>
    </row>
    <row r="81" spans="1:10" x14ac:dyDescent="0.3">
      <c r="A81" s="57" t="s">
        <v>330</v>
      </c>
      <c r="B81" t="s">
        <v>30</v>
      </c>
      <c r="C81" s="17">
        <v>1088</v>
      </c>
      <c r="D81" s="17">
        <v>9681</v>
      </c>
      <c r="E81" s="17">
        <v>4238</v>
      </c>
      <c r="F81" s="17">
        <v>2335</v>
      </c>
      <c r="G81" s="17"/>
      <c r="I81" s="47">
        <f t="shared" si="0"/>
        <v>17342</v>
      </c>
      <c r="J81" s="44"/>
    </row>
    <row r="82" spans="1:10" x14ac:dyDescent="0.3">
      <c r="A82" t="s">
        <v>17</v>
      </c>
      <c r="B82" t="s">
        <v>30</v>
      </c>
      <c r="C82" s="17">
        <v>7060</v>
      </c>
      <c r="D82" s="17"/>
      <c r="E82" s="17">
        <v>7542</v>
      </c>
      <c r="F82" s="17">
        <v>8146</v>
      </c>
      <c r="G82" s="17">
        <v>2785</v>
      </c>
      <c r="I82" s="47">
        <f t="shared" si="0"/>
        <v>25533</v>
      </c>
      <c r="J82" s="44"/>
    </row>
    <row r="83" spans="1:10" x14ac:dyDescent="0.3">
      <c r="A83" t="s">
        <v>331</v>
      </c>
      <c r="B83" t="s">
        <v>30</v>
      </c>
      <c r="C83" s="17">
        <v>4731</v>
      </c>
      <c r="D83" s="17"/>
      <c r="E83" s="17"/>
      <c r="F83" s="17">
        <v>2463</v>
      </c>
      <c r="G83" s="17">
        <v>1539</v>
      </c>
      <c r="I83" s="47">
        <f t="shared" si="0"/>
        <v>8733</v>
      </c>
      <c r="J83" s="44"/>
    </row>
    <row r="84" spans="1:10" x14ac:dyDescent="0.3">
      <c r="A84" t="s">
        <v>18</v>
      </c>
      <c r="B84" t="s">
        <v>30</v>
      </c>
      <c r="C84" s="17"/>
      <c r="D84" s="17"/>
      <c r="E84" s="17"/>
      <c r="F84" s="17"/>
      <c r="G84" s="17">
        <v>899</v>
      </c>
      <c r="I84" s="47">
        <f t="shared" si="0"/>
        <v>899</v>
      </c>
      <c r="J84" s="44"/>
    </row>
    <row r="85" spans="1:10" x14ac:dyDescent="0.3">
      <c r="A85" t="s">
        <v>415</v>
      </c>
      <c r="B85" t="s">
        <v>30</v>
      </c>
      <c r="C85" s="17"/>
      <c r="D85" s="17"/>
      <c r="E85" s="17"/>
      <c r="F85" s="17">
        <v>173</v>
      </c>
      <c r="G85" s="17"/>
      <c r="I85" s="47">
        <f t="shared" si="0"/>
        <v>173</v>
      </c>
      <c r="J85" s="44"/>
    </row>
    <row r="86" spans="1:10" x14ac:dyDescent="0.3">
      <c r="A86" t="s">
        <v>244</v>
      </c>
      <c r="B86" t="s">
        <v>30</v>
      </c>
      <c r="C86" s="17"/>
      <c r="D86" s="17">
        <v>662</v>
      </c>
      <c r="E86" s="17"/>
      <c r="F86" s="17"/>
      <c r="G86" s="17"/>
      <c r="I86" s="47">
        <f t="shared" si="0"/>
        <v>662</v>
      </c>
      <c r="J86" s="44"/>
    </row>
    <row r="87" spans="1:10" x14ac:dyDescent="0.3">
      <c r="A87" t="s">
        <v>162</v>
      </c>
      <c r="B87" t="s">
        <v>30</v>
      </c>
      <c r="C87" s="17"/>
      <c r="D87" s="17"/>
      <c r="E87" s="17">
        <v>1158</v>
      </c>
      <c r="F87" s="17">
        <v>5108</v>
      </c>
      <c r="G87" s="17">
        <v>1211</v>
      </c>
      <c r="I87" s="47">
        <f t="shared" si="0"/>
        <v>7477</v>
      </c>
      <c r="J87" s="46"/>
    </row>
    <row r="88" spans="1:10" x14ac:dyDescent="0.3">
      <c r="A88" s="42" t="s">
        <v>25</v>
      </c>
      <c r="B88" s="42" t="s">
        <v>30</v>
      </c>
      <c r="C88" s="17"/>
      <c r="D88" s="17"/>
      <c r="E88" s="17"/>
      <c r="F88" s="17"/>
      <c r="G88" s="17"/>
      <c r="I88" s="47">
        <f t="shared" si="0"/>
        <v>0</v>
      </c>
      <c r="J88" s="46">
        <f t="shared" ref="J88:J93" si="1">I88</f>
        <v>0</v>
      </c>
    </row>
    <row r="89" spans="1:10" x14ac:dyDescent="0.3">
      <c r="A89" s="42" t="s">
        <v>349</v>
      </c>
      <c r="B89" s="42" t="s">
        <v>30</v>
      </c>
      <c r="C89" s="17"/>
      <c r="D89" s="17"/>
      <c r="E89" s="17"/>
      <c r="F89" s="17"/>
      <c r="G89" s="17"/>
      <c r="I89" s="47">
        <f t="shared" si="0"/>
        <v>0</v>
      </c>
      <c r="J89" s="46">
        <f t="shared" si="1"/>
        <v>0</v>
      </c>
    </row>
    <row r="90" spans="1:10" x14ac:dyDescent="0.3">
      <c r="A90" s="42" t="s">
        <v>27</v>
      </c>
      <c r="B90" s="42" t="s">
        <v>30</v>
      </c>
      <c r="C90" s="17"/>
      <c r="D90" s="17"/>
      <c r="E90" s="17"/>
      <c r="F90" s="17"/>
      <c r="G90" s="17"/>
      <c r="I90" s="47">
        <f t="shared" si="0"/>
        <v>0</v>
      </c>
      <c r="J90" s="44">
        <f t="shared" si="1"/>
        <v>0</v>
      </c>
    </row>
    <row r="91" spans="1:10" x14ac:dyDescent="0.3">
      <c r="A91" s="60" t="s">
        <v>325</v>
      </c>
      <c r="B91" s="60" t="s">
        <v>30</v>
      </c>
      <c r="C91" s="17"/>
      <c r="D91" s="17">
        <v>3777</v>
      </c>
      <c r="E91" s="17">
        <v>1522</v>
      </c>
      <c r="F91" s="17">
        <v>831</v>
      </c>
      <c r="G91" s="17">
        <v>1371</v>
      </c>
      <c r="I91" s="47">
        <f t="shared" si="0"/>
        <v>7501</v>
      </c>
      <c r="J91" s="44">
        <f t="shared" si="1"/>
        <v>7501</v>
      </c>
    </row>
    <row r="92" spans="1:10" x14ac:dyDescent="0.3">
      <c r="A92" s="42" t="s">
        <v>28</v>
      </c>
      <c r="B92" s="42" t="s">
        <v>30</v>
      </c>
      <c r="C92" s="17"/>
      <c r="D92" s="17"/>
      <c r="E92" s="17"/>
      <c r="F92" s="17"/>
      <c r="G92" s="17"/>
      <c r="I92" s="47">
        <f t="shared" si="0"/>
        <v>0</v>
      </c>
      <c r="J92" s="44">
        <f t="shared" si="1"/>
        <v>0</v>
      </c>
    </row>
    <row r="93" spans="1:10" x14ac:dyDescent="0.3">
      <c r="A93" s="42" t="s">
        <v>398</v>
      </c>
      <c r="B93" s="42" t="s">
        <v>30</v>
      </c>
      <c r="C93" s="17"/>
      <c r="D93" s="17">
        <v>1163</v>
      </c>
      <c r="E93" s="17">
        <v>1159</v>
      </c>
      <c r="F93" s="17"/>
      <c r="G93" s="17">
        <v>2147</v>
      </c>
      <c r="I93" s="47">
        <f t="shared" si="0"/>
        <v>4469</v>
      </c>
      <c r="J93" s="44">
        <f t="shared" si="1"/>
        <v>4469</v>
      </c>
    </row>
    <row r="94" spans="1:10" x14ac:dyDescent="0.3">
      <c r="A94" s="42" t="s">
        <v>458</v>
      </c>
      <c r="B94" s="42" t="s">
        <v>30</v>
      </c>
      <c r="C94" s="17"/>
      <c r="D94" s="17"/>
      <c r="E94" s="17"/>
      <c r="F94" s="17"/>
      <c r="G94" s="17"/>
      <c r="I94" s="47">
        <f t="shared" si="0"/>
        <v>0</v>
      </c>
      <c r="J94" s="44">
        <f>I94</f>
        <v>0</v>
      </c>
    </row>
    <row r="95" spans="1:10" x14ac:dyDescent="0.3">
      <c r="A95" t="s">
        <v>29</v>
      </c>
      <c r="B95" s="59" t="s">
        <v>254</v>
      </c>
      <c r="C95" s="17"/>
      <c r="D95" s="17"/>
      <c r="E95" s="17"/>
      <c r="F95" s="17"/>
      <c r="G95" s="17"/>
      <c r="I95" s="47">
        <f t="shared" si="0"/>
        <v>0</v>
      </c>
      <c r="J95" s="44">
        <f>I80+I95+I103+I131+I110+I117+I124+I138</f>
        <v>46568</v>
      </c>
    </row>
    <row r="96" spans="1:10" x14ac:dyDescent="0.3">
      <c r="A96" t="s">
        <v>330</v>
      </c>
      <c r="B96" s="59" t="s">
        <v>254</v>
      </c>
      <c r="C96" s="17"/>
      <c r="D96" s="17"/>
      <c r="E96" s="17"/>
      <c r="F96" s="17"/>
      <c r="G96" s="17"/>
      <c r="I96" s="47">
        <f t="shared" si="0"/>
        <v>0</v>
      </c>
      <c r="J96" s="46">
        <f>I96+I132+I111+I118+I125+I139+I104+I81</f>
        <v>17342</v>
      </c>
    </row>
    <row r="97" spans="1:10" x14ac:dyDescent="0.3">
      <c r="A97" t="s">
        <v>17</v>
      </c>
      <c r="B97" s="59" t="s">
        <v>254</v>
      </c>
      <c r="C97" s="17"/>
      <c r="D97" s="17"/>
      <c r="E97" s="17"/>
      <c r="F97" s="17"/>
      <c r="G97" s="17"/>
      <c r="I97" s="47">
        <f t="shared" si="0"/>
        <v>0</v>
      </c>
      <c r="J97" s="44">
        <f>I82+I97+I105+I133+I112+I119+I126+I140</f>
        <v>25533</v>
      </c>
    </row>
    <row r="98" spans="1:10" x14ac:dyDescent="0.3">
      <c r="A98" t="s">
        <v>331</v>
      </c>
      <c r="B98" s="59" t="s">
        <v>254</v>
      </c>
      <c r="C98" s="17"/>
      <c r="D98" s="17"/>
      <c r="E98" s="17"/>
      <c r="F98" s="17"/>
      <c r="G98" s="17"/>
      <c r="I98" s="47">
        <f t="shared" si="0"/>
        <v>0</v>
      </c>
      <c r="J98" s="46">
        <f>I98+I134+I113+I120+I127+I141+I106+I83</f>
        <v>22403</v>
      </c>
    </row>
    <row r="99" spans="1:10" x14ac:dyDescent="0.3">
      <c r="A99" t="s">
        <v>18</v>
      </c>
      <c r="B99" s="59" t="s">
        <v>254</v>
      </c>
      <c r="C99" s="17"/>
      <c r="D99" s="17"/>
      <c r="E99" s="17"/>
      <c r="F99" s="17"/>
      <c r="G99" s="17"/>
      <c r="I99" s="47">
        <f t="shared" si="0"/>
        <v>0</v>
      </c>
      <c r="J99" s="44">
        <f>I84+I107+I135+I99+I114+I121+I128+I142</f>
        <v>9836</v>
      </c>
    </row>
    <row r="100" spans="1:10" x14ac:dyDescent="0.3">
      <c r="A100" t="s">
        <v>415</v>
      </c>
      <c r="B100" s="59" t="s">
        <v>254</v>
      </c>
      <c r="C100" s="17"/>
      <c r="D100" s="17"/>
      <c r="E100" s="17"/>
      <c r="F100" s="17"/>
      <c r="G100" s="17"/>
      <c r="I100" s="47">
        <f t="shared" si="0"/>
        <v>0</v>
      </c>
      <c r="J100" s="44">
        <f>I100+I85+I143</f>
        <v>15764</v>
      </c>
    </row>
    <row r="101" spans="1:10" x14ac:dyDescent="0.3">
      <c r="A101" t="s">
        <v>244</v>
      </c>
      <c r="B101" s="59" t="s">
        <v>254</v>
      </c>
      <c r="C101" s="17"/>
      <c r="D101" s="17"/>
      <c r="E101" s="17"/>
      <c r="F101" s="17"/>
      <c r="G101" s="17"/>
      <c r="I101" s="47">
        <f t="shared" si="0"/>
        <v>0</v>
      </c>
      <c r="J101" s="44">
        <f>I86+I108+I101+I136+I115+I122+I129+I144</f>
        <v>6116</v>
      </c>
    </row>
    <row r="102" spans="1:10" x14ac:dyDescent="0.3">
      <c r="A102" t="s">
        <v>162</v>
      </c>
      <c r="B102" s="59" t="s">
        <v>254</v>
      </c>
      <c r="C102" s="17"/>
      <c r="D102" s="17"/>
      <c r="E102" s="17">
        <v>1716</v>
      </c>
      <c r="F102" s="17"/>
      <c r="G102" s="17"/>
      <c r="I102" s="47">
        <f t="shared" si="0"/>
        <v>1716</v>
      </c>
      <c r="J102" s="44">
        <f>I87+I102+I109+I137+I116+I123+I130+I145</f>
        <v>15943</v>
      </c>
    </row>
    <row r="103" spans="1:10" x14ac:dyDescent="0.3">
      <c r="A103" t="s">
        <v>175</v>
      </c>
      <c r="B103" s="68" t="s">
        <v>430</v>
      </c>
      <c r="C103" s="17"/>
      <c r="D103" s="17"/>
      <c r="E103" s="17"/>
      <c r="F103" s="17"/>
      <c r="G103" s="17"/>
      <c r="I103" s="47">
        <f t="shared" si="0"/>
        <v>0</v>
      </c>
      <c r="J103" s="45"/>
    </row>
    <row r="104" spans="1:10" x14ac:dyDescent="0.3">
      <c r="A104" t="s">
        <v>361</v>
      </c>
      <c r="B104" s="68" t="s">
        <v>430</v>
      </c>
      <c r="C104" s="17"/>
      <c r="D104" s="17"/>
      <c r="E104" s="17"/>
      <c r="F104" s="17"/>
      <c r="G104" s="17"/>
      <c r="I104" s="47">
        <f t="shared" si="0"/>
        <v>0</v>
      </c>
      <c r="J104" s="45"/>
    </row>
    <row r="105" spans="1:10" x14ac:dyDescent="0.3">
      <c r="A105" t="s">
        <v>176</v>
      </c>
      <c r="B105" s="68" t="s">
        <v>430</v>
      </c>
      <c r="C105" s="17"/>
      <c r="D105" s="17"/>
      <c r="E105" s="17"/>
      <c r="F105" s="17"/>
      <c r="G105" s="17"/>
      <c r="I105" s="47">
        <f t="shared" si="0"/>
        <v>0</v>
      </c>
      <c r="J105" s="45"/>
    </row>
    <row r="106" spans="1:10" x14ac:dyDescent="0.3">
      <c r="A106" t="s">
        <v>362</v>
      </c>
      <c r="B106" s="68" t="s">
        <v>430</v>
      </c>
      <c r="C106" s="17"/>
      <c r="D106" s="17"/>
      <c r="E106" s="17"/>
      <c r="F106" s="17"/>
      <c r="G106" s="17"/>
      <c r="I106" s="47">
        <f t="shared" si="0"/>
        <v>0</v>
      </c>
      <c r="J106" s="45"/>
    </row>
    <row r="107" spans="1:10" x14ac:dyDescent="0.3">
      <c r="A107" t="s">
        <v>177</v>
      </c>
      <c r="B107" s="68" t="s">
        <v>430</v>
      </c>
      <c r="C107" s="17"/>
      <c r="D107" s="17"/>
      <c r="E107" s="17"/>
      <c r="F107" s="17"/>
      <c r="G107" s="17"/>
      <c r="I107" s="47">
        <f t="shared" si="0"/>
        <v>0</v>
      </c>
      <c r="J107" s="45"/>
    </row>
    <row r="108" spans="1:10" x14ac:dyDescent="0.3">
      <c r="A108" t="s">
        <v>363</v>
      </c>
      <c r="B108" s="68" t="s">
        <v>430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t="s">
        <v>364</v>
      </c>
      <c r="B109" s="68" t="s">
        <v>430</v>
      </c>
      <c r="C109" s="17"/>
      <c r="D109" s="17"/>
      <c r="E109" s="17"/>
      <c r="F109" s="17"/>
      <c r="G109" s="17"/>
      <c r="I109" s="13">
        <f t="shared" si="0"/>
        <v>0</v>
      </c>
      <c r="J109" s="45"/>
    </row>
    <row r="110" spans="1:10" x14ac:dyDescent="0.3">
      <c r="A110" t="s">
        <v>175</v>
      </c>
      <c r="B110" s="64" t="s">
        <v>360</v>
      </c>
      <c r="C110" s="17"/>
      <c r="D110" s="17"/>
      <c r="E110" s="17"/>
      <c r="F110" s="17"/>
      <c r="G110" s="17"/>
      <c r="I110" s="13">
        <f t="shared" si="0"/>
        <v>0</v>
      </c>
      <c r="J110" s="45"/>
    </row>
    <row r="111" spans="1:10" x14ac:dyDescent="0.3">
      <c r="A111" t="s">
        <v>361</v>
      </c>
      <c r="B111" s="64" t="s">
        <v>360</v>
      </c>
      <c r="C111" s="17"/>
      <c r="D111" s="17"/>
      <c r="E111" s="17"/>
      <c r="F111" s="17"/>
      <c r="G111" s="17"/>
      <c r="I111" s="13">
        <f t="shared" si="0"/>
        <v>0</v>
      </c>
      <c r="J111" s="45"/>
    </row>
    <row r="112" spans="1:10" x14ac:dyDescent="0.3">
      <c r="A112" t="s">
        <v>176</v>
      </c>
      <c r="B112" s="64" t="s">
        <v>360</v>
      </c>
      <c r="C112" s="17"/>
      <c r="D112" s="17"/>
      <c r="E112" s="17"/>
      <c r="F112" s="17"/>
      <c r="G112" s="17"/>
      <c r="I112" s="13">
        <f t="shared" si="0"/>
        <v>0</v>
      </c>
      <c r="J112" s="45"/>
    </row>
    <row r="113" spans="1:10" x14ac:dyDescent="0.3">
      <c r="A113" t="s">
        <v>362</v>
      </c>
      <c r="B113" s="64" t="s">
        <v>360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177</v>
      </c>
      <c r="B114" s="64" t="s">
        <v>360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s="2" t="s">
        <v>363</v>
      </c>
      <c r="B115" s="64" t="s">
        <v>360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s="2" t="s">
        <v>364</v>
      </c>
      <c r="B116" s="64" t="s">
        <v>360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s="71" t="s">
        <v>29</v>
      </c>
      <c r="B117" s="68" t="s">
        <v>382</v>
      </c>
      <c r="C117" s="17"/>
      <c r="D117" s="17"/>
      <c r="E117" s="17"/>
      <c r="F117" s="17"/>
      <c r="G117" s="17"/>
      <c r="I117" s="13">
        <f t="shared" si="0"/>
        <v>0</v>
      </c>
      <c r="J117" s="46"/>
    </row>
    <row r="118" spans="1:10" x14ac:dyDescent="0.3">
      <c r="A118" s="71" t="s">
        <v>330</v>
      </c>
      <c r="B118" s="68" t="s">
        <v>382</v>
      </c>
      <c r="C118" s="17"/>
      <c r="D118" s="17"/>
      <c r="E118" s="17"/>
      <c r="F118" s="17"/>
      <c r="G118" s="17"/>
      <c r="I118" s="13">
        <f t="shared" si="0"/>
        <v>0</v>
      </c>
      <c r="J118" s="46"/>
    </row>
    <row r="119" spans="1:10" x14ac:dyDescent="0.3">
      <c r="A119" s="71" t="s">
        <v>17</v>
      </c>
      <c r="B119" s="68" t="s">
        <v>382</v>
      </c>
      <c r="C119" s="17"/>
      <c r="D119" s="17"/>
      <c r="E119" s="17"/>
      <c r="F119" s="17"/>
      <c r="G119" s="17"/>
      <c r="I119" s="13">
        <f t="shared" si="0"/>
        <v>0</v>
      </c>
      <c r="J119" s="46"/>
    </row>
    <row r="120" spans="1:10" x14ac:dyDescent="0.3">
      <c r="A120" s="71" t="s">
        <v>331</v>
      </c>
      <c r="B120" s="68" t="s">
        <v>382</v>
      </c>
      <c r="C120" s="17"/>
      <c r="D120" s="17"/>
      <c r="E120" s="17"/>
      <c r="F120" s="17"/>
      <c r="G120" s="17"/>
      <c r="I120" s="13">
        <f t="shared" si="0"/>
        <v>0</v>
      </c>
      <c r="J120" s="46"/>
    </row>
    <row r="121" spans="1:10" x14ac:dyDescent="0.3">
      <c r="A121" s="71" t="s">
        <v>18</v>
      </c>
      <c r="B121" s="68" t="s">
        <v>382</v>
      </c>
      <c r="C121" s="17"/>
      <c r="D121" s="17"/>
      <c r="E121" s="17"/>
      <c r="F121" s="17"/>
      <c r="G121" s="17"/>
      <c r="I121" s="13">
        <f t="shared" si="0"/>
        <v>0</v>
      </c>
      <c r="J121" s="46"/>
    </row>
    <row r="122" spans="1:10" x14ac:dyDescent="0.3">
      <c r="A122" s="71" t="s">
        <v>244</v>
      </c>
      <c r="B122" s="68" t="s">
        <v>382</v>
      </c>
      <c r="C122" s="17"/>
      <c r="D122" s="17"/>
      <c r="E122" s="17"/>
      <c r="F122" s="17"/>
      <c r="G122" s="17"/>
      <c r="I122" s="13">
        <f t="shared" si="0"/>
        <v>0</v>
      </c>
      <c r="J122" s="46"/>
    </row>
    <row r="123" spans="1:10" x14ac:dyDescent="0.3">
      <c r="A123" s="71" t="s">
        <v>162</v>
      </c>
      <c r="B123" s="68" t="s">
        <v>382</v>
      </c>
      <c r="C123" s="17"/>
      <c r="D123" s="17"/>
      <c r="E123" s="17"/>
      <c r="F123" s="17"/>
      <c r="G123" s="17"/>
      <c r="I123" s="13">
        <f t="shared" si="0"/>
        <v>0</v>
      </c>
      <c r="J123" s="46"/>
    </row>
    <row r="124" spans="1:10" x14ac:dyDescent="0.3">
      <c r="A124" s="55" t="s">
        <v>37</v>
      </c>
      <c r="B124" s="68" t="s">
        <v>382</v>
      </c>
      <c r="C124" s="17"/>
      <c r="D124" s="17"/>
      <c r="E124" s="17"/>
      <c r="F124" s="17"/>
      <c r="G124" s="17"/>
      <c r="I124" s="13">
        <f t="shared" si="0"/>
        <v>0</v>
      </c>
      <c r="J124" s="46"/>
    </row>
    <row r="125" spans="1:10" x14ac:dyDescent="0.3">
      <c r="A125" s="55" t="s">
        <v>332</v>
      </c>
      <c r="B125" s="68" t="s">
        <v>382</v>
      </c>
      <c r="C125" s="17"/>
      <c r="D125" s="17"/>
      <c r="E125" s="17"/>
      <c r="F125" s="17"/>
      <c r="G125" s="17"/>
      <c r="I125" s="13">
        <f t="shared" si="0"/>
        <v>0</v>
      </c>
      <c r="J125" s="46"/>
    </row>
    <row r="126" spans="1:10" x14ac:dyDescent="0.3">
      <c r="A126" s="72" t="s">
        <v>33</v>
      </c>
      <c r="B126" s="68" t="s">
        <v>382</v>
      </c>
      <c r="C126" s="17"/>
      <c r="D126" s="17"/>
      <c r="E126" s="17"/>
      <c r="F126" s="17"/>
      <c r="G126" s="17"/>
      <c r="I126" s="13">
        <f t="shared" si="0"/>
        <v>0</v>
      </c>
      <c r="J126" s="46"/>
    </row>
    <row r="127" spans="1:10" x14ac:dyDescent="0.3">
      <c r="A127" s="72" t="s">
        <v>326</v>
      </c>
      <c r="B127" s="68" t="s">
        <v>382</v>
      </c>
      <c r="C127" s="17"/>
      <c r="D127" s="17"/>
      <c r="E127" s="17"/>
      <c r="F127" s="17"/>
      <c r="G127" s="17"/>
      <c r="I127" s="13">
        <f t="shared" si="0"/>
        <v>0</v>
      </c>
      <c r="J127" s="46"/>
    </row>
    <row r="128" spans="1:10" x14ac:dyDescent="0.3">
      <c r="A128" s="72" t="s">
        <v>31</v>
      </c>
      <c r="B128" s="68" t="s">
        <v>382</v>
      </c>
      <c r="C128" s="17"/>
      <c r="D128" s="17"/>
      <c r="E128" s="17"/>
      <c r="F128" s="17"/>
      <c r="G128" s="17"/>
      <c r="I128" s="13">
        <f t="shared" si="0"/>
        <v>0</v>
      </c>
      <c r="J128" s="46"/>
    </row>
    <row r="129" spans="1:10" x14ac:dyDescent="0.3">
      <c r="A129" s="55" t="s">
        <v>245</v>
      </c>
      <c r="B129" s="68" t="s">
        <v>382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s="55" t="s">
        <v>161</v>
      </c>
      <c r="B130" s="68" t="s">
        <v>382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2" t="s">
        <v>37</v>
      </c>
      <c r="B131" s="73" t="s">
        <v>297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2" t="s">
        <v>332</v>
      </c>
      <c r="B132" s="73" t="s">
        <v>297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2" t="s">
        <v>33</v>
      </c>
      <c r="B133" s="73" t="s">
        <v>297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s="2" t="s">
        <v>326</v>
      </c>
      <c r="B134" s="73" t="s">
        <v>297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s="2" t="s">
        <v>31</v>
      </c>
      <c r="B135" s="73" t="s">
        <v>297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2" t="s">
        <v>245</v>
      </c>
      <c r="B136" s="73" t="s">
        <v>297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2" t="s">
        <v>161</v>
      </c>
      <c r="B137" s="73" t="s">
        <v>297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77" t="s">
        <v>175</v>
      </c>
      <c r="B138" s="67" t="s">
        <v>382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7" t="s">
        <v>361</v>
      </c>
      <c r="B139" s="67" t="s">
        <v>382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77" t="s">
        <v>176</v>
      </c>
      <c r="B140" s="67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7" t="s">
        <v>362</v>
      </c>
      <c r="B141" s="67" t="s">
        <v>382</v>
      </c>
      <c r="C141" s="17"/>
      <c r="D141" s="17">
        <v>9202</v>
      </c>
      <c r="E141" s="17">
        <v>2897</v>
      </c>
      <c r="F141" s="17">
        <v>1571</v>
      </c>
      <c r="G141" s="17"/>
      <c r="I141" s="13">
        <f t="shared" si="0"/>
        <v>13670</v>
      </c>
      <c r="J141" s="46"/>
    </row>
    <row r="142" spans="1:10" x14ac:dyDescent="0.3">
      <c r="A142" s="77" t="s">
        <v>177</v>
      </c>
      <c r="B142" s="67" t="s">
        <v>382</v>
      </c>
      <c r="C142" s="17">
        <v>4215</v>
      </c>
      <c r="D142" s="17"/>
      <c r="E142" s="17"/>
      <c r="F142" s="17">
        <v>1846</v>
      </c>
      <c r="G142" s="17">
        <v>2876</v>
      </c>
      <c r="I142" s="13">
        <f t="shared" si="0"/>
        <v>8937</v>
      </c>
      <c r="J142" s="46"/>
    </row>
    <row r="143" spans="1:10" x14ac:dyDescent="0.3">
      <c r="A143" s="77" t="s">
        <v>449</v>
      </c>
      <c r="B143" s="67" t="s">
        <v>382</v>
      </c>
      <c r="C143" s="17">
        <v>317</v>
      </c>
      <c r="D143" s="17"/>
      <c r="E143" s="17">
        <v>10973</v>
      </c>
      <c r="F143" s="17">
        <v>3074</v>
      </c>
      <c r="G143" s="17">
        <v>1227</v>
      </c>
      <c r="I143" s="13">
        <f t="shared" si="0"/>
        <v>15591</v>
      </c>
      <c r="J143" s="46"/>
    </row>
    <row r="144" spans="1:10" x14ac:dyDescent="0.3">
      <c r="A144" s="77" t="s">
        <v>363</v>
      </c>
      <c r="B144" s="67" t="s">
        <v>382</v>
      </c>
      <c r="C144" s="17">
        <v>2965</v>
      </c>
      <c r="D144" s="17">
        <v>2489</v>
      </c>
      <c r="E144" s="17"/>
      <c r="F144" s="17"/>
      <c r="G144" s="17"/>
      <c r="I144" s="13">
        <f t="shared" si="0"/>
        <v>5454</v>
      </c>
      <c r="J144" s="46"/>
    </row>
    <row r="145" spans="1:10" x14ac:dyDescent="0.3">
      <c r="A145" s="77" t="s">
        <v>364</v>
      </c>
      <c r="B145" s="67" t="s">
        <v>382</v>
      </c>
      <c r="C145" s="17"/>
      <c r="D145" s="17">
        <v>2908</v>
      </c>
      <c r="E145" s="17">
        <v>659</v>
      </c>
      <c r="F145" s="17">
        <v>3183</v>
      </c>
      <c r="G145" s="17"/>
      <c r="I145" s="13">
        <f t="shared" si="0"/>
        <v>6750</v>
      </c>
      <c r="J145" s="46"/>
    </row>
    <row r="146" spans="1:10" x14ac:dyDescent="0.3">
      <c r="A146" t="s">
        <v>37</v>
      </c>
      <c r="B146" s="55" t="s">
        <v>336</v>
      </c>
      <c r="C146" s="17"/>
      <c r="D146" s="17"/>
      <c r="E146" s="17"/>
      <c r="F146" s="10"/>
      <c r="G146" s="17"/>
      <c r="I146" s="47">
        <f t="shared" si="0"/>
        <v>0</v>
      </c>
      <c r="J146" s="45"/>
    </row>
    <row r="147" spans="1:10" x14ac:dyDescent="0.3">
      <c r="A147" s="2" t="s">
        <v>332</v>
      </c>
      <c r="B147" s="55" t="s">
        <v>336</v>
      </c>
      <c r="C147" s="17"/>
      <c r="D147" s="17"/>
      <c r="E147" s="17"/>
      <c r="F147" s="10"/>
      <c r="G147" s="17"/>
      <c r="I147" s="47">
        <f t="shared" si="0"/>
        <v>0</v>
      </c>
      <c r="J147" s="45"/>
    </row>
    <row r="148" spans="1:10" x14ac:dyDescent="0.3">
      <c r="A148" t="s">
        <v>33</v>
      </c>
      <c r="B148" s="55" t="s">
        <v>336</v>
      </c>
      <c r="C148" s="17"/>
      <c r="D148" s="17"/>
      <c r="E148" s="17"/>
      <c r="F148" s="10"/>
      <c r="G148" s="17"/>
      <c r="I148" s="47">
        <f t="shared" si="0"/>
        <v>0</v>
      </c>
      <c r="J148" s="45"/>
    </row>
    <row r="149" spans="1:10" x14ac:dyDescent="0.3">
      <c r="A149" s="2" t="s">
        <v>326</v>
      </c>
      <c r="B149" s="55" t="s">
        <v>336</v>
      </c>
      <c r="C149" s="17"/>
      <c r="D149" s="17"/>
      <c r="E149" s="17"/>
      <c r="F149" s="10"/>
      <c r="G149" s="17"/>
      <c r="I149" s="47">
        <f t="shared" si="0"/>
        <v>0</v>
      </c>
      <c r="J149" s="45"/>
    </row>
    <row r="150" spans="1:10" x14ac:dyDescent="0.3">
      <c r="A150" s="2" t="s">
        <v>339</v>
      </c>
      <c r="B150" s="55" t="s">
        <v>336</v>
      </c>
      <c r="C150" s="17"/>
      <c r="D150" s="17"/>
      <c r="E150" s="17"/>
      <c r="F150" s="10"/>
      <c r="G150" s="17"/>
      <c r="I150" s="47">
        <f t="shared" si="0"/>
        <v>0</v>
      </c>
      <c r="J150" s="46">
        <f>I150</f>
        <v>0</v>
      </c>
    </row>
    <row r="151" spans="1:10" x14ac:dyDescent="0.3">
      <c r="A151" t="s">
        <v>31</v>
      </c>
      <c r="B151" s="55" t="s">
        <v>336</v>
      </c>
      <c r="C151" s="17"/>
      <c r="D151" s="17"/>
      <c r="E151" s="17"/>
      <c r="F151" s="17"/>
      <c r="G151" s="17"/>
      <c r="I151" s="47">
        <f t="shared" si="0"/>
        <v>0</v>
      </c>
      <c r="J151" s="45"/>
    </row>
    <row r="152" spans="1:10" x14ac:dyDescent="0.3">
      <c r="A152" s="2" t="s">
        <v>245</v>
      </c>
      <c r="B152" s="55" t="s">
        <v>336</v>
      </c>
      <c r="C152" s="17"/>
      <c r="D152" s="17"/>
      <c r="E152" s="17"/>
      <c r="F152" s="17"/>
      <c r="G152" s="17"/>
      <c r="I152" s="47">
        <f t="shared" si="0"/>
        <v>0</v>
      </c>
      <c r="J152" s="45"/>
    </row>
    <row r="153" spans="1:10" x14ac:dyDescent="0.3">
      <c r="A153" s="2" t="s">
        <v>161</v>
      </c>
      <c r="B153" s="55" t="s">
        <v>336</v>
      </c>
      <c r="C153" s="17"/>
      <c r="D153" s="17"/>
      <c r="E153" s="17"/>
      <c r="F153" s="17"/>
      <c r="G153" s="17"/>
      <c r="I153" s="47">
        <f t="shared" si="0"/>
        <v>0</v>
      </c>
      <c r="J153" s="45"/>
    </row>
    <row r="154" spans="1:10" x14ac:dyDescent="0.3">
      <c r="A154" t="s">
        <v>441</v>
      </c>
      <c r="B154" s="56" t="s">
        <v>32</v>
      </c>
      <c r="C154" s="17">
        <v>657</v>
      </c>
      <c r="D154" s="17"/>
      <c r="E154" s="17"/>
      <c r="F154" s="17"/>
      <c r="G154" s="17"/>
      <c r="I154" s="13">
        <f t="shared" si="0"/>
        <v>657</v>
      </c>
      <c r="J154" s="46">
        <f>I154</f>
        <v>657</v>
      </c>
    </row>
    <row r="155" spans="1:10" x14ac:dyDescent="0.3">
      <c r="A155" t="s">
        <v>340</v>
      </c>
      <c r="B155" s="56" t="s">
        <v>32</v>
      </c>
      <c r="C155" s="17"/>
      <c r="D155" s="17">
        <v>5851</v>
      </c>
      <c r="E155" s="17"/>
      <c r="F155" s="17"/>
      <c r="G155" s="17"/>
      <c r="I155" s="13">
        <f t="shared" si="0"/>
        <v>5851</v>
      </c>
      <c r="J155" s="46">
        <f t="shared" ref="J155:J173" si="2">I155</f>
        <v>5851</v>
      </c>
    </row>
    <row r="156" spans="1:10" x14ac:dyDescent="0.3">
      <c r="A156" t="s">
        <v>405</v>
      </c>
      <c r="B156" s="56" t="s">
        <v>32</v>
      </c>
      <c r="C156" s="17"/>
      <c r="D156" s="17"/>
      <c r="E156" s="17">
        <v>6810</v>
      </c>
      <c r="F156" s="17"/>
      <c r="G156" s="17"/>
      <c r="I156" s="13">
        <f t="shared" si="0"/>
        <v>6810</v>
      </c>
      <c r="J156" s="46">
        <f t="shared" si="2"/>
        <v>6810</v>
      </c>
    </row>
    <row r="157" spans="1:10" x14ac:dyDescent="0.3">
      <c r="A157" t="s">
        <v>341</v>
      </c>
      <c r="B157" s="56" t="s">
        <v>32</v>
      </c>
      <c r="C157" s="17">
        <v>3547</v>
      </c>
      <c r="D157" s="17"/>
      <c r="E157" s="17"/>
      <c r="F157" s="17"/>
      <c r="G157" s="17">
        <v>698</v>
      </c>
      <c r="I157" s="13">
        <f t="shared" si="0"/>
        <v>4245</v>
      </c>
      <c r="J157" s="46">
        <f t="shared" si="2"/>
        <v>4245</v>
      </c>
    </row>
    <row r="158" spans="1:10" x14ac:dyDescent="0.3">
      <c r="A158" t="s">
        <v>460</v>
      </c>
      <c r="B158" s="56" t="s">
        <v>32</v>
      </c>
      <c r="C158" s="17"/>
      <c r="D158" s="17"/>
      <c r="E158" s="17">
        <v>2118</v>
      </c>
      <c r="F158" s="17"/>
      <c r="G158" s="17">
        <v>2103</v>
      </c>
      <c r="I158" s="13">
        <f t="shared" si="0"/>
        <v>4221</v>
      </c>
      <c r="J158" s="46">
        <f t="shared" si="2"/>
        <v>4221</v>
      </c>
    </row>
    <row r="159" spans="1:10" x14ac:dyDescent="0.3">
      <c r="A159" t="s">
        <v>447</v>
      </c>
      <c r="B159" s="56" t="s">
        <v>32</v>
      </c>
      <c r="C159" s="17"/>
      <c r="D159" s="17"/>
      <c r="E159" s="17">
        <v>955</v>
      </c>
      <c r="F159" s="17"/>
      <c r="G159" s="17">
        <v>1877</v>
      </c>
      <c r="I159" s="13">
        <f t="shared" si="0"/>
        <v>2832</v>
      </c>
      <c r="J159" s="46">
        <f t="shared" si="2"/>
        <v>2832</v>
      </c>
    </row>
    <row r="160" spans="1:10" x14ac:dyDescent="0.3">
      <c r="A160" t="s">
        <v>35</v>
      </c>
      <c r="B160" s="56" t="s">
        <v>390</v>
      </c>
      <c r="C160" s="17">
        <v>779</v>
      </c>
      <c r="D160" s="17"/>
      <c r="E160" s="17"/>
      <c r="F160" s="17"/>
      <c r="G160" s="17"/>
      <c r="I160" s="13">
        <f t="shared" si="0"/>
        <v>779</v>
      </c>
      <c r="J160" s="46">
        <f t="shared" si="2"/>
        <v>779</v>
      </c>
    </row>
    <row r="161" spans="1:10" x14ac:dyDescent="0.3">
      <c r="A161" t="s">
        <v>389</v>
      </c>
      <c r="B161" s="56" t="s">
        <v>390</v>
      </c>
      <c r="C161" s="17"/>
      <c r="D161" s="17">
        <v>6611</v>
      </c>
      <c r="E161" s="17"/>
      <c r="F161" s="17"/>
      <c r="G161" s="17"/>
      <c r="I161" s="13">
        <f t="shared" si="0"/>
        <v>6611</v>
      </c>
      <c r="J161" s="46">
        <f t="shared" si="2"/>
        <v>6611</v>
      </c>
    </row>
    <row r="162" spans="1:10" x14ac:dyDescent="0.3">
      <c r="A162" t="s">
        <v>396</v>
      </c>
      <c r="B162" s="56" t="s">
        <v>390</v>
      </c>
      <c r="C162" s="17"/>
      <c r="D162" s="17"/>
      <c r="E162" s="17">
        <v>7710</v>
      </c>
      <c r="F162" s="17"/>
      <c r="G162" s="17"/>
      <c r="I162" s="13">
        <f t="shared" si="0"/>
        <v>7710</v>
      </c>
      <c r="J162" s="46">
        <f t="shared" si="2"/>
        <v>7710</v>
      </c>
    </row>
    <row r="163" spans="1:10" x14ac:dyDescent="0.3">
      <c r="A163" t="s">
        <v>391</v>
      </c>
      <c r="B163" s="56" t="s">
        <v>390</v>
      </c>
      <c r="C163" s="17">
        <v>3950</v>
      </c>
      <c r="D163" s="17"/>
      <c r="E163" s="17"/>
      <c r="F163" s="17"/>
      <c r="G163" s="17">
        <v>787</v>
      </c>
      <c r="I163" s="13">
        <f t="shared" si="0"/>
        <v>4737</v>
      </c>
      <c r="J163" s="46">
        <f t="shared" si="2"/>
        <v>4737</v>
      </c>
    </row>
    <row r="164" spans="1:10" x14ac:dyDescent="0.3">
      <c r="A164" t="s">
        <v>462</v>
      </c>
      <c r="B164" s="56" t="s">
        <v>390</v>
      </c>
      <c r="C164" s="17"/>
      <c r="D164" s="17"/>
      <c r="E164" s="17">
        <v>2343</v>
      </c>
      <c r="F164" s="17"/>
      <c r="G164" s="17">
        <v>2467</v>
      </c>
      <c r="I164" s="13">
        <f t="shared" ref="I164" si="3">C164+D164+E164+F164+G164</f>
        <v>4810</v>
      </c>
      <c r="J164" s="46">
        <f t="shared" ref="J164" si="4">I164</f>
        <v>4810</v>
      </c>
    </row>
    <row r="165" spans="1:10" x14ac:dyDescent="0.3">
      <c r="A165" t="s">
        <v>408</v>
      </c>
      <c r="B165" s="56" t="s">
        <v>390</v>
      </c>
      <c r="C165" s="17"/>
      <c r="D165" s="17"/>
      <c r="E165" s="17">
        <v>1038</v>
      </c>
      <c r="F165" s="17"/>
      <c r="G165" s="17">
        <v>2157</v>
      </c>
      <c r="I165" s="13">
        <f t="shared" si="0"/>
        <v>3195</v>
      </c>
      <c r="J165" s="46">
        <f t="shared" si="2"/>
        <v>3195</v>
      </c>
    </row>
    <row r="166" spans="1:10" x14ac:dyDescent="0.3">
      <c r="A166" t="s">
        <v>35</v>
      </c>
      <c r="B166" s="56" t="s">
        <v>433</v>
      </c>
      <c r="C166" s="17"/>
      <c r="D166" s="17"/>
      <c r="E166" s="17"/>
      <c r="F166" s="17"/>
      <c r="G166" s="17"/>
      <c r="I166" s="13">
        <f t="shared" si="0"/>
        <v>0</v>
      </c>
      <c r="J166" s="46">
        <f t="shared" si="2"/>
        <v>0</v>
      </c>
    </row>
    <row r="167" spans="1:10" x14ac:dyDescent="0.3">
      <c r="A167" t="s">
        <v>389</v>
      </c>
      <c r="B167" s="56" t="s">
        <v>433</v>
      </c>
      <c r="C167" s="17"/>
      <c r="D167" s="17"/>
      <c r="E167" s="17"/>
      <c r="F167" s="17"/>
      <c r="G167" s="17"/>
      <c r="I167" s="13">
        <f t="shared" si="0"/>
        <v>0</v>
      </c>
      <c r="J167" s="46">
        <f t="shared" si="2"/>
        <v>0</v>
      </c>
    </row>
    <row r="168" spans="1:10" x14ac:dyDescent="0.3">
      <c r="A168" t="s">
        <v>396</v>
      </c>
      <c r="B168" s="56" t="s">
        <v>433</v>
      </c>
      <c r="C168" s="17"/>
      <c r="D168" s="17"/>
      <c r="E168" s="17"/>
      <c r="F168" s="17"/>
      <c r="G168" s="17"/>
      <c r="I168" s="13">
        <f t="shared" si="0"/>
        <v>0</v>
      </c>
      <c r="J168" s="46">
        <f t="shared" si="2"/>
        <v>0</v>
      </c>
    </row>
    <row r="169" spans="1:10" x14ac:dyDescent="0.3">
      <c r="A169" t="s">
        <v>391</v>
      </c>
      <c r="B169" s="56" t="s">
        <v>433</v>
      </c>
      <c r="C169" s="17"/>
      <c r="D169" s="17"/>
      <c r="E169" s="17"/>
      <c r="F169" s="17"/>
      <c r="G169" s="17"/>
      <c r="I169" s="13">
        <f t="shared" si="0"/>
        <v>0</v>
      </c>
      <c r="J169" s="46">
        <f t="shared" si="2"/>
        <v>0</v>
      </c>
    </row>
    <row r="170" spans="1:10" x14ac:dyDescent="0.3">
      <c r="A170" t="s">
        <v>408</v>
      </c>
      <c r="B170" s="56" t="s">
        <v>433</v>
      </c>
      <c r="C170" s="17"/>
      <c r="D170" s="17"/>
      <c r="E170" s="17"/>
      <c r="F170" s="17"/>
      <c r="G170" s="17"/>
      <c r="I170" s="13">
        <f t="shared" si="0"/>
        <v>0</v>
      </c>
      <c r="J170" s="46">
        <f t="shared" si="2"/>
        <v>0</v>
      </c>
    </row>
    <row r="171" spans="1:10" x14ac:dyDescent="0.3">
      <c r="A171" t="s">
        <v>37</v>
      </c>
      <c r="B171" s="54" t="s">
        <v>316</v>
      </c>
      <c r="C171" s="17">
        <v>563</v>
      </c>
      <c r="D171" s="17"/>
      <c r="E171" s="17"/>
      <c r="F171" s="17"/>
      <c r="G171" s="17"/>
      <c r="I171" s="13">
        <f t="shared" si="0"/>
        <v>563</v>
      </c>
      <c r="J171" s="46">
        <f t="shared" si="2"/>
        <v>563</v>
      </c>
    </row>
    <row r="172" spans="1:10" x14ac:dyDescent="0.3">
      <c r="A172" s="53" t="s">
        <v>332</v>
      </c>
      <c r="B172" s="54" t="s">
        <v>316</v>
      </c>
      <c r="C172" s="17"/>
      <c r="D172" s="17">
        <v>9217</v>
      </c>
      <c r="E172" s="17">
        <v>2975</v>
      </c>
      <c r="F172" s="17"/>
      <c r="G172" s="17"/>
      <c r="I172" s="13">
        <f t="shared" si="0"/>
        <v>12192</v>
      </c>
      <c r="J172" s="46">
        <f t="shared" si="2"/>
        <v>12192</v>
      </c>
    </row>
    <row r="173" spans="1:10" x14ac:dyDescent="0.3">
      <c r="A173" s="53" t="s">
        <v>326</v>
      </c>
      <c r="B173" s="54" t="s">
        <v>316</v>
      </c>
      <c r="C173" s="17">
        <v>4246</v>
      </c>
      <c r="D173" s="17"/>
      <c r="E173" s="17">
        <v>12245</v>
      </c>
      <c r="F173" s="17"/>
      <c r="G173" s="17"/>
      <c r="I173" s="13">
        <f t="shared" si="0"/>
        <v>16491</v>
      </c>
      <c r="J173" s="46">
        <f t="shared" si="2"/>
        <v>16491</v>
      </c>
    </row>
    <row r="174" spans="1:10" x14ac:dyDescent="0.3">
      <c r="A174" s="53" t="s">
        <v>339</v>
      </c>
      <c r="B174" s="54" t="s">
        <v>316</v>
      </c>
      <c r="C174" s="17">
        <v>5959</v>
      </c>
      <c r="D174" s="17"/>
      <c r="E174" s="17"/>
      <c r="F174" s="10"/>
      <c r="G174" s="17">
        <v>986</v>
      </c>
      <c r="I174" s="13">
        <f t="shared" si="0"/>
        <v>6945</v>
      </c>
      <c r="J174" s="46">
        <f>I174</f>
        <v>6945</v>
      </c>
    </row>
    <row r="175" spans="1:10" x14ac:dyDescent="0.3">
      <c r="A175" s="53" t="s">
        <v>461</v>
      </c>
      <c r="B175" s="54" t="s">
        <v>316</v>
      </c>
      <c r="C175" s="17"/>
      <c r="D175" s="17"/>
      <c r="E175" s="17">
        <v>3619</v>
      </c>
      <c r="F175" s="10"/>
      <c r="G175" s="17">
        <v>3486</v>
      </c>
      <c r="I175" s="13">
        <f t="shared" ref="I175" si="5">C175+D175+E175+F175+G175</f>
        <v>7105</v>
      </c>
      <c r="J175" s="46">
        <f>I175</f>
        <v>7105</v>
      </c>
    </row>
    <row r="176" spans="1:10" x14ac:dyDescent="0.3">
      <c r="A176" s="53" t="s">
        <v>161</v>
      </c>
      <c r="B176" s="54" t="s">
        <v>316</v>
      </c>
      <c r="C176" s="17"/>
      <c r="D176" s="17"/>
      <c r="E176" s="17">
        <v>1519</v>
      </c>
      <c r="F176" s="10"/>
      <c r="G176" s="17">
        <v>1576</v>
      </c>
      <c r="I176" s="13">
        <f t="shared" si="0"/>
        <v>3095</v>
      </c>
      <c r="J176" s="46">
        <f>I176</f>
        <v>3095</v>
      </c>
    </row>
    <row r="177" spans="1:10" x14ac:dyDescent="0.3">
      <c r="A177" s="53" t="s">
        <v>349</v>
      </c>
      <c r="B177" s="54" t="s">
        <v>397</v>
      </c>
      <c r="C177" s="17">
        <v>548</v>
      </c>
      <c r="D177" s="17">
        <v>688</v>
      </c>
      <c r="E177" s="17"/>
      <c r="F177" s="10"/>
      <c r="G177" s="17"/>
      <c r="I177" s="13">
        <f t="shared" si="0"/>
        <v>1236</v>
      </c>
      <c r="J177" s="46">
        <f t="shared" ref="J177:J183" si="6">I177</f>
        <v>1236</v>
      </c>
    </row>
    <row r="178" spans="1:10" x14ac:dyDescent="0.3">
      <c r="A178" s="53" t="s">
        <v>325</v>
      </c>
      <c r="B178" s="54" t="s">
        <v>397</v>
      </c>
      <c r="C178" s="17"/>
      <c r="D178" s="17"/>
      <c r="E178" s="17"/>
      <c r="F178" s="10"/>
      <c r="G178" s="17"/>
      <c r="I178" s="13">
        <f t="shared" si="0"/>
        <v>0</v>
      </c>
      <c r="J178" s="46">
        <f t="shared" si="6"/>
        <v>0</v>
      </c>
    </row>
    <row r="179" spans="1:10" x14ac:dyDescent="0.3">
      <c r="A179" s="53" t="s">
        <v>398</v>
      </c>
      <c r="B179" s="54" t="s">
        <v>397</v>
      </c>
      <c r="C179" s="17"/>
      <c r="D179" s="17"/>
      <c r="E179" s="17"/>
      <c r="F179" s="10"/>
      <c r="G179" s="17"/>
      <c r="I179" s="13">
        <f t="shared" si="0"/>
        <v>0</v>
      </c>
      <c r="J179" s="46">
        <f t="shared" si="6"/>
        <v>0</v>
      </c>
    </row>
    <row r="180" spans="1:10" x14ac:dyDescent="0.3">
      <c r="A180" s="53" t="s">
        <v>160</v>
      </c>
      <c r="B180" s="54" t="s">
        <v>397</v>
      </c>
      <c r="C180" s="17"/>
      <c r="D180" s="17"/>
      <c r="E180" s="17">
        <v>815</v>
      </c>
      <c r="F180" s="10"/>
      <c r="G180" s="17">
        <v>1662</v>
      </c>
      <c r="I180" s="13">
        <f t="shared" si="0"/>
        <v>2477</v>
      </c>
      <c r="J180" s="46">
        <f t="shared" si="6"/>
        <v>2477</v>
      </c>
    </row>
    <row r="181" spans="1:10" x14ac:dyDescent="0.3">
      <c r="A181" s="53" t="s">
        <v>332</v>
      </c>
      <c r="B181" s="54" t="s">
        <v>401</v>
      </c>
      <c r="C181" s="17"/>
      <c r="D181" s="17"/>
      <c r="E181" s="17"/>
      <c r="F181" s="10"/>
      <c r="G181" s="17"/>
      <c r="I181" s="13">
        <f t="shared" si="0"/>
        <v>0</v>
      </c>
      <c r="J181" s="46">
        <f t="shared" si="6"/>
        <v>0</v>
      </c>
    </row>
    <row r="182" spans="1:10" x14ac:dyDescent="0.3">
      <c r="A182" s="53" t="s">
        <v>339</v>
      </c>
      <c r="B182" s="54" t="s">
        <v>401</v>
      </c>
      <c r="C182" s="17"/>
      <c r="D182" s="17"/>
      <c r="E182" s="17"/>
      <c r="F182" s="10"/>
      <c r="G182" s="17"/>
      <c r="I182" s="13">
        <f t="shared" si="0"/>
        <v>0</v>
      </c>
      <c r="J182" s="46">
        <f t="shared" si="6"/>
        <v>0</v>
      </c>
    </row>
    <row r="183" spans="1:10" x14ac:dyDescent="0.3">
      <c r="A183" s="53" t="s">
        <v>161</v>
      </c>
      <c r="B183" s="54" t="s">
        <v>401</v>
      </c>
      <c r="C183" s="17"/>
      <c r="D183" s="17"/>
      <c r="E183" s="17"/>
      <c r="F183" s="10"/>
      <c r="G183" s="17"/>
      <c r="I183" s="13">
        <f t="shared" si="0"/>
        <v>0</v>
      </c>
      <c r="J183" s="46">
        <f t="shared" si="6"/>
        <v>0</v>
      </c>
    </row>
    <row r="184" spans="1:10" x14ac:dyDescent="0.3">
      <c r="A184" t="s">
        <v>37</v>
      </c>
      <c r="B184" t="s">
        <v>293</v>
      </c>
      <c r="C184" s="17"/>
      <c r="D184" s="17"/>
      <c r="E184" s="17"/>
      <c r="F184" s="17"/>
      <c r="G184" s="17"/>
      <c r="I184" s="13">
        <f t="shared" si="0"/>
        <v>0</v>
      </c>
      <c r="J184" s="44">
        <f>I184+I191+I195+I203+I210</f>
        <v>0</v>
      </c>
    </row>
    <row r="185" spans="1:10" x14ac:dyDescent="0.3">
      <c r="A185" s="2" t="s">
        <v>332</v>
      </c>
      <c r="B185" s="2" t="s">
        <v>327</v>
      </c>
      <c r="C185" s="17"/>
      <c r="D185" s="17"/>
      <c r="E185" s="17"/>
      <c r="F185" s="17"/>
      <c r="G185" s="17"/>
      <c r="I185" s="13">
        <f t="shared" si="0"/>
        <v>0</v>
      </c>
      <c r="J185" s="46">
        <f>I185+I204+I211+I196</f>
        <v>7404</v>
      </c>
    </row>
    <row r="186" spans="1:10" x14ac:dyDescent="0.3">
      <c r="A186" t="s">
        <v>33</v>
      </c>
      <c r="B186" t="s">
        <v>293</v>
      </c>
      <c r="C186" s="17"/>
      <c r="D186" s="17"/>
      <c r="E186" s="17"/>
      <c r="F186" s="17"/>
      <c r="G186" s="17"/>
      <c r="I186" s="13">
        <f t="shared" si="0"/>
        <v>0</v>
      </c>
      <c r="J186" s="46">
        <f>I186+I192+I197+I205+I212</f>
        <v>4744</v>
      </c>
    </row>
    <row r="187" spans="1:10" x14ac:dyDescent="0.3">
      <c r="A187" s="2" t="s">
        <v>326</v>
      </c>
      <c r="B187" s="2" t="s">
        <v>327</v>
      </c>
      <c r="C187" s="17"/>
      <c r="D187" s="17"/>
      <c r="E187" s="17"/>
      <c r="F187" s="17"/>
      <c r="G187" s="17"/>
      <c r="I187" s="13">
        <f t="shared" si="0"/>
        <v>0</v>
      </c>
      <c r="J187" s="46">
        <f>I187+I206+I213+I198</f>
        <v>7950</v>
      </c>
    </row>
    <row r="188" spans="1:10" x14ac:dyDescent="0.3">
      <c r="A188" t="s">
        <v>31</v>
      </c>
      <c r="B188" t="s">
        <v>293</v>
      </c>
      <c r="C188" s="17"/>
      <c r="D188" s="17"/>
      <c r="E188" s="17"/>
      <c r="F188" s="10"/>
      <c r="G188" s="17"/>
      <c r="I188" s="13">
        <f t="shared" si="0"/>
        <v>0</v>
      </c>
      <c r="J188" s="44">
        <f>I188+I193+I199+I207+I214</f>
        <v>9671</v>
      </c>
    </row>
    <row r="189" spans="1:10" x14ac:dyDescent="0.3">
      <c r="A189" t="s">
        <v>245</v>
      </c>
      <c r="B189" t="s">
        <v>293</v>
      </c>
      <c r="C189" s="17"/>
      <c r="D189" s="17"/>
      <c r="E189" s="17"/>
      <c r="F189" s="10"/>
      <c r="G189" s="17"/>
      <c r="I189" s="13">
        <f t="shared" si="0"/>
        <v>0</v>
      </c>
      <c r="J189" s="75">
        <f>I189+I194+I201+I208+I216</f>
        <v>5314</v>
      </c>
    </row>
    <row r="190" spans="1:10" x14ac:dyDescent="0.3">
      <c r="A190" t="s">
        <v>161</v>
      </c>
      <c r="B190" t="s">
        <v>293</v>
      </c>
      <c r="C190" s="17"/>
      <c r="D190" s="17"/>
      <c r="E190" s="17"/>
      <c r="F190" s="10"/>
      <c r="G190" s="17"/>
      <c r="I190" s="13">
        <f t="shared" si="0"/>
        <v>0</v>
      </c>
      <c r="J190" s="46">
        <f>I190+I209+I217+I202</f>
        <v>13571</v>
      </c>
    </row>
    <row r="191" spans="1:10" x14ac:dyDescent="0.3">
      <c r="A191" t="s">
        <v>37</v>
      </c>
      <c r="B191" t="s">
        <v>277</v>
      </c>
      <c r="C191" s="17"/>
      <c r="D191" s="17"/>
      <c r="E191" s="17"/>
      <c r="F191" s="10"/>
      <c r="G191" s="17"/>
      <c r="I191" s="47">
        <f t="shared" si="0"/>
        <v>0</v>
      </c>
      <c r="J191" s="46"/>
    </row>
    <row r="192" spans="1:10" x14ac:dyDescent="0.3">
      <c r="A192" t="s">
        <v>33</v>
      </c>
      <c r="B192" t="s">
        <v>277</v>
      </c>
      <c r="C192" s="17"/>
      <c r="D192" s="17"/>
      <c r="E192" s="17"/>
      <c r="F192" s="10"/>
      <c r="G192" s="17"/>
      <c r="I192" s="47">
        <f t="shared" si="0"/>
        <v>0</v>
      </c>
      <c r="J192" s="46"/>
    </row>
    <row r="193" spans="1:10" x14ac:dyDescent="0.3">
      <c r="A193" t="s">
        <v>31</v>
      </c>
      <c r="B193" t="s">
        <v>277</v>
      </c>
      <c r="C193" s="17"/>
      <c r="D193" s="17"/>
      <c r="E193" s="17"/>
      <c r="F193" s="10"/>
      <c r="G193" s="17"/>
      <c r="I193" s="47">
        <f t="shared" si="0"/>
        <v>0</v>
      </c>
      <c r="J193" s="46"/>
    </row>
    <row r="194" spans="1:10" x14ac:dyDescent="0.3">
      <c r="A194" t="s">
        <v>245</v>
      </c>
      <c r="B194" t="s">
        <v>277</v>
      </c>
      <c r="C194" s="17"/>
      <c r="D194" s="17"/>
      <c r="E194" s="17"/>
      <c r="F194" s="10"/>
      <c r="G194" s="17"/>
      <c r="I194" s="74">
        <f t="shared" si="0"/>
        <v>0</v>
      </c>
      <c r="J194" s="46"/>
    </row>
    <row r="195" spans="1:10" x14ac:dyDescent="0.3">
      <c r="A195" s="2" t="s">
        <v>37</v>
      </c>
      <c r="B195" s="2" t="s">
        <v>153</v>
      </c>
      <c r="C195" s="17"/>
      <c r="D195" s="17"/>
      <c r="E195" s="17"/>
      <c r="F195" s="10"/>
      <c r="G195" s="17"/>
      <c r="I195" s="47">
        <f t="shared" si="0"/>
        <v>0</v>
      </c>
      <c r="J195" s="46"/>
    </row>
    <row r="196" spans="1:10" x14ac:dyDescent="0.3">
      <c r="A196" s="2" t="s">
        <v>332</v>
      </c>
      <c r="B196" s="2" t="s">
        <v>153</v>
      </c>
      <c r="C196" s="17">
        <v>1194</v>
      </c>
      <c r="D196" s="17">
        <v>1613</v>
      </c>
      <c r="E196" s="17">
        <v>2766</v>
      </c>
      <c r="F196" s="10">
        <v>1831</v>
      </c>
      <c r="G196" s="87"/>
      <c r="H196" s="87"/>
      <c r="I196" s="47">
        <f t="shared" si="0"/>
        <v>7404</v>
      </c>
      <c r="J196" s="46"/>
    </row>
    <row r="197" spans="1:10" x14ac:dyDescent="0.3">
      <c r="A197" s="2" t="s">
        <v>33</v>
      </c>
      <c r="B197" s="2" t="s">
        <v>153</v>
      </c>
      <c r="C197" s="17">
        <v>472</v>
      </c>
      <c r="D197" s="17"/>
      <c r="E197" s="17">
        <v>2127</v>
      </c>
      <c r="F197" s="10"/>
      <c r="G197" s="17"/>
      <c r="I197" s="47">
        <f t="shared" si="0"/>
        <v>2599</v>
      </c>
      <c r="J197" s="46"/>
    </row>
    <row r="198" spans="1:10" x14ac:dyDescent="0.3">
      <c r="A198" s="2" t="s">
        <v>326</v>
      </c>
      <c r="B198" s="2" t="s">
        <v>153</v>
      </c>
      <c r="C198" s="17">
        <v>5975</v>
      </c>
      <c r="D198" s="17"/>
      <c r="E198" s="17">
        <v>364</v>
      </c>
      <c r="F198" s="10"/>
      <c r="G198" s="17">
        <v>1611</v>
      </c>
      <c r="I198" s="47">
        <f t="shared" si="0"/>
        <v>7950</v>
      </c>
      <c r="J198" s="46"/>
    </row>
    <row r="199" spans="1:10" x14ac:dyDescent="0.3">
      <c r="A199" s="2" t="s">
        <v>31</v>
      </c>
      <c r="B199" s="2" t="s">
        <v>153</v>
      </c>
      <c r="C199" s="17">
        <v>757</v>
      </c>
      <c r="D199" s="17"/>
      <c r="E199" s="17">
        <v>3550</v>
      </c>
      <c r="F199" s="10"/>
      <c r="G199" s="17">
        <v>1130</v>
      </c>
      <c r="I199" s="47">
        <f t="shared" si="0"/>
        <v>5437</v>
      </c>
      <c r="J199" s="46"/>
    </row>
    <row r="200" spans="1:10" x14ac:dyDescent="0.3">
      <c r="A200" s="2" t="s">
        <v>339</v>
      </c>
      <c r="B200" s="2" t="s">
        <v>153</v>
      </c>
      <c r="C200" s="17"/>
      <c r="D200" s="17"/>
      <c r="E200" s="17"/>
      <c r="F200" s="10"/>
      <c r="G200" s="17">
        <v>1490</v>
      </c>
      <c r="I200" s="47">
        <f t="shared" si="0"/>
        <v>1490</v>
      </c>
      <c r="J200" s="46">
        <f>I200+I215</f>
        <v>1490</v>
      </c>
    </row>
    <row r="201" spans="1:10" x14ac:dyDescent="0.3">
      <c r="A201" s="2" t="s">
        <v>245</v>
      </c>
      <c r="B201" s="2" t="s">
        <v>153</v>
      </c>
      <c r="C201" s="17">
        <v>2300</v>
      </c>
      <c r="D201" s="17">
        <v>262</v>
      </c>
      <c r="E201" s="17">
        <v>2515</v>
      </c>
      <c r="F201" s="10"/>
      <c r="G201" s="87">
        <v>237</v>
      </c>
      <c r="H201" s="87"/>
      <c r="I201" s="47">
        <f t="shared" si="0"/>
        <v>5314</v>
      </c>
      <c r="J201" s="46"/>
    </row>
    <row r="202" spans="1:10" x14ac:dyDescent="0.3">
      <c r="A202" s="2" t="s">
        <v>161</v>
      </c>
      <c r="B202" s="2" t="s">
        <v>153</v>
      </c>
      <c r="C202" s="17">
        <v>2181</v>
      </c>
      <c r="D202" s="17">
        <v>2700</v>
      </c>
      <c r="E202" s="17">
        <v>1413</v>
      </c>
      <c r="F202" s="10">
        <v>4541</v>
      </c>
      <c r="G202" s="17">
        <v>2736</v>
      </c>
      <c r="H202" s="17"/>
      <c r="I202" s="47">
        <f t="shared" si="0"/>
        <v>13571</v>
      </c>
      <c r="J202" s="46"/>
    </row>
    <row r="203" spans="1:10" x14ac:dyDescent="0.3">
      <c r="A203" s="2" t="s">
        <v>42</v>
      </c>
      <c r="B203" s="2" t="s">
        <v>355</v>
      </c>
      <c r="C203" s="17"/>
      <c r="D203" s="17"/>
      <c r="E203" s="17"/>
      <c r="F203" s="17"/>
      <c r="G203" s="17"/>
      <c r="I203" s="47">
        <f t="shared" si="0"/>
        <v>0</v>
      </c>
      <c r="J203" s="46"/>
    </row>
    <row r="204" spans="1:10" x14ac:dyDescent="0.3">
      <c r="A204" s="2" t="s">
        <v>356</v>
      </c>
      <c r="B204" s="2" t="s">
        <v>355</v>
      </c>
      <c r="C204" s="17"/>
      <c r="D204" s="17"/>
      <c r="E204" s="17"/>
      <c r="F204" s="17"/>
      <c r="G204" s="17"/>
      <c r="I204" s="47">
        <f t="shared" si="0"/>
        <v>0</v>
      </c>
      <c r="J204" s="46"/>
    </row>
    <row r="205" spans="1:10" x14ac:dyDescent="0.3">
      <c r="A205" s="2" t="s">
        <v>44</v>
      </c>
      <c r="B205" s="2" t="s">
        <v>355</v>
      </c>
      <c r="C205" s="17"/>
      <c r="D205" s="17"/>
      <c r="E205" s="17"/>
      <c r="F205" s="17"/>
      <c r="G205" s="17"/>
      <c r="I205" s="47">
        <f t="shared" si="0"/>
        <v>0</v>
      </c>
      <c r="J205" s="46"/>
    </row>
    <row r="206" spans="1:10" x14ac:dyDescent="0.3">
      <c r="A206" s="2" t="s">
        <v>357</v>
      </c>
      <c r="B206" s="2" t="s">
        <v>355</v>
      </c>
      <c r="C206" s="17"/>
      <c r="D206" s="17"/>
      <c r="E206" s="17"/>
      <c r="F206" s="17"/>
      <c r="G206" s="17"/>
      <c r="I206" s="47">
        <f t="shared" si="0"/>
        <v>0</v>
      </c>
      <c r="J206" s="46"/>
    </row>
    <row r="207" spans="1:10" x14ac:dyDescent="0.3">
      <c r="A207" s="2" t="s">
        <v>71</v>
      </c>
      <c r="B207" s="2" t="s">
        <v>355</v>
      </c>
      <c r="C207" s="17"/>
      <c r="D207" s="17"/>
      <c r="E207" s="17"/>
      <c r="F207" s="17"/>
      <c r="G207" s="17"/>
      <c r="I207" s="47">
        <f t="shared" si="0"/>
        <v>0</v>
      </c>
      <c r="J207" s="46"/>
    </row>
    <row r="208" spans="1:10" x14ac:dyDescent="0.3">
      <c r="A208" s="2" t="s">
        <v>358</v>
      </c>
      <c r="B208" s="2" t="s">
        <v>355</v>
      </c>
      <c r="C208" s="17"/>
      <c r="D208" s="17"/>
      <c r="E208" s="17"/>
      <c r="F208" s="17"/>
      <c r="G208" s="17"/>
      <c r="I208" s="47">
        <f t="shared" si="0"/>
        <v>0</v>
      </c>
      <c r="J208" s="46"/>
    </row>
    <row r="209" spans="1:10" x14ac:dyDescent="0.3">
      <c r="A209" s="2" t="s">
        <v>359</v>
      </c>
      <c r="B209" s="2" t="s">
        <v>355</v>
      </c>
      <c r="C209" s="17"/>
      <c r="D209" s="17"/>
      <c r="E209" s="17"/>
      <c r="F209" s="10"/>
      <c r="G209" s="17"/>
      <c r="I209" s="47">
        <f t="shared" si="0"/>
        <v>0</v>
      </c>
      <c r="J209" s="46"/>
    </row>
    <row r="210" spans="1:10" x14ac:dyDescent="0.3">
      <c r="A210" s="2" t="s">
        <v>37</v>
      </c>
      <c r="B210" s="2" t="s">
        <v>381</v>
      </c>
      <c r="C210" s="17"/>
      <c r="D210" s="17"/>
      <c r="E210" s="17"/>
      <c r="F210" s="17"/>
      <c r="G210" s="17"/>
      <c r="I210" s="47">
        <f t="shared" si="0"/>
        <v>0</v>
      </c>
      <c r="J210" s="46"/>
    </row>
    <row r="211" spans="1:10" x14ac:dyDescent="0.3">
      <c r="A211" s="2" t="s">
        <v>332</v>
      </c>
      <c r="B211" s="2" t="s">
        <v>381</v>
      </c>
      <c r="C211" s="17"/>
      <c r="D211" s="17"/>
      <c r="E211" s="17"/>
      <c r="F211" s="10"/>
      <c r="G211" s="17"/>
      <c r="I211" s="47">
        <f t="shared" si="0"/>
        <v>0</v>
      </c>
      <c r="J211" s="46"/>
    </row>
    <row r="212" spans="1:10" x14ac:dyDescent="0.3">
      <c r="A212" s="2" t="s">
        <v>33</v>
      </c>
      <c r="B212" s="2" t="s">
        <v>381</v>
      </c>
      <c r="C212" s="17">
        <v>2145</v>
      </c>
      <c r="D212" s="17"/>
      <c r="E212" s="17"/>
      <c r="F212" s="10"/>
      <c r="G212" s="17"/>
      <c r="I212" s="47">
        <f t="shared" si="0"/>
        <v>2145</v>
      </c>
      <c r="J212" s="46"/>
    </row>
    <row r="213" spans="1:10" x14ac:dyDescent="0.3">
      <c r="A213" s="2" t="s">
        <v>326</v>
      </c>
      <c r="B213" s="2" t="s">
        <v>381</v>
      </c>
      <c r="C213" s="17"/>
      <c r="D213" s="17"/>
      <c r="E213" s="17"/>
      <c r="F213" s="10"/>
      <c r="G213" s="17"/>
      <c r="I213" s="47">
        <f t="shared" si="0"/>
        <v>0</v>
      </c>
      <c r="J213" s="46"/>
    </row>
    <row r="214" spans="1:10" x14ac:dyDescent="0.3">
      <c r="A214" s="2" t="s">
        <v>31</v>
      </c>
      <c r="B214" s="2" t="s">
        <v>381</v>
      </c>
      <c r="C214" s="17">
        <v>3599</v>
      </c>
      <c r="D214" s="17"/>
      <c r="E214" s="17">
        <v>635</v>
      </c>
      <c r="F214" s="10"/>
      <c r="G214" s="17"/>
      <c r="H214" s="17"/>
      <c r="I214" s="47">
        <f t="shared" si="0"/>
        <v>4234</v>
      </c>
      <c r="J214" s="46"/>
    </row>
    <row r="215" spans="1:10" x14ac:dyDescent="0.3">
      <c r="A215" s="2" t="s">
        <v>339</v>
      </c>
      <c r="B215" s="2" t="s">
        <v>381</v>
      </c>
      <c r="C215" s="17"/>
      <c r="D215" s="17"/>
      <c r="E215" s="17"/>
      <c r="F215" s="10"/>
      <c r="G215" s="17"/>
      <c r="I215" s="47">
        <f t="shared" si="0"/>
        <v>0</v>
      </c>
      <c r="J215" s="46"/>
    </row>
    <row r="216" spans="1:10" x14ac:dyDescent="0.3">
      <c r="A216" s="2" t="s">
        <v>245</v>
      </c>
      <c r="B216" s="2" t="s">
        <v>381</v>
      </c>
      <c r="C216" s="17"/>
      <c r="D216" s="17"/>
      <c r="E216" s="17"/>
      <c r="F216" s="10"/>
      <c r="G216" s="87"/>
      <c r="H216" s="87"/>
      <c r="I216" s="47">
        <f t="shared" si="0"/>
        <v>0</v>
      </c>
      <c r="J216" s="46"/>
    </row>
    <row r="217" spans="1:10" x14ac:dyDescent="0.3">
      <c r="A217" s="2" t="s">
        <v>161</v>
      </c>
      <c r="B217" s="2" t="s">
        <v>381</v>
      </c>
      <c r="C217" s="17"/>
      <c r="D217" s="17"/>
      <c r="E217" s="17"/>
      <c r="F217" s="10"/>
      <c r="G217" s="17"/>
      <c r="I217" s="47">
        <f t="shared" si="0"/>
        <v>0</v>
      </c>
      <c r="J217" s="46"/>
    </row>
    <row r="218" spans="1:10" x14ac:dyDescent="0.3">
      <c r="A218" s="2" t="s">
        <v>42</v>
      </c>
      <c r="B218" s="54" t="s">
        <v>385</v>
      </c>
      <c r="C218" s="17">
        <v>8246</v>
      </c>
      <c r="D218" s="17">
        <v>8219</v>
      </c>
      <c r="E218" s="17">
        <v>17257</v>
      </c>
      <c r="F218" s="10">
        <v>17684</v>
      </c>
      <c r="G218" s="17">
        <v>9527</v>
      </c>
      <c r="I218" s="47">
        <f t="shared" si="0"/>
        <v>60933</v>
      </c>
      <c r="J218" s="46"/>
    </row>
    <row r="219" spans="1:10" x14ac:dyDescent="0.3">
      <c r="A219" s="2" t="s">
        <v>356</v>
      </c>
      <c r="B219" s="54" t="s">
        <v>385</v>
      </c>
      <c r="C219" s="17"/>
      <c r="D219" s="17">
        <v>12697</v>
      </c>
      <c r="E219" s="17">
        <v>6483</v>
      </c>
      <c r="F219" s="10">
        <v>586</v>
      </c>
      <c r="G219" s="17"/>
      <c r="I219" s="47">
        <f t="shared" si="0"/>
        <v>19766</v>
      </c>
      <c r="J219" s="46"/>
    </row>
    <row r="220" spans="1:10" x14ac:dyDescent="0.3">
      <c r="A220" s="2" t="s">
        <v>44</v>
      </c>
      <c r="B220" s="54" t="s">
        <v>385</v>
      </c>
      <c r="C220" s="17">
        <v>6138</v>
      </c>
      <c r="D220" s="17"/>
      <c r="E220" s="17">
        <v>6216</v>
      </c>
      <c r="F220" s="10">
        <v>8852</v>
      </c>
      <c r="G220" s="17">
        <v>3038</v>
      </c>
      <c r="I220" s="47">
        <f t="shared" si="0"/>
        <v>24244</v>
      </c>
      <c r="J220" s="46"/>
    </row>
    <row r="221" spans="1:10" x14ac:dyDescent="0.3">
      <c r="A221" s="2" t="s">
        <v>357</v>
      </c>
      <c r="B221" s="54" t="s">
        <v>385</v>
      </c>
      <c r="C221" s="17">
        <v>4961</v>
      </c>
      <c r="D221" s="17">
        <v>11422</v>
      </c>
      <c r="E221" s="17">
        <v>7281</v>
      </c>
      <c r="F221" s="10">
        <v>4706</v>
      </c>
      <c r="G221" s="17">
        <v>2802</v>
      </c>
      <c r="I221" s="47">
        <f t="shared" si="0"/>
        <v>31172</v>
      </c>
      <c r="J221" s="46"/>
    </row>
    <row r="222" spans="1:10" x14ac:dyDescent="0.3">
      <c r="A222" s="2" t="s">
        <v>71</v>
      </c>
      <c r="B222" s="54" t="s">
        <v>385</v>
      </c>
      <c r="C222" s="17"/>
      <c r="D222" s="17"/>
      <c r="E222" s="17"/>
      <c r="F222" s="10">
        <v>1982</v>
      </c>
      <c r="G222" s="17">
        <v>3120</v>
      </c>
      <c r="I222" s="47">
        <f t="shared" si="0"/>
        <v>5102</v>
      </c>
      <c r="J222" s="46"/>
    </row>
    <row r="223" spans="1:10" x14ac:dyDescent="0.3">
      <c r="A223" s="2" t="s">
        <v>416</v>
      </c>
      <c r="B223" s="54" t="s">
        <v>385</v>
      </c>
      <c r="C223" s="17">
        <v>2484</v>
      </c>
      <c r="D223" s="17">
        <v>989</v>
      </c>
      <c r="E223" s="17">
        <v>9571</v>
      </c>
      <c r="F223" s="10">
        <v>3649</v>
      </c>
      <c r="G223" s="17">
        <v>2343</v>
      </c>
      <c r="I223" s="47">
        <f t="shared" si="0"/>
        <v>19036</v>
      </c>
      <c r="J223" s="46"/>
    </row>
    <row r="224" spans="1:10" x14ac:dyDescent="0.3">
      <c r="A224" s="2" t="s">
        <v>457</v>
      </c>
      <c r="B224" s="54" t="s">
        <v>385</v>
      </c>
      <c r="C224" s="17"/>
      <c r="D224" s="17"/>
      <c r="E224" s="17">
        <v>1269</v>
      </c>
      <c r="F224" s="10"/>
      <c r="G224" s="17">
        <v>1277</v>
      </c>
      <c r="I224" s="47">
        <f t="shared" ref="I224:I244" si="7">C224+D224+E224+F224+G224</f>
        <v>2546</v>
      </c>
      <c r="J224" s="46">
        <f>I224</f>
        <v>2546</v>
      </c>
    </row>
    <row r="225" spans="1:10" x14ac:dyDescent="0.3">
      <c r="A225" s="2" t="s">
        <v>358</v>
      </c>
      <c r="B225" s="54" t="s">
        <v>385</v>
      </c>
      <c r="C225" s="17"/>
      <c r="D225" s="17"/>
      <c r="E225" s="17"/>
      <c r="F225" s="10"/>
      <c r="G225" s="17">
        <v>1361</v>
      </c>
      <c r="I225" s="47">
        <f t="shared" si="7"/>
        <v>1361</v>
      </c>
      <c r="J225" s="46"/>
    </row>
    <row r="226" spans="1:10" x14ac:dyDescent="0.3">
      <c r="A226" s="2" t="s">
        <v>359</v>
      </c>
      <c r="B226" s="54" t="s">
        <v>385</v>
      </c>
      <c r="C226" s="17"/>
      <c r="D226" s="17">
        <v>4889</v>
      </c>
      <c r="E226" s="17">
        <v>3695</v>
      </c>
      <c r="F226" s="10">
        <v>4745</v>
      </c>
      <c r="G226" s="17">
        <v>3455</v>
      </c>
      <c r="I226" s="47">
        <f t="shared" si="7"/>
        <v>16784</v>
      </c>
      <c r="J226" s="46"/>
    </row>
    <row r="227" spans="1:10" x14ac:dyDescent="0.3">
      <c r="A227" s="2" t="s">
        <v>392</v>
      </c>
      <c r="B227" s="54" t="s">
        <v>390</v>
      </c>
      <c r="C227" s="17"/>
      <c r="D227" s="17"/>
      <c r="E227" s="17"/>
      <c r="F227" s="10"/>
      <c r="G227" s="17"/>
      <c r="I227" s="47">
        <f t="shared" si="7"/>
        <v>0</v>
      </c>
      <c r="J227" s="46">
        <f>I227</f>
        <v>0</v>
      </c>
    </row>
    <row r="228" spans="1:10" x14ac:dyDescent="0.3">
      <c r="A228" s="2" t="s">
        <v>411</v>
      </c>
      <c r="B228" s="54" t="s">
        <v>390</v>
      </c>
      <c r="C228" s="17"/>
      <c r="D228" s="17"/>
      <c r="E228" s="17"/>
      <c r="F228" s="10"/>
      <c r="G228" s="17"/>
      <c r="I228" s="47">
        <f t="shared" si="7"/>
        <v>0</v>
      </c>
      <c r="J228" s="46">
        <f>I228</f>
        <v>0</v>
      </c>
    </row>
    <row r="229" spans="1:10" x14ac:dyDescent="0.3">
      <c r="A229" s="2" t="s">
        <v>393</v>
      </c>
      <c r="B229" s="54" t="s">
        <v>390</v>
      </c>
      <c r="C229" s="17"/>
      <c r="D229" s="17"/>
      <c r="E229" s="17"/>
      <c r="F229" s="10"/>
      <c r="G229" s="17"/>
      <c r="I229" s="47">
        <f t="shared" si="7"/>
        <v>0</v>
      </c>
      <c r="J229" s="46">
        <f>I229</f>
        <v>0</v>
      </c>
    </row>
    <row r="230" spans="1:10" x14ac:dyDescent="0.3">
      <c r="A230" s="2" t="s">
        <v>29</v>
      </c>
      <c r="B230" s="54" t="s">
        <v>433</v>
      </c>
      <c r="C230" s="17"/>
      <c r="D230" s="17"/>
      <c r="E230" s="17"/>
      <c r="F230" s="10"/>
      <c r="G230" s="17"/>
      <c r="I230" s="47">
        <f t="shared" si="7"/>
        <v>0</v>
      </c>
      <c r="J230" s="46"/>
    </row>
    <row r="231" spans="1:10" x14ac:dyDescent="0.3">
      <c r="A231" s="2" t="s">
        <v>330</v>
      </c>
      <c r="B231" s="54" t="s">
        <v>433</v>
      </c>
      <c r="C231" s="17"/>
      <c r="D231" s="17"/>
      <c r="E231" s="17"/>
      <c r="F231" s="10"/>
      <c r="G231" s="17"/>
      <c r="I231" s="47">
        <f t="shared" si="7"/>
        <v>0</v>
      </c>
      <c r="J231" s="46"/>
    </row>
    <row r="232" spans="1:10" x14ac:dyDescent="0.3">
      <c r="A232" s="2" t="s">
        <v>17</v>
      </c>
      <c r="B232" s="54" t="s">
        <v>433</v>
      </c>
      <c r="C232" s="17"/>
      <c r="D232" s="17"/>
      <c r="E232" s="17"/>
      <c r="F232" s="10"/>
      <c r="G232" s="17"/>
      <c r="I232" s="47">
        <f t="shared" si="7"/>
        <v>0</v>
      </c>
      <c r="J232" s="46"/>
    </row>
    <row r="233" spans="1:10" x14ac:dyDescent="0.3">
      <c r="A233" s="2" t="s">
        <v>331</v>
      </c>
      <c r="B233" s="54" t="s">
        <v>433</v>
      </c>
      <c r="C233" s="17"/>
      <c r="D233" s="17"/>
      <c r="E233" s="17"/>
      <c r="F233" s="10"/>
      <c r="G233" s="17"/>
      <c r="I233" s="47">
        <f t="shared" si="7"/>
        <v>0</v>
      </c>
      <c r="J233" s="46"/>
    </row>
    <row r="234" spans="1:10" x14ac:dyDescent="0.3">
      <c r="A234" s="2" t="s">
        <v>18</v>
      </c>
      <c r="B234" s="54" t="s">
        <v>433</v>
      </c>
      <c r="C234" s="17"/>
      <c r="D234" s="17"/>
      <c r="E234" s="17"/>
      <c r="F234" s="10"/>
      <c r="G234" s="17"/>
      <c r="I234" s="47">
        <f t="shared" si="7"/>
        <v>0</v>
      </c>
      <c r="J234" s="46"/>
    </row>
    <row r="235" spans="1:10" x14ac:dyDescent="0.3">
      <c r="A235" s="2" t="s">
        <v>415</v>
      </c>
      <c r="B235" s="54" t="s">
        <v>433</v>
      </c>
      <c r="C235" s="17"/>
      <c r="D235" s="17"/>
      <c r="E235" s="17"/>
      <c r="F235" s="10"/>
      <c r="G235" s="17"/>
      <c r="I235" s="47">
        <f t="shared" si="7"/>
        <v>0</v>
      </c>
      <c r="J235" s="46"/>
    </row>
    <row r="236" spans="1:10" x14ac:dyDescent="0.3">
      <c r="A236" s="65" t="s">
        <v>29</v>
      </c>
      <c r="B236" s="58" t="s">
        <v>310</v>
      </c>
      <c r="C236" s="17"/>
      <c r="D236" s="17">
        <v>906</v>
      </c>
      <c r="E236" s="17"/>
      <c r="F236" s="17"/>
      <c r="G236" s="17"/>
      <c r="I236" s="47">
        <f t="shared" si="7"/>
        <v>906</v>
      </c>
      <c r="J236" s="46">
        <f t="shared" ref="J236:J241" si="8">I236+I230+I218</f>
        <v>61839</v>
      </c>
    </row>
    <row r="237" spans="1:10" x14ac:dyDescent="0.3">
      <c r="A237" s="65" t="s">
        <v>330</v>
      </c>
      <c r="B237" s="58" t="s">
        <v>310</v>
      </c>
      <c r="C237" s="17"/>
      <c r="D237" s="17"/>
      <c r="E237" s="17"/>
      <c r="F237" s="17"/>
      <c r="G237" s="17"/>
      <c r="I237" s="47">
        <f t="shared" si="7"/>
        <v>0</v>
      </c>
      <c r="J237" s="46">
        <f t="shared" si="8"/>
        <v>19766</v>
      </c>
    </row>
    <row r="238" spans="1:10" x14ac:dyDescent="0.3">
      <c r="A238" s="65" t="s">
        <v>17</v>
      </c>
      <c r="B238" s="58" t="s">
        <v>310</v>
      </c>
      <c r="C238" s="17"/>
      <c r="D238" s="17"/>
      <c r="E238" s="17"/>
      <c r="F238" s="17"/>
      <c r="G238" s="17"/>
      <c r="I238" s="47">
        <f t="shared" si="7"/>
        <v>0</v>
      </c>
      <c r="J238" s="46">
        <f t="shared" si="8"/>
        <v>24244</v>
      </c>
    </row>
    <row r="239" spans="1:10" x14ac:dyDescent="0.3">
      <c r="A239" s="65" t="s">
        <v>331</v>
      </c>
      <c r="B239" s="58" t="s">
        <v>310</v>
      </c>
      <c r="C239" s="17"/>
      <c r="D239" s="17"/>
      <c r="E239" s="17">
        <v>1498</v>
      </c>
      <c r="F239" s="17"/>
      <c r="G239" s="17"/>
      <c r="I239" s="47">
        <f t="shared" si="7"/>
        <v>1498</v>
      </c>
      <c r="J239" s="46">
        <f t="shared" si="8"/>
        <v>32670</v>
      </c>
    </row>
    <row r="240" spans="1:10" x14ac:dyDescent="0.3">
      <c r="A240" s="65" t="s">
        <v>18</v>
      </c>
      <c r="B240" s="58" t="s">
        <v>310</v>
      </c>
      <c r="C240" s="17"/>
      <c r="D240" s="17"/>
      <c r="E240" s="17"/>
      <c r="F240" s="10"/>
      <c r="G240" s="17"/>
      <c r="I240" s="47">
        <f t="shared" si="7"/>
        <v>0</v>
      </c>
      <c r="J240" s="46">
        <f t="shared" si="8"/>
        <v>5102</v>
      </c>
    </row>
    <row r="241" spans="1:10" x14ac:dyDescent="0.3">
      <c r="A241" s="65" t="s">
        <v>415</v>
      </c>
      <c r="B241" s="58" t="s">
        <v>310</v>
      </c>
      <c r="C241" s="17"/>
      <c r="D241" s="17"/>
      <c r="E241" s="17"/>
      <c r="F241" s="10"/>
      <c r="G241" s="17"/>
      <c r="I241" s="47">
        <f t="shared" si="7"/>
        <v>0</v>
      </c>
      <c r="J241" s="46">
        <f t="shared" si="8"/>
        <v>19036</v>
      </c>
    </row>
    <row r="242" spans="1:10" x14ac:dyDescent="0.3">
      <c r="A242" s="65" t="s">
        <v>244</v>
      </c>
      <c r="B242" s="58" t="s">
        <v>310</v>
      </c>
      <c r="C242" s="17">
        <v>1173</v>
      </c>
      <c r="D242" s="17">
        <v>3004</v>
      </c>
      <c r="E242" s="17"/>
      <c r="F242" s="10"/>
      <c r="G242" s="17"/>
      <c r="I242" s="47">
        <f t="shared" si="7"/>
        <v>4177</v>
      </c>
      <c r="J242" s="46">
        <f>I242+I225</f>
        <v>5538</v>
      </c>
    </row>
    <row r="243" spans="1:10" x14ac:dyDescent="0.3">
      <c r="A243" s="65" t="s">
        <v>162</v>
      </c>
      <c r="B243" s="58" t="s">
        <v>310</v>
      </c>
      <c r="C243" s="17"/>
      <c r="D243" s="17"/>
      <c r="E243" s="17"/>
      <c r="F243" s="10"/>
      <c r="G243" s="17"/>
      <c r="I243" s="47">
        <f t="shared" si="7"/>
        <v>0</v>
      </c>
      <c r="J243" s="46">
        <f>I243+I226</f>
        <v>16784</v>
      </c>
    </row>
    <row r="244" spans="1:10" x14ac:dyDescent="0.3">
      <c r="A244" t="s">
        <v>27</v>
      </c>
      <c r="B244" t="s">
        <v>45</v>
      </c>
      <c r="C244" s="17"/>
      <c r="D244" s="17"/>
      <c r="E244" s="17"/>
      <c r="F244" s="17"/>
      <c r="G244" s="17"/>
      <c r="I244" s="47">
        <f t="shared" si="7"/>
        <v>0</v>
      </c>
      <c r="J244" s="46">
        <f>I244</f>
        <v>0</v>
      </c>
    </row>
    <row r="245" spans="1:10" x14ac:dyDescent="0.3">
      <c r="C245" s="1" t="s">
        <v>0</v>
      </c>
      <c r="D245" s="1" t="s">
        <v>0</v>
      </c>
      <c r="E245" s="1" t="s">
        <v>0</v>
      </c>
      <c r="F245" s="1" t="s">
        <v>0</v>
      </c>
      <c r="G245" s="1" t="s">
        <v>0</v>
      </c>
      <c r="H245" s="1"/>
      <c r="I245" s="1" t="s">
        <v>0</v>
      </c>
    </row>
    <row r="246" spans="1:10" x14ac:dyDescent="0.3">
      <c r="C246" s="70">
        <f>SUM(C4:C244)</f>
        <v>125083</v>
      </c>
      <c r="D246" s="70">
        <f>SUM(D4:D244)</f>
        <v>173959</v>
      </c>
      <c r="E246" s="70">
        <f>SUM(E4:E244)</f>
        <v>227687</v>
      </c>
      <c r="F246" s="70">
        <f>SUM(F4:F244)</f>
        <v>165882</v>
      </c>
      <c r="G246" s="70">
        <f>SUM(G4:G244)</f>
        <v>109651</v>
      </c>
      <c r="H246" s="9"/>
      <c r="I246" s="76">
        <f>SUM(I4:I244)</f>
        <v>802262</v>
      </c>
      <c r="J246" s="76">
        <f>SUM(J4:J244)</f>
        <v>802262</v>
      </c>
    </row>
    <row r="247" spans="1:10" x14ac:dyDescent="0.3">
      <c r="C247" s="1" t="s">
        <v>1</v>
      </c>
      <c r="D247" s="1" t="s">
        <v>1</v>
      </c>
      <c r="E247" s="1" t="s">
        <v>1</v>
      </c>
      <c r="F247" s="1" t="s">
        <v>1</v>
      </c>
      <c r="G247" s="1" t="s">
        <v>1</v>
      </c>
      <c r="H247" s="1"/>
      <c r="I247" s="1" t="s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J250"/>
  <sheetViews>
    <sheetView topLeftCell="A223" workbookViewId="0">
      <selection activeCell="F181" sqref="F181"/>
    </sheetView>
  </sheetViews>
  <sheetFormatPr defaultRowHeight="14.4" x14ac:dyDescent="0.3"/>
  <cols>
    <col min="2" max="2" width="22.44140625" customWidth="1"/>
    <col min="3" max="4" width="13" customWidth="1"/>
    <col min="5" max="5" width="11.109375" customWidth="1"/>
    <col min="6" max="6" width="11.44140625" customWidth="1"/>
    <col min="7" max="7" width="10.6640625" customWidth="1"/>
    <col min="9" max="9" width="13.6640625" customWidth="1"/>
    <col min="10" max="10" width="13" customWidth="1"/>
  </cols>
  <sheetData>
    <row r="1" spans="1:10" x14ac:dyDescent="0.3">
      <c r="A1" t="s">
        <v>463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155</v>
      </c>
      <c r="D3" s="4" t="s">
        <v>226</v>
      </c>
      <c r="E3" s="4" t="s">
        <v>227</v>
      </c>
      <c r="F3" s="3" t="s">
        <v>228</v>
      </c>
      <c r="G3" s="3" t="s">
        <v>464</v>
      </c>
    </row>
    <row r="4" spans="1:10" x14ac:dyDescent="0.3">
      <c r="A4" t="s">
        <v>19</v>
      </c>
      <c r="B4" t="s">
        <v>13</v>
      </c>
      <c r="C4" s="5"/>
      <c r="D4" s="5">
        <v>4534</v>
      </c>
      <c r="E4" s="5">
        <v>4919</v>
      </c>
      <c r="F4" s="10">
        <v>2046</v>
      </c>
      <c r="G4" s="5"/>
      <c r="I4" s="47">
        <f t="shared" ref="I4:I226" si="0">C4+D4+E4+F4+G4</f>
        <v>11499</v>
      </c>
      <c r="J4" s="44">
        <f>I4+I20+I34+I41+I56+I58+I67+I27+I74+I48</f>
        <v>26629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si="0"/>
        <v>0</v>
      </c>
      <c r="J5" s="44">
        <f>I5+I21+I35+I42+I57+I59+I68+I28+I75+I49</f>
        <v>85959</v>
      </c>
    </row>
    <row r="6" spans="1:10" x14ac:dyDescent="0.3">
      <c r="A6" t="s">
        <v>20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I6+I22+I36+I43+I57+I60+I69+I29+I76+I50</f>
        <v>42513</v>
      </c>
    </row>
    <row r="7" spans="1:10" x14ac:dyDescent="0.3">
      <c r="A7" t="s">
        <v>422</v>
      </c>
      <c r="B7" t="s">
        <v>13</v>
      </c>
      <c r="C7" s="5"/>
      <c r="D7" s="5">
        <v>450</v>
      </c>
      <c r="E7" s="5"/>
      <c r="F7" s="17"/>
      <c r="G7" s="5"/>
      <c r="I7" s="47">
        <f t="shared" si="0"/>
        <v>450</v>
      </c>
      <c r="J7" s="44">
        <f>I7+I23+I37+I44+I30+I51+I61+I70+I77</f>
        <v>40239</v>
      </c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>
        <f>I8+I24+I38+I45+I31+I52+I62+I71+I78</f>
        <v>17876</v>
      </c>
    </row>
    <row r="9" spans="1:10" x14ac:dyDescent="0.3">
      <c r="A9" t="s">
        <v>423</v>
      </c>
      <c r="B9" t="s">
        <v>13</v>
      </c>
      <c r="C9" s="5"/>
      <c r="D9" s="5">
        <v>2160</v>
      </c>
      <c r="E9" s="5">
        <v>4953</v>
      </c>
      <c r="F9" s="17">
        <v>4236</v>
      </c>
      <c r="G9" s="5">
        <v>6484</v>
      </c>
      <c r="I9" s="47">
        <f t="shared" si="0"/>
        <v>17833</v>
      </c>
      <c r="J9" s="44">
        <f>I9+I63+I79</f>
        <v>20772</v>
      </c>
    </row>
    <row r="10" spans="1:10" x14ac:dyDescent="0.3">
      <c r="A10" t="s">
        <v>243</v>
      </c>
      <c r="B10" t="s">
        <v>13</v>
      </c>
      <c r="C10" s="5"/>
      <c r="D10" s="5">
        <v>3733</v>
      </c>
      <c r="E10" s="5">
        <v>8168</v>
      </c>
      <c r="F10" s="17">
        <v>10667</v>
      </c>
      <c r="G10" s="5">
        <v>11230</v>
      </c>
      <c r="I10" s="47">
        <f t="shared" si="0"/>
        <v>33798</v>
      </c>
      <c r="J10" s="44">
        <f>I10+I25+I39+I46+I32+I54+I65+I72+I80</f>
        <v>34083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I11+I26+I40+I47+I33+I55+I66+I73+I81</f>
        <v>7001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>
        <v>492</v>
      </c>
      <c r="G12" s="5">
        <v>862</v>
      </c>
      <c r="I12" s="47">
        <f t="shared" si="0"/>
        <v>1354</v>
      </c>
      <c r="J12" s="46">
        <f>I12</f>
        <v>1354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17"/>
      <c r="G13" s="5"/>
      <c r="I13" s="47">
        <f t="shared" si="0"/>
        <v>0</v>
      </c>
      <c r="J13" s="46">
        <f>I13+I16</f>
        <v>0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1188</v>
      </c>
      <c r="E15" s="5"/>
      <c r="F15" s="17"/>
      <c r="G15" s="5">
        <v>1085</v>
      </c>
      <c r="I15" s="47">
        <f t="shared" si="0"/>
        <v>2273</v>
      </c>
      <c r="J15" s="46">
        <f>I15</f>
        <v>2273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/>
      <c r="D58" s="17">
        <v>2085</v>
      </c>
      <c r="E58" s="17"/>
      <c r="F58" s="17"/>
      <c r="G58" s="17"/>
      <c r="I58" s="47">
        <f t="shared" si="0"/>
        <v>2085</v>
      </c>
      <c r="J58" s="45"/>
    </row>
    <row r="59" spans="1:10" x14ac:dyDescent="0.3">
      <c r="A59" s="60" t="s">
        <v>346</v>
      </c>
      <c r="B59" s="60" t="s">
        <v>315</v>
      </c>
      <c r="C59" s="17"/>
      <c r="D59" s="17">
        <v>24677</v>
      </c>
      <c r="E59" s="17"/>
      <c r="F59" s="17"/>
      <c r="G59" s="17">
        <v>738</v>
      </c>
      <c r="I59" s="47">
        <f t="shared" si="0"/>
        <v>25415</v>
      </c>
      <c r="J59" s="45"/>
    </row>
    <row r="60" spans="1:10" x14ac:dyDescent="0.3">
      <c r="A60" s="60" t="s">
        <v>10</v>
      </c>
      <c r="B60" s="60" t="s">
        <v>315</v>
      </c>
      <c r="C60" s="17"/>
      <c r="D60" s="17"/>
      <c r="E60" s="17"/>
      <c r="F60" s="17"/>
      <c r="G60" s="17">
        <v>2998</v>
      </c>
      <c r="I60" s="47">
        <f t="shared" si="0"/>
        <v>2998</v>
      </c>
      <c r="J60" s="45"/>
    </row>
    <row r="61" spans="1:10" x14ac:dyDescent="0.3">
      <c r="A61" s="60" t="s">
        <v>347</v>
      </c>
      <c r="B61" s="60" t="s">
        <v>315</v>
      </c>
      <c r="C61" s="17"/>
      <c r="D61" s="17"/>
      <c r="E61" s="17"/>
      <c r="F61" s="17"/>
      <c r="G61" s="17"/>
      <c r="I61" s="47">
        <f t="shared" si="0"/>
        <v>0</v>
      </c>
      <c r="J61" s="45"/>
    </row>
    <row r="62" spans="1:10" x14ac:dyDescent="0.3">
      <c r="A62" s="60" t="s">
        <v>8</v>
      </c>
      <c r="B62" s="60" t="s">
        <v>315</v>
      </c>
      <c r="C62" s="17"/>
      <c r="D62" s="17"/>
      <c r="E62" s="17"/>
      <c r="F62" s="17"/>
      <c r="G62" s="17">
        <v>1894</v>
      </c>
      <c r="I62" s="47">
        <f t="shared" si="0"/>
        <v>1894</v>
      </c>
      <c r="J62" s="45"/>
    </row>
    <row r="63" spans="1:10" x14ac:dyDescent="0.3">
      <c r="A63" s="60" t="s">
        <v>466</v>
      </c>
      <c r="B63" s="60" t="s">
        <v>315</v>
      </c>
      <c r="C63" s="17"/>
      <c r="D63" s="17"/>
      <c r="E63" s="17"/>
      <c r="F63" s="17"/>
      <c r="G63" s="17"/>
      <c r="I63" s="47">
        <f t="shared" si="0"/>
        <v>0</v>
      </c>
      <c r="J63" s="45"/>
    </row>
    <row r="64" spans="1:10" x14ac:dyDescent="0.3">
      <c r="A64" s="60" t="s">
        <v>467</v>
      </c>
      <c r="B64" s="60" t="s">
        <v>315</v>
      </c>
      <c r="C64" s="17"/>
      <c r="D64" s="17"/>
      <c r="E64" s="17"/>
      <c r="F64" s="17"/>
      <c r="G64" s="17">
        <v>609</v>
      </c>
      <c r="I64" s="47">
        <f t="shared" si="0"/>
        <v>609</v>
      </c>
      <c r="J64" s="46">
        <f>I64</f>
        <v>609</v>
      </c>
    </row>
    <row r="65" spans="1:10" x14ac:dyDescent="0.3">
      <c r="A65" s="60" t="s">
        <v>348</v>
      </c>
      <c r="B65" s="60" t="s">
        <v>315</v>
      </c>
      <c r="C65" s="17"/>
      <c r="D65" s="17">
        <v>285</v>
      </c>
      <c r="E65" s="17"/>
      <c r="F65" s="17"/>
      <c r="G65" s="17"/>
      <c r="I65" s="47">
        <f t="shared" si="0"/>
        <v>285</v>
      </c>
      <c r="J65" s="45"/>
    </row>
    <row r="66" spans="1:10" x14ac:dyDescent="0.3">
      <c r="A66" s="60" t="s">
        <v>158</v>
      </c>
      <c r="B66" s="60" t="s">
        <v>315</v>
      </c>
      <c r="C66" s="17"/>
      <c r="D66" s="17">
        <v>1217</v>
      </c>
      <c r="E66" s="17"/>
      <c r="F66" s="17"/>
      <c r="G66" s="17"/>
      <c r="I66" s="47">
        <f t="shared" si="0"/>
        <v>1217</v>
      </c>
      <c r="J66" s="45"/>
    </row>
    <row r="67" spans="1:10" x14ac:dyDescent="0.3">
      <c r="A67" s="62" t="s">
        <v>172</v>
      </c>
      <c r="B67" s="62" t="s">
        <v>351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2" t="s">
        <v>352</v>
      </c>
      <c r="B68" s="62" t="s">
        <v>351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22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323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24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2" t="s">
        <v>353</v>
      </c>
      <c r="B72" s="62" t="s">
        <v>351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2" t="s">
        <v>354</v>
      </c>
      <c r="B73" s="62" t="s">
        <v>351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77" t="s">
        <v>157</v>
      </c>
      <c r="B74" s="77" t="s">
        <v>386</v>
      </c>
      <c r="C74" s="17"/>
      <c r="D74" s="17"/>
      <c r="E74" s="17"/>
      <c r="F74" s="17">
        <v>13045</v>
      </c>
      <c r="G74" s="17"/>
      <c r="I74" s="47">
        <f t="shared" si="0"/>
        <v>13045</v>
      </c>
      <c r="J74" s="45"/>
    </row>
    <row r="75" spans="1:10" x14ac:dyDescent="0.3">
      <c r="A75" s="77" t="s">
        <v>328</v>
      </c>
      <c r="B75" s="77" t="s">
        <v>386</v>
      </c>
      <c r="C75" s="17"/>
      <c r="D75" s="17">
        <v>25393</v>
      </c>
      <c r="E75" s="17">
        <v>12657</v>
      </c>
      <c r="F75" s="17">
        <v>11874</v>
      </c>
      <c r="G75" s="17">
        <v>10620</v>
      </c>
      <c r="I75" s="47">
        <f t="shared" si="0"/>
        <v>60544</v>
      </c>
      <c r="J75" s="45"/>
    </row>
    <row r="76" spans="1:10" x14ac:dyDescent="0.3">
      <c r="A76" s="77" t="s">
        <v>139</v>
      </c>
      <c r="B76" s="77" t="s">
        <v>386</v>
      </c>
      <c r="C76" s="17"/>
      <c r="D76" s="17">
        <v>11696</v>
      </c>
      <c r="E76" s="17">
        <v>6744</v>
      </c>
      <c r="F76" s="17">
        <v>9772</v>
      </c>
      <c r="G76" s="17">
        <v>11303</v>
      </c>
      <c r="I76" s="47">
        <f t="shared" si="0"/>
        <v>39515</v>
      </c>
      <c r="J76" s="45"/>
    </row>
    <row r="77" spans="1:10" x14ac:dyDescent="0.3">
      <c r="A77" s="77" t="s">
        <v>329</v>
      </c>
      <c r="B77" s="77" t="s">
        <v>386</v>
      </c>
      <c r="C77" s="17"/>
      <c r="D77" s="17">
        <v>10150</v>
      </c>
      <c r="E77" s="17">
        <v>10216</v>
      </c>
      <c r="F77" s="17">
        <v>7257</v>
      </c>
      <c r="G77" s="17">
        <v>12166</v>
      </c>
      <c r="I77" s="47">
        <f t="shared" si="0"/>
        <v>39789</v>
      </c>
      <c r="J77" s="45"/>
    </row>
    <row r="78" spans="1:10" x14ac:dyDescent="0.3">
      <c r="A78" s="77" t="s">
        <v>174</v>
      </c>
      <c r="B78" s="77" t="s">
        <v>386</v>
      </c>
      <c r="C78" s="17"/>
      <c r="D78" s="17">
        <v>2083</v>
      </c>
      <c r="E78" s="17">
        <v>2161</v>
      </c>
      <c r="F78" s="17">
        <v>9312</v>
      </c>
      <c r="G78" s="17">
        <v>2426</v>
      </c>
      <c r="I78" s="47">
        <f t="shared" si="0"/>
        <v>15982</v>
      </c>
      <c r="J78" s="45"/>
    </row>
    <row r="79" spans="1:10" x14ac:dyDescent="0.3">
      <c r="A79" s="77" t="s">
        <v>448</v>
      </c>
      <c r="B79" s="77" t="s">
        <v>386</v>
      </c>
      <c r="C79" s="17"/>
      <c r="D79" s="17"/>
      <c r="E79" s="17"/>
      <c r="F79" s="17">
        <v>2939</v>
      </c>
      <c r="G79" s="17"/>
      <c r="I79" s="47">
        <f t="shared" si="0"/>
        <v>2939</v>
      </c>
      <c r="J79" s="45"/>
    </row>
    <row r="80" spans="1:10" x14ac:dyDescent="0.3">
      <c r="A80" s="77" t="s">
        <v>307</v>
      </c>
      <c r="B80" s="77" t="s">
        <v>386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77" t="s">
        <v>324</v>
      </c>
      <c r="B81" s="77" t="s">
        <v>386</v>
      </c>
      <c r="C81" s="17"/>
      <c r="D81" s="17">
        <v>2723</v>
      </c>
      <c r="E81" s="17">
        <v>1959</v>
      </c>
      <c r="F81" s="17">
        <v>1102</v>
      </c>
      <c r="G81" s="17"/>
      <c r="I81" s="47">
        <f t="shared" si="0"/>
        <v>5784</v>
      </c>
      <c r="J81" s="45"/>
    </row>
    <row r="82" spans="1:10" x14ac:dyDescent="0.3">
      <c r="A82" t="s">
        <v>29</v>
      </c>
      <c r="B82" t="s">
        <v>30</v>
      </c>
      <c r="C82" s="17"/>
      <c r="D82" s="17">
        <v>3459</v>
      </c>
      <c r="E82" s="17">
        <v>4179</v>
      </c>
      <c r="F82" s="17">
        <v>6712</v>
      </c>
      <c r="G82" s="17"/>
      <c r="I82" s="47">
        <f t="shared" si="0"/>
        <v>14350</v>
      </c>
      <c r="J82" s="44"/>
    </row>
    <row r="83" spans="1:10" x14ac:dyDescent="0.3">
      <c r="A83" s="57" t="s">
        <v>330</v>
      </c>
      <c r="B83" t="s">
        <v>30</v>
      </c>
      <c r="C83" s="17"/>
      <c r="D83" s="17">
        <v>25311</v>
      </c>
      <c r="E83" s="17">
        <v>7531</v>
      </c>
      <c r="F83" s="17">
        <v>11056</v>
      </c>
      <c r="G83" s="17">
        <v>10306</v>
      </c>
      <c r="I83" s="47">
        <f t="shared" si="0"/>
        <v>54204</v>
      </c>
      <c r="J83" s="44"/>
    </row>
    <row r="84" spans="1:10" x14ac:dyDescent="0.3">
      <c r="A84" t="s">
        <v>17</v>
      </c>
      <c r="B84" t="s">
        <v>30</v>
      </c>
      <c r="C84" s="17"/>
      <c r="D84" s="17">
        <v>6131</v>
      </c>
      <c r="E84" s="17">
        <v>6265</v>
      </c>
      <c r="F84" s="17">
        <v>9353</v>
      </c>
      <c r="G84" s="17">
        <v>5257</v>
      </c>
      <c r="I84" s="47">
        <f t="shared" si="0"/>
        <v>27006</v>
      </c>
      <c r="J84" s="44"/>
    </row>
    <row r="85" spans="1:10" x14ac:dyDescent="0.3">
      <c r="A85" t="s">
        <v>331</v>
      </c>
      <c r="B85" t="s">
        <v>30</v>
      </c>
      <c r="C85" s="17"/>
      <c r="D85" s="17">
        <v>6668</v>
      </c>
      <c r="E85" s="17">
        <v>3500</v>
      </c>
      <c r="F85" s="17">
        <v>5940</v>
      </c>
      <c r="G85" s="17">
        <v>4152</v>
      </c>
      <c r="I85" s="47">
        <f t="shared" si="0"/>
        <v>20260</v>
      </c>
      <c r="J85" s="44"/>
    </row>
    <row r="86" spans="1:10" x14ac:dyDescent="0.3">
      <c r="A86" t="s">
        <v>18</v>
      </c>
      <c r="B86" t="s">
        <v>30</v>
      </c>
      <c r="C86" s="17"/>
      <c r="D86" s="17">
        <v>1370</v>
      </c>
      <c r="E86" s="17"/>
      <c r="F86" s="17">
        <v>782</v>
      </c>
      <c r="G86" s="17">
        <v>2980</v>
      </c>
      <c r="I86" s="47">
        <f t="shared" si="0"/>
        <v>5132</v>
      </c>
      <c r="J86" s="44"/>
    </row>
    <row r="87" spans="1:10" x14ac:dyDescent="0.3">
      <c r="A87" t="s">
        <v>415</v>
      </c>
      <c r="B87" t="s">
        <v>30</v>
      </c>
      <c r="C87" s="17"/>
      <c r="D87" s="17"/>
      <c r="E87" s="17"/>
      <c r="F87" s="17">
        <v>2967</v>
      </c>
      <c r="G87" s="17"/>
      <c r="I87" s="47">
        <f t="shared" si="0"/>
        <v>2967</v>
      </c>
      <c r="J87" s="44"/>
    </row>
    <row r="88" spans="1:10" x14ac:dyDescent="0.3">
      <c r="A88" t="s">
        <v>244</v>
      </c>
      <c r="B88" t="s">
        <v>30</v>
      </c>
      <c r="C88" s="17"/>
      <c r="D88" s="17">
        <v>3680</v>
      </c>
      <c r="E88" s="17">
        <v>4083</v>
      </c>
      <c r="F88" s="17">
        <v>733</v>
      </c>
      <c r="G88" s="17">
        <v>7263</v>
      </c>
      <c r="I88" s="47">
        <f t="shared" si="0"/>
        <v>15759</v>
      </c>
      <c r="J88" s="44"/>
    </row>
    <row r="89" spans="1:10" x14ac:dyDescent="0.3">
      <c r="A89" t="s">
        <v>162</v>
      </c>
      <c r="B89" t="s">
        <v>30</v>
      </c>
      <c r="C89" s="17"/>
      <c r="D89" s="17">
        <v>3088</v>
      </c>
      <c r="E89" s="17"/>
      <c r="F89" s="17"/>
      <c r="G89" s="17"/>
      <c r="I89" s="47">
        <f t="shared" si="0"/>
        <v>3088</v>
      </c>
      <c r="J89" s="46"/>
    </row>
    <row r="90" spans="1:10" x14ac:dyDescent="0.3">
      <c r="A90" s="42" t="s">
        <v>25</v>
      </c>
      <c r="B90" s="42" t="s">
        <v>30</v>
      </c>
      <c r="C90" s="17"/>
      <c r="D90" s="17"/>
      <c r="E90" s="17"/>
      <c r="F90" s="17"/>
      <c r="G90" s="17"/>
      <c r="I90" s="47">
        <f t="shared" si="0"/>
        <v>0</v>
      </c>
      <c r="J90" s="46">
        <f t="shared" ref="J90:J95" si="1">I90</f>
        <v>0</v>
      </c>
    </row>
    <row r="91" spans="1:10" x14ac:dyDescent="0.3">
      <c r="A91" s="42" t="s">
        <v>349</v>
      </c>
      <c r="B91" s="42" t="s">
        <v>30</v>
      </c>
      <c r="C91" s="17"/>
      <c r="D91" s="17">
        <v>1863</v>
      </c>
      <c r="E91" s="17"/>
      <c r="F91" s="17"/>
      <c r="G91" s="17"/>
      <c r="I91" s="47">
        <f t="shared" si="0"/>
        <v>1863</v>
      </c>
      <c r="J91" s="46">
        <f t="shared" si="1"/>
        <v>1863</v>
      </c>
    </row>
    <row r="92" spans="1:10" x14ac:dyDescent="0.3">
      <c r="A92" s="42" t="s">
        <v>27</v>
      </c>
      <c r="B92" s="42" t="s">
        <v>30</v>
      </c>
      <c r="C92" s="17"/>
      <c r="D92" s="17"/>
      <c r="E92" s="17"/>
      <c r="F92" s="17">
        <v>428</v>
      </c>
      <c r="G92" s="17">
        <v>3198</v>
      </c>
      <c r="I92" s="47">
        <f t="shared" si="0"/>
        <v>3626</v>
      </c>
      <c r="J92" s="44">
        <f t="shared" si="1"/>
        <v>3626</v>
      </c>
    </row>
    <row r="93" spans="1:10" x14ac:dyDescent="0.3">
      <c r="A93" s="60" t="s">
        <v>325</v>
      </c>
      <c r="B93" s="60" t="s">
        <v>30</v>
      </c>
      <c r="C93" s="17"/>
      <c r="D93" s="17"/>
      <c r="E93" s="17"/>
      <c r="F93" s="17">
        <v>814</v>
      </c>
      <c r="G93" s="17"/>
      <c r="I93" s="47">
        <f t="shared" si="0"/>
        <v>814</v>
      </c>
      <c r="J93" s="44">
        <f t="shared" si="1"/>
        <v>814</v>
      </c>
    </row>
    <row r="94" spans="1:10" x14ac:dyDescent="0.3">
      <c r="A94" s="42" t="s">
        <v>28</v>
      </c>
      <c r="B94" s="42" t="s">
        <v>30</v>
      </c>
      <c r="C94" s="17"/>
      <c r="D94" s="17"/>
      <c r="E94" s="17"/>
      <c r="F94" s="17"/>
      <c r="G94" s="17"/>
      <c r="I94" s="47">
        <f t="shared" si="0"/>
        <v>0</v>
      </c>
      <c r="J94" s="44">
        <f t="shared" si="1"/>
        <v>0</v>
      </c>
    </row>
    <row r="95" spans="1:10" x14ac:dyDescent="0.3">
      <c r="A95" s="42" t="s">
        <v>398</v>
      </c>
      <c r="B95" s="42" t="s">
        <v>30</v>
      </c>
      <c r="C95" s="17"/>
      <c r="D95" s="17">
        <v>1169</v>
      </c>
      <c r="E95" s="17"/>
      <c r="F95" s="17"/>
      <c r="G95" s="17">
        <v>895</v>
      </c>
      <c r="I95" s="47">
        <f t="shared" si="0"/>
        <v>2064</v>
      </c>
      <c r="J95" s="44">
        <f t="shared" si="1"/>
        <v>2064</v>
      </c>
    </row>
    <row r="96" spans="1:10" x14ac:dyDescent="0.3">
      <c r="A96" s="42" t="s">
        <v>458</v>
      </c>
      <c r="B96" s="42" t="s">
        <v>30</v>
      </c>
      <c r="C96" s="17"/>
      <c r="D96" s="17"/>
      <c r="E96" s="17"/>
      <c r="F96" s="17"/>
      <c r="G96" s="17">
        <v>513</v>
      </c>
      <c r="I96" s="47">
        <f t="shared" si="0"/>
        <v>513</v>
      </c>
      <c r="J96" s="44">
        <f>I96</f>
        <v>513</v>
      </c>
    </row>
    <row r="97" spans="1:10" x14ac:dyDescent="0.3">
      <c r="A97" t="s">
        <v>29</v>
      </c>
      <c r="B97" s="59" t="s">
        <v>254</v>
      </c>
      <c r="C97" s="17"/>
      <c r="D97" s="17"/>
      <c r="E97" s="17"/>
      <c r="F97" s="17"/>
      <c r="G97" s="17"/>
      <c r="I97" s="47">
        <f t="shared" si="0"/>
        <v>0</v>
      </c>
      <c r="J97" s="44">
        <f>I82+I97+I105+I133+I112+I119+I126+I141</f>
        <v>14350</v>
      </c>
    </row>
    <row r="98" spans="1:10" x14ac:dyDescent="0.3">
      <c r="A98" t="s">
        <v>330</v>
      </c>
      <c r="B98" s="59" t="s">
        <v>254</v>
      </c>
      <c r="C98" s="17"/>
      <c r="D98" s="17"/>
      <c r="E98" s="17"/>
      <c r="F98" s="17"/>
      <c r="G98" s="17"/>
      <c r="I98" s="47">
        <f t="shared" si="0"/>
        <v>0</v>
      </c>
      <c r="J98" s="46">
        <f>I98+I134+I113+I120+I127+I142+I106+I83</f>
        <v>54204</v>
      </c>
    </row>
    <row r="99" spans="1:10" x14ac:dyDescent="0.3">
      <c r="A99" t="s">
        <v>17</v>
      </c>
      <c r="B99" s="59" t="s">
        <v>254</v>
      </c>
      <c r="C99" s="17"/>
      <c r="D99" s="17"/>
      <c r="E99" s="17"/>
      <c r="F99" s="17"/>
      <c r="G99" s="17"/>
      <c r="I99" s="47">
        <f t="shared" si="0"/>
        <v>0</v>
      </c>
      <c r="J99" s="44">
        <f>I84+I99+I107+I135+I114+I121+I128+I143</f>
        <v>29033</v>
      </c>
    </row>
    <row r="100" spans="1:10" x14ac:dyDescent="0.3">
      <c r="A100" t="s">
        <v>331</v>
      </c>
      <c r="B100" s="59" t="s">
        <v>254</v>
      </c>
      <c r="C100" s="17"/>
      <c r="D100" s="17"/>
      <c r="E100" s="17"/>
      <c r="F100" s="17"/>
      <c r="G100" s="17"/>
      <c r="I100" s="47">
        <f t="shared" si="0"/>
        <v>0</v>
      </c>
      <c r="J100" s="46">
        <f>I100+I136+I115+I122+I129+I144+I108+I85</f>
        <v>20260</v>
      </c>
    </row>
    <row r="101" spans="1:10" x14ac:dyDescent="0.3">
      <c r="A101" t="s">
        <v>18</v>
      </c>
      <c r="B101" s="59" t="s">
        <v>254</v>
      </c>
      <c r="C101" s="17"/>
      <c r="D101" s="17"/>
      <c r="E101" s="17"/>
      <c r="F101" s="17"/>
      <c r="G101" s="17"/>
      <c r="I101" s="47">
        <f t="shared" si="0"/>
        <v>0</v>
      </c>
      <c r="J101" s="44">
        <f>I86+I109+I137+I101+I116+I123+I130+I145</f>
        <v>11221</v>
      </c>
    </row>
    <row r="102" spans="1:10" x14ac:dyDescent="0.3">
      <c r="A102" t="s">
        <v>415</v>
      </c>
      <c r="B102" s="59" t="s">
        <v>254</v>
      </c>
      <c r="C102" s="17"/>
      <c r="D102" s="17">
        <v>458</v>
      </c>
      <c r="E102" s="17"/>
      <c r="F102" s="17"/>
      <c r="G102" s="17"/>
      <c r="I102" s="47">
        <f t="shared" si="0"/>
        <v>458</v>
      </c>
      <c r="J102" s="44">
        <f>I102+I87+I138+I146</f>
        <v>14841</v>
      </c>
    </row>
    <row r="103" spans="1:10" x14ac:dyDescent="0.3">
      <c r="A103" t="s">
        <v>244</v>
      </c>
      <c r="B103" s="59" t="s">
        <v>254</v>
      </c>
      <c r="C103" s="17"/>
      <c r="D103" s="17"/>
      <c r="E103" s="17"/>
      <c r="F103" s="17"/>
      <c r="G103" s="17"/>
      <c r="I103" s="47">
        <f t="shared" si="0"/>
        <v>0</v>
      </c>
      <c r="J103" s="44">
        <f>I88+I110+I103+I139+I117+I124+I131+I147</f>
        <v>15759</v>
      </c>
    </row>
    <row r="104" spans="1:10" x14ac:dyDescent="0.3">
      <c r="A104" t="s">
        <v>162</v>
      </c>
      <c r="B104" s="59" t="s">
        <v>254</v>
      </c>
      <c r="C104" s="17"/>
      <c r="D104" s="17"/>
      <c r="E104" s="17">
        <v>1315</v>
      </c>
      <c r="F104" s="17">
        <v>1264</v>
      </c>
      <c r="G104" s="17"/>
      <c r="I104" s="47">
        <f t="shared" si="0"/>
        <v>2579</v>
      </c>
      <c r="J104" s="44">
        <f>I89+I104+I111+I140+I118+I125+I132+I148</f>
        <v>5667</v>
      </c>
    </row>
    <row r="105" spans="1:10" x14ac:dyDescent="0.3">
      <c r="A105" t="s">
        <v>175</v>
      </c>
      <c r="B105" s="68" t="s">
        <v>430</v>
      </c>
      <c r="C105" s="17"/>
      <c r="D105" s="17"/>
      <c r="E105" s="17"/>
      <c r="F105" s="17"/>
      <c r="G105" s="17"/>
      <c r="I105" s="47">
        <f t="shared" si="0"/>
        <v>0</v>
      </c>
      <c r="J105" s="45"/>
    </row>
    <row r="106" spans="1:10" x14ac:dyDescent="0.3">
      <c r="A106" t="s">
        <v>361</v>
      </c>
      <c r="B106" s="68" t="s">
        <v>430</v>
      </c>
      <c r="C106" s="17"/>
      <c r="D106" s="17"/>
      <c r="E106" s="17"/>
      <c r="F106" s="17"/>
      <c r="G106" s="17"/>
      <c r="I106" s="47">
        <f t="shared" si="0"/>
        <v>0</v>
      </c>
      <c r="J106" s="45"/>
    </row>
    <row r="107" spans="1:10" x14ac:dyDescent="0.3">
      <c r="A107" t="s">
        <v>176</v>
      </c>
      <c r="B107" s="68" t="s">
        <v>430</v>
      </c>
      <c r="C107" s="17"/>
      <c r="D107" s="17"/>
      <c r="E107" s="17"/>
      <c r="F107" s="17"/>
      <c r="G107" s="17"/>
      <c r="I107" s="47">
        <f t="shared" si="0"/>
        <v>0</v>
      </c>
      <c r="J107" s="45"/>
    </row>
    <row r="108" spans="1:10" x14ac:dyDescent="0.3">
      <c r="A108" t="s">
        <v>362</v>
      </c>
      <c r="B108" s="68" t="s">
        <v>430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t="s">
        <v>177</v>
      </c>
      <c r="B109" s="68" t="s">
        <v>430</v>
      </c>
      <c r="C109" s="17"/>
      <c r="D109" s="17"/>
      <c r="E109" s="17"/>
      <c r="F109" s="17"/>
      <c r="G109" s="17"/>
      <c r="I109" s="47">
        <f t="shared" si="0"/>
        <v>0</v>
      </c>
      <c r="J109" s="45"/>
    </row>
    <row r="110" spans="1:10" x14ac:dyDescent="0.3">
      <c r="A110" t="s">
        <v>363</v>
      </c>
      <c r="B110" s="68" t="s">
        <v>430</v>
      </c>
      <c r="C110" s="17"/>
      <c r="D110" s="17"/>
      <c r="E110" s="17"/>
      <c r="F110" s="17"/>
      <c r="G110" s="17"/>
      <c r="I110" s="47">
        <f t="shared" si="0"/>
        <v>0</v>
      </c>
      <c r="J110" s="45"/>
    </row>
    <row r="111" spans="1:10" x14ac:dyDescent="0.3">
      <c r="A111" t="s">
        <v>364</v>
      </c>
      <c r="B111" s="68" t="s">
        <v>430</v>
      </c>
      <c r="C111" s="17"/>
      <c r="D111" s="17"/>
      <c r="E111" s="17"/>
      <c r="F111" s="17"/>
      <c r="G111" s="17"/>
      <c r="I111" s="13">
        <f t="shared" si="0"/>
        <v>0</v>
      </c>
      <c r="J111" s="45"/>
    </row>
    <row r="112" spans="1:10" x14ac:dyDescent="0.3">
      <c r="A112" t="s">
        <v>175</v>
      </c>
      <c r="B112" s="64" t="s">
        <v>360</v>
      </c>
      <c r="C112" s="17"/>
      <c r="D112" s="17"/>
      <c r="E112" s="17"/>
      <c r="F112" s="17"/>
      <c r="G112" s="17"/>
      <c r="I112" s="13">
        <f t="shared" si="0"/>
        <v>0</v>
      </c>
      <c r="J112" s="45"/>
    </row>
    <row r="113" spans="1:10" x14ac:dyDescent="0.3">
      <c r="A113" t="s">
        <v>361</v>
      </c>
      <c r="B113" s="64" t="s">
        <v>360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176</v>
      </c>
      <c r="B114" s="64" t="s">
        <v>360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362</v>
      </c>
      <c r="B115" s="64" t="s">
        <v>360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177</v>
      </c>
      <c r="B116" s="64" t="s">
        <v>360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s="2" t="s">
        <v>363</v>
      </c>
      <c r="B117" s="64" t="s">
        <v>360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s="2" t="s">
        <v>364</v>
      </c>
      <c r="B118" s="64" t="s">
        <v>360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s="71" t="s">
        <v>29</v>
      </c>
      <c r="B119" s="68" t="s">
        <v>382</v>
      </c>
      <c r="C119" s="17"/>
      <c r="D119" s="17"/>
      <c r="E119" s="17"/>
      <c r="F119" s="17"/>
      <c r="G119" s="17"/>
      <c r="I119" s="13">
        <f t="shared" si="0"/>
        <v>0</v>
      </c>
      <c r="J119" s="46"/>
    </row>
    <row r="120" spans="1:10" x14ac:dyDescent="0.3">
      <c r="A120" s="71" t="s">
        <v>330</v>
      </c>
      <c r="B120" s="68" t="s">
        <v>382</v>
      </c>
      <c r="C120" s="17"/>
      <c r="D120" s="17"/>
      <c r="E120" s="17"/>
      <c r="F120" s="17"/>
      <c r="G120" s="17"/>
      <c r="I120" s="13">
        <f t="shared" si="0"/>
        <v>0</v>
      </c>
      <c r="J120" s="46"/>
    </row>
    <row r="121" spans="1:10" x14ac:dyDescent="0.3">
      <c r="A121" s="71" t="s">
        <v>17</v>
      </c>
      <c r="B121" s="68" t="s">
        <v>382</v>
      </c>
      <c r="C121" s="17"/>
      <c r="D121" s="17"/>
      <c r="E121" s="17"/>
      <c r="F121" s="17"/>
      <c r="G121" s="17"/>
      <c r="I121" s="13">
        <f t="shared" si="0"/>
        <v>0</v>
      </c>
      <c r="J121" s="46"/>
    </row>
    <row r="122" spans="1:10" x14ac:dyDescent="0.3">
      <c r="A122" s="71" t="s">
        <v>331</v>
      </c>
      <c r="B122" s="68" t="s">
        <v>382</v>
      </c>
      <c r="C122" s="17"/>
      <c r="D122" s="17"/>
      <c r="E122" s="17"/>
      <c r="F122" s="17"/>
      <c r="G122" s="17"/>
      <c r="I122" s="13">
        <f t="shared" si="0"/>
        <v>0</v>
      </c>
      <c r="J122" s="46"/>
    </row>
    <row r="123" spans="1:10" x14ac:dyDescent="0.3">
      <c r="A123" s="71" t="s">
        <v>18</v>
      </c>
      <c r="B123" s="68" t="s">
        <v>382</v>
      </c>
      <c r="C123" s="17"/>
      <c r="D123" s="17"/>
      <c r="E123" s="17"/>
      <c r="F123" s="17"/>
      <c r="G123" s="17"/>
      <c r="I123" s="13">
        <f t="shared" si="0"/>
        <v>0</v>
      </c>
      <c r="J123" s="46"/>
    </row>
    <row r="124" spans="1:10" x14ac:dyDescent="0.3">
      <c r="A124" s="71" t="s">
        <v>244</v>
      </c>
      <c r="B124" s="68" t="s">
        <v>382</v>
      </c>
      <c r="C124" s="17"/>
      <c r="D124" s="17"/>
      <c r="E124" s="17"/>
      <c r="F124" s="17"/>
      <c r="G124" s="17"/>
      <c r="I124" s="13">
        <f t="shared" si="0"/>
        <v>0</v>
      </c>
      <c r="J124" s="46"/>
    </row>
    <row r="125" spans="1:10" x14ac:dyDescent="0.3">
      <c r="A125" s="71" t="s">
        <v>162</v>
      </c>
      <c r="B125" s="68" t="s">
        <v>382</v>
      </c>
      <c r="C125" s="17"/>
      <c r="D125" s="17"/>
      <c r="E125" s="17"/>
      <c r="F125" s="17"/>
      <c r="G125" s="17"/>
      <c r="I125" s="13">
        <f t="shared" si="0"/>
        <v>0</v>
      </c>
      <c r="J125" s="46"/>
    </row>
    <row r="126" spans="1:10" x14ac:dyDescent="0.3">
      <c r="A126" s="55" t="s">
        <v>37</v>
      </c>
      <c r="B126" s="68" t="s">
        <v>382</v>
      </c>
      <c r="C126" s="17"/>
      <c r="D126" s="17"/>
      <c r="E126" s="17"/>
      <c r="F126" s="17"/>
      <c r="G126" s="17"/>
      <c r="I126" s="13">
        <f t="shared" si="0"/>
        <v>0</v>
      </c>
      <c r="J126" s="46"/>
    </row>
    <row r="127" spans="1:10" x14ac:dyDescent="0.3">
      <c r="A127" s="55" t="s">
        <v>332</v>
      </c>
      <c r="B127" s="68" t="s">
        <v>382</v>
      </c>
      <c r="C127" s="17"/>
      <c r="D127" s="17"/>
      <c r="E127" s="17"/>
      <c r="F127" s="17"/>
      <c r="G127" s="17"/>
      <c r="I127" s="13">
        <f t="shared" si="0"/>
        <v>0</v>
      </c>
      <c r="J127" s="46"/>
    </row>
    <row r="128" spans="1:10" x14ac:dyDescent="0.3">
      <c r="A128" s="72" t="s">
        <v>33</v>
      </c>
      <c r="B128" s="68" t="s">
        <v>382</v>
      </c>
      <c r="C128" s="17"/>
      <c r="D128" s="17"/>
      <c r="E128" s="17"/>
      <c r="F128" s="17"/>
      <c r="G128" s="17"/>
      <c r="I128" s="13">
        <f t="shared" si="0"/>
        <v>0</v>
      </c>
      <c r="J128" s="46"/>
    </row>
    <row r="129" spans="1:10" x14ac:dyDescent="0.3">
      <c r="A129" s="72" t="s">
        <v>326</v>
      </c>
      <c r="B129" s="68" t="s">
        <v>382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s="72" t="s">
        <v>31</v>
      </c>
      <c r="B130" s="68" t="s">
        <v>382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55" t="s">
        <v>245</v>
      </c>
      <c r="B131" s="68" t="s">
        <v>382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55" t="s">
        <v>161</v>
      </c>
      <c r="B132" s="68" t="s">
        <v>382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2" t="s">
        <v>37</v>
      </c>
      <c r="B133" s="73" t="s">
        <v>297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s="2" t="s">
        <v>332</v>
      </c>
      <c r="B134" s="73" t="s">
        <v>297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s="2" t="s">
        <v>33</v>
      </c>
      <c r="B135" s="73" t="s">
        <v>297</v>
      </c>
      <c r="C135" s="17"/>
      <c r="D135" s="17"/>
      <c r="E135" s="17"/>
      <c r="F135" s="17"/>
      <c r="G135" s="17">
        <v>2027</v>
      </c>
      <c r="I135" s="13">
        <f t="shared" si="0"/>
        <v>2027</v>
      </c>
      <c r="J135" s="46"/>
    </row>
    <row r="136" spans="1:10" x14ac:dyDescent="0.3">
      <c r="A136" s="2" t="s">
        <v>326</v>
      </c>
      <c r="B136" s="73" t="s">
        <v>297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2" t="s">
        <v>31</v>
      </c>
      <c r="B137" s="73" t="s">
        <v>297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2" t="s">
        <v>339</v>
      </c>
      <c r="B138" s="73" t="s">
        <v>297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2" t="s">
        <v>245</v>
      </c>
      <c r="B139" s="73" t="s">
        <v>297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2" t="s">
        <v>161</v>
      </c>
      <c r="B140" s="73" t="s">
        <v>297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7" t="s">
        <v>175</v>
      </c>
      <c r="B141" s="67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7" t="s">
        <v>361</v>
      </c>
      <c r="B142" s="67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7" t="s">
        <v>176</v>
      </c>
      <c r="B143" s="67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7" t="s">
        <v>362</v>
      </c>
      <c r="B144" s="67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7" t="s">
        <v>177</v>
      </c>
      <c r="B145" s="67" t="s">
        <v>382</v>
      </c>
      <c r="C145" s="17"/>
      <c r="D145" s="17">
        <v>596</v>
      </c>
      <c r="E145" s="17">
        <v>1758</v>
      </c>
      <c r="F145" s="17">
        <v>2808</v>
      </c>
      <c r="G145" s="17">
        <v>927</v>
      </c>
      <c r="I145" s="13">
        <f t="shared" si="0"/>
        <v>6089</v>
      </c>
      <c r="J145" s="46"/>
    </row>
    <row r="146" spans="1:10" x14ac:dyDescent="0.3">
      <c r="A146" s="77" t="s">
        <v>449</v>
      </c>
      <c r="B146" s="67" t="s">
        <v>382</v>
      </c>
      <c r="C146" s="17"/>
      <c r="D146" s="17">
        <v>599</v>
      </c>
      <c r="E146" s="17">
        <v>3296</v>
      </c>
      <c r="F146" s="17">
        <v>3583</v>
      </c>
      <c r="G146" s="17">
        <v>3938</v>
      </c>
      <c r="I146" s="13">
        <f t="shared" si="0"/>
        <v>11416</v>
      </c>
      <c r="J146" s="46"/>
    </row>
    <row r="147" spans="1:10" x14ac:dyDescent="0.3">
      <c r="A147" s="77" t="s">
        <v>363</v>
      </c>
      <c r="B147" s="67" t="s">
        <v>382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77" t="s">
        <v>364</v>
      </c>
      <c r="B148" s="67" t="s">
        <v>382</v>
      </c>
      <c r="C148" s="17"/>
      <c r="D148" s="17"/>
      <c r="E148" s="17"/>
      <c r="F148" s="17"/>
      <c r="G148" s="17"/>
      <c r="I148" s="13">
        <f t="shared" si="0"/>
        <v>0</v>
      </c>
      <c r="J148" s="46"/>
    </row>
    <row r="149" spans="1:10" x14ac:dyDescent="0.3">
      <c r="A149" t="s">
        <v>37</v>
      </c>
      <c r="B149" s="55" t="s">
        <v>336</v>
      </c>
      <c r="C149" s="17"/>
      <c r="D149" s="17"/>
      <c r="E149" s="17"/>
      <c r="F149" s="10"/>
      <c r="G149" s="17"/>
      <c r="I149" s="47">
        <f t="shared" si="0"/>
        <v>0</v>
      </c>
      <c r="J149" s="45"/>
    </row>
    <row r="150" spans="1:10" x14ac:dyDescent="0.3">
      <c r="A150" s="2" t="s">
        <v>332</v>
      </c>
      <c r="B150" s="55" t="s">
        <v>336</v>
      </c>
      <c r="C150" s="17"/>
      <c r="D150" s="17"/>
      <c r="E150" s="17"/>
      <c r="F150" s="10"/>
      <c r="G150" s="17"/>
      <c r="I150" s="47">
        <f t="shared" si="0"/>
        <v>0</v>
      </c>
      <c r="J150" s="45"/>
    </row>
    <row r="151" spans="1:10" x14ac:dyDescent="0.3">
      <c r="A151" t="s">
        <v>33</v>
      </c>
      <c r="B151" s="55" t="s">
        <v>336</v>
      </c>
      <c r="C151" s="17"/>
      <c r="D151" s="17"/>
      <c r="E151" s="17"/>
      <c r="F151" s="10"/>
      <c r="G151" s="17"/>
      <c r="I151" s="47">
        <f t="shared" si="0"/>
        <v>0</v>
      </c>
      <c r="J151" s="45"/>
    </row>
    <row r="152" spans="1:10" x14ac:dyDescent="0.3">
      <c r="A152" s="2" t="s">
        <v>326</v>
      </c>
      <c r="B152" s="55" t="s">
        <v>336</v>
      </c>
      <c r="C152" s="17"/>
      <c r="D152" s="17"/>
      <c r="E152" s="17"/>
      <c r="F152" s="10"/>
      <c r="G152" s="17"/>
      <c r="I152" s="47">
        <f t="shared" si="0"/>
        <v>0</v>
      </c>
      <c r="J152" s="45"/>
    </row>
    <row r="153" spans="1:10" x14ac:dyDescent="0.3">
      <c r="A153" s="2" t="s">
        <v>339</v>
      </c>
      <c r="B153" s="55" t="s">
        <v>336</v>
      </c>
      <c r="C153" s="17"/>
      <c r="D153" s="17"/>
      <c r="E153" s="17"/>
      <c r="F153" s="10"/>
      <c r="G153" s="17"/>
      <c r="I153" s="47">
        <f t="shared" si="0"/>
        <v>0</v>
      </c>
      <c r="J153" s="46">
        <f>I153</f>
        <v>0</v>
      </c>
    </row>
    <row r="154" spans="1:10" x14ac:dyDescent="0.3">
      <c r="A154" t="s">
        <v>31</v>
      </c>
      <c r="B154" s="55" t="s">
        <v>336</v>
      </c>
      <c r="C154" s="17"/>
      <c r="D154" s="17"/>
      <c r="E154" s="17"/>
      <c r="F154" s="17"/>
      <c r="G154" s="17"/>
      <c r="I154" s="47">
        <f t="shared" si="0"/>
        <v>0</v>
      </c>
      <c r="J154" s="45"/>
    </row>
    <row r="155" spans="1:10" x14ac:dyDescent="0.3">
      <c r="A155" s="2" t="s">
        <v>245</v>
      </c>
      <c r="B155" s="55" t="s">
        <v>336</v>
      </c>
      <c r="C155" s="17"/>
      <c r="D155" s="17"/>
      <c r="E155" s="17"/>
      <c r="F155" s="17"/>
      <c r="G155" s="17"/>
      <c r="I155" s="47">
        <f t="shared" si="0"/>
        <v>0</v>
      </c>
      <c r="J155" s="45"/>
    </row>
    <row r="156" spans="1:10" x14ac:dyDescent="0.3">
      <c r="A156" s="2" t="s">
        <v>161</v>
      </c>
      <c r="B156" s="55" t="s">
        <v>336</v>
      </c>
      <c r="C156" s="17"/>
      <c r="D156" s="17"/>
      <c r="E156" s="17"/>
      <c r="F156" s="17"/>
      <c r="G156" s="17"/>
      <c r="I156" s="47">
        <f t="shared" si="0"/>
        <v>0</v>
      </c>
      <c r="J156" s="45"/>
    </row>
    <row r="157" spans="1:10" x14ac:dyDescent="0.3">
      <c r="A157" t="s">
        <v>441</v>
      </c>
      <c r="B157" s="56" t="s">
        <v>32</v>
      </c>
      <c r="C157" s="17"/>
      <c r="D157" s="17"/>
      <c r="E157" s="17"/>
      <c r="F157" s="17"/>
      <c r="G157" s="17"/>
      <c r="I157" s="13">
        <f t="shared" si="0"/>
        <v>0</v>
      </c>
      <c r="J157" s="46">
        <f>I157</f>
        <v>0</v>
      </c>
    </row>
    <row r="158" spans="1:10" x14ac:dyDescent="0.3">
      <c r="A158" t="s">
        <v>340</v>
      </c>
      <c r="B158" s="56" t="s">
        <v>32</v>
      </c>
      <c r="C158" s="17"/>
      <c r="D158" s="17"/>
      <c r="E158" s="17"/>
      <c r="F158" s="17"/>
      <c r="G158" s="17">
        <v>1381</v>
      </c>
      <c r="I158" s="13">
        <f t="shared" si="0"/>
        <v>1381</v>
      </c>
      <c r="J158" s="46">
        <f t="shared" ref="J158:J176" si="2">I158</f>
        <v>1381</v>
      </c>
    </row>
    <row r="159" spans="1:10" x14ac:dyDescent="0.3">
      <c r="A159" t="s">
        <v>405</v>
      </c>
      <c r="B159" s="56" t="s">
        <v>32</v>
      </c>
      <c r="C159" s="17"/>
      <c r="D159" s="17"/>
      <c r="E159" s="17">
        <v>729</v>
      </c>
      <c r="F159" s="17"/>
      <c r="G159" s="17"/>
      <c r="I159" s="13">
        <f t="shared" si="0"/>
        <v>729</v>
      </c>
      <c r="J159" s="46">
        <f t="shared" si="2"/>
        <v>729</v>
      </c>
    </row>
    <row r="160" spans="1:10" x14ac:dyDescent="0.3">
      <c r="A160" t="s">
        <v>341</v>
      </c>
      <c r="B160" s="56" t="s">
        <v>32</v>
      </c>
      <c r="C160" s="17"/>
      <c r="D160" s="17"/>
      <c r="E160" s="17"/>
      <c r="F160" s="17">
        <v>2909</v>
      </c>
      <c r="G160" s="17"/>
      <c r="I160" s="13">
        <f t="shared" si="0"/>
        <v>2909</v>
      </c>
      <c r="J160" s="46">
        <f t="shared" si="2"/>
        <v>2909</v>
      </c>
    </row>
    <row r="161" spans="1:10" x14ac:dyDescent="0.3">
      <c r="A161" t="s">
        <v>460</v>
      </c>
      <c r="B161" s="56" t="s">
        <v>32</v>
      </c>
      <c r="C161" s="17"/>
      <c r="D161" s="17"/>
      <c r="E161" s="17"/>
      <c r="F161" s="17"/>
      <c r="G161" s="17"/>
      <c r="I161" s="13">
        <f t="shared" si="0"/>
        <v>0</v>
      </c>
      <c r="J161" s="46">
        <f t="shared" si="2"/>
        <v>0</v>
      </c>
    </row>
    <row r="162" spans="1:10" x14ac:dyDescent="0.3">
      <c r="A162" t="s">
        <v>447</v>
      </c>
      <c r="B162" s="56" t="s">
        <v>32</v>
      </c>
      <c r="C162" s="17"/>
      <c r="D162" s="17"/>
      <c r="E162" s="17"/>
      <c r="F162" s="17">
        <v>3494</v>
      </c>
      <c r="G162" s="17"/>
      <c r="I162" s="13">
        <f t="shared" si="0"/>
        <v>3494</v>
      </c>
      <c r="J162" s="46">
        <f t="shared" si="2"/>
        <v>3494</v>
      </c>
    </row>
    <row r="163" spans="1:10" x14ac:dyDescent="0.3">
      <c r="A163" t="s">
        <v>35</v>
      </c>
      <c r="B163" s="56" t="s">
        <v>390</v>
      </c>
      <c r="C163" s="17"/>
      <c r="D163" s="17"/>
      <c r="E163" s="17"/>
      <c r="F163" s="17"/>
      <c r="G163" s="17"/>
      <c r="I163" s="13">
        <f t="shared" si="0"/>
        <v>0</v>
      </c>
      <c r="J163" s="46">
        <f t="shared" si="2"/>
        <v>0</v>
      </c>
    </row>
    <row r="164" spans="1:10" x14ac:dyDescent="0.3">
      <c r="A164" t="s">
        <v>389</v>
      </c>
      <c r="B164" s="56" t="s">
        <v>390</v>
      </c>
      <c r="C164" s="17"/>
      <c r="D164" s="17"/>
      <c r="E164" s="17"/>
      <c r="F164" s="17"/>
      <c r="G164" s="17">
        <v>1520</v>
      </c>
      <c r="I164" s="13">
        <f t="shared" si="0"/>
        <v>1520</v>
      </c>
      <c r="J164" s="46">
        <f t="shared" si="2"/>
        <v>1520</v>
      </c>
    </row>
    <row r="165" spans="1:10" x14ac:dyDescent="0.3">
      <c r="A165" t="s">
        <v>396</v>
      </c>
      <c r="B165" s="56" t="s">
        <v>390</v>
      </c>
      <c r="C165" s="17"/>
      <c r="D165" s="17"/>
      <c r="E165" s="17">
        <v>773</v>
      </c>
      <c r="F165" s="17"/>
      <c r="G165" s="17"/>
      <c r="I165" s="13">
        <f t="shared" si="0"/>
        <v>773</v>
      </c>
      <c r="J165" s="46">
        <f t="shared" si="2"/>
        <v>773</v>
      </c>
    </row>
    <row r="166" spans="1:10" x14ac:dyDescent="0.3">
      <c r="A166" t="s">
        <v>391</v>
      </c>
      <c r="B166" s="56" t="s">
        <v>390</v>
      </c>
      <c r="C166" s="17"/>
      <c r="D166" s="17"/>
      <c r="E166" s="17"/>
      <c r="F166" s="17">
        <v>3277</v>
      </c>
      <c r="G166" s="17"/>
      <c r="I166" s="13">
        <f t="shared" si="0"/>
        <v>3277</v>
      </c>
      <c r="J166" s="46">
        <f t="shared" si="2"/>
        <v>3277</v>
      </c>
    </row>
    <row r="167" spans="1:10" x14ac:dyDescent="0.3">
      <c r="A167" t="s">
        <v>462</v>
      </c>
      <c r="B167" s="56" t="s">
        <v>390</v>
      </c>
      <c r="C167" s="17"/>
      <c r="D167" s="17"/>
      <c r="E167" s="17"/>
      <c r="F167" s="17"/>
      <c r="G167" s="17"/>
      <c r="I167" s="13">
        <f t="shared" si="0"/>
        <v>0</v>
      </c>
      <c r="J167" s="46">
        <f t="shared" si="2"/>
        <v>0</v>
      </c>
    </row>
    <row r="168" spans="1:10" x14ac:dyDescent="0.3">
      <c r="A168" t="s">
        <v>408</v>
      </c>
      <c r="B168" s="56" t="s">
        <v>390</v>
      </c>
      <c r="C168" s="17"/>
      <c r="D168" s="17"/>
      <c r="E168" s="17"/>
      <c r="F168" s="17">
        <v>3973</v>
      </c>
      <c r="G168" s="17"/>
      <c r="I168" s="13">
        <f t="shared" si="0"/>
        <v>3973</v>
      </c>
      <c r="J168" s="46">
        <f t="shared" si="2"/>
        <v>3973</v>
      </c>
    </row>
    <row r="169" spans="1:10" x14ac:dyDescent="0.3">
      <c r="A169" t="s">
        <v>35</v>
      </c>
      <c r="B169" s="56" t="s">
        <v>433</v>
      </c>
      <c r="C169" s="17"/>
      <c r="D169" s="17"/>
      <c r="E169" s="17"/>
      <c r="F169" s="17"/>
      <c r="G169" s="17"/>
      <c r="I169" s="13">
        <f t="shared" si="0"/>
        <v>0</v>
      </c>
      <c r="J169" s="46">
        <f t="shared" si="2"/>
        <v>0</v>
      </c>
    </row>
    <row r="170" spans="1:10" x14ac:dyDescent="0.3">
      <c r="A170" t="s">
        <v>389</v>
      </c>
      <c r="B170" s="56" t="s">
        <v>433</v>
      </c>
      <c r="C170" s="17"/>
      <c r="D170" s="17"/>
      <c r="E170" s="17"/>
      <c r="F170" s="17"/>
      <c r="G170" s="17"/>
      <c r="I170" s="13">
        <f t="shared" si="0"/>
        <v>0</v>
      </c>
      <c r="J170" s="46">
        <f t="shared" si="2"/>
        <v>0</v>
      </c>
    </row>
    <row r="171" spans="1:10" x14ac:dyDescent="0.3">
      <c r="A171" t="s">
        <v>396</v>
      </c>
      <c r="B171" s="56" t="s">
        <v>433</v>
      </c>
      <c r="C171" s="17"/>
      <c r="D171" s="17"/>
      <c r="E171" s="17"/>
      <c r="F171" s="17"/>
      <c r="G171" s="17"/>
      <c r="I171" s="13">
        <f t="shared" si="0"/>
        <v>0</v>
      </c>
      <c r="J171" s="46">
        <f t="shared" si="2"/>
        <v>0</v>
      </c>
    </row>
    <row r="172" spans="1:10" x14ac:dyDescent="0.3">
      <c r="A172" t="s">
        <v>391</v>
      </c>
      <c r="B172" s="56" t="s">
        <v>433</v>
      </c>
      <c r="C172" s="17"/>
      <c r="D172" s="17"/>
      <c r="E172" s="17"/>
      <c r="F172" s="17"/>
      <c r="G172" s="17"/>
      <c r="I172" s="13">
        <f t="shared" si="0"/>
        <v>0</v>
      </c>
      <c r="J172" s="46">
        <f t="shared" si="2"/>
        <v>0</v>
      </c>
    </row>
    <row r="173" spans="1:10" x14ac:dyDescent="0.3">
      <c r="A173" t="s">
        <v>408</v>
      </c>
      <c r="B173" s="56" t="s">
        <v>433</v>
      </c>
      <c r="C173" s="17"/>
      <c r="D173" s="17"/>
      <c r="E173" s="17"/>
      <c r="F173" s="17"/>
      <c r="G173" s="17"/>
      <c r="I173" s="13">
        <f t="shared" si="0"/>
        <v>0</v>
      </c>
      <c r="J173" s="46">
        <f t="shared" si="2"/>
        <v>0</v>
      </c>
    </row>
    <row r="174" spans="1:10" x14ac:dyDescent="0.3">
      <c r="A174" t="s">
        <v>37</v>
      </c>
      <c r="B174" s="54" t="s">
        <v>316</v>
      </c>
      <c r="C174" s="17"/>
      <c r="D174" s="17">
        <v>3801</v>
      </c>
      <c r="E174" s="17"/>
      <c r="F174" s="17"/>
      <c r="G174" s="17"/>
      <c r="I174" s="13">
        <f t="shared" si="0"/>
        <v>3801</v>
      </c>
      <c r="J174" s="46">
        <f t="shared" si="2"/>
        <v>3801</v>
      </c>
    </row>
    <row r="175" spans="1:10" x14ac:dyDescent="0.3">
      <c r="A175" s="53" t="s">
        <v>332</v>
      </c>
      <c r="B175" s="54" t="s">
        <v>316</v>
      </c>
      <c r="C175" s="17"/>
      <c r="D175" s="17"/>
      <c r="E175" s="17">
        <v>1521</v>
      </c>
      <c r="F175" s="17"/>
      <c r="G175" s="17">
        <v>2026</v>
      </c>
      <c r="I175" s="13">
        <f t="shared" si="0"/>
        <v>3547</v>
      </c>
      <c r="J175" s="46">
        <f t="shared" si="2"/>
        <v>3547</v>
      </c>
    </row>
    <row r="176" spans="1:10" x14ac:dyDescent="0.3">
      <c r="A176" s="53" t="s">
        <v>326</v>
      </c>
      <c r="B176" s="54" t="s">
        <v>316</v>
      </c>
      <c r="C176" s="17"/>
      <c r="D176" s="17"/>
      <c r="E176" s="17">
        <v>1310</v>
      </c>
      <c r="F176" s="17"/>
      <c r="G176" s="17"/>
      <c r="I176" s="13">
        <f t="shared" si="0"/>
        <v>1310</v>
      </c>
      <c r="J176" s="46">
        <f t="shared" si="2"/>
        <v>1310</v>
      </c>
    </row>
    <row r="177" spans="1:10" x14ac:dyDescent="0.3">
      <c r="A177" s="53" t="s">
        <v>339</v>
      </c>
      <c r="B177" s="54" t="s">
        <v>316</v>
      </c>
      <c r="C177" s="17"/>
      <c r="D177" s="17"/>
      <c r="E177" s="17">
        <v>1381</v>
      </c>
      <c r="F177" s="10">
        <v>4638</v>
      </c>
      <c r="G177" s="17"/>
      <c r="I177" s="13">
        <f t="shared" si="0"/>
        <v>6019</v>
      </c>
      <c r="J177" s="46">
        <f>I177</f>
        <v>6019</v>
      </c>
    </row>
    <row r="178" spans="1:10" x14ac:dyDescent="0.3">
      <c r="A178" s="53" t="s">
        <v>461</v>
      </c>
      <c r="B178" s="54" t="s">
        <v>316</v>
      </c>
      <c r="C178" s="17"/>
      <c r="D178" s="17"/>
      <c r="E178" s="17"/>
      <c r="F178" s="10"/>
      <c r="G178" s="17"/>
      <c r="I178" s="13">
        <f t="shared" si="0"/>
        <v>0</v>
      </c>
      <c r="J178" s="46">
        <f>I178</f>
        <v>0</v>
      </c>
    </row>
    <row r="179" spans="1:10" x14ac:dyDescent="0.3">
      <c r="A179" s="53" t="s">
        <v>161</v>
      </c>
      <c r="B179" s="54" t="s">
        <v>316</v>
      </c>
      <c r="C179" s="17"/>
      <c r="D179" s="17">
        <v>1161</v>
      </c>
      <c r="E179" s="17">
        <v>1331</v>
      </c>
      <c r="F179" s="10">
        <v>3028</v>
      </c>
      <c r="G179" s="17"/>
      <c r="I179" s="13">
        <f t="shared" si="0"/>
        <v>5520</v>
      </c>
      <c r="J179" s="46">
        <f>I179</f>
        <v>5520</v>
      </c>
    </row>
    <row r="180" spans="1:10" x14ac:dyDescent="0.3">
      <c r="A180" s="53" t="s">
        <v>349</v>
      </c>
      <c r="B180" s="54" t="s">
        <v>397</v>
      </c>
      <c r="C180" s="17"/>
      <c r="D180" s="17"/>
      <c r="E180" s="17"/>
      <c r="F180" s="10"/>
      <c r="G180" s="17"/>
      <c r="I180" s="13">
        <f t="shared" si="0"/>
        <v>0</v>
      </c>
      <c r="J180" s="46">
        <f t="shared" ref="J180:J186" si="3">I180</f>
        <v>0</v>
      </c>
    </row>
    <row r="181" spans="1:10" x14ac:dyDescent="0.3">
      <c r="A181" s="53" t="s">
        <v>325</v>
      </c>
      <c r="B181" s="54" t="s">
        <v>397</v>
      </c>
      <c r="C181" s="17"/>
      <c r="D181" s="17"/>
      <c r="E181" s="17"/>
      <c r="F181" s="10"/>
      <c r="G181" s="17"/>
      <c r="I181" s="13">
        <f t="shared" si="0"/>
        <v>0</v>
      </c>
      <c r="J181" s="46">
        <f t="shared" si="3"/>
        <v>0</v>
      </c>
    </row>
    <row r="182" spans="1:10" x14ac:dyDescent="0.3">
      <c r="A182" s="53" t="s">
        <v>398</v>
      </c>
      <c r="B182" s="54" t="s">
        <v>397</v>
      </c>
      <c r="C182" s="17"/>
      <c r="D182" s="17"/>
      <c r="E182" s="17"/>
      <c r="F182" s="10"/>
      <c r="G182" s="17"/>
      <c r="I182" s="13">
        <f t="shared" si="0"/>
        <v>0</v>
      </c>
      <c r="J182" s="46">
        <f t="shared" si="3"/>
        <v>0</v>
      </c>
    </row>
    <row r="183" spans="1:10" x14ac:dyDescent="0.3">
      <c r="A183" s="53" t="s">
        <v>160</v>
      </c>
      <c r="B183" s="54" t="s">
        <v>397</v>
      </c>
      <c r="C183" s="17"/>
      <c r="D183" s="17"/>
      <c r="E183" s="17"/>
      <c r="F183" s="10">
        <v>2988</v>
      </c>
      <c r="G183" s="17"/>
      <c r="I183" s="13">
        <f t="shared" si="0"/>
        <v>2988</v>
      </c>
      <c r="J183" s="46">
        <f t="shared" si="3"/>
        <v>2988</v>
      </c>
    </row>
    <row r="184" spans="1:10" x14ac:dyDescent="0.3">
      <c r="A184" s="53" t="s">
        <v>332</v>
      </c>
      <c r="B184" s="54" t="s">
        <v>401</v>
      </c>
      <c r="C184" s="17"/>
      <c r="D184" s="17"/>
      <c r="E184" s="17"/>
      <c r="F184" s="10"/>
      <c r="G184" s="17"/>
      <c r="I184" s="13">
        <f t="shared" si="0"/>
        <v>0</v>
      </c>
      <c r="J184" s="46">
        <f t="shared" si="3"/>
        <v>0</v>
      </c>
    </row>
    <row r="185" spans="1:10" x14ac:dyDescent="0.3">
      <c r="A185" s="53" t="s">
        <v>339</v>
      </c>
      <c r="B185" s="54" t="s">
        <v>401</v>
      </c>
      <c r="C185" s="17"/>
      <c r="D185" s="17"/>
      <c r="E185" s="17"/>
      <c r="F185" s="10"/>
      <c r="G185" s="17"/>
      <c r="I185" s="13">
        <f t="shared" si="0"/>
        <v>0</v>
      </c>
      <c r="J185" s="46">
        <f t="shared" si="3"/>
        <v>0</v>
      </c>
    </row>
    <row r="186" spans="1:10" x14ac:dyDescent="0.3">
      <c r="A186" s="53" t="s">
        <v>161</v>
      </c>
      <c r="B186" s="54" t="s">
        <v>401</v>
      </c>
      <c r="C186" s="17"/>
      <c r="D186" s="17"/>
      <c r="E186" s="17"/>
      <c r="F186" s="10"/>
      <c r="G186" s="17"/>
      <c r="I186" s="13">
        <f t="shared" si="0"/>
        <v>0</v>
      </c>
      <c r="J186" s="46">
        <f t="shared" si="3"/>
        <v>0</v>
      </c>
    </row>
    <row r="187" spans="1:10" x14ac:dyDescent="0.3">
      <c r="A187" t="s">
        <v>37</v>
      </c>
      <c r="B187" t="s">
        <v>293</v>
      </c>
      <c r="C187" s="17"/>
      <c r="D187" s="17"/>
      <c r="E187" s="17"/>
      <c r="F187" s="17"/>
      <c r="G187" s="17"/>
      <c r="I187" s="13">
        <f t="shared" si="0"/>
        <v>0</v>
      </c>
      <c r="J187" s="44">
        <f>I187+I194+I198+I206+I213</f>
        <v>850</v>
      </c>
    </row>
    <row r="188" spans="1:10" x14ac:dyDescent="0.3">
      <c r="A188" s="2" t="s">
        <v>332</v>
      </c>
      <c r="B188" s="2" t="s">
        <v>327</v>
      </c>
      <c r="C188" s="17"/>
      <c r="D188" s="17"/>
      <c r="E188" s="17"/>
      <c r="F188" s="17"/>
      <c r="G188" s="17"/>
      <c r="I188" s="13">
        <f t="shared" si="0"/>
        <v>0</v>
      </c>
      <c r="J188" s="46">
        <f>I188+I207+I214+I199</f>
        <v>4781</v>
      </c>
    </row>
    <row r="189" spans="1:10" x14ac:dyDescent="0.3">
      <c r="A189" t="s">
        <v>33</v>
      </c>
      <c r="B189" t="s">
        <v>293</v>
      </c>
      <c r="C189" s="17"/>
      <c r="D189" s="17"/>
      <c r="E189" s="17"/>
      <c r="F189" s="17"/>
      <c r="G189" s="17"/>
      <c r="I189" s="13">
        <f t="shared" si="0"/>
        <v>0</v>
      </c>
      <c r="J189" s="46">
        <f>I189+I195+I200+I208+I215</f>
        <v>6677</v>
      </c>
    </row>
    <row r="190" spans="1:10" x14ac:dyDescent="0.3">
      <c r="A190" s="2" t="s">
        <v>326</v>
      </c>
      <c r="B190" s="2" t="s">
        <v>327</v>
      </c>
      <c r="C190" s="17"/>
      <c r="D190" s="17"/>
      <c r="E190" s="17"/>
      <c r="F190" s="17"/>
      <c r="G190" s="17"/>
      <c r="I190" s="13">
        <f t="shared" si="0"/>
        <v>0</v>
      </c>
      <c r="J190" s="46">
        <f>I190+I209+I216+I201</f>
        <v>1963</v>
      </c>
    </row>
    <row r="191" spans="1:10" x14ac:dyDescent="0.3">
      <c r="A191" t="s">
        <v>31</v>
      </c>
      <c r="B191" t="s">
        <v>293</v>
      </c>
      <c r="C191" s="17"/>
      <c r="D191" s="17"/>
      <c r="E191" s="17"/>
      <c r="F191" s="10"/>
      <c r="G191" s="17"/>
      <c r="I191" s="13">
        <f t="shared" si="0"/>
        <v>0</v>
      </c>
      <c r="J191" s="44">
        <f>I191+I196+I202+I210+I217</f>
        <v>16020</v>
      </c>
    </row>
    <row r="192" spans="1:10" x14ac:dyDescent="0.3">
      <c r="A192" t="s">
        <v>245</v>
      </c>
      <c r="B192" t="s">
        <v>293</v>
      </c>
      <c r="C192" s="17"/>
      <c r="D192" s="17"/>
      <c r="E192" s="17"/>
      <c r="F192" s="10"/>
      <c r="G192" s="17"/>
      <c r="I192" s="13">
        <f t="shared" si="0"/>
        <v>0</v>
      </c>
      <c r="J192" s="75">
        <f>I192+I197+I204+I211+I219</f>
        <v>9855</v>
      </c>
    </row>
    <row r="193" spans="1:10" x14ac:dyDescent="0.3">
      <c r="A193" t="s">
        <v>161</v>
      </c>
      <c r="B193" t="s">
        <v>293</v>
      </c>
      <c r="C193" s="17"/>
      <c r="D193" s="17"/>
      <c r="E193" s="17"/>
      <c r="F193" s="10"/>
      <c r="G193" s="17"/>
      <c r="I193" s="13">
        <f t="shared" si="0"/>
        <v>0</v>
      </c>
      <c r="J193" s="46">
        <f>I193+I212+I220+I205</f>
        <v>277</v>
      </c>
    </row>
    <row r="194" spans="1:10" x14ac:dyDescent="0.3">
      <c r="A194" t="s">
        <v>37</v>
      </c>
      <c r="B194" t="s">
        <v>277</v>
      </c>
      <c r="C194" s="17"/>
      <c r="D194" s="17">
        <v>302</v>
      </c>
      <c r="E194" s="17"/>
      <c r="F194" s="10"/>
      <c r="G194" s="17"/>
      <c r="I194" s="47">
        <f t="shared" si="0"/>
        <v>302</v>
      </c>
      <c r="J194" s="46"/>
    </row>
    <row r="195" spans="1:10" x14ac:dyDescent="0.3">
      <c r="A195" t="s">
        <v>33</v>
      </c>
      <c r="B195" t="s">
        <v>277</v>
      </c>
      <c r="C195" s="17"/>
      <c r="D195" s="17"/>
      <c r="E195" s="17"/>
      <c r="F195" s="10"/>
      <c r="G195" s="17"/>
      <c r="I195" s="47">
        <f t="shared" si="0"/>
        <v>0</v>
      </c>
      <c r="J195" s="46"/>
    </row>
    <row r="196" spans="1:10" x14ac:dyDescent="0.3">
      <c r="A196" t="s">
        <v>31</v>
      </c>
      <c r="B196" t="s">
        <v>277</v>
      </c>
      <c r="C196" s="17"/>
      <c r="D196" s="17"/>
      <c r="E196" s="17"/>
      <c r="F196" s="10"/>
      <c r="G196" s="17"/>
      <c r="I196" s="47">
        <f t="shared" si="0"/>
        <v>0</v>
      </c>
      <c r="J196" s="46"/>
    </row>
    <row r="197" spans="1:10" x14ac:dyDescent="0.3">
      <c r="A197" t="s">
        <v>245</v>
      </c>
      <c r="B197" t="s">
        <v>277</v>
      </c>
      <c r="C197" s="17"/>
      <c r="D197" s="17"/>
      <c r="E197" s="17"/>
      <c r="F197" s="10"/>
      <c r="G197" s="17"/>
      <c r="I197" s="74">
        <f t="shared" si="0"/>
        <v>0</v>
      </c>
      <c r="J197" s="46"/>
    </row>
    <row r="198" spans="1:10" x14ac:dyDescent="0.3">
      <c r="A198" s="2" t="s">
        <v>37</v>
      </c>
      <c r="B198" s="2" t="s">
        <v>153</v>
      </c>
      <c r="C198" s="17"/>
      <c r="D198" s="17"/>
      <c r="E198" s="17"/>
      <c r="F198" s="10"/>
      <c r="G198" s="17"/>
      <c r="I198" s="47">
        <f t="shared" si="0"/>
        <v>0</v>
      </c>
      <c r="J198" s="46"/>
    </row>
    <row r="199" spans="1:10" x14ac:dyDescent="0.3">
      <c r="A199" s="2" t="s">
        <v>332</v>
      </c>
      <c r="B199" s="2" t="s">
        <v>153</v>
      </c>
      <c r="C199" s="17"/>
      <c r="D199" s="17">
        <v>3352</v>
      </c>
      <c r="E199" s="17">
        <v>1162</v>
      </c>
      <c r="F199" s="10"/>
      <c r="G199" s="87">
        <v>267</v>
      </c>
      <c r="H199" s="87"/>
      <c r="I199" s="47">
        <f t="shared" si="0"/>
        <v>4781</v>
      </c>
      <c r="J199" s="46"/>
    </row>
    <row r="200" spans="1:10" x14ac:dyDescent="0.3">
      <c r="A200" s="2" t="s">
        <v>33</v>
      </c>
      <c r="B200" s="2" t="s">
        <v>153</v>
      </c>
      <c r="C200" s="17"/>
      <c r="D200" s="17">
        <v>430</v>
      </c>
      <c r="E200" s="17">
        <v>1881</v>
      </c>
      <c r="F200" s="10">
        <v>4366</v>
      </c>
      <c r="G200" s="17"/>
      <c r="I200" s="47">
        <f t="shared" si="0"/>
        <v>6677</v>
      </c>
      <c r="J200" s="46"/>
    </row>
    <row r="201" spans="1:10" x14ac:dyDescent="0.3">
      <c r="A201" s="2" t="s">
        <v>326</v>
      </c>
      <c r="B201" s="2" t="s">
        <v>153</v>
      </c>
      <c r="C201" s="17"/>
      <c r="D201" s="17">
        <v>1963</v>
      </c>
      <c r="E201" s="17"/>
      <c r="F201" s="10"/>
      <c r="G201" s="17"/>
      <c r="I201" s="47">
        <f t="shared" si="0"/>
        <v>1963</v>
      </c>
      <c r="J201" s="46"/>
    </row>
    <row r="202" spans="1:10" x14ac:dyDescent="0.3">
      <c r="A202" s="2" t="s">
        <v>31</v>
      </c>
      <c r="B202" s="2" t="s">
        <v>153</v>
      </c>
      <c r="C202" s="17"/>
      <c r="D202" s="17">
        <v>2667</v>
      </c>
      <c r="E202" s="17">
        <v>2769</v>
      </c>
      <c r="F202" s="10">
        <v>1980</v>
      </c>
      <c r="G202" s="17">
        <v>8604</v>
      </c>
      <c r="I202" s="47">
        <f t="shared" si="0"/>
        <v>16020</v>
      </c>
      <c r="J202" s="46"/>
    </row>
    <row r="203" spans="1:10" x14ac:dyDescent="0.3">
      <c r="A203" s="2" t="s">
        <v>339</v>
      </c>
      <c r="B203" s="2" t="s">
        <v>153</v>
      </c>
      <c r="C203" s="17"/>
      <c r="D203" s="17">
        <v>820</v>
      </c>
      <c r="E203" s="17">
        <v>450</v>
      </c>
      <c r="F203" s="10"/>
      <c r="G203" s="17"/>
      <c r="I203" s="47">
        <f t="shared" si="0"/>
        <v>1270</v>
      </c>
      <c r="J203" s="46">
        <f>I203+I218</f>
        <v>1270</v>
      </c>
    </row>
    <row r="204" spans="1:10" x14ac:dyDescent="0.3">
      <c r="A204" s="2" t="s">
        <v>245</v>
      </c>
      <c r="B204" s="2" t="s">
        <v>153</v>
      </c>
      <c r="C204" s="17"/>
      <c r="D204" s="17"/>
      <c r="E204" s="17">
        <v>2500</v>
      </c>
      <c r="F204" s="10">
        <v>4417</v>
      </c>
      <c r="G204" s="87">
        <v>2938</v>
      </c>
      <c r="H204" s="87"/>
      <c r="I204" s="47">
        <f t="shared" si="0"/>
        <v>9855</v>
      </c>
      <c r="J204" s="46"/>
    </row>
    <row r="205" spans="1:10" x14ac:dyDescent="0.3">
      <c r="A205" s="2" t="s">
        <v>161</v>
      </c>
      <c r="B205" s="2" t="s">
        <v>153</v>
      </c>
      <c r="C205" s="17"/>
      <c r="D205" s="17">
        <v>277</v>
      </c>
      <c r="E205" s="17"/>
      <c r="F205" s="10"/>
      <c r="G205" s="17"/>
      <c r="H205" s="17"/>
      <c r="I205" s="47">
        <f t="shared" si="0"/>
        <v>277</v>
      </c>
      <c r="J205" s="46"/>
    </row>
    <row r="206" spans="1:10" x14ac:dyDescent="0.3">
      <c r="A206" s="2" t="s">
        <v>42</v>
      </c>
      <c r="B206" s="2" t="s">
        <v>355</v>
      </c>
      <c r="C206" s="17"/>
      <c r="D206" s="17"/>
      <c r="E206" s="17"/>
      <c r="F206" s="17"/>
      <c r="G206" s="17"/>
      <c r="I206" s="47">
        <f t="shared" si="0"/>
        <v>0</v>
      </c>
      <c r="J206" s="46"/>
    </row>
    <row r="207" spans="1:10" x14ac:dyDescent="0.3">
      <c r="A207" s="2" t="s">
        <v>356</v>
      </c>
      <c r="B207" s="2" t="s">
        <v>355</v>
      </c>
      <c r="C207" s="17"/>
      <c r="D207" s="17"/>
      <c r="E207" s="17"/>
      <c r="F207" s="17"/>
      <c r="G207" s="17"/>
      <c r="I207" s="47">
        <f t="shared" si="0"/>
        <v>0</v>
      </c>
      <c r="J207" s="46"/>
    </row>
    <row r="208" spans="1:10" x14ac:dyDescent="0.3">
      <c r="A208" s="2" t="s">
        <v>44</v>
      </c>
      <c r="B208" s="2" t="s">
        <v>355</v>
      </c>
      <c r="C208" s="17"/>
      <c r="D208" s="17"/>
      <c r="E208" s="17"/>
      <c r="F208" s="17"/>
      <c r="G208" s="17"/>
      <c r="I208" s="47">
        <f t="shared" si="0"/>
        <v>0</v>
      </c>
      <c r="J208" s="46"/>
    </row>
    <row r="209" spans="1:10" x14ac:dyDescent="0.3">
      <c r="A209" s="2" t="s">
        <v>357</v>
      </c>
      <c r="B209" s="2" t="s">
        <v>355</v>
      </c>
      <c r="C209" s="17"/>
      <c r="D209" s="17"/>
      <c r="E209" s="17"/>
      <c r="F209" s="17"/>
      <c r="G209" s="17"/>
      <c r="I209" s="47">
        <f t="shared" si="0"/>
        <v>0</v>
      </c>
      <c r="J209" s="46"/>
    </row>
    <row r="210" spans="1:10" x14ac:dyDescent="0.3">
      <c r="A210" s="2" t="s">
        <v>71</v>
      </c>
      <c r="B210" s="2" t="s">
        <v>355</v>
      </c>
      <c r="C210" s="17"/>
      <c r="D210" s="17"/>
      <c r="E210" s="17"/>
      <c r="F210" s="17"/>
      <c r="G210" s="17"/>
      <c r="I210" s="47">
        <f t="shared" si="0"/>
        <v>0</v>
      </c>
      <c r="J210" s="46"/>
    </row>
    <row r="211" spans="1:10" x14ac:dyDescent="0.3">
      <c r="A211" s="2" t="s">
        <v>358</v>
      </c>
      <c r="B211" s="2" t="s">
        <v>355</v>
      </c>
      <c r="C211" s="17"/>
      <c r="D211" s="17"/>
      <c r="E211" s="17"/>
      <c r="F211" s="17"/>
      <c r="G211" s="17"/>
      <c r="I211" s="47">
        <f t="shared" si="0"/>
        <v>0</v>
      </c>
      <c r="J211" s="46"/>
    </row>
    <row r="212" spans="1:10" x14ac:dyDescent="0.3">
      <c r="A212" s="2" t="s">
        <v>359</v>
      </c>
      <c r="B212" s="2" t="s">
        <v>355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s="2" t="s">
        <v>37</v>
      </c>
      <c r="B213" s="2" t="s">
        <v>381</v>
      </c>
      <c r="C213" s="17"/>
      <c r="D213" s="17"/>
      <c r="E213" s="17"/>
      <c r="F213" s="17">
        <v>548</v>
      </c>
      <c r="G213" s="17"/>
      <c r="I213" s="47">
        <f t="shared" si="0"/>
        <v>548</v>
      </c>
      <c r="J213" s="46"/>
    </row>
    <row r="214" spans="1:10" x14ac:dyDescent="0.3">
      <c r="A214" s="2" t="s">
        <v>332</v>
      </c>
      <c r="B214" s="2" t="s">
        <v>381</v>
      </c>
      <c r="C214" s="17"/>
      <c r="D214" s="17"/>
      <c r="E214" s="17"/>
      <c r="F214" s="10"/>
      <c r="G214" s="17"/>
      <c r="I214" s="47">
        <f t="shared" si="0"/>
        <v>0</v>
      </c>
      <c r="J214" s="46"/>
    </row>
    <row r="215" spans="1:10" x14ac:dyDescent="0.3">
      <c r="A215" s="2" t="s">
        <v>33</v>
      </c>
      <c r="B215" s="2" t="s">
        <v>381</v>
      </c>
      <c r="C215" s="17"/>
      <c r="D215" s="17"/>
      <c r="E215" s="17"/>
      <c r="F215" s="10"/>
      <c r="G215" s="17"/>
      <c r="I215" s="47">
        <f t="shared" si="0"/>
        <v>0</v>
      </c>
      <c r="J215" s="46"/>
    </row>
    <row r="216" spans="1:10" x14ac:dyDescent="0.3">
      <c r="A216" s="2" t="s">
        <v>326</v>
      </c>
      <c r="B216" s="2" t="s">
        <v>381</v>
      </c>
      <c r="C216" s="17"/>
      <c r="D216" s="17"/>
      <c r="E216" s="17"/>
      <c r="F216" s="10"/>
      <c r="G216" s="17"/>
      <c r="I216" s="47">
        <f t="shared" si="0"/>
        <v>0</v>
      </c>
      <c r="J216" s="46"/>
    </row>
    <row r="217" spans="1:10" x14ac:dyDescent="0.3">
      <c r="A217" s="2" t="s">
        <v>31</v>
      </c>
      <c r="B217" s="2" t="s">
        <v>381</v>
      </c>
      <c r="C217" s="17"/>
      <c r="D217" s="17"/>
      <c r="E217" s="17"/>
      <c r="F217" s="10"/>
      <c r="G217" s="17"/>
      <c r="H217" s="17"/>
      <c r="I217" s="47">
        <f t="shared" si="0"/>
        <v>0</v>
      </c>
      <c r="J217" s="46"/>
    </row>
    <row r="218" spans="1:10" x14ac:dyDescent="0.3">
      <c r="A218" s="2" t="s">
        <v>339</v>
      </c>
      <c r="B218" s="2" t="s">
        <v>381</v>
      </c>
      <c r="C218" s="17"/>
      <c r="D218" s="17"/>
      <c r="E218" s="17"/>
      <c r="F218" s="10"/>
      <c r="G218" s="17"/>
      <c r="I218" s="47">
        <f t="shared" si="0"/>
        <v>0</v>
      </c>
      <c r="J218" s="46"/>
    </row>
    <row r="219" spans="1:10" x14ac:dyDescent="0.3">
      <c r="A219" s="2" t="s">
        <v>245</v>
      </c>
      <c r="B219" s="2" t="s">
        <v>381</v>
      </c>
      <c r="C219" s="17"/>
      <c r="D219" s="17"/>
      <c r="E219" s="17"/>
      <c r="F219" s="10"/>
      <c r="G219" s="87"/>
      <c r="H219" s="87"/>
      <c r="I219" s="47">
        <f t="shared" si="0"/>
        <v>0</v>
      </c>
      <c r="J219" s="46"/>
    </row>
    <row r="220" spans="1:10" x14ac:dyDescent="0.3">
      <c r="A220" s="2" t="s">
        <v>161</v>
      </c>
      <c r="B220" s="2" t="s">
        <v>381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s="2" t="s">
        <v>42</v>
      </c>
      <c r="B221" s="54" t="s">
        <v>385</v>
      </c>
      <c r="C221" s="17"/>
      <c r="D221" s="17">
        <v>14304</v>
      </c>
      <c r="E221" s="17">
        <v>4803</v>
      </c>
      <c r="F221" s="10">
        <v>10780</v>
      </c>
      <c r="G221" s="17"/>
      <c r="I221" s="47">
        <f t="shared" si="0"/>
        <v>29887</v>
      </c>
      <c r="J221" s="46"/>
    </row>
    <row r="222" spans="1:10" x14ac:dyDescent="0.3">
      <c r="A222" s="2" t="s">
        <v>356</v>
      </c>
      <c r="B222" s="54" t="s">
        <v>385</v>
      </c>
      <c r="C222" s="17"/>
      <c r="D222" s="17">
        <v>24807</v>
      </c>
      <c r="E222" s="17">
        <v>9341</v>
      </c>
      <c r="F222" s="10">
        <v>11906</v>
      </c>
      <c r="G222" s="17">
        <v>11991</v>
      </c>
      <c r="I222" s="47">
        <f t="shared" si="0"/>
        <v>58045</v>
      </c>
      <c r="J222" s="46"/>
    </row>
    <row r="223" spans="1:10" x14ac:dyDescent="0.3">
      <c r="A223" s="2" t="s">
        <v>44</v>
      </c>
      <c r="B223" s="54" t="s">
        <v>385</v>
      </c>
      <c r="C223" s="17"/>
      <c r="D223" s="17">
        <v>6067</v>
      </c>
      <c r="E223" s="17">
        <v>4925</v>
      </c>
      <c r="F223" s="10">
        <v>6300</v>
      </c>
      <c r="G223" s="17">
        <v>9292</v>
      </c>
      <c r="I223" s="47">
        <f t="shared" si="0"/>
        <v>26584</v>
      </c>
      <c r="J223" s="46"/>
    </row>
    <row r="224" spans="1:10" x14ac:dyDescent="0.3">
      <c r="A224" s="2" t="s">
        <v>357</v>
      </c>
      <c r="B224" s="54" t="s">
        <v>385</v>
      </c>
      <c r="C224" s="17"/>
      <c r="D224" s="17">
        <v>5144</v>
      </c>
      <c r="E224" s="17">
        <v>4315</v>
      </c>
      <c r="F224" s="10">
        <v>7653</v>
      </c>
      <c r="G224" s="17">
        <v>4557</v>
      </c>
      <c r="I224" s="47">
        <f t="shared" si="0"/>
        <v>21669</v>
      </c>
      <c r="J224" s="46"/>
    </row>
    <row r="225" spans="1:10" x14ac:dyDescent="0.3">
      <c r="A225" s="2" t="s">
        <v>71</v>
      </c>
      <c r="B225" s="54" t="s">
        <v>385</v>
      </c>
      <c r="C225" s="17"/>
      <c r="D225" s="17">
        <v>264</v>
      </c>
      <c r="E225" s="17">
        <v>592</v>
      </c>
      <c r="F225" s="10">
        <v>3876</v>
      </c>
      <c r="G225" s="17"/>
      <c r="I225" s="47">
        <f t="shared" si="0"/>
        <v>4732</v>
      </c>
      <c r="J225" s="46"/>
    </row>
    <row r="226" spans="1:10" x14ac:dyDescent="0.3">
      <c r="A226" s="2" t="s">
        <v>416</v>
      </c>
      <c r="B226" s="54" t="s">
        <v>385</v>
      </c>
      <c r="C226" s="17"/>
      <c r="D226" s="17">
        <v>2518</v>
      </c>
      <c r="E226" s="17">
        <v>5317</v>
      </c>
      <c r="F226" s="10">
        <v>7125</v>
      </c>
      <c r="G226" s="17">
        <v>1914</v>
      </c>
      <c r="I226" s="47">
        <f t="shared" si="0"/>
        <v>16874</v>
      </c>
      <c r="J226" s="46"/>
    </row>
    <row r="227" spans="1:10" x14ac:dyDescent="0.3">
      <c r="A227" s="2" t="s">
        <v>457</v>
      </c>
      <c r="B227" s="54" t="s">
        <v>385</v>
      </c>
      <c r="C227" s="17"/>
      <c r="D227" s="17"/>
      <c r="E227" s="17"/>
      <c r="F227" s="10"/>
      <c r="G227" s="17"/>
      <c r="I227" s="47">
        <f t="shared" ref="I227:I247" si="4">C227+D227+E227+F227+G227</f>
        <v>0</v>
      </c>
      <c r="J227" s="46">
        <f>I227</f>
        <v>0</v>
      </c>
    </row>
    <row r="228" spans="1:10" x14ac:dyDescent="0.3">
      <c r="A228" s="2" t="s">
        <v>358</v>
      </c>
      <c r="B228" s="54" t="s">
        <v>385</v>
      </c>
      <c r="C228" s="17"/>
      <c r="D228" s="17">
        <v>4109</v>
      </c>
      <c r="E228" s="17">
        <v>3314</v>
      </c>
      <c r="F228" s="10">
        <v>4073</v>
      </c>
      <c r="G228" s="17">
        <v>5157</v>
      </c>
      <c r="I228" s="47">
        <f t="shared" si="4"/>
        <v>16653</v>
      </c>
      <c r="J228" s="46"/>
    </row>
    <row r="229" spans="1:10" x14ac:dyDescent="0.3">
      <c r="A229" s="2" t="s">
        <v>359</v>
      </c>
      <c r="B229" s="54" t="s">
        <v>385</v>
      </c>
      <c r="C229" s="17"/>
      <c r="D229" s="17">
        <v>5426</v>
      </c>
      <c r="E229" s="17">
        <v>3657</v>
      </c>
      <c r="F229" s="10">
        <v>4210</v>
      </c>
      <c r="G229" s="17"/>
      <c r="I229" s="47">
        <f t="shared" si="4"/>
        <v>13293</v>
      </c>
      <c r="J229" s="46"/>
    </row>
    <row r="230" spans="1:10" x14ac:dyDescent="0.3">
      <c r="A230" s="2" t="s">
        <v>392</v>
      </c>
      <c r="B230" s="54" t="s">
        <v>390</v>
      </c>
      <c r="C230" s="17"/>
      <c r="D230" s="17"/>
      <c r="E230" s="17"/>
      <c r="F230" s="10"/>
      <c r="G230" s="17"/>
      <c r="I230" s="47">
        <f t="shared" si="4"/>
        <v>0</v>
      </c>
      <c r="J230" s="46">
        <f>I230</f>
        <v>0</v>
      </c>
    </row>
    <row r="231" spans="1:10" x14ac:dyDescent="0.3">
      <c r="A231" s="2" t="s">
        <v>411</v>
      </c>
      <c r="B231" s="54" t="s">
        <v>390</v>
      </c>
      <c r="C231" s="17"/>
      <c r="D231" s="17"/>
      <c r="E231" s="17"/>
      <c r="F231" s="10"/>
      <c r="G231" s="17"/>
      <c r="I231" s="47">
        <f t="shared" si="4"/>
        <v>0</v>
      </c>
      <c r="J231" s="46">
        <f>I231</f>
        <v>0</v>
      </c>
    </row>
    <row r="232" spans="1:10" x14ac:dyDescent="0.3">
      <c r="A232" s="2" t="s">
        <v>393</v>
      </c>
      <c r="B232" s="54" t="s">
        <v>390</v>
      </c>
      <c r="C232" s="17"/>
      <c r="D232" s="17"/>
      <c r="E232" s="17"/>
      <c r="F232" s="10"/>
      <c r="G232" s="17"/>
      <c r="I232" s="47">
        <f t="shared" si="4"/>
        <v>0</v>
      </c>
      <c r="J232" s="46">
        <f>I232</f>
        <v>0</v>
      </c>
    </row>
    <row r="233" spans="1:10" x14ac:dyDescent="0.3">
      <c r="A233" s="2" t="s">
        <v>29</v>
      </c>
      <c r="B233" s="54" t="s">
        <v>433</v>
      </c>
      <c r="C233" s="17"/>
      <c r="D233" s="17"/>
      <c r="E233" s="17"/>
      <c r="F233" s="10"/>
      <c r="G233" s="17"/>
      <c r="I233" s="47">
        <f t="shared" si="4"/>
        <v>0</v>
      </c>
      <c r="J233" s="46"/>
    </row>
    <row r="234" spans="1:10" x14ac:dyDescent="0.3">
      <c r="A234" s="2" t="s">
        <v>330</v>
      </c>
      <c r="B234" s="54" t="s">
        <v>433</v>
      </c>
      <c r="C234" s="17"/>
      <c r="D234" s="17"/>
      <c r="E234" s="17"/>
      <c r="F234" s="10"/>
      <c r="G234" s="17"/>
      <c r="I234" s="47">
        <f t="shared" si="4"/>
        <v>0</v>
      </c>
      <c r="J234" s="46"/>
    </row>
    <row r="235" spans="1:10" x14ac:dyDescent="0.3">
      <c r="A235" s="2" t="s">
        <v>17</v>
      </c>
      <c r="B235" s="54" t="s">
        <v>433</v>
      </c>
      <c r="C235" s="17"/>
      <c r="D235" s="17"/>
      <c r="E235" s="17"/>
      <c r="F235" s="10"/>
      <c r="G235" s="17"/>
      <c r="I235" s="47">
        <f t="shared" si="4"/>
        <v>0</v>
      </c>
      <c r="J235" s="46"/>
    </row>
    <row r="236" spans="1:10" x14ac:dyDescent="0.3">
      <c r="A236" s="2" t="s">
        <v>331</v>
      </c>
      <c r="B236" s="54" t="s">
        <v>433</v>
      </c>
      <c r="C236" s="17"/>
      <c r="D236" s="17"/>
      <c r="E236" s="17"/>
      <c r="F236" s="10"/>
      <c r="G236" s="17"/>
      <c r="I236" s="47">
        <f t="shared" si="4"/>
        <v>0</v>
      </c>
      <c r="J236" s="46"/>
    </row>
    <row r="237" spans="1:10" x14ac:dyDescent="0.3">
      <c r="A237" s="2" t="s">
        <v>18</v>
      </c>
      <c r="B237" s="54" t="s">
        <v>433</v>
      </c>
      <c r="C237" s="17"/>
      <c r="D237" s="17"/>
      <c r="E237" s="17"/>
      <c r="F237" s="10"/>
      <c r="G237" s="17"/>
      <c r="I237" s="47">
        <f t="shared" si="4"/>
        <v>0</v>
      </c>
      <c r="J237" s="46"/>
    </row>
    <row r="238" spans="1:10" x14ac:dyDescent="0.3">
      <c r="A238" s="2" t="s">
        <v>415</v>
      </c>
      <c r="B238" s="54" t="s">
        <v>433</v>
      </c>
      <c r="C238" s="17"/>
      <c r="D238" s="17"/>
      <c r="E238" s="17"/>
      <c r="F238" s="10"/>
      <c r="G238" s="17"/>
      <c r="I238" s="47">
        <f t="shared" si="4"/>
        <v>0</v>
      </c>
      <c r="J238" s="46"/>
    </row>
    <row r="239" spans="1:10" x14ac:dyDescent="0.3">
      <c r="A239" s="65" t="s">
        <v>29</v>
      </c>
      <c r="B239" s="58" t="s">
        <v>310</v>
      </c>
      <c r="C239" s="17"/>
      <c r="D239" s="17"/>
      <c r="E239" s="17"/>
      <c r="F239" s="17"/>
      <c r="G239" s="17"/>
      <c r="I239" s="47">
        <f t="shared" si="4"/>
        <v>0</v>
      </c>
      <c r="J239" s="46">
        <f t="shared" ref="J239:J244" si="5">I239+I233+I221</f>
        <v>29887</v>
      </c>
    </row>
    <row r="240" spans="1:10" x14ac:dyDescent="0.3">
      <c r="A240" s="65" t="s">
        <v>330</v>
      </c>
      <c r="B240" s="58" t="s">
        <v>310</v>
      </c>
      <c r="C240" s="17"/>
      <c r="D240" s="17"/>
      <c r="E240" s="17"/>
      <c r="F240" s="17"/>
      <c r="G240" s="17"/>
      <c r="I240" s="47">
        <f t="shared" si="4"/>
        <v>0</v>
      </c>
      <c r="J240" s="46">
        <f t="shared" si="5"/>
        <v>58045</v>
      </c>
    </row>
    <row r="241" spans="1:10" x14ac:dyDescent="0.3">
      <c r="A241" s="65" t="s">
        <v>17</v>
      </c>
      <c r="B241" s="58" t="s">
        <v>310</v>
      </c>
      <c r="C241" s="17"/>
      <c r="D241" s="17"/>
      <c r="E241" s="17"/>
      <c r="F241" s="17"/>
      <c r="G241" s="17"/>
      <c r="I241" s="47">
        <f t="shared" si="4"/>
        <v>0</v>
      </c>
      <c r="J241" s="46">
        <f t="shared" si="5"/>
        <v>26584</v>
      </c>
    </row>
    <row r="242" spans="1:10" x14ac:dyDescent="0.3">
      <c r="A242" s="65" t="s">
        <v>331</v>
      </c>
      <c r="B242" s="58" t="s">
        <v>310</v>
      </c>
      <c r="C242" s="17"/>
      <c r="D242" s="17"/>
      <c r="E242" s="17"/>
      <c r="F242" s="17"/>
      <c r="G242" s="17"/>
      <c r="I242" s="47">
        <f t="shared" si="4"/>
        <v>0</v>
      </c>
      <c r="J242" s="46">
        <f t="shared" si="5"/>
        <v>21669</v>
      </c>
    </row>
    <row r="243" spans="1:10" x14ac:dyDescent="0.3">
      <c r="A243" s="65" t="s">
        <v>18</v>
      </c>
      <c r="B243" s="58" t="s">
        <v>310</v>
      </c>
      <c r="C243" s="17"/>
      <c r="D243" s="17"/>
      <c r="E243" s="17"/>
      <c r="F243" s="10"/>
      <c r="G243" s="17"/>
      <c r="I243" s="47">
        <f t="shared" si="4"/>
        <v>0</v>
      </c>
      <c r="J243" s="46">
        <f t="shared" si="5"/>
        <v>4732</v>
      </c>
    </row>
    <row r="244" spans="1:10" x14ac:dyDescent="0.3">
      <c r="A244" s="65" t="s">
        <v>415</v>
      </c>
      <c r="B244" s="58" t="s">
        <v>310</v>
      </c>
      <c r="C244" s="17"/>
      <c r="D244" s="17"/>
      <c r="E244" s="17"/>
      <c r="F244" s="10"/>
      <c r="G244" s="17"/>
      <c r="I244" s="47">
        <f t="shared" si="4"/>
        <v>0</v>
      </c>
      <c r="J244" s="46">
        <f t="shared" si="5"/>
        <v>16874</v>
      </c>
    </row>
    <row r="245" spans="1:10" x14ac:dyDescent="0.3">
      <c r="A245" s="65" t="s">
        <v>244</v>
      </c>
      <c r="B245" s="58" t="s">
        <v>310</v>
      </c>
      <c r="C245" s="17"/>
      <c r="D245" s="17"/>
      <c r="E245" s="17"/>
      <c r="F245" s="10"/>
      <c r="G245" s="17"/>
      <c r="I245" s="47">
        <f t="shared" si="4"/>
        <v>0</v>
      </c>
      <c r="J245" s="46">
        <f>I245+I228</f>
        <v>16653</v>
      </c>
    </row>
    <row r="246" spans="1:10" x14ac:dyDescent="0.3">
      <c r="A246" s="65" t="s">
        <v>162</v>
      </c>
      <c r="B246" s="58" t="s">
        <v>310</v>
      </c>
      <c r="C246" s="17"/>
      <c r="D246" s="17"/>
      <c r="E246" s="17"/>
      <c r="F246" s="10"/>
      <c r="G246" s="17"/>
      <c r="I246" s="47">
        <f t="shared" si="4"/>
        <v>0</v>
      </c>
      <c r="J246" s="46">
        <f>I246+I229</f>
        <v>13293</v>
      </c>
    </row>
    <row r="247" spans="1:10" x14ac:dyDescent="0.3">
      <c r="A247" t="s">
        <v>27</v>
      </c>
      <c r="B247" t="s">
        <v>45</v>
      </c>
      <c r="C247" s="17"/>
      <c r="D247" s="17"/>
      <c r="E247" s="17"/>
      <c r="F247" s="17"/>
      <c r="G247" s="17"/>
      <c r="I247" s="47">
        <f t="shared" si="4"/>
        <v>0</v>
      </c>
      <c r="J247" s="46">
        <f>I247</f>
        <v>0</v>
      </c>
    </row>
    <row r="248" spans="1:10" x14ac:dyDescent="0.3">
      <c r="C248" s="1" t="s">
        <v>0</v>
      </c>
      <c r="D248" s="1" t="s">
        <v>0</v>
      </c>
      <c r="E248" s="1" t="s">
        <v>0</v>
      </c>
      <c r="F248" s="1" t="s">
        <v>0</v>
      </c>
      <c r="G248" s="1" t="s">
        <v>0</v>
      </c>
      <c r="H248" s="1"/>
      <c r="I248" s="1" t="s">
        <v>0</v>
      </c>
    </row>
    <row r="249" spans="1:10" x14ac:dyDescent="0.3">
      <c r="C249" s="70">
        <f>SUM(C4:C247)</f>
        <v>0</v>
      </c>
      <c r="D249" s="70">
        <f>SUM(D4:D247)</f>
        <v>224178</v>
      </c>
      <c r="E249" s="70">
        <f>SUM(E4:E247)</f>
        <v>135775</v>
      </c>
      <c r="F249" s="70">
        <f>SUM(F4:F247)</f>
        <v>210723</v>
      </c>
      <c r="G249" s="70">
        <f>SUM(G4:G247)</f>
        <v>153518</v>
      </c>
      <c r="H249" s="9"/>
      <c r="I249" s="76">
        <f>SUM(I4:I247)</f>
        <v>724194</v>
      </c>
      <c r="J249" s="76">
        <f>SUM(J4:J247)</f>
        <v>724194</v>
      </c>
    </row>
    <row r="250" spans="1:10" x14ac:dyDescent="0.3">
      <c r="C250" s="1" t="s">
        <v>1</v>
      </c>
      <c r="D250" s="1" t="s">
        <v>1</v>
      </c>
      <c r="E250" s="1" t="s">
        <v>1</v>
      </c>
      <c r="F250" s="1" t="s">
        <v>1</v>
      </c>
      <c r="G250" s="1" t="s">
        <v>1</v>
      </c>
      <c r="H250" s="1"/>
      <c r="I250" s="1" t="s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3B29E-D55F-4AE3-B038-5C35705C0C2D}">
  <dimension ref="A1:J250"/>
  <sheetViews>
    <sheetView topLeftCell="A223" workbookViewId="0">
      <selection activeCell="J158" sqref="J158:J173"/>
    </sheetView>
  </sheetViews>
  <sheetFormatPr defaultRowHeight="14.4" x14ac:dyDescent="0.3"/>
  <cols>
    <col min="2" max="2" width="20.88671875" customWidth="1"/>
    <col min="3" max="3" width="10.5546875" customWidth="1"/>
    <col min="4" max="4" width="10.44140625" customWidth="1"/>
    <col min="5" max="6" width="10.5546875" customWidth="1"/>
    <col min="7" max="7" width="10.44140625" customWidth="1"/>
    <col min="9" max="9" width="12.6640625" customWidth="1"/>
    <col min="10" max="10" width="12.33203125" customWidth="1"/>
  </cols>
  <sheetData>
    <row r="1" spans="1:10" x14ac:dyDescent="0.3">
      <c r="A1" t="s">
        <v>465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4" t="s">
        <v>150</v>
      </c>
      <c r="E3" s="4" t="s">
        <v>151</v>
      </c>
      <c r="F3" s="3" t="s">
        <v>152</v>
      </c>
      <c r="G3" s="3" t="s">
        <v>236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26" si="0">C4+D4+E4+F4+G4</f>
        <v>0</v>
      </c>
      <c r="J4" s="44">
        <f>I4+I20+I34+I41+I56+I58+I66+I27+I74+I48</f>
        <v>75354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si="0"/>
        <v>0</v>
      </c>
      <c r="J5" s="44">
        <f>I5+I21+I35+I42+I57+I59+I67+I28+I75+I49</f>
        <v>37398</v>
      </c>
    </row>
    <row r="6" spans="1:10" x14ac:dyDescent="0.3">
      <c r="A6" t="s">
        <v>20</v>
      </c>
      <c r="B6" t="s">
        <v>13</v>
      </c>
      <c r="C6" s="5"/>
      <c r="D6" s="5"/>
      <c r="E6" s="5">
        <v>415</v>
      </c>
      <c r="F6" s="17"/>
      <c r="G6" s="5"/>
      <c r="I6" s="47">
        <f t="shared" si="0"/>
        <v>415</v>
      </c>
      <c r="J6" s="44">
        <f>I6+I22+I36+I43+I57+I60+I68+I29+I76+I50</f>
        <v>40583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I7+I23+I37+I44+I30+I51+I61+I69+I77</f>
        <v>55386</v>
      </c>
    </row>
    <row r="8" spans="1:10" x14ac:dyDescent="0.3">
      <c r="A8" t="s">
        <v>21</v>
      </c>
      <c r="B8" t="s">
        <v>13</v>
      </c>
      <c r="C8" s="5"/>
      <c r="D8" s="5"/>
      <c r="E8" s="5"/>
      <c r="F8" s="17">
        <v>798</v>
      </c>
      <c r="G8" s="5"/>
      <c r="I8" s="47">
        <f t="shared" si="0"/>
        <v>798</v>
      </c>
      <c r="J8" s="44">
        <f>I8+I24+I38+I45+I31+I52+I62+I70+I78</f>
        <v>9595</v>
      </c>
    </row>
    <row r="9" spans="1:10" x14ac:dyDescent="0.3">
      <c r="A9" t="s">
        <v>423</v>
      </c>
      <c r="B9" t="s">
        <v>13</v>
      </c>
      <c r="C9" s="5">
        <v>3239</v>
      </c>
      <c r="D9" s="5"/>
      <c r="E9" s="5"/>
      <c r="F9" s="17">
        <v>1469</v>
      </c>
      <c r="G9" s="5"/>
      <c r="I9" s="47">
        <f t="shared" si="0"/>
        <v>4708</v>
      </c>
      <c r="J9" s="44">
        <f>I9+I79</f>
        <v>18219</v>
      </c>
    </row>
    <row r="10" spans="1:10" x14ac:dyDescent="0.3">
      <c r="A10" t="s">
        <v>243</v>
      </c>
      <c r="B10" t="s">
        <v>13</v>
      </c>
      <c r="C10" s="5">
        <v>7276</v>
      </c>
      <c r="D10" s="5">
        <v>2228</v>
      </c>
      <c r="E10" s="5">
        <v>7460</v>
      </c>
      <c r="F10" s="17">
        <v>638</v>
      </c>
      <c r="G10" s="5"/>
      <c r="I10" s="47">
        <f t="shared" si="0"/>
        <v>17602</v>
      </c>
      <c r="J10" s="44">
        <f>I10+I25+I39+I46+I32+I54+I64+I71+I81</f>
        <v>17602</v>
      </c>
    </row>
    <row r="11" spans="1:10" x14ac:dyDescent="0.3">
      <c r="A11" t="s">
        <v>197</v>
      </c>
      <c r="B11" t="s">
        <v>13</v>
      </c>
      <c r="C11" s="5">
        <v>3663</v>
      </c>
      <c r="D11" s="5"/>
      <c r="E11" s="5"/>
      <c r="F11" s="17">
        <v>894</v>
      </c>
      <c r="G11" s="5"/>
      <c r="I11" s="47">
        <f t="shared" si="0"/>
        <v>4557</v>
      </c>
      <c r="J11" s="44">
        <f>I11+I26+I40+I47+I33+I55+I65+I72+I73+I82</f>
        <v>21432</v>
      </c>
    </row>
    <row r="12" spans="1:10" x14ac:dyDescent="0.3">
      <c r="A12" t="s">
        <v>22</v>
      </c>
      <c r="B12" t="s">
        <v>23</v>
      </c>
      <c r="C12" s="5"/>
      <c r="D12" s="5">
        <v>821</v>
      </c>
      <c r="E12" s="5">
        <v>1082</v>
      </c>
      <c r="F12" s="17"/>
      <c r="G12" s="5"/>
      <c r="I12" s="47">
        <f t="shared" si="0"/>
        <v>1903</v>
      </c>
      <c r="J12" s="46">
        <f>I12</f>
        <v>1903</v>
      </c>
    </row>
    <row r="13" spans="1:10" x14ac:dyDescent="0.3">
      <c r="A13" s="2" t="s">
        <v>323</v>
      </c>
      <c r="B13" s="2" t="s">
        <v>23</v>
      </c>
      <c r="C13" s="5">
        <v>777</v>
      </c>
      <c r="D13" s="5"/>
      <c r="E13" s="5"/>
      <c r="F13" s="17">
        <v>772</v>
      </c>
      <c r="G13" s="5"/>
      <c r="I13" s="47">
        <f t="shared" si="0"/>
        <v>1549</v>
      </c>
      <c r="J13" s="46">
        <f>I13+I16</f>
        <v>1549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>
        <v>961</v>
      </c>
      <c r="D15" s="5">
        <v>2421</v>
      </c>
      <c r="E15" s="5"/>
      <c r="F15" s="17">
        <v>1194</v>
      </c>
      <c r="G15" s="5"/>
      <c r="I15" s="47">
        <f t="shared" si="0"/>
        <v>4576</v>
      </c>
      <c r="J15" s="46">
        <f>I15</f>
        <v>4576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>
        <v>1511</v>
      </c>
      <c r="E53" s="17"/>
      <c r="F53" s="17"/>
      <c r="G53" s="17"/>
      <c r="I53" s="47">
        <f t="shared" si="0"/>
        <v>1511</v>
      </c>
      <c r="J53" s="46">
        <f>I53</f>
        <v>1511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/>
      <c r="D58" s="17"/>
      <c r="E58" s="17">
        <v>5414</v>
      </c>
      <c r="F58" s="17">
        <v>33510</v>
      </c>
      <c r="G58" s="17"/>
      <c r="I58" s="47">
        <f t="shared" si="0"/>
        <v>38924</v>
      </c>
      <c r="J58" s="45"/>
    </row>
    <row r="59" spans="1:10" x14ac:dyDescent="0.3">
      <c r="A59" s="60" t="s">
        <v>346</v>
      </c>
      <c r="B59" s="60" t="s">
        <v>315</v>
      </c>
      <c r="C59" s="17"/>
      <c r="D59" s="17">
        <v>14242</v>
      </c>
      <c r="E59" s="17">
        <v>13992</v>
      </c>
      <c r="F59" s="17">
        <v>9164</v>
      </c>
      <c r="G59" s="17"/>
      <c r="I59" s="47">
        <f t="shared" si="0"/>
        <v>37398</v>
      </c>
      <c r="J59" s="45"/>
    </row>
    <row r="60" spans="1:10" x14ac:dyDescent="0.3">
      <c r="A60" s="60" t="s">
        <v>10</v>
      </c>
      <c r="B60" s="60" t="s">
        <v>315</v>
      </c>
      <c r="C60" s="17">
        <v>7291</v>
      </c>
      <c r="D60" s="17">
        <v>9508</v>
      </c>
      <c r="E60" s="17">
        <v>11059</v>
      </c>
      <c r="F60" s="17">
        <v>11220</v>
      </c>
      <c r="G60" s="17"/>
      <c r="I60" s="47">
        <f t="shared" si="0"/>
        <v>39078</v>
      </c>
      <c r="J60" s="45"/>
    </row>
    <row r="61" spans="1:10" x14ac:dyDescent="0.3">
      <c r="A61" s="60" t="s">
        <v>347</v>
      </c>
      <c r="B61" s="60" t="s">
        <v>315</v>
      </c>
      <c r="C61" s="17">
        <v>605</v>
      </c>
      <c r="D61" s="17">
        <v>13889</v>
      </c>
      <c r="E61" s="17">
        <v>17052</v>
      </c>
      <c r="F61" s="17">
        <v>13848</v>
      </c>
      <c r="G61" s="17"/>
      <c r="I61" s="47">
        <f t="shared" si="0"/>
        <v>45394</v>
      </c>
      <c r="J61" s="45"/>
    </row>
    <row r="62" spans="1:10" x14ac:dyDescent="0.3">
      <c r="A62" s="60" t="s">
        <v>8</v>
      </c>
      <c r="B62" s="60" t="s">
        <v>315</v>
      </c>
      <c r="C62" s="17"/>
      <c r="D62" s="17"/>
      <c r="E62" s="17"/>
      <c r="F62" s="17"/>
      <c r="G62" s="17"/>
      <c r="I62" s="47">
        <f t="shared" si="0"/>
        <v>0</v>
      </c>
      <c r="J62" s="45"/>
    </row>
    <row r="63" spans="1:10" x14ac:dyDescent="0.3">
      <c r="A63" s="60" t="s">
        <v>467</v>
      </c>
      <c r="B63" s="60" t="s">
        <v>315</v>
      </c>
      <c r="C63" s="17"/>
      <c r="D63" s="17">
        <v>1050</v>
      </c>
      <c r="E63" s="17"/>
      <c r="F63" s="17"/>
      <c r="G63" s="17"/>
      <c r="I63" s="47">
        <f t="shared" si="0"/>
        <v>1050</v>
      </c>
      <c r="J63" s="46">
        <f>I63+I80</f>
        <v>8988</v>
      </c>
    </row>
    <row r="64" spans="1:10" x14ac:dyDescent="0.3">
      <c r="A64" s="60" t="s">
        <v>348</v>
      </c>
      <c r="B64" s="60" t="s">
        <v>315</v>
      </c>
      <c r="C64" s="17"/>
      <c r="D64" s="17"/>
      <c r="E64" s="17"/>
      <c r="F64" s="17"/>
      <c r="G64" s="17"/>
      <c r="I64" s="47">
        <f t="shared" si="0"/>
        <v>0</v>
      </c>
      <c r="J64" s="45"/>
    </row>
    <row r="65" spans="1:10" x14ac:dyDescent="0.3">
      <c r="A65" s="60" t="s">
        <v>158</v>
      </c>
      <c r="B65" s="60" t="s">
        <v>315</v>
      </c>
      <c r="C65" s="17"/>
      <c r="D65" s="17"/>
      <c r="E65" s="17"/>
      <c r="F65" s="17">
        <v>1785</v>
      </c>
      <c r="G65" s="17"/>
      <c r="I65" s="47">
        <f t="shared" si="0"/>
        <v>1785</v>
      </c>
      <c r="J65" s="45"/>
    </row>
    <row r="66" spans="1:10" x14ac:dyDescent="0.3">
      <c r="A66" s="62" t="s">
        <v>172</v>
      </c>
      <c r="B66" s="62" t="s">
        <v>351</v>
      </c>
      <c r="C66" s="17"/>
      <c r="D66" s="17"/>
      <c r="E66" s="17"/>
      <c r="F66" s="17"/>
      <c r="G66" s="17"/>
      <c r="I66" s="47">
        <f t="shared" si="0"/>
        <v>0</v>
      </c>
      <c r="J66" s="45"/>
    </row>
    <row r="67" spans="1:10" x14ac:dyDescent="0.3">
      <c r="A67" s="62" t="s">
        <v>352</v>
      </c>
      <c r="B67" s="62" t="s">
        <v>351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2" t="s">
        <v>22</v>
      </c>
      <c r="B68" s="62" t="s">
        <v>351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323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24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353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2" t="s">
        <v>354</v>
      </c>
      <c r="B72" s="62" t="s">
        <v>351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2" t="s">
        <v>354</v>
      </c>
      <c r="B73" s="2" t="s">
        <v>469</v>
      </c>
      <c r="C73" s="17"/>
      <c r="D73" s="17"/>
      <c r="E73" s="17">
        <v>340</v>
      </c>
      <c r="F73" s="17">
        <v>711</v>
      </c>
      <c r="G73" s="17"/>
      <c r="I73" s="47">
        <f t="shared" si="0"/>
        <v>1051</v>
      </c>
      <c r="J73" s="45"/>
    </row>
    <row r="74" spans="1:10" x14ac:dyDescent="0.3">
      <c r="A74" s="77" t="s">
        <v>157</v>
      </c>
      <c r="B74" s="77" t="s">
        <v>386</v>
      </c>
      <c r="C74" s="17">
        <v>15534</v>
      </c>
      <c r="D74" s="17">
        <v>19901</v>
      </c>
      <c r="E74" s="17">
        <v>995</v>
      </c>
      <c r="F74" s="17"/>
      <c r="G74" s="17"/>
      <c r="I74" s="47">
        <f t="shared" si="0"/>
        <v>36430</v>
      </c>
      <c r="J74" s="45"/>
    </row>
    <row r="75" spans="1:10" x14ac:dyDescent="0.3">
      <c r="A75" s="77" t="s">
        <v>328</v>
      </c>
      <c r="B75" s="77" t="s">
        <v>386</v>
      </c>
      <c r="C75" s="17"/>
      <c r="D75" s="17"/>
      <c r="E75" s="17"/>
      <c r="F75" s="17"/>
      <c r="G75" s="17"/>
      <c r="I75" s="47">
        <f t="shared" si="0"/>
        <v>0</v>
      </c>
      <c r="J75" s="45"/>
    </row>
    <row r="76" spans="1:10" x14ac:dyDescent="0.3">
      <c r="A76" s="77" t="s">
        <v>139</v>
      </c>
      <c r="B76" s="77" t="s">
        <v>386</v>
      </c>
      <c r="C76" s="17">
        <v>1090</v>
      </c>
      <c r="D76" s="17"/>
      <c r="E76" s="17"/>
      <c r="F76" s="17"/>
      <c r="G76" s="17"/>
      <c r="I76" s="47">
        <f t="shared" si="0"/>
        <v>1090</v>
      </c>
      <c r="J76" s="45"/>
    </row>
    <row r="77" spans="1:10" x14ac:dyDescent="0.3">
      <c r="A77" s="77" t="s">
        <v>329</v>
      </c>
      <c r="B77" s="77" t="s">
        <v>386</v>
      </c>
      <c r="C77" s="17">
        <v>9437</v>
      </c>
      <c r="D77" s="17">
        <v>555</v>
      </c>
      <c r="E77" s="17"/>
      <c r="F77" s="17"/>
      <c r="G77" s="17"/>
      <c r="I77" s="47">
        <f t="shared" si="0"/>
        <v>9992</v>
      </c>
      <c r="J77" s="45"/>
    </row>
    <row r="78" spans="1:10" x14ac:dyDescent="0.3">
      <c r="A78" s="77" t="s">
        <v>174</v>
      </c>
      <c r="B78" s="77" t="s">
        <v>386</v>
      </c>
      <c r="C78" s="17"/>
      <c r="D78" s="17">
        <v>4052</v>
      </c>
      <c r="E78" s="17"/>
      <c r="F78" s="17">
        <v>4745</v>
      </c>
      <c r="G78" s="17"/>
      <c r="I78" s="47">
        <f t="shared" si="0"/>
        <v>8797</v>
      </c>
      <c r="J78" s="45"/>
    </row>
    <row r="79" spans="1:10" x14ac:dyDescent="0.3">
      <c r="A79" s="77" t="s">
        <v>448</v>
      </c>
      <c r="B79" s="77" t="s">
        <v>386</v>
      </c>
      <c r="C79" s="17">
        <v>7583</v>
      </c>
      <c r="D79" s="17">
        <v>3890</v>
      </c>
      <c r="E79" s="17">
        <v>1398</v>
      </c>
      <c r="F79" s="17">
        <v>640</v>
      </c>
      <c r="G79" s="17"/>
      <c r="I79" s="47">
        <f t="shared" si="0"/>
        <v>13511</v>
      </c>
      <c r="J79" s="45"/>
    </row>
    <row r="80" spans="1:10" x14ac:dyDescent="0.3">
      <c r="A80" s="77" t="s">
        <v>468</v>
      </c>
      <c r="B80" s="77" t="s">
        <v>386</v>
      </c>
      <c r="C80" s="17"/>
      <c r="D80" s="17">
        <v>3379</v>
      </c>
      <c r="E80" s="17">
        <v>4559</v>
      </c>
      <c r="F80" s="17"/>
      <c r="G80" s="17"/>
      <c r="I80" s="47">
        <f t="shared" si="0"/>
        <v>7938</v>
      </c>
      <c r="J80" s="45"/>
    </row>
    <row r="81" spans="1:10" x14ac:dyDescent="0.3">
      <c r="A81" s="77" t="s">
        <v>307</v>
      </c>
      <c r="B81" s="77" t="s">
        <v>386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77" t="s">
        <v>324</v>
      </c>
      <c r="B82" s="77" t="s">
        <v>386</v>
      </c>
      <c r="C82" s="17"/>
      <c r="D82" s="17">
        <v>3478</v>
      </c>
      <c r="E82" s="17">
        <v>1128</v>
      </c>
      <c r="F82" s="17">
        <v>9433</v>
      </c>
      <c r="G82" s="17"/>
      <c r="I82" s="47">
        <f t="shared" si="0"/>
        <v>14039</v>
      </c>
      <c r="J82" s="45"/>
    </row>
    <row r="83" spans="1:10" x14ac:dyDescent="0.3">
      <c r="A83" t="s">
        <v>29</v>
      </c>
      <c r="B83" t="s">
        <v>30</v>
      </c>
      <c r="C83" s="17">
        <v>14016</v>
      </c>
      <c r="D83" s="17">
        <v>6473</v>
      </c>
      <c r="E83" s="17">
        <v>1489</v>
      </c>
      <c r="F83" s="17"/>
      <c r="G83" s="17"/>
      <c r="I83" s="47">
        <f t="shared" si="0"/>
        <v>21978</v>
      </c>
      <c r="J83" s="44"/>
    </row>
    <row r="84" spans="1:10" x14ac:dyDescent="0.3">
      <c r="A84" s="57" t="s">
        <v>330</v>
      </c>
      <c r="B84" t="s">
        <v>30</v>
      </c>
      <c r="C84" s="17"/>
      <c r="D84" s="17">
        <v>9914</v>
      </c>
      <c r="E84" s="17">
        <v>1865</v>
      </c>
      <c r="F84" s="17">
        <v>3678</v>
      </c>
      <c r="G84" s="17"/>
      <c r="I84" s="47">
        <f t="shared" si="0"/>
        <v>15457</v>
      </c>
      <c r="J84" s="44"/>
    </row>
    <row r="85" spans="1:10" x14ac:dyDescent="0.3">
      <c r="A85" t="s">
        <v>17</v>
      </c>
      <c r="B85" t="s">
        <v>30</v>
      </c>
      <c r="C85" s="17"/>
      <c r="D85" s="17"/>
      <c r="E85" s="17"/>
      <c r="F85" s="17"/>
      <c r="G85" s="17"/>
      <c r="I85" s="47">
        <f t="shared" si="0"/>
        <v>0</v>
      </c>
      <c r="J85" s="44"/>
    </row>
    <row r="86" spans="1:10" x14ac:dyDescent="0.3">
      <c r="A86" t="s">
        <v>331</v>
      </c>
      <c r="B86" t="s">
        <v>30</v>
      </c>
      <c r="C86" s="17">
        <v>3462</v>
      </c>
      <c r="D86" s="17">
        <v>7150</v>
      </c>
      <c r="E86" s="17">
        <v>8799</v>
      </c>
      <c r="F86" s="17">
        <v>9670</v>
      </c>
      <c r="G86" s="17"/>
      <c r="I86" s="47">
        <f t="shared" si="0"/>
        <v>29081</v>
      </c>
      <c r="J86" s="44"/>
    </row>
    <row r="87" spans="1:10" x14ac:dyDescent="0.3">
      <c r="A87" t="s">
        <v>18</v>
      </c>
      <c r="B87" t="s">
        <v>30</v>
      </c>
      <c r="C87" s="17"/>
      <c r="D87" s="17">
        <v>3952</v>
      </c>
      <c r="E87" s="17"/>
      <c r="F87" s="17">
        <v>2809</v>
      </c>
      <c r="G87" s="17"/>
      <c r="I87" s="47">
        <f t="shared" si="0"/>
        <v>6761</v>
      </c>
      <c r="J87" s="44"/>
    </row>
    <row r="88" spans="1:10" x14ac:dyDescent="0.3">
      <c r="A88" t="s">
        <v>415</v>
      </c>
      <c r="B88" t="s">
        <v>30</v>
      </c>
      <c r="C88" s="17">
        <v>5063</v>
      </c>
      <c r="D88" s="17">
        <v>2832</v>
      </c>
      <c r="E88" s="17">
        <v>445</v>
      </c>
      <c r="F88" s="17">
        <v>2008</v>
      </c>
      <c r="G88" s="17"/>
      <c r="I88" s="47">
        <f t="shared" si="0"/>
        <v>10348</v>
      </c>
      <c r="J88" s="44"/>
    </row>
    <row r="89" spans="1:10" x14ac:dyDescent="0.3">
      <c r="A89" t="s">
        <v>244</v>
      </c>
      <c r="B89" t="s">
        <v>30</v>
      </c>
      <c r="C89" s="17">
        <v>6446</v>
      </c>
      <c r="D89" s="17">
        <v>1956</v>
      </c>
      <c r="E89" s="17">
        <v>6520</v>
      </c>
      <c r="F89" s="17">
        <v>641</v>
      </c>
      <c r="G89" s="17"/>
      <c r="I89" s="47">
        <f t="shared" si="0"/>
        <v>15563</v>
      </c>
      <c r="J89" s="44"/>
    </row>
    <row r="90" spans="1:10" x14ac:dyDescent="0.3">
      <c r="A90" t="s">
        <v>162</v>
      </c>
      <c r="B90" t="s">
        <v>30</v>
      </c>
      <c r="C90" s="17"/>
      <c r="D90" s="17"/>
      <c r="E90" s="17"/>
      <c r="F90" s="17"/>
      <c r="G90" s="17"/>
      <c r="I90" s="47">
        <f t="shared" si="0"/>
        <v>0</v>
      </c>
      <c r="J90" s="46"/>
    </row>
    <row r="91" spans="1:10" x14ac:dyDescent="0.3">
      <c r="A91" s="42" t="s">
        <v>25</v>
      </c>
      <c r="B91" s="42" t="s">
        <v>30</v>
      </c>
      <c r="C91" s="17"/>
      <c r="D91" s="17"/>
      <c r="E91" s="17"/>
      <c r="F91" s="17">
        <v>927</v>
      </c>
      <c r="G91" s="17"/>
      <c r="I91" s="47">
        <f t="shared" si="0"/>
        <v>927</v>
      </c>
      <c r="J91" s="46">
        <f t="shared" ref="J91:J96" si="1">I91</f>
        <v>927</v>
      </c>
    </row>
    <row r="92" spans="1:10" x14ac:dyDescent="0.3">
      <c r="A92" s="42" t="s">
        <v>349</v>
      </c>
      <c r="B92" s="42" t="s">
        <v>30</v>
      </c>
      <c r="C92" s="17"/>
      <c r="D92" s="17"/>
      <c r="E92" s="17"/>
      <c r="F92" s="17"/>
      <c r="G92" s="17"/>
      <c r="I92" s="47">
        <f t="shared" si="0"/>
        <v>0</v>
      </c>
      <c r="J92" s="46">
        <f t="shared" si="1"/>
        <v>0</v>
      </c>
    </row>
    <row r="93" spans="1:10" x14ac:dyDescent="0.3">
      <c r="A93" s="42" t="s">
        <v>27</v>
      </c>
      <c r="B93" s="42" t="s">
        <v>30</v>
      </c>
      <c r="C93" s="17"/>
      <c r="D93" s="17">
        <v>2678</v>
      </c>
      <c r="E93" s="17">
        <v>2731</v>
      </c>
      <c r="F93" s="17"/>
      <c r="G93" s="17"/>
      <c r="I93" s="47">
        <f t="shared" si="0"/>
        <v>5409</v>
      </c>
      <c r="J93" s="44">
        <f t="shared" si="1"/>
        <v>5409</v>
      </c>
    </row>
    <row r="94" spans="1:10" x14ac:dyDescent="0.3">
      <c r="A94" s="60" t="s">
        <v>325</v>
      </c>
      <c r="B94" s="60" t="s">
        <v>30</v>
      </c>
      <c r="C94" s="17">
        <v>749</v>
      </c>
      <c r="D94" s="17"/>
      <c r="E94" s="17"/>
      <c r="F94" s="17">
        <v>818</v>
      </c>
      <c r="G94" s="17"/>
      <c r="I94" s="47">
        <f t="shared" si="0"/>
        <v>1567</v>
      </c>
      <c r="J94" s="44">
        <f t="shared" si="1"/>
        <v>1567</v>
      </c>
    </row>
    <row r="95" spans="1:10" x14ac:dyDescent="0.3">
      <c r="A95" s="42" t="s">
        <v>28</v>
      </c>
      <c r="B95" s="42" t="s">
        <v>30</v>
      </c>
      <c r="C95" s="17"/>
      <c r="D95" s="17"/>
      <c r="E95" s="17"/>
      <c r="F95" s="17"/>
      <c r="G95" s="17"/>
      <c r="I95" s="47">
        <f t="shared" si="0"/>
        <v>0</v>
      </c>
      <c r="J95" s="44">
        <f t="shared" si="1"/>
        <v>0</v>
      </c>
    </row>
    <row r="96" spans="1:10" x14ac:dyDescent="0.3">
      <c r="A96" s="42" t="s">
        <v>398</v>
      </c>
      <c r="B96" s="42" t="s">
        <v>30</v>
      </c>
      <c r="C96" s="17">
        <v>2809</v>
      </c>
      <c r="D96" s="17">
        <v>2489</v>
      </c>
      <c r="E96" s="17"/>
      <c r="F96" s="17">
        <v>1168</v>
      </c>
      <c r="G96" s="17"/>
      <c r="I96" s="47">
        <f t="shared" si="0"/>
        <v>6466</v>
      </c>
      <c r="J96" s="44">
        <f t="shared" si="1"/>
        <v>6466</v>
      </c>
    </row>
    <row r="97" spans="1:10" x14ac:dyDescent="0.3">
      <c r="A97" s="42" t="s">
        <v>458</v>
      </c>
      <c r="B97" s="42" t="s">
        <v>30</v>
      </c>
      <c r="C97" s="17"/>
      <c r="D97" s="17">
        <v>1851</v>
      </c>
      <c r="E97" s="17">
        <v>3739</v>
      </c>
      <c r="F97" s="17"/>
      <c r="G97" s="17"/>
      <c r="I97" s="47">
        <f t="shared" si="0"/>
        <v>5590</v>
      </c>
      <c r="J97" s="44">
        <f>I97</f>
        <v>5590</v>
      </c>
    </row>
    <row r="98" spans="1:10" x14ac:dyDescent="0.3">
      <c r="A98" t="s">
        <v>29</v>
      </c>
      <c r="B98" s="59" t="s">
        <v>254</v>
      </c>
      <c r="C98" s="17"/>
      <c r="D98" s="17">
        <v>1534</v>
      </c>
      <c r="E98" s="17"/>
      <c r="F98" s="17"/>
      <c r="G98" s="17"/>
      <c r="I98" s="47">
        <f t="shared" si="0"/>
        <v>1534</v>
      </c>
      <c r="J98" s="44">
        <f>I83+I98+I106+I134+I113+I120+I127+I141</f>
        <v>46321</v>
      </c>
    </row>
    <row r="99" spans="1:10" x14ac:dyDescent="0.3">
      <c r="A99" t="s">
        <v>330</v>
      </c>
      <c r="B99" s="59" t="s">
        <v>254</v>
      </c>
      <c r="C99" s="17"/>
      <c r="D99" s="17"/>
      <c r="E99" s="17"/>
      <c r="F99" s="17"/>
      <c r="G99" s="17"/>
      <c r="I99" s="47">
        <f t="shared" si="0"/>
        <v>0</v>
      </c>
      <c r="J99" s="46">
        <f>I99+I135+I114+I121+I128+I142+I107+I84</f>
        <v>23106</v>
      </c>
    </row>
    <row r="100" spans="1:10" x14ac:dyDescent="0.3">
      <c r="A100" t="s">
        <v>17</v>
      </c>
      <c r="B100" s="59" t="s">
        <v>254</v>
      </c>
      <c r="C100" s="17"/>
      <c r="D100" s="17"/>
      <c r="E100" s="17"/>
      <c r="F100" s="17"/>
      <c r="G100" s="17"/>
      <c r="I100" s="47">
        <f t="shared" si="0"/>
        <v>0</v>
      </c>
      <c r="J100" s="44">
        <f>I85+I100+I108+I136+I115+I122+I129+I143</f>
        <v>30117</v>
      </c>
    </row>
    <row r="101" spans="1:10" x14ac:dyDescent="0.3">
      <c r="A101" t="s">
        <v>331</v>
      </c>
      <c r="B101" s="59" t="s">
        <v>254</v>
      </c>
      <c r="C101" s="17"/>
      <c r="D101" s="17"/>
      <c r="E101" s="17"/>
      <c r="F101" s="17"/>
      <c r="G101" s="17"/>
      <c r="I101" s="47">
        <f t="shared" si="0"/>
        <v>0</v>
      </c>
      <c r="J101" s="46">
        <f>I101+I137+I116+I123+I130+I144+I109+I86</f>
        <v>29081</v>
      </c>
    </row>
    <row r="102" spans="1:10" x14ac:dyDescent="0.3">
      <c r="A102" t="s">
        <v>18</v>
      </c>
      <c r="B102" s="59" t="s">
        <v>254</v>
      </c>
      <c r="C102" s="17"/>
      <c r="D102" s="17"/>
      <c r="E102" s="17"/>
      <c r="F102" s="17"/>
      <c r="G102" s="17"/>
      <c r="I102" s="47">
        <f t="shared" si="0"/>
        <v>0</v>
      </c>
      <c r="J102" s="44">
        <f>I87+I110+I138+I102+I117+I124+I131+I145</f>
        <v>6761</v>
      </c>
    </row>
    <row r="103" spans="1:10" x14ac:dyDescent="0.3">
      <c r="A103" t="s">
        <v>415</v>
      </c>
      <c r="B103" s="59" t="s">
        <v>254</v>
      </c>
      <c r="C103" s="17"/>
      <c r="D103" s="17"/>
      <c r="E103" s="17"/>
      <c r="F103" s="17"/>
      <c r="G103" s="17"/>
      <c r="I103" s="47">
        <f t="shared" si="0"/>
        <v>0</v>
      </c>
      <c r="J103" s="44">
        <f>I103+I88+I146</f>
        <v>11584</v>
      </c>
    </row>
    <row r="104" spans="1:10" x14ac:dyDescent="0.3">
      <c r="A104" t="s">
        <v>244</v>
      </c>
      <c r="B104" s="59" t="s">
        <v>254</v>
      </c>
      <c r="C104" s="17"/>
      <c r="D104" s="17"/>
      <c r="E104" s="17"/>
      <c r="F104" s="17"/>
      <c r="G104" s="17"/>
      <c r="I104" s="47">
        <f t="shared" si="0"/>
        <v>0</v>
      </c>
      <c r="J104" s="44">
        <f>I89+I111+I104+I139+I118+I125+I132+I147</f>
        <v>15674</v>
      </c>
    </row>
    <row r="105" spans="1:10" x14ac:dyDescent="0.3">
      <c r="A105" t="s">
        <v>162</v>
      </c>
      <c r="B105" s="59" t="s">
        <v>254</v>
      </c>
      <c r="C105" s="17">
        <v>3299</v>
      </c>
      <c r="D105" s="17"/>
      <c r="E105" s="17">
        <v>1189</v>
      </c>
      <c r="F105" s="17"/>
      <c r="G105" s="17"/>
      <c r="I105" s="47">
        <f t="shared" si="0"/>
        <v>4488</v>
      </c>
      <c r="J105" s="44">
        <f>I90+I105+I112+I140+I119+I126+I133+I148</f>
        <v>5214</v>
      </c>
    </row>
    <row r="106" spans="1:10" x14ac:dyDescent="0.3">
      <c r="A106" t="s">
        <v>175</v>
      </c>
      <c r="B106" s="68" t="s">
        <v>430</v>
      </c>
      <c r="C106" s="17"/>
      <c r="D106" s="17"/>
      <c r="E106" s="17"/>
      <c r="F106" s="17"/>
      <c r="G106" s="17"/>
      <c r="I106" s="47">
        <f t="shared" si="0"/>
        <v>0</v>
      </c>
      <c r="J106" s="45"/>
    </row>
    <row r="107" spans="1:10" x14ac:dyDescent="0.3">
      <c r="A107" t="s">
        <v>361</v>
      </c>
      <c r="B107" s="68" t="s">
        <v>430</v>
      </c>
      <c r="C107" s="17"/>
      <c r="D107" s="17"/>
      <c r="E107" s="17"/>
      <c r="F107" s="17"/>
      <c r="G107" s="17"/>
      <c r="I107" s="47">
        <f t="shared" si="0"/>
        <v>0</v>
      </c>
      <c r="J107" s="45"/>
    </row>
    <row r="108" spans="1:10" x14ac:dyDescent="0.3">
      <c r="A108" t="s">
        <v>176</v>
      </c>
      <c r="B108" s="68" t="s">
        <v>430</v>
      </c>
      <c r="C108" s="17"/>
      <c r="D108" s="17"/>
      <c r="E108" s="17"/>
      <c r="F108" s="17"/>
      <c r="G108" s="17"/>
      <c r="I108" s="47">
        <f t="shared" si="0"/>
        <v>0</v>
      </c>
      <c r="J108" s="45"/>
    </row>
    <row r="109" spans="1:10" x14ac:dyDescent="0.3">
      <c r="A109" t="s">
        <v>362</v>
      </c>
      <c r="B109" s="68" t="s">
        <v>430</v>
      </c>
      <c r="C109" s="17"/>
      <c r="D109" s="17"/>
      <c r="E109" s="17"/>
      <c r="F109" s="17"/>
      <c r="G109" s="17"/>
      <c r="I109" s="47">
        <f t="shared" si="0"/>
        <v>0</v>
      </c>
      <c r="J109" s="45"/>
    </row>
    <row r="110" spans="1:10" x14ac:dyDescent="0.3">
      <c r="A110" t="s">
        <v>177</v>
      </c>
      <c r="B110" s="68" t="s">
        <v>430</v>
      </c>
      <c r="C110" s="17"/>
      <c r="D110" s="17"/>
      <c r="E110" s="17"/>
      <c r="F110" s="17"/>
      <c r="G110" s="17"/>
      <c r="I110" s="47">
        <f t="shared" si="0"/>
        <v>0</v>
      </c>
      <c r="J110" s="45"/>
    </row>
    <row r="111" spans="1:10" x14ac:dyDescent="0.3">
      <c r="A111" t="s">
        <v>363</v>
      </c>
      <c r="B111" s="68" t="s">
        <v>430</v>
      </c>
      <c r="C111" s="17"/>
      <c r="D111" s="17"/>
      <c r="E111" s="17"/>
      <c r="F111" s="17"/>
      <c r="G111" s="17"/>
      <c r="I111" s="47">
        <f t="shared" si="0"/>
        <v>0</v>
      </c>
      <c r="J111" s="45"/>
    </row>
    <row r="112" spans="1:10" x14ac:dyDescent="0.3">
      <c r="A112" t="s">
        <v>364</v>
      </c>
      <c r="B112" s="68" t="s">
        <v>430</v>
      </c>
      <c r="C112" s="17"/>
      <c r="D112" s="17"/>
      <c r="E112" s="17"/>
      <c r="F112" s="17"/>
      <c r="G112" s="17"/>
      <c r="I112" s="13">
        <f t="shared" si="0"/>
        <v>0</v>
      </c>
      <c r="J112" s="45"/>
    </row>
    <row r="113" spans="1:10" x14ac:dyDescent="0.3">
      <c r="A113" t="s">
        <v>175</v>
      </c>
      <c r="B113" s="64" t="s">
        <v>360</v>
      </c>
      <c r="C113" s="17"/>
      <c r="D113" s="17"/>
      <c r="E113" s="17"/>
      <c r="F113" s="17"/>
      <c r="G113" s="17"/>
      <c r="I113" s="13">
        <f t="shared" si="0"/>
        <v>0</v>
      </c>
      <c r="J113" s="45"/>
    </row>
    <row r="114" spans="1:10" x14ac:dyDescent="0.3">
      <c r="A114" t="s">
        <v>361</v>
      </c>
      <c r="B114" s="64" t="s">
        <v>360</v>
      </c>
      <c r="C114" s="17"/>
      <c r="D114" s="17"/>
      <c r="E114" s="17"/>
      <c r="F114" s="17"/>
      <c r="G114" s="17"/>
      <c r="I114" s="13">
        <f t="shared" si="0"/>
        <v>0</v>
      </c>
      <c r="J114" s="45"/>
    </row>
    <row r="115" spans="1:10" x14ac:dyDescent="0.3">
      <c r="A115" t="s">
        <v>176</v>
      </c>
      <c r="B115" s="64" t="s">
        <v>360</v>
      </c>
      <c r="C115" s="17"/>
      <c r="D115" s="17"/>
      <c r="E115" s="17"/>
      <c r="F115" s="17"/>
      <c r="G115" s="17"/>
      <c r="I115" s="13">
        <f t="shared" si="0"/>
        <v>0</v>
      </c>
      <c r="J115" s="45"/>
    </row>
    <row r="116" spans="1:10" x14ac:dyDescent="0.3">
      <c r="A116" t="s">
        <v>362</v>
      </c>
      <c r="B116" s="64" t="s">
        <v>360</v>
      </c>
      <c r="C116" s="17"/>
      <c r="D116" s="17"/>
      <c r="E116" s="17"/>
      <c r="F116" s="17"/>
      <c r="G116" s="17"/>
      <c r="I116" s="13">
        <f t="shared" si="0"/>
        <v>0</v>
      </c>
      <c r="J116" s="45"/>
    </row>
    <row r="117" spans="1:10" x14ac:dyDescent="0.3">
      <c r="A117" t="s">
        <v>177</v>
      </c>
      <c r="B117" s="64" t="s">
        <v>360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s="2" t="s">
        <v>363</v>
      </c>
      <c r="B118" s="64" t="s">
        <v>360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s="2" t="s">
        <v>364</v>
      </c>
      <c r="B119" s="64" t="s">
        <v>360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s="71" t="s">
        <v>29</v>
      </c>
      <c r="B120" s="68" t="s">
        <v>382</v>
      </c>
      <c r="C120" s="17"/>
      <c r="D120" s="17"/>
      <c r="E120" s="17"/>
      <c r="F120" s="17"/>
      <c r="G120" s="17"/>
      <c r="I120" s="13">
        <f t="shared" si="0"/>
        <v>0</v>
      </c>
      <c r="J120" s="46"/>
    </row>
    <row r="121" spans="1:10" x14ac:dyDescent="0.3">
      <c r="A121" s="71" t="s">
        <v>330</v>
      </c>
      <c r="B121" s="68" t="s">
        <v>382</v>
      </c>
      <c r="C121" s="17"/>
      <c r="D121" s="17"/>
      <c r="E121" s="17"/>
      <c r="F121" s="17"/>
      <c r="G121" s="17"/>
      <c r="I121" s="13">
        <f t="shared" si="0"/>
        <v>0</v>
      </c>
      <c r="J121" s="46"/>
    </row>
    <row r="122" spans="1:10" x14ac:dyDescent="0.3">
      <c r="A122" s="71" t="s">
        <v>17</v>
      </c>
      <c r="B122" s="68" t="s">
        <v>382</v>
      </c>
      <c r="C122" s="17"/>
      <c r="D122" s="17"/>
      <c r="E122" s="17"/>
      <c r="F122" s="17"/>
      <c r="G122" s="17"/>
      <c r="I122" s="13">
        <f t="shared" si="0"/>
        <v>0</v>
      </c>
      <c r="J122" s="46"/>
    </row>
    <row r="123" spans="1:10" x14ac:dyDescent="0.3">
      <c r="A123" s="71" t="s">
        <v>331</v>
      </c>
      <c r="B123" s="68" t="s">
        <v>382</v>
      </c>
      <c r="C123" s="17"/>
      <c r="D123" s="17"/>
      <c r="E123" s="17"/>
      <c r="F123" s="17"/>
      <c r="G123" s="17"/>
      <c r="I123" s="13">
        <f t="shared" si="0"/>
        <v>0</v>
      </c>
      <c r="J123" s="46"/>
    </row>
    <row r="124" spans="1:10" x14ac:dyDescent="0.3">
      <c r="A124" s="71" t="s">
        <v>18</v>
      </c>
      <c r="B124" s="68" t="s">
        <v>382</v>
      </c>
      <c r="C124" s="17"/>
      <c r="D124" s="17"/>
      <c r="E124" s="17"/>
      <c r="F124" s="17"/>
      <c r="G124" s="17"/>
      <c r="I124" s="13">
        <f t="shared" si="0"/>
        <v>0</v>
      </c>
      <c r="J124" s="46"/>
    </row>
    <row r="125" spans="1:10" x14ac:dyDescent="0.3">
      <c r="A125" s="71" t="s">
        <v>244</v>
      </c>
      <c r="B125" s="68" t="s">
        <v>382</v>
      </c>
      <c r="C125" s="17"/>
      <c r="D125" s="17"/>
      <c r="E125" s="17"/>
      <c r="F125" s="17"/>
      <c r="G125" s="17"/>
      <c r="I125" s="13">
        <f t="shared" si="0"/>
        <v>0</v>
      </c>
      <c r="J125" s="46"/>
    </row>
    <row r="126" spans="1:10" x14ac:dyDescent="0.3">
      <c r="A126" s="71" t="s">
        <v>162</v>
      </c>
      <c r="B126" s="68" t="s">
        <v>382</v>
      </c>
      <c r="C126" s="17"/>
      <c r="D126" s="17"/>
      <c r="E126" s="17"/>
      <c r="F126" s="17"/>
      <c r="G126" s="17"/>
      <c r="I126" s="13">
        <f t="shared" si="0"/>
        <v>0</v>
      </c>
      <c r="J126" s="46"/>
    </row>
    <row r="127" spans="1:10" x14ac:dyDescent="0.3">
      <c r="A127" s="55" t="s">
        <v>37</v>
      </c>
      <c r="B127" s="68" t="s">
        <v>382</v>
      </c>
      <c r="C127" s="17"/>
      <c r="D127" s="17"/>
      <c r="E127" s="17"/>
      <c r="F127" s="17"/>
      <c r="G127" s="17"/>
      <c r="I127" s="13">
        <f t="shared" si="0"/>
        <v>0</v>
      </c>
      <c r="J127" s="46"/>
    </row>
    <row r="128" spans="1:10" x14ac:dyDescent="0.3">
      <c r="A128" s="55" t="s">
        <v>332</v>
      </c>
      <c r="B128" s="68" t="s">
        <v>382</v>
      </c>
      <c r="C128" s="17"/>
      <c r="D128" s="17"/>
      <c r="E128" s="17"/>
      <c r="F128" s="17"/>
      <c r="G128" s="17"/>
      <c r="I128" s="13">
        <f t="shared" si="0"/>
        <v>0</v>
      </c>
      <c r="J128" s="46"/>
    </row>
    <row r="129" spans="1:10" x14ac:dyDescent="0.3">
      <c r="A129" s="72" t="s">
        <v>33</v>
      </c>
      <c r="B129" s="68" t="s">
        <v>382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s="72" t="s">
        <v>326</v>
      </c>
      <c r="B130" s="68" t="s">
        <v>382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72" t="s">
        <v>31</v>
      </c>
      <c r="B131" s="68" t="s">
        <v>382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55" t="s">
        <v>245</v>
      </c>
      <c r="B132" s="68" t="s">
        <v>382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55" t="s">
        <v>161</v>
      </c>
      <c r="B133" s="68" t="s">
        <v>382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s="2" t="s">
        <v>37</v>
      </c>
      <c r="B134" s="73" t="s">
        <v>297</v>
      </c>
      <c r="C134" s="17"/>
      <c r="D134" s="17">
        <v>3081</v>
      </c>
      <c r="E134" s="17">
        <v>4262</v>
      </c>
      <c r="F134" s="17">
        <v>15466</v>
      </c>
      <c r="G134" s="17"/>
      <c r="I134" s="13">
        <f t="shared" si="0"/>
        <v>22809</v>
      </c>
      <c r="J134" s="46"/>
    </row>
    <row r="135" spans="1:10" x14ac:dyDescent="0.3">
      <c r="A135" s="2" t="s">
        <v>332</v>
      </c>
      <c r="B135" s="73" t="s">
        <v>297</v>
      </c>
      <c r="C135" s="17"/>
      <c r="D135" s="17"/>
      <c r="E135" s="17">
        <v>6869</v>
      </c>
      <c r="F135" s="17">
        <v>780</v>
      </c>
      <c r="G135" s="17"/>
      <c r="I135" s="13">
        <f t="shared" si="0"/>
        <v>7649</v>
      </c>
      <c r="J135" s="46"/>
    </row>
    <row r="136" spans="1:10" x14ac:dyDescent="0.3">
      <c r="A136" s="2" t="s">
        <v>33</v>
      </c>
      <c r="B136" s="73" t="s">
        <v>297</v>
      </c>
      <c r="C136" s="17">
        <v>7730</v>
      </c>
      <c r="D136" s="17">
        <v>5018</v>
      </c>
      <c r="E136" s="17">
        <v>9452</v>
      </c>
      <c r="F136" s="17">
        <v>7917</v>
      </c>
      <c r="G136" s="17"/>
      <c r="I136" s="13">
        <f t="shared" si="0"/>
        <v>30117</v>
      </c>
      <c r="J136" s="46"/>
    </row>
    <row r="137" spans="1:10" x14ac:dyDescent="0.3">
      <c r="A137" s="2" t="s">
        <v>326</v>
      </c>
      <c r="B137" s="73" t="s">
        <v>297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2" t="s">
        <v>31</v>
      </c>
      <c r="B138" s="73" t="s">
        <v>297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2" t="s">
        <v>245</v>
      </c>
      <c r="B139" s="73" t="s">
        <v>297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2" t="s">
        <v>161</v>
      </c>
      <c r="B140" s="73" t="s">
        <v>297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77" t="s">
        <v>175</v>
      </c>
      <c r="B141" s="67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77" t="s">
        <v>361</v>
      </c>
      <c r="B142" s="67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77" t="s">
        <v>176</v>
      </c>
      <c r="B143" s="67" t="s">
        <v>382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77" t="s">
        <v>362</v>
      </c>
      <c r="B144" s="67" t="s">
        <v>382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77" t="s">
        <v>177</v>
      </c>
      <c r="B145" s="67" t="s">
        <v>382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7" t="s">
        <v>449</v>
      </c>
      <c r="B146" s="67" t="s">
        <v>382</v>
      </c>
      <c r="C146" s="17">
        <v>1236</v>
      </c>
      <c r="D146" s="17"/>
      <c r="E146" s="17"/>
      <c r="F146" s="17"/>
      <c r="G146" s="17"/>
      <c r="I146" s="13">
        <f t="shared" si="0"/>
        <v>1236</v>
      </c>
      <c r="J146" s="46"/>
    </row>
    <row r="147" spans="1:10" x14ac:dyDescent="0.3">
      <c r="A147" s="77" t="s">
        <v>363</v>
      </c>
      <c r="B147" s="67" t="s">
        <v>382</v>
      </c>
      <c r="C147" s="17">
        <v>111</v>
      </c>
      <c r="D147" s="17"/>
      <c r="E147" s="17"/>
      <c r="F147" s="17"/>
      <c r="G147" s="17"/>
      <c r="I147" s="13">
        <f t="shared" si="0"/>
        <v>111</v>
      </c>
      <c r="J147" s="46"/>
    </row>
    <row r="148" spans="1:10" x14ac:dyDescent="0.3">
      <c r="A148" s="77" t="s">
        <v>364</v>
      </c>
      <c r="B148" s="67" t="s">
        <v>382</v>
      </c>
      <c r="C148" s="17"/>
      <c r="D148" s="17">
        <v>726</v>
      </c>
      <c r="E148" s="17"/>
      <c r="F148" s="17"/>
      <c r="G148" s="17"/>
      <c r="I148" s="13">
        <f t="shared" si="0"/>
        <v>726</v>
      </c>
      <c r="J148" s="46"/>
    </row>
    <row r="149" spans="1:10" x14ac:dyDescent="0.3">
      <c r="A149" t="s">
        <v>37</v>
      </c>
      <c r="B149" s="55" t="s">
        <v>336</v>
      </c>
      <c r="C149" s="17"/>
      <c r="D149" s="17"/>
      <c r="E149" s="17"/>
      <c r="F149" s="10"/>
      <c r="G149" s="17"/>
      <c r="I149" s="47">
        <f t="shared" si="0"/>
        <v>0</v>
      </c>
      <c r="J149" s="45"/>
    </row>
    <row r="150" spans="1:10" x14ac:dyDescent="0.3">
      <c r="A150" s="2" t="s">
        <v>332</v>
      </c>
      <c r="B150" s="55" t="s">
        <v>336</v>
      </c>
      <c r="C150" s="17"/>
      <c r="D150" s="17"/>
      <c r="E150" s="17"/>
      <c r="F150" s="10"/>
      <c r="G150" s="17"/>
      <c r="I150" s="47">
        <f t="shared" si="0"/>
        <v>0</v>
      </c>
      <c r="J150" s="45"/>
    </row>
    <row r="151" spans="1:10" x14ac:dyDescent="0.3">
      <c r="A151" t="s">
        <v>33</v>
      </c>
      <c r="B151" s="55" t="s">
        <v>336</v>
      </c>
      <c r="C151" s="17"/>
      <c r="D151" s="17"/>
      <c r="E151" s="17"/>
      <c r="F151" s="10"/>
      <c r="G151" s="17"/>
      <c r="I151" s="47">
        <f t="shared" si="0"/>
        <v>0</v>
      </c>
      <c r="J151" s="45"/>
    </row>
    <row r="152" spans="1:10" x14ac:dyDescent="0.3">
      <c r="A152" s="2" t="s">
        <v>326</v>
      </c>
      <c r="B152" s="55" t="s">
        <v>336</v>
      </c>
      <c r="C152" s="17"/>
      <c r="D152" s="17"/>
      <c r="E152" s="17"/>
      <c r="F152" s="10"/>
      <c r="G152" s="17"/>
      <c r="I152" s="47">
        <f t="shared" si="0"/>
        <v>0</v>
      </c>
      <c r="J152" s="45"/>
    </row>
    <row r="153" spans="1:10" x14ac:dyDescent="0.3">
      <c r="A153" s="2" t="s">
        <v>339</v>
      </c>
      <c r="B153" s="55" t="s">
        <v>336</v>
      </c>
      <c r="C153" s="17"/>
      <c r="D153" s="17"/>
      <c r="E153" s="17"/>
      <c r="F153" s="10"/>
      <c r="G153" s="17"/>
      <c r="I153" s="47">
        <f t="shared" si="0"/>
        <v>0</v>
      </c>
      <c r="J153" s="46">
        <f>I153</f>
        <v>0</v>
      </c>
    </row>
    <row r="154" spans="1:10" x14ac:dyDescent="0.3">
      <c r="A154" t="s">
        <v>31</v>
      </c>
      <c r="B154" s="55" t="s">
        <v>336</v>
      </c>
      <c r="C154" s="17"/>
      <c r="D154" s="17"/>
      <c r="E154" s="17"/>
      <c r="F154" s="17"/>
      <c r="G154" s="17"/>
      <c r="I154" s="47">
        <f t="shared" si="0"/>
        <v>0</v>
      </c>
      <c r="J154" s="45"/>
    </row>
    <row r="155" spans="1:10" x14ac:dyDescent="0.3">
      <c r="A155" s="2" t="s">
        <v>245</v>
      </c>
      <c r="B155" s="55" t="s">
        <v>336</v>
      </c>
      <c r="C155" s="17"/>
      <c r="D155" s="17"/>
      <c r="E155" s="17"/>
      <c r="F155" s="17"/>
      <c r="G155" s="17"/>
      <c r="I155" s="47">
        <f t="shared" si="0"/>
        <v>0</v>
      </c>
      <c r="J155" s="45"/>
    </row>
    <row r="156" spans="1:10" x14ac:dyDescent="0.3">
      <c r="A156" s="2" t="s">
        <v>161</v>
      </c>
      <c r="B156" s="55" t="s">
        <v>336</v>
      </c>
      <c r="C156" s="17"/>
      <c r="D156" s="17"/>
      <c r="E156" s="17"/>
      <c r="F156" s="17"/>
      <c r="G156" s="17"/>
      <c r="I156" s="47">
        <f t="shared" si="0"/>
        <v>0</v>
      </c>
      <c r="J156" s="45"/>
    </row>
    <row r="157" spans="1:10" x14ac:dyDescent="0.3">
      <c r="A157" t="s">
        <v>441</v>
      </c>
      <c r="B157" s="56" t="s">
        <v>32</v>
      </c>
      <c r="C157" s="17"/>
      <c r="D157" s="17"/>
      <c r="E157" s="17"/>
      <c r="F157" s="17"/>
      <c r="G157" s="17"/>
      <c r="I157" s="13">
        <f t="shared" si="0"/>
        <v>0</v>
      </c>
      <c r="J157" s="46">
        <f>I157</f>
        <v>0</v>
      </c>
    </row>
    <row r="158" spans="1:10" x14ac:dyDescent="0.3">
      <c r="A158" t="s">
        <v>340</v>
      </c>
      <c r="B158" s="56" t="s">
        <v>32</v>
      </c>
      <c r="C158" s="17"/>
      <c r="D158" s="17"/>
      <c r="E158" s="17">
        <v>2958</v>
      </c>
      <c r="F158" s="17"/>
      <c r="G158" s="17"/>
      <c r="I158" s="13">
        <f t="shared" si="0"/>
        <v>2958</v>
      </c>
      <c r="J158" s="46">
        <f t="shared" ref="J158:J176" si="2">I158</f>
        <v>2958</v>
      </c>
    </row>
    <row r="159" spans="1:10" x14ac:dyDescent="0.3">
      <c r="A159" t="s">
        <v>405</v>
      </c>
      <c r="B159" s="56" t="s">
        <v>32</v>
      </c>
      <c r="C159" s="17"/>
      <c r="D159" s="17"/>
      <c r="E159" s="17">
        <v>7193</v>
      </c>
      <c r="F159" s="17"/>
      <c r="G159" s="17"/>
      <c r="I159" s="13">
        <f t="shared" si="0"/>
        <v>7193</v>
      </c>
      <c r="J159" s="46">
        <f t="shared" si="2"/>
        <v>7193</v>
      </c>
    </row>
    <row r="160" spans="1:10" x14ac:dyDescent="0.3">
      <c r="A160" t="s">
        <v>341</v>
      </c>
      <c r="B160" s="56" t="s">
        <v>32</v>
      </c>
      <c r="C160" s="17"/>
      <c r="D160" s="17"/>
      <c r="E160" s="17"/>
      <c r="F160" s="17"/>
      <c r="G160" s="17"/>
      <c r="I160" s="13">
        <f t="shared" si="0"/>
        <v>0</v>
      </c>
      <c r="J160" s="46">
        <f t="shared" si="2"/>
        <v>0</v>
      </c>
    </row>
    <row r="161" spans="1:10" x14ac:dyDescent="0.3">
      <c r="A161" t="s">
        <v>460</v>
      </c>
      <c r="B161" s="56" t="s">
        <v>32</v>
      </c>
      <c r="C161" s="17"/>
      <c r="D161" s="17"/>
      <c r="E161" s="17"/>
      <c r="F161" s="17"/>
      <c r="G161" s="17"/>
      <c r="I161" s="13">
        <f t="shared" si="0"/>
        <v>0</v>
      </c>
      <c r="J161" s="46">
        <f t="shared" si="2"/>
        <v>0</v>
      </c>
    </row>
    <row r="162" spans="1:10" x14ac:dyDescent="0.3">
      <c r="A162" t="s">
        <v>447</v>
      </c>
      <c r="B162" s="56" t="s">
        <v>32</v>
      </c>
      <c r="C162" s="17"/>
      <c r="D162" s="17">
        <v>3800</v>
      </c>
      <c r="E162" s="17"/>
      <c r="F162" s="17"/>
      <c r="G162" s="17"/>
      <c r="I162" s="13">
        <f t="shared" si="0"/>
        <v>3800</v>
      </c>
      <c r="J162" s="46">
        <f t="shared" si="2"/>
        <v>3800</v>
      </c>
    </row>
    <row r="163" spans="1:10" x14ac:dyDescent="0.3">
      <c r="A163" t="s">
        <v>35</v>
      </c>
      <c r="B163" s="56" t="s">
        <v>390</v>
      </c>
      <c r="C163" s="17"/>
      <c r="D163" s="17"/>
      <c r="E163" s="17"/>
      <c r="F163" s="17"/>
      <c r="G163" s="17"/>
      <c r="I163" s="13">
        <f t="shared" si="0"/>
        <v>0</v>
      </c>
      <c r="J163" s="46">
        <f t="shared" si="2"/>
        <v>0</v>
      </c>
    </row>
    <row r="164" spans="1:10" x14ac:dyDescent="0.3">
      <c r="A164" t="s">
        <v>389</v>
      </c>
      <c r="B164" s="56" t="s">
        <v>390</v>
      </c>
      <c r="C164" s="17"/>
      <c r="D164" s="17"/>
      <c r="E164" s="17">
        <v>3200</v>
      </c>
      <c r="F164" s="17"/>
      <c r="G164" s="17"/>
      <c r="I164" s="13">
        <f t="shared" si="0"/>
        <v>3200</v>
      </c>
      <c r="J164" s="46">
        <f t="shared" si="2"/>
        <v>3200</v>
      </c>
    </row>
    <row r="165" spans="1:10" x14ac:dyDescent="0.3">
      <c r="A165" t="s">
        <v>396</v>
      </c>
      <c r="B165" s="56" t="s">
        <v>390</v>
      </c>
      <c r="C165" s="17"/>
      <c r="D165" s="17"/>
      <c r="E165" s="17">
        <v>8198</v>
      </c>
      <c r="F165" s="17"/>
      <c r="G165" s="17"/>
      <c r="I165" s="13">
        <f t="shared" si="0"/>
        <v>8198</v>
      </c>
      <c r="J165" s="46">
        <f t="shared" si="2"/>
        <v>8198</v>
      </c>
    </row>
    <row r="166" spans="1:10" x14ac:dyDescent="0.3">
      <c r="A166" t="s">
        <v>391</v>
      </c>
      <c r="B166" s="56" t="s">
        <v>390</v>
      </c>
      <c r="C166" s="17"/>
      <c r="D166" s="17"/>
      <c r="E166" s="17"/>
      <c r="F166" s="17"/>
      <c r="G166" s="17"/>
      <c r="I166" s="13">
        <f t="shared" si="0"/>
        <v>0</v>
      </c>
      <c r="J166" s="46">
        <f t="shared" si="2"/>
        <v>0</v>
      </c>
    </row>
    <row r="167" spans="1:10" x14ac:dyDescent="0.3">
      <c r="A167" t="s">
        <v>462</v>
      </c>
      <c r="B167" s="56" t="s">
        <v>390</v>
      </c>
      <c r="C167" s="17"/>
      <c r="D167" s="17"/>
      <c r="E167" s="17"/>
      <c r="F167" s="17"/>
      <c r="G167" s="17"/>
      <c r="I167" s="13">
        <f t="shared" si="0"/>
        <v>0</v>
      </c>
      <c r="J167" s="46">
        <f t="shared" si="2"/>
        <v>0</v>
      </c>
    </row>
    <row r="168" spans="1:10" x14ac:dyDescent="0.3">
      <c r="A168" t="s">
        <v>408</v>
      </c>
      <c r="B168" s="56" t="s">
        <v>390</v>
      </c>
      <c r="C168" s="17"/>
      <c r="D168" s="17"/>
      <c r="E168" s="17"/>
      <c r="F168" s="17"/>
      <c r="G168" s="17"/>
      <c r="I168" s="13">
        <f t="shared" si="0"/>
        <v>0</v>
      </c>
      <c r="J168" s="46">
        <f t="shared" si="2"/>
        <v>0</v>
      </c>
    </row>
    <row r="169" spans="1:10" x14ac:dyDescent="0.3">
      <c r="A169" t="s">
        <v>35</v>
      </c>
      <c r="B169" s="56" t="s">
        <v>433</v>
      </c>
      <c r="C169" s="17"/>
      <c r="D169" s="17"/>
      <c r="E169" s="17"/>
      <c r="F169" s="17"/>
      <c r="G169" s="17"/>
      <c r="I169" s="13">
        <f t="shared" si="0"/>
        <v>0</v>
      </c>
      <c r="J169" s="46">
        <f t="shared" si="2"/>
        <v>0</v>
      </c>
    </row>
    <row r="170" spans="1:10" x14ac:dyDescent="0.3">
      <c r="A170" t="s">
        <v>389</v>
      </c>
      <c r="B170" s="56" t="s">
        <v>433</v>
      </c>
      <c r="C170" s="17"/>
      <c r="D170" s="17"/>
      <c r="E170" s="17"/>
      <c r="F170" s="17"/>
      <c r="G170" s="17"/>
      <c r="I170" s="13">
        <f t="shared" si="0"/>
        <v>0</v>
      </c>
      <c r="J170" s="46">
        <f t="shared" si="2"/>
        <v>0</v>
      </c>
    </row>
    <row r="171" spans="1:10" x14ac:dyDescent="0.3">
      <c r="A171" t="s">
        <v>396</v>
      </c>
      <c r="B171" s="56" t="s">
        <v>433</v>
      </c>
      <c r="C171" s="17"/>
      <c r="D171" s="17"/>
      <c r="E171" s="17"/>
      <c r="F171" s="17"/>
      <c r="G171" s="17"/>
      <c r="I171" s="13">
        <f t="shared" si="0"/>
        <v>0</v>
      </c>
      <c r="J171" s="46">
        <f t="shared" si="2"/>
        <v>0</v>
      </c>
    </row>
    <row r="172" spans="1:10" x14ac:dyDescent="0.3">
      <c r="A172" t="s">
        <v>391</v>
      </c>
      <c r="B172" s="56" t="s">
        <v>433</v>
      </c>
      <c r="C172" s="17"/>
      <c r="D172" s="17"/>
      <c r="E172" s="17"/>
      <c r="F172" s="17"/>
      <c r="G172" s="17"/>
      <c r="I172" s="13">
        <f t="shared" si="0"/>
        <v>0</v>
      </c>
      <c r="J172" s="46">
        <f t="shared" si="2"/>
        <v>0</v>
      </c>
    </row>
    <row r="173" spans="1:10" x14ac:dyDescent="0.3">
      <c r="A173" t="s">
        <v>408</v>
      </c>
      <c r="B173" s="56" t="s">
        <v>433</v>
      </c>
      <c r="C173" s="17"/>
      <c r="D173" s="17">
        <v>4151</v>
      </c>
      <c r="E173" s="17"/>
      <c r="F173" s="17"/>
      <c r="G173" s="17"/>
      <c r="I173" s="13">
        <f t="shared" si="0"/>
        <v>4151</v>
      </c>
      <c r="J173" s="46">
        <f t="shared" si="2"/>
        <v>4151</v>
      </c>
    </row>
    <row r="174" spans="1:10" x14ac:dyDescent="0.3">
      <c r="A174" t="s">
        <v>37</v>
      </c>
      <c r="B174" s="54" t="s">
        <v>316</v>
      </c>
      <c r="C174" s="17"/>
      <c r="D174" s="17"/>
      <c r="E174" s="17"/>
      <c r="F174" s="17"/>
      <c r="G174" s="17"/>
      <c r="I174" s="13">
        <f t="shared" si="0"/>
        <v>0</v>
      </c>
      <c r="J174" s="46">
        <f t="shared" si="2"/>
        <v>0</v>
      </c>
    </row>
    <row r="175" spans="1:10" x14ac:dyDescent="0.3">
      <c r="A175" s="53" t="s">
        <v>332</v>
      </c>
      <c r="B175" s="54" t="s">
        <v>316</v>
      </c>
      <c r="C175" s="17"/>
      <c r="D175" s="17"/>
      <c r="E175" s="17">
        <v>8483</v>
      </c>
      <c r="F175" s="17"/>
      <c r="G175" s="17"/>
      <c r="I175" s="13">
        <f t="shared" si="0"/>
        <v>8483</v>
      </c>
      <c r="J175" s="46">
        <f t="shared" si="2"/>
        <v>8483</v>
      </c>
    </row>
    <row r="176" spans="1:10" x14ac:dyDescent="0.3">
      <c r="A176" s="53" t="s">
        <v>326</v>
      </c>
      <c r="B176" s="54" t="s">
        <v>316</v>
      </c>
      <c r="C176" s="17"/>
      <c r="D176" s="17"/>
      <c r="E176" s="17">
        <v>13452</v>
      </c>
      <c r="F176" s="17"/>
      <c r="G176" s="17"/>
      <c r="I176" s="13">
        <f t="shared" si="0"/>
        <v>13452</v>
      </c>
      <c r="J176" s="46">
        <f t="shared" si="2"/>
        <v>13452</v>
      </c>
    </row>
    <row r="177" spans="1:10" x14ac:dyDescent="0.3">
      <c r="A177" s="53" t="s">
        <v>339</v>
      </c>
      <c r="B177" s="54" t="s">
        <v>316</v>
      </c>
      <c r="C177" s="17"/>
      <c r="D177" s="17"/>
      <c r="E177" s="17"/>
      <c r="F177" s="10"/>
      <c r="G177" s="17"/>
      <c r="I177" s="13">
        <f t="shared" si="0"/>
        <v>0</v>
      </c>
      <c r="J177" s="46">
        <f>I177</f>
        <v>0</v>
      </c>
    </row>
    <row r="178" spans="1:10" x14ac:dyDescent="0.3">
      <c r="A178" s="53" t="s">
        <v>461</v>
      </c>
      <c r="B178" s="54" t="s">
        <v>316</v>
      </c>
      <c r="C178" s="17"/>
      <c r="D178" s="17"/>
      <c r="E178" s="17"/>
      <c r="F178" s="10"/>
      <c r="G178" s="17"/>
      <c r="I178" s="13">
        <f t="shared" si="0"/>
        <v>0</v>
      </c>
      <c r="J178" s="46">
        <f>I178</f>
        <v>0</v>
      </c>
    </row>
    <row r="179" spans="1:10" x14ac:dyDescent="0.3">
      <c r="A179" s="53" t="s">
        <v>161</v>
      </c>
      <c r="B179" s="54" t="s">
        <v>316</v>
      </c>
      <c r="C179" s="17"/>
      <c r="D179" s="17">
        <v>3007</v>
      </c>
      <c r="E179" s="17"/>
      <c r="F179" s="10"/>
      <c r="G179" s="17"/>
      <c r="I179" s="13">
        <f t="shared" si="0"/>
        <v>3007</v>
      </c>
      <c r="J179" s="46">
        <f>I179</f>
        <v>3007</v>
      </c>
    </row>
    <row r="180" spans="1:10" x14ac:dyDescent="0.3">
      <c r="A180" s="53" t="s">
        <v>349</v>
      </c>
      <c r="B180" s="54" t="s">
        <v>397</v>
      </c>
      <c r="C180" s="17"/>
      <c r="D180" s="17"/>
      <c r="E180" s="17"/>
      <c r="F180" s="10"/>
      <c r="G180" s="17"/>
      <c r="I180" s="13">
        <f t="shared" si="0"/>
        <v>0</v>
      </c>
      <c r="J180" s="46">
        <f t="shared" ref="J180:J186" si="3">I180</f>
        <v>0</v>
      </c>
    </row>
    <row r="181" spans="1:10" x14ac:dyDescent="0.3">
      <c r="A181" s="53" t="s">
        <v>325</v>
      </c>
      <c r="B181" s="54" t="s">
        <v>397</v>
      </c>
      <c r="C181" s="17"/>
      <c r="D181" s="17"/>
      <c r="E181" s="17"/>
      <c r="F181" s="10"/>
      <c r="G181" s="17"/>
      <c r="I181" s="13">
        <f t="shared" si="0"/>
        <v>0</v>
      </c>
      <c r="J181" s="46">
        <f t="shared" si="3"/>
        <v>0</v>
      </c>
    </row>
    <row r="182" spans="1:10" x14ac:dyDescent="0.3">
      <c r="A182" s="53" t="s">
        <v>398</v>
      </c>
      <c r="B182" s="54" t="s">
        <v>397</v>
      </c>
      <c r="C182" s="17"/>
      <c r="D182" s="17"/>
      <c r="E182" s="17"/>
      <c r="F182" s="10"/>
      <c r="G182" s="17"/>
      <c r="I182" s="13">
        <f t="shared" si="0"/>
        <v>0</v>
      </c>
      <c r="J182" s="46">
        <f t="shared" si="3"/>
        <v>0</v>
      </c>
    </row>
    <row r="183" spans="1:10" x14ac:dyDescent="0.3">
      <c r="A183" s="53" t="s">
        <v>160</v>
      </c>
      <c r="B183" s="54" t="s">
        <v>397</v>
      </c>
      <c r="C183" s="17"/>
      <c r="D183" s="17">
        <v>3258</v>
      </c>
      <c r="E183" s="17"/>
      <c r="F183" s="10"/>
      <c r="G183" s="17"/>
      <c r="I183" s="13">
        <f t="shared" si="0"/>
        <v>3258</v>
      </c>
      <c r="J183" s="46">
        <f t="shared" si="3"/>
        <v>3258</v>
      </c>
    </row>
    <row r="184" spans="1:10" x14ac:dyDescent="0.3">
      <c r="A184" s="53" t="s">
        <v>332</v>
      </c>
      <c r="B184" s="54" t="s">
        <v>401</v>
      </c>
      <c r="C184" s="17"/>
      <c r="D184" s="17"/>
      <c r="E184" s="17"/>
      <c r="F184" s="10"/>
      <c r="G184" s="17"/>
      <c r="I184" s="13">
        <f t="shared" si="0"/>
        <v>0</v>
      </c>
      <c r="J184" s="46">
        <f t="shared" si="3"/>
        <v>0</v>
      </c>
    </row>
    <row r="185" spans="1:10" x14ac:dyDescent="0.3">
      <c r="A185" s="53" t="s">
        <v>339</v>
      </c>
      <c r="B185" s="54" t="s">
        <v>401</v>
      </c>
      <c r="C185" s="17"/>
      <c r="D185" s="17"/>
      <c r="E185" s="17"/>
      <c r="F185" s="10"/>
      <c r="G185" s="17"/>
      <c r="I185" s="13">
        <f t="shared" si="0"/>
        <v>0</v>
      </c>
      <c r="J185" s="46">
        <f t="shared" si="3"/>
        <v>0</v>
      </c>
    </row>
    <row r="186" spans="1:10" x14ac:dyDescent="0.3">
      <c r="A186" s="53" t="s">
        <v>161</v>
      </c>
      <c r="B186" s="54" t="s">
        <v>401</v>
      </c>
      <c r="C186" s="17"/>
      <c r="D186" s="17"/>
      <c r="E186" s="17"/>
      <c r="F186" s="10"/>
      <c r="G186" s="17"/>
      <c r="I186" s="13">
        <f t="shared" si="0"/>
        <v>0</v>
      </c>
      <c r="J186" s="46">
        <f t="shared" si="3"/>
        <v>0</v>
      </c>
    </row>
    <row r="187" spans="1:10" x14ac:dyDescent="0.3">
      <c r="A187" t="s">
        <v>37</v>
      </c>
      <c r="B187" t="s">
        <v>293</v>
      </c>
      <c r="C187" s="17"/>
      <c r="D187" s="17"/>
      <c r="E187" s="17"/>
      <c r="F187" s="17"/>
      <c r="G187" s="17"/>
      <c r="I187" s="13">
        <f t="shared" si="0"/>
        <v>0</v>
      </c>
      <c r="J187" s="44">
        <f>I187+I194+I198+I206+I213</f>
        <v>5201</v>
      </c>
    </row>
    <row r="188" spans="1:10" x14ac:dyDescent="0.3">
      <c r="A188" s="2" t="s">
        <v>332</v>
      </c>
      <c r="B188" s="2" t="s">
        <v>327</v>
      </c>
      <c r="C188" s="17"/>
      <c r="D188" s="17"/>
      <c r="E188" s="17"/>
      <c r="F188" s="17"/>
      <c r="G188" s="17"/>
      <c r="I188" s="13">
        <f t="shared" si="0"/>
        <v>0</v>
      </c>
      <c r="J188" s="46">
        <f>I188+I207+I214+I199</f>
        <v>4181</v>
      </c>
    </row>
    <row r="189" spans="1:10" x14ac:dyDescent="0.3">
      <c r="A189" t="s">
        <v>33</v>
      </c>
      <c r="B189" t="s">
        <v>293</v>
      </c>
      <c r="C189" s="17"/>
      <c r="D189" s="17"/>
      <c r="E189" s="17"/>
      <c r="F189" s="17"/>
      <c r="G189" s="17"/>
      <c r="I189" s="13">
        <f t="shared" si="0"/>
        <v>0</v>
      </c>
      <c r="J189" s="46">
        <f>I189+I195+I200+I208+I215</f>
        <v>1831</v>
      </c>
    </row>
    <row r="190" spans="1:10" x14ac:dyDescent="0.3">
      <c r="A190" s="2" t="s">
        <v>326</v>
      </c>
      <c r="B190" s="2" t="s">
        <v>327</v>
      </c>
      <c r="C190" s="17"/>
      <c r="D190" s="17"/>
      <c r="E190" s="17"/>
      <c r="F190" s="17"/>
      <c r="G190" s="17"/>
      <c r="I190" s="13">
        <f t="shared" si="0"/>
        <v>0</v>
      </c>
      <c r="J190" s="46">
        <f>I190+I209+I216+I201</f>
        <v>4614</v>
      </c>
    </row>
    <row r="191" spans="1:10" x14ac:dyDescent="0.3">
      <c r="A191" t="s">
        <v>31</v>
      </c>
      <c r="B191" t="s">
        <v>293</v>
      </c>
      <c r="C191" s="17"/>
      <c r="D191" s="17"/>
      <c r="E191" s="17"/>
      <c r="F191" s="10"/>
      <c r="G191" s="17"/>
      <c r="I191" s="13">
        <f t="shared" si="0"/>
        <v>0</v>
      </c>
      <c r="J191" s="44">
        <f>I191+I196+I202+I210+I217</f>
        <v>10147</v>
      </c>
    </row>
    <row r="192" spans="1:10" x14ac:dyDescent="0.3">
      <c r="A192" t="s">
        <v>245</v>
      </c>
      <c r="B192" t="s">
        <v>293</v>
      </c>
      <c r="C192" s="17"/>
      <c r="D192" s="17"/>
      <c r="E192" s="17"/>
      <c r="F192" s="10"/>
      <c r="G192" s="17"/>
      <c r="I192" s="13">
        <f t="shared" si="0"/>
        <v>0</v>
      </c>
      <c r="J192" s="75">
        <f>I192+I197+I204+I211+I219</f>
        <v>12356</v>
      </c>
    </row>
    <row r="193" spans="1:10" x14ac:dyDescent="0.3">
      <c r="A193" t="s">
        <v>161</v>
      </c>
      <c r="B193" t="s">
        <v>293</v>
      </c>
      <c r="C193" s="17"/>
      <c r="D193" s="17"/>
      <c r="E193" s="17"/>
      <c r="F193" s="10"/>
      <c r="G193" s="17"/>
      <c r="I193" s="13">
        <f t="shared" si="0"/>
        <v>0</v>
      </c>
      <c r="J193" s="46">
        <f>I193+I212+I220+I205</f>
        <v>0</v>
      </c>
    </row>
    <row r="194" spans="1:10" x14ac:dyDescent="0.3">
      <c r="A194" t="s">
        <v>37</v>
      </c>
      <c r="B194" t="s">
        <v>277</v>
      </c>
      <c r="C194" s="17">
        <v>315</v>
      </c>
      <c r="D194" s="17"/>
      <c r="E194" s="17"/>
      <c r="F194" s="10"/>
      <c r="G194" s="17"/>
      <c r="I194" s="47">
        <f t="shared" si="0"/>
        <v>315</v>
      </c>
      <c r="J194" s="46"/>
    </row>
    <row r="195" spans="1:10" x14ac:dyDescent="0.3">
      <c r="A195" t="s">
        <v>33</v>
      </c>
      <c r="B195" t="s">
        <v>277</v>
      </c>
      <c r="C195" s="17"/>
      <c r="D195" s="17"/>
      <c r="E195" s="17"/>
      <c r="F195" s="10"/>
      <c r="G195" s="17"/>
      <c r="I195" s="47">
        <f t="shared" si="0"/>
        <v>0</v>
      </c>
      <c r="J195" s="46"/>
    </row>
    <row r="196" spans="1:10" x14ac:dyDescent="0.3">
      <c r="A196" t="s">
        <v>31</v>
      </c>
      <c r="B196" t="s">
        <v>277</v>
      </c>
      <c r="C196" s="17"/>
      <c r="D196" s="17"/>
      <c r="E196" s="17"/>
      <c r="F196" s="10"/>
      <c r="G196" s="17"/>
      <c r="I196" s="47">
        <f t="shared" si="0"/>
        <v>0</v>
      </c>
      <c r="J196" s="46"/>
    </row>
    <row r="197" spans="1:10" x14ac:dyDescent="0.3">
      <c r="A197" t="s">
        <v>245</v>
      </c>
      <c r="B197" t="s">
        <v>277</v>
      </c>
      <c r="C197" s="17"/>
      <c r="D197" s="17"/>
      <c r="E197" s="17"/>
      <c r="F197" s="10"/>
      <c r="G197" s="17"/>
      <c r="I197" s="74">
        <f t="shared" si="0"/>
        <v>0</v>
      </c>
      <c r="J197" s="46"/>
    </row>
    <row r="198" spans="1:10" x14ac:dyDescent="0.3">
      <c r="A198" s="2" t="s">
        <v>37</v>
      </c>
      <c r="B198" s="2" t="s">
        <v>153</v>
      </c>
      <c r="C198" s="17">
        <v>1979</v>
      </c>
      <c r="D198" s="17"/>
      <c r="E198" s="17"/>
      <c r="F198" s="10"/>
      <c r="G198" s="17"/>
      <c r="I198" s="47">
        <f t="shared" si="0"/>
        <v>1979</v>
      </c>
      <c r="J198" s="46"/>
    </row>
    <row r="199" spans="1:10" x14ac:dyDescent="0.3">
      <c r="A199" s="2" t="s">
        <v>332</v>
      </c>
      <c r="B199" s="2" t="s">
        <v>153</v>
      </c>
      <c r="C199" s="17"/>
      <c r="D199" s="17">
        <v>2125</v>
      </c>
      <c r="E199" s="17">
        <v>1117</v>
      </c>
      <c r="F199" s="10">
        <v>939</v>
      </c>
      <c r="G199" s="87"/>
      <c r="H199" s="87"/>
      <c r="I199" s="47">
        <f t="shared" si="0"/>
        <v>4181</v>
      </c>
      <c r="J199" s="46"/>
    </row>
    <row r="200" spans="1:10" x14ac:dyDescent="0.3">
      <c r="A200" s="2" t="s">
        <v>33</v>
      </c>
      <c r="B200" s="2" t="s">
        <v>153</v>
      </c>
      <c r="C200" s="17"/>
      <c r="D200" s="17"/>
      <c r="E200" s="17">
        <v>1831</v>
      </c>
      <c r="F200" s="10"/>
      <c r="G200" s="17"/>
      <c r="I200" s="47">
        <f t="shared" si="0"/>
        <v>1831</v>
      </c>
      <c r="J200" s="46"/>
    </row>
    <row r="201" spans="1:10" x14ac:dyDescent="0.3">
      <c r="A201" s="2" t="s">
        <v>326</v>
      </c>
      <c r="B201" s="2" t="s">
        <v>153</v>
      </c>
      <c r="C201" s="17">
        <v>301</v>
      </c>
      <c r="D201" s="17">
        <v>874</v>
      </c>
      <c r="E201" s="17"/>
      <c r="F201" s="10">
        <v>3439</v>
      </c>
      <c r="G201" s="17"/>
      <c r="I201" s="47">
        <f t="shared" si="0"/>
        <v>4614</v>
      </c>
      <c r="J201" s="46"/>
    </row>
    <row r="202" spans="1:10" x14ac:dyDescent="0.3">
      <c r="A202" s="2" t="s">
        <v>31</v>
      </c>
      <c r="B202" s="2" t="s">
        <v>153</v>
      </c>
      <c r="C202" s="17">
        <v>5914</v>
      </c>
      <c r="D202" s="17">
        <v>4233</v>
      </c>
      <c r="E202" s="17"/>
      <c r="F202" s="10"/>
      <c r="G202" s="17"/>
      <c r="I202" s="47">
        <f t="shared" si="0"/>
        <v>10147</v>
      </c>
      <c r="J202" s="46"/>
    </row>
    <row r="203" spans="1:10" x14ac:dyDescent="0.3">
      <c r="A203" s="2" t="s">
        <v>339</v>
      </c>
      <c r="B203" s="2" t="s">
        <v>153</v>
      </c>
      <c r="C203" s="17"/>
      <c r="D203" s="17"/>
      <c r="E203" s="17">
        <v>643</v>
      </c>
      <c r="F203" s="10"/>
      <c r="G203" s="17"/>
      <c r="I203" s="47">
        <f t="shared" si="0"/>
        <v>643</v>
      </c>
      <c r="J203" s="46">
        <f>I203+I218</f>
        <v>643</v>
      </c>
    </row>
    <row r="204" spans="1:10" x14ac:dyDescent="0.3">
      <c r="A204" s="2" t="s">
        <v>245</v>
      </c>
      <c r="B204" s="2" t="s">
        <v>153</v>
      </c>
      <c r="C204" s="17">
        <v>5597</v>
      </c>
      <c r="D204" s="17">
        <v>1710</v>
      </c>
      <c r="E204" s="17">
        <v>1854</v>
      </c>
      <c r="F204" s="10">
        <v>3195</v>
      </c>
      <c r="G204" s="87"/>
      <c r="H204" s="87"/>
      <c r="I204" s="47">
        <f t="shared" si="0"/>
        <v>12356</v>
      </c>
      <c r="J204" s="46"/>
    </row>
    <row r="205" spans="1:10" x14ac:dyDescent="0.3">
      <c r="A205" s="2" t="s">
        <v>161</v>
      </c>
      <c r="B205" s="2" t="s">
        <v>153</v>
      </c>
      <c r="C205" s="17"/>
      <c r="D205" s="17"/>
      <c r="E205" s="17"/>
      <c r="F205" s="10"/>
      <c r="G205" s="17"/>
      <c r="H205" s="17"/>
      <c r="I205" s="47">
        <f t="shared" si="0"/>
        <v>0</v>
      </c>
      <c r="J205" s="46"/>
    </row>
    <row r="206" spans="1:10" x14ac:dyDescent="0.3">
      <c r="A206" s="2" t="s">
        <v>42</v>
      </c>
      <c r="B206" s="2" t="s">
        <v>355</v>
      </c>
      <c r="C206" s="17"/>
      <c r="D206" s="17"/>
      <c r="E206" s="17"/>
      <c r="F206" s="17"/>
      <c r="G206" s="17"/>
      <c r="I206" s="47">
        <f t="shared" si="0"/>
        <v>0</v>
      </c>
      <c r="J206" s="46"/>
    </row>
    <row r="207" spans="1:10" x14ac:dyDescent="0.3">
      <c r="A207" s="2" t="s">
        <v>356</v>
      </c>
      <c r="B207" s="2" t="s">
        <v>355</v>
      </c>
      <c r="C207" s="17"/>
      <c r="D207" s="17"/>
      <c r="E207" s="17"/>
      <c r="F207" s="17"/>
      <c r="G207" s="17"/>
      <c r="I207" s="47">
        <f t="shared" si="0"/>
        <v>0</v>
      </c>
      <c r="J207" s="46"/>
    </row>
    <row r="208" spans="1:10" x14ac:dyDescent="0.3">
      <c r="A208" s="2" t="s">
        <v>44</v>
      </c>
      <c r="B208" s="2" t="s">
        <v>355</v>
      </c>
      <c r="C208" s="17"/>
      <c r="D208" s="17"/>
      <c r="E208" s="17"/>
      <c r="F208" s="17"/>
      <c r="G208" s="17"/>
      <c r="I208" s="47">
        <f t="shared" si="0"/>
        <v>0</v>
      </c>
      <c r="J208" s="46"/>
    </row>
    <row r="209" spans="1:10" x14ac:dyDescent="0.3">
      <c r="A209" s="2" t="s">
        <v>357</v>
      </c>
      <c r="B209" s="2" t="s">
        <v>355</v>
      </c>
      <c r="C209" s="17"/>
      <c r="D209" s="17"/>
      <c r="E209" s="17"/>
      <c r="F209" s="17"/>
      <c r="G209" s="17"/>
      <c r="I209" s="47">
        <f t="shared" si="0"/>
        <v>0</v>
      </c>
      <c r="J209" s="46"/>
    </row>
    <row r="210" spans="1:10" x14ac:dyDescent="0.3">
      <c r="A210" s="2" t="s">
        <v>71</v>
      </c>
      <c r="B210" s="2" t="s">
        <v>355</v>
      </c>
      <c r="C210" s="17"/>
      <c r="D210" s="17"/>
      <c r="E210" s="17"/>
      <c r="F210" s="17"/>
      <c r="G210" s="17"/>
      <c r="I210" s="47">
        <f t="shared" si="0"/>
        <v>0</v>
      </c>
      <c r="J210" s="46"/>
    </row>
    <row r="211" spans="1:10" x14ac:dyDescent="0.3">
      <c r="A211" s="2" t="s">
        <v>358</v>
      </c>
      <c r="B211" s="2" t="s">
        <v>355</v>
      </c>
      <c r="C211" s="17"/>
      <c r="D211" s="17"/>
      <c r="E211" s="17"/>
      <c r="F211" s="17"/>
      <c r="G211" s="17"/>
      <c r="I211" s="47">
        <f t="shared" si="0"/>
        <v>0</v>
      </c>
      <c r="J211" s="46"/>
    </row>
    <row r="212" spans="1:10" x14ac:dyDescent="0.3">
      <c r="A212" s="2" t="s">
        <v>359</v>
      </c>
      <c r="B212" s="2" t="s">
        <v>355</v>
      </c>
      <c r="C212" s="17"/>
      <c r="D212" s="17"/>
      <c r="E212" s="17"/>
      <c r="F212" s="10"/>
      <c r="G212" s="17"/>
      <c r="I212" s="47">
        <f t="shared" si="0"/>
        <v>0</v>
      </c>
      <c r="J212" s="46"/>
    </row>
    <row r="213" spans="1:10" x14ac:dyDescent="0.3">
      <c r="A213" s="2" t="s">
        <v>37</v>
      </c>
      <c r="B213" s="2" t="s">
        <v>381</v>
      </c>
      <c r="C213" s="17">
        <v>2907</v>
      </c>
      <c r="D213" s="17"/>
      <c r="E213" s="17"/>
      <c r="F213" s="17"/>
      <c r="G213" s="17"/>
      <c r="I213" s="47">
        <f t="shared" si="0"/>
        <v>2907</v>
      </c>
      <c r="J213" s="46"/>
    </row>
    <row r="214" spans="1:10" x14ac:dyDescent="0.3">
      <c r="A214" s="2" t="s">
        <v>332</v>
      </c>
      <c r="B214" s="2" t="s">
        <v>381</v>
      </c>
      <c r="C214" s="17"/>
      <c r="D214" s="17"/>
      <c r="E214" s="17"/>
      <c r="F214" s="10"/>
      <c r="G214" s="17"/>
      <c r="I214" s="47">
        <f t="shared" si="0"/>
        <v>0</v>
      </c>
      <c r="J214" s="46"/>
    </row>
    <row r="215" spans="1:10" x14ac:dyDescent="0.3">
      <c r="A215" s="2" t="s">
        <v>33</v>
      </c>
      <c r="B215" s="2" t="s">
        <v>381</v>
      </c>
      <c r="C215" s="17"/>
      <c r="D215" s="17"/>
      <c r="E215" s="17"/>
      <c r="F215" s="10"/>
      <c r="G215" s="17"/>
      <c r="I215" s="47">
        <f t="shared" si="0"/>
        <v>0</v>
      </c>
      <c r="J215" s="46"/>
    </row>
    <row r="216" spans="1:10" x14ac:dyDescent="0.3">
      <c r="A216" s="2" t="s">
        <v>326</v>
      </c>
      <c r="B216" s="2" t="s">
        <v>381</v>
      </c>
      <c r="C216" s="17"/>
      <c r="D216" s="17"/>
      <c r="E216" s="17"/>
      <c r="F216" s="10"/>
      <c r="G216" s="17"/>
      <c r="I216" s="47">
        <f t="shared" si="0"/>
        <v>0</v>
      </c>
      <c r="J216" s="46"/>
    </row>
    <row r="217" spans="1:10" x14ac:dyDescent="0.3">
      <c r="A217" s="2" t="s">
        <v>31</v>
      </c>
      <c r="B217" s="2" t="s">
        <v>381</v>
      </c>
      <c r="C217" s="17"/>
      <c r="D217" s="17"/>
      <c r="E217" s="17"/>
      <c r="F217" s="10"/>
      <c r="G217" s="17"/>
      <c r="H217" s="17"/>
      <c r="I217" s="47">
        <f t="shared" si="0"/>
        <v>0</v>
      </c>
      <c r="J217" s="46"/>
    </row>
    <row r="218" spans="1:10" x14ac:dyDescent="0.3">
      <c r="A218" s="2" t="s">
        <v>339</v>
      </c>
      <c r="B218" s="2" t="s">
        <v>381</v>
      </c>
      <c r="C218" s="17"/>
      <c r="D218" s="17"/>
      <c r="E218" s="17"/>
      <c r="F218" s="10"/>
      <c r="G218" s="17"/>
      <c r="I218" s="47">
        <f t="shared" si="0"/>
        <v>0</v>
      </c>
      <c r="J218" s="46"/>
    </row>
    <row r="219" spans="1:10" x14ac:dyDescent="0.3">
      <c r="A219" s="2" t="s">
        <v>245</v>
      </c>
      <c r="B219" s="2" t="s">
        <v>381</v>
      </c>
      <c r="C219" s="17"/>
      <c r="D219" s="17"/>
      <c r="E219" s="17"/>
      <c r="F219" s="10"/>
      <c r="G219" s="87"/>
      <c r="H219" s="87"/>
      <c r="I219" s="47">
        <f t="shared" si="0"/>
        <v>0</v>
      </c>
      <c r="J219" s="46"/>
    </row>
    <row r="220" spans="1:10" x14ac:dyDescent="0.3">
      <c r="A220" s="2" t="s">
        <v>161</v>
      </c>
      <c r="B220" s="2" t="s">
        <v>381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s="2" t="s">
        <v>42</v>
      </c>
      <c r="B221" s="54" t="s">
        <v>385</v>
      </c>
      <c r="C221" s="17">
        <v>11403</v>
      </c>
      <c r="D221" s="17">
        <v>18808</v>
      </c>
      <c r="E221" s="17">
        <v>5838</v>
      </c>
      <c r="F221" s="10">
        <v>17571</v>
      </c>
      <c r="G221" s="17"/>
      <c r="I221" s="47">
        <f t="shared" si="0"/>
        <v>53620</v>
      </c>
      <c r="J221" s="46"/>
    </row>
    <row r="222" spans="1:10" x14ac:dyDescent="0.3">
      <c r="A222" s="2" t="s">
        <v>356</v>
      </c>
      <c r="B222" s="54" t="s">
        <v>385</v>
      </c>
      <c r="C222" s="17"/>
      <c r="D222" s="17">
        <v>8969</v>
      </c>
      <c r="E222" s="17">
        <v>14797</v>
      </c>
      <c r="F222" s="10">
        <v>3915</v>
      </c>
      <c r="G222" s="17"/>
      <c r="I222" s="47">
        <f t="shared" si="0"/>
        <v>27681</v>
      </c>
      <c r="J222" s="46"/>
    </row>
    <row r="223" spans="1:10" x14ac:dyDescent="0.3">
      <c r="A223" s="2" t="s">
        <v>44</v>
      </c>
      <c r="B223" s="54" t="s">
        <v>385</v>
      </c>
      <c r="C223" s="17">
        <v>8385</v>
      </c>
      <c r="D223" s="17">
        <v>6267</v>
      </c>
      <c r="E223" s="17">
        <v>8891</v>
      </c>
      <c r="F223" s="10">
        <v>7497</v>
      </c>
      <c r="G223" s="17"/>
      <c r="I223" s="47">
        <f t="shared" si="0"/>
        <v>31040</v>
      </c>
      <c r="J223" s="46"/>
    </row>
    <row r="224" spans="1:10" x14ac:dyDescent="0.3">
      <c r="A224" s="2" t="s">
        <v>357</v>
      </c>
      <c r="B224" s="54" t="s">
        <v>385</v>
      </c>
      <c r="C224" s="17">
        <v>3387</v>
      </c>
      <c r="D224" s="17">
        <v>6862</v>
      </c>
      <c r="E224" s="17">
        <v>15637</v>
      </c>
      <c r="F224" s="10">
        <v>11250</v>
      </c>
      <c r="G224" s="17"/>
      <c r="I224" s="47">
        <f t="shared" si="0"/>
        <v>37136</v>
      </c>
      <c r="J224" s="46"/>
    </row>
    <row r="225" spans="1:10" x14ac:dyDescent="0.3">
      <c r="A225" s="2" t="s">
        <v>71</v>
      </c>
      <c r="B225" s="54" t="s">
        <v>385</v>
      </c>
      <c r="C225" s="17"/>
      <c r="D225" s="17"/>
      <c r="E225" s="17"/>
      <c r="F225" s="10">
        <v>2334</v>
      </c>
      <c r="G225" s="17"/>
      <c r="I225" s="47">
        <f t="shared" si="0"/>
        <v>2334</v>
      </c>
      <c r="J225" s="46"/>
    </row>
    <row r="226" spans="1:10" x14ac:dyDescent="0.3">
      <c r="A226" s="2" t="s">
        <v>416</v>
      </c>
      <c r="B226" s="54" t="s">
        <v>385</v>
      </c>
      <c r="C226" s="17">
        <v>3097</v>
      </c>
      <c r="D226" s="17">
        <v>5417</v>
      </c>
      <c r="E226" s="17"/>
      <c r="F226" s="10">
        <v>1913</v>
      </c>
      <c r="G226" s="17"/>
      <c r="I226" s="47">
        <f t="shared" si="0"/>
        <v>10427</v>
      </c>
      <c r="J226" s="46"/>
    </row>
    <row r="227" spans="1:10" x14ac:dyDescent="0.3">
      <c r="A227" s="2" t="s">
        <v>457</v>
      </c>
      <c r="B227" s="54" t="s">
        <v>385</v>
      </c>
      <c r="C227" s="17"/>
      <c r="D227" s="17">
        <v>1622</v>
      </c>
      <c r="E227" s="17">
        <v>2897</v>
      </c>
      <c r="F227" s="10"/>
      <c r="G227" s="17"/>
      <c r="I227" s="47">
        <f t="shared" ref="I227:I247" si="4">C227+D227+E227+F227+G227</f>
        <v>4519</v>
      </c>
      <c r="J227" s="46">
        <f>I227</f>
        <v>4519</v>
      </c>
    </row>
    <row r="228" spans="1:10" x14ac:dyDescent="0.3">
      <c r="A228" s="2" t="s">
        <v>358</v>
      </c>
      <c r="B228" s="54" t="s">
        <v>385</v>
      </c>
      <c r="C228" s="17">
        <v>5332</v>
      </c>
      <c r="D228" s="17">
        <v>1378</v>
      </c>
      <c r="E228" s="17">
        <v>6267</v>
      </c>
      <c r="F228" s="10"/>
      <c r="G228" s="17"/>
      <c r="I228" s="47">
        <f t="shared" si="4"/>
        <v>12977</v>
      </c>
      <c r="J228" s="46"/>
    </row>
    <row r="229" spans="1:10" x14ac:dyDescent="0.3">
      <c r="A229" s="2" t="s">
        <v>359</v>
      </c>
      <c r="B229" s="54" t="s">
        <v>385</v>
      </c>
      <c r="C229" s="17"/>
      <c r="D229" s="17">
        <v>5042</v>
      </c>
      <c r="E229" s="17">
        <v>433</v>
      </c>
      <c r="F229" s="10">
        <v>7209</v>
      </c>
      <c r="G229" s="17"/>
      <c r="I229" s="47">
        <f t="shared" si="4"/>
        <v>12684</v>
      </c>
      <c r="J229" s="46"/>
    </row>
    <row r="230" spans="1:10" x14ac:dyDescent="0.3">
      <c r="A230" s="2" t="s">
        <v>392</v>
      </c>
      <c r="B230" s="54" t="s">
        <v>390</v>
      </c>
      <c r="C230" s="17"/>
      <c r="D230" s="17"/>
      <c r="E230" s="17"/>
      <c r="F230" s="10"/>
      <c r="G230" s="17"/>
      <c r="I230" s="47">
        <f t="shared" si="4"/>
        <v>0</v>
      </c>
      <c r="J230" s="46">
        <f>I230</f>
        <v>0</v>
      </c>
    </row>
    <row r="231" spans="1:10" x14ac:dyDescent="0.3">
      <c r="A231" s="2" t="s">
        <v>411</v>
      </c>
      <c r="B231" s="54" t="s">
        <v>390</v>
      </c>
      <c r="C231" s="17"/>
      <c r="D231" s="17"/>
      <c r="E231" s="17"/>
      <c r="F231" s="10"/>
      <c r="G231" s="17"/>
      <c r="I231" s="47">
        <f t="shared" si="4"/>
        <v>0</v>
      </c>
      <c r="J231" s="46">
        <f>I231</f>
        <v>0</v>
      </c>
    </row>
    <row r="232" spans="1:10" x14ac:dyDescent="0.3">
      <c r="A232" s="2" t="s">
        <v>393</v>
      </c>
      <c r="B232" s="54" t="s">
        <v>390</v>
      </c>
      <c r="C232" s="17"/>
      <c r="D232" s="17"/>
      <c r="E232" s="17"/>
      <c r="F232" s="10"/>
      <c r="G232" s="17"/>
      <c r="I232" s="47">
        <f t="shared" si="4"/>
        <v>0</v>
      </c>
      <c r="J232" s="46">
        <f>I232</f>
        <v>0</v>
      </c>
    </row>
    <row r="233" spans="1:10" x14ac:dyDescent="0.3">
      <c r="A233" s="2" t="s">
        <v>29</v>
      </c>
      <c r="B233" s="54" t="s">
        <v>433</v>
      </c>
      <c r="C233" s="17"/>
      <c r="D233" s="17"/>
      <c r="E233" s="17"/>
      <c r="F233" s="10"/>
      <c r="G233" s="17"/>
      <c r="I233" s="47">
        <f t="shared" si="4"/>
        <v>0</v>
      </c>
      <c r="J233" s="46"/>
    </row>
    <row r="234" spans="1:10" x14ac:dyDescent="0.3">
      <c r="A234" s="2" t="s">
        <v>330</v>
      </c>
      <c r="B234" s="54" t="s">
        <v>433</v>
      </c>
      <c r="C234" s="17"/>
      <c r="D234" s="17"/>
      <c r="E234" s="17"/>
      <c r="F234" s="10"/>
      <c r="G234" s="17"/>
      <c r="I234" s="47">
        <f t="shared" si="4"/>
        <v>0</v>
      </c>
      <c r="J234" s="46"/>
    </row>
    <row r="235" spans="1:10" x14ac:dyDescent="0.3">
      <c r="A235" s="2" t="s">
        <v>17</v>
      </c>
      <c r="B235" s="54" t="s">
        <v>433</v>
      </c>
      <c r="C235" s="17"/>
      <c r="D235" s="17"/>
      <c r="E235" s="17"/>
      <c r="F235" s="10"/>
      <c r="G235" s="17"/>
      <c r="I235" s="47">
        <f t="shared" si="4"/>
        <v>0</v>
      </c>
      <c r="J235" s="46"/>
    </row>
    <row r="236" spans="1:10" x14ac:dyDescent="0.3">
      <c r="A236" s="2" t="s">
        <v>331</v>
      </c>
      <c r="B236" s="54" t="s">
        <v>433</v>
      </c>
      <c r="C236" s="17"/>
      <c r="D236" s="17"/>
      <c r="E236" s="17"/>
      <c r="F236" s="10"/>
      <c r="G236" s="17"/>
      <c r="I236" s="47">
        <f t="shared" si="4"/>
        <v>0</v>
      </c>
      <c r="J236" s="46"/>
    </row>
    <row r="237" spans="1:10" x14ac:dyDescent="0.3">
      <c r="A237" s="2" t="s">
        <v>18</v>
      </c>
      <c r="B237" s="54" t="s">
        <v>433</v>
      </c>
      <c r="C237" s="17"/>
      <c r="D237" s="17"/>
      <c r="E237" s="17"/>
      <c r="F237" s="10"/>
      <c r="G237" s="17"/>
      <c r="I237" s="47">
        <f t="shared" si="4"/>
        <v>0</v>
      </c>
      <c r="J237" s="46"/>
    </row>
    <row r="238" spans="1:10" x14ac:dyDescent="0.3">
      <c r="A238" s="2" t="s">
        <v>415</v>
      </c>
      <c r="B238" s="54" t="s">
        <v>433</v>
      </c>
      <c r="C238" s="17"/>
      <c r="D238" s="17"/>
      <c r="E238" s="17"/>
      <c r="F238" s="10"/>
      <c r="G238" s="17"/>
      <c r="I238" s="47">
        <f t="shared" si="4"/>
        <v>0</v>
      </c>
      <c r="J238" s="46"/>
    </row>
    <row r="239" spans="1:10" x14ac:dyDescent="0.3">
      <c r="A239" s="65" t="s">
        <v>29</v>
      </c>
      <c r="B239" s="58" t="s">
        <v>310</v>
      </c>
      <c r="C239" s="17"/>
      <c r="D239" s="17"/>
      <c r="E239" s="17"/>
      <c r="F239" s="17"/>
      <c r="G239" s="17"/>
      <c r="I239" s="47">
        <f t="shared" si="4"/>
        <v>0</v>
      </c>
      <c r="J239" s="46">
        <f t="shared" ref="J239:J244" si="5">I239+I233+I221</f>
        <v>53620</v>
      </c>
    </row>
    <row r="240" spans="1:10" x14ac:dyDescent="0.3">
      <c r="A240" s="65" t="s">
        <v>330</v>
      </c>
      <c r="B240" s="58" t="s">
        <v>310</v>
      </c>
      <c r="C240" s="17"/>
      <c r="D240" s="17"/>
      <c r="E240" s="17"/>
      <c r="F240" s="17"/>
      <c r="G240" s="17"/>
      <c r="I240" s="47">
        <f t="shared" si="4"/>
        <v>0</v>
      </c>
      <c r="J240" s="46">
        <f t="shared" si="5"/>
        <v>27681</v>
      </c>
    </row>
    <row r="241" spans="1:10" x14ac:dyDescent="0.3">
      <c r="A241" s="65" t="s">
        <v>17</v>
      </c>
      <c r="B241" s="58" t="s">
        <v>310</v>
      </c>
      <c r="C241" s="17"/>
      <c r="D241" s="17"/>
      <c r="E241" s="17"/>
      <c r="F241" s="17"/>
      <c r="G241" s="17"/>
      <c r="I241" s="47">
        <f t="shared" si="4"/>
        <v>0</v>
      </c>
      <c r="J241" s="46">
        <f t="shared" si="5"/>
        <v>31040</v>
      </c>
    </row>
    <row r="242" spans="1:10" x14ac:dyDescent="0.3">
      <c r="A242" s="65" t="s">
        <v>331</v>
      </c>
      <c r="B242" s="58" t="s">
        <v>310</v>
      </c>
      <c r="C242" s="17"/>
      <c r="D242" s="17"/>
      <c r="E242" s="17"/>
      <c r="F242" s="17"/>
      <c r="G242" s="17"/>
      <c r="I242" s="47">
        <f t="shared" si="4"/>
        <v>0</v>
      </c>
      <c r="J242" s="46">
        <f t="shared" si="5"/>
        <v>37136</v>
      </c>
    </row>
    <row r="243" spans="1:10" x14ac:dyDescent="0.3">
      <c r="A243" s="65" t="s">
        <v>18</v>
      </c>
      <c r="B243" s="58" t="s">
        <v>310</v>
      </c>
      <c r="C243" s="17"/>
      <c r="D243" s="17"/>
      <c r="E243" s="17"/>
      <c r="F243" s="10"/>
      <c r="G243" s="17"/>
      <c r="I243" s="47">
        <f t="shared" si="4"/>
        <v>0</v>
      </c>
      <c r="J243" s="46">
        <f t="shared" si="5"/>
        <v>2334</v>
      </c>
    </row>
    <row r="244" spans="1:10" x14ac:dyDescent="0.3">
      <c r="A244" s="65" t="s">
        <v>415</v>
      </c>
      <c r="B244" s="58" t="s">
        <v>310</v>
      </c>
      <c r="C244" s="17"/>
      <c r="D244" s="17"/>
      <c r="E244" s="17"/>
      <c r="F244" s="10"/>
      <c r="G244" s="17"/>
      <c r="I244" s="47">
        <f t="shared" si="4"/>
        <v>0</v>
      </c>
      <c r="J244" s="46">
        <f t="shared" si="5"/>
        <v>10427</v>
      </c>
    </row>
    <row r="245" spans="1:10" x14ac:dyDescent="0.3">
      <c r="A245" s="65" t="s">
        <v>244</v>
      </c>
      <c r="B245" s="58" t="s">
        <v>310</v>
      </c>
      <c r="C245" s="17"/>
      <c r="D245" s="17"/>
      <c r="E245" s="17"/>
      <c r="F245" s="10"/>
      <c r="G245" s="17"/>
      <c r="I245" s="47">
        <f t="shared" si="4"/>
        <v>0</v>
      </c>
      <c r="J245" s="46">
        <f>I245+I228</f>
        <v>12977</v>
      </c>
    </row>
    <row r="246" spans="1:10" x14ac:dyDescent="0.3">
      <c r="A246" s="65" t="s">
        <v>162</v>
      </c>
      <c r="B246" s="58" t="s">
        <v>310</v>
      </c>
      <c r="C246" s="17"/>
      <c r="D246" s="17"/>
      <c r="E246" s="17"/>
      <c r="F246" s="10"/>
      <c r="G246" s="17"/>
      <c r="I246" s="47">
        <f t="shared" si="4"/>
        <v>0</v>
      </c>
      <c r="J246" s="46">
        <f>I246+I229</f>
        <v>12684</v>
      </c>
    </row>
    <row r="247" spans="1:10" x14ac:dyDescent="0.3">
      <c r="A247" t="s">
        <v>27</v>
      </c>
      <c r="B247" t="s">
        <v>45</v>
      </c>
      <c r="C247" s="17"/>
      <c r="D247" s="17"/>
      <c r="E247" s="17"/>
      <c r="F247" s="17"/>
      <c r="G247" s="17"/>
      <c r="I247" s="47">
        <f t="shared" si="4"/>
        <v>0</v>
      </c>
      <c r="J247" s="46">
        <f>I247</f>
        <v>0</v>
      </c>
    </row>
    <row r="248" spans="1:10" x14ac:dyDescent="0.3">
      <c r="C248" s="1" t="s">
        <v>0</v>
      </c>
      <c r="D248" s="1" t="s">
        <v>0</v>
      </c>
      <c r="E248" s="1" t="s">
        <v>0</v>
      </c>
      <c r="F248" s="1" t="s">
        <v>0</v>
      </c>
      <c r="G248" s="1" t="s">
        <v>0</v>
      </c>
      <c r="H248" s="1"/>
      <c r="I248" s="1" t="s">
        <v>0</v>
      </c>
    </row>
    <row r="249" spans="1:10" x14ac:dyDescent="0.3">
      <c r="C249" s="70">
        <f>SUM(C4:C247)</f>
        <v>150994</v>
      </c>
      <c r="D249" s="70">
        <f>SUM(D4:D247)</f>
        <v>208102</v>
      </c>
      <c r="E249" s="70">
        <f>SUM(E4:E247)</f>
        <v>215943</v>
      </c>
      <c r="F249" s="70">
        <f>SUM(F4:F247)</f>
        <v>195965</v>
      </c>
      <c r="G249" s="70">
        <f>SUM(G4:G247)</f>
        <v>0</v>
      </c>
      <c r="H249" s="9"/>
      <c r="I249" s="76">
        <f>SUM(I4:I247)</f>
        <v>771004</v>
      </c>
      <c r="J249" s="76">
        <f>SUM(J4:J247)</f>
        <v>771004</v>
      </c>
    </row>
    <row r="250" spans="1:10" x14ac:dyDescent="0.3">
      <c r="C250" s="1" t="s">
        <v>1</v>
      </c>
      <c r="D250" s="1" t="s">
        <v>1</v>
      </c>
      <c r="E250" s="1" t="s">
        <v>1</v>
      </c>
      <c r="F250" s="1" t="s">
        <v>1</v>
      </c>
      <c r="G250" s="1" t="s">
        <v>1</v>
      </c>
      <c r="H250" s="1"/>
      <c r="I250" s="1" t="s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FBC9D-2DF4-44C0-A738-9BC7714DDB6B}">
  <dimension ref="A1:J256"/>
  <sheetViews>
    <sheetView topLeftCell="A229" workbookViewId="0">
      <selection activeCell="J162" sqref="J162:J178"/>
    </sheetView>
  </sheetViews>
  <sheetFormatPr defaultRowHeight="14.4" x14ac:dyDescent="0.3"/>
  <cols>
    <col min="2" max="2" width="18.77734375" customWidth="1"/>
    <col min="3" max="4" width="11.109375" customWidth="1"/>
    <col min="5" max="5" width="11" customWidth="1"/>
    <col min="6" max="6" width="11.21875" customWidth="1"/>
    <col min="7" max="7" width="10.5546875" customWidth="1"/>
    <col min="8" max="8" width="10.77734375" customWidth="1"/>
    <col min="9" max="9" width="12" customWidth="1"/>
    <col min="10" max="10" width="11.5546875" customWidth="1"/>
  </cols>
  <sheetData>
    <row r="1" spans="1:10" x14ac:dyDescent="0.3">
      <c r="A1" t="s">
        <v>470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90</v>
      </c>
      <c r="D3" s="4" t="s">
        <v>238</v>
      </c>
      <c r="E3" s="4" t="s">
        <v>239</v>
      </c>
      <c r="F3" s="3" t="s">
        <v>65</v>
      </c>
      <c r="G3" s="3" t="s">
        <v>137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32" si="0">C4+D4+E4+F4+G4</f>
        <v>0</v>
      </c>
      <c r="J4" s="44">
        <f>I4+I20+I34+I41+I56+I58+I67+I27+I74+I79+I48</f>
        <v>51131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si="0"/>
        <v>0</v>
      </c>
      <c r="J5" s="44">
        <f>I5+I21+I35+I42+I57+I59+I68+I28+I75+I80+I49</f>
        <v>49340</v>
      </c>
    </row>
    <row r="6" spans="1:10" x14ac:dyDescent="0.3">
      <c r="A6" t="s">
        <v>20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I6+I22+I36+I43+I57+I60+I69+I29+I76+I81+I50</f>
        <v>34503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I7+I23+I37+I44+I30+I51+I61+I70+I77+I82</f>
        <v>65282</v>
      </c>
    </row>
    <row r="8" spans="1:10" x14ac:dyDescent="0.3">
      <c r="A8" t="s">
        <v>21</v>
      </c>
      <c r="B8" t="s">
        <v>13</v>
      </c>
      <c r="C8" s="5"/>
      <c r="D8" s="5">
        <v>507</v>
      </c>
      <c r="E8" s="5"/>
      <c r="F8" s="17"/>
      <c r="G8" s="5"/>
      <c r="I8" s="47">
        <f t="shared" si="0"/>
        <v>507</v>
      </c>
      <c r="J8" s="44">
        <f>I8+I24+I38+I45+I31+I52+I62+I71+I83</f>
        <v>33706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/>
      <c r="I9" s="47">
        <f t="shared" si="0"/>
        <v>0</v>
      </c>
      <c r="J9" s="44">
        <f>I9+I63+I84</f>
        <v>16254</v>
      </c>
    </row>
    <row r="10" spans="1:10" x14ac:dyDescent="0.3">
      <c r="A10" t="s">
        <v>243</v>
      </c>
      <c r="B10" t="s">
        <v>13</v>
      </c>
      <c r="C10" s="5">
        <v>2490</v>
      </c>
      <c r="D10" s="5"/>
      <c r="E10" s="5"/>
      <c r="F10" s="17"/>
      <c r="G10" s="5"/>
      <c r="I10" s="47">
        <f t="shared" si="0"/>
        <v>2490</v>
      </c>
      <c r="J10" s="44">
        <f>I10+I25+I39+I46+I32+I54+I65+I72+I86</f>
        <v>26017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I11+I26+I40+I47+I33+I55+I66+I73+I78+I87</f>
        <v>32964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>
        <v>748</v>
      </c>
      <c r="D13" s="5">
        <v>1027</v>
      </c>
      <c r="E13" s="5">
        <v>1052</v>
      </c>
      <c r="F13" s="17">
        <v>1054</v>
      </c>
      <c r="G13" s="5">
        <v>991</v>
      </c>
      <c r="I13" s="47">
        <f t="shared" si="0"/>
        <v>4872</v>
      </c>
      <c r="J13" s="46">
        <f>I13+I16</f>
        <v>4872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1192</v>
      </c>
      <c r="E15" s="5"/>
      <c r="F15" s="17">
        <v>1213</v>
      </c>
      <c r="G15" s="5"/>
      <c r="I15" s="47">
        <f t="shared" si="0"/>
        <v>2405</v>
      </c>
      <c r="J15" s="46">
        <f>I15</f>
        <v>2405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/>
      <c r="E31" s="17"/>
      <c r="F31" s="17"/>
      <c r="G31" s="17"/>
      <c r="I31" s="47">
        <f t="shared" si="0"/>
        <v>0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>
        <v>6053</v>
      </c>
      <c r="E46" s="17"/>
      <c r="F46" s="17"/>
      <c r="G46" s="17"/>
      <c r="I46" s="47">
        <f t="shared" si="0"/>
        <v>6053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/>
      <c r="D58" s="17">
        <v>6585</v>
      </c>
      <c r="E58" s="17">
        <v>21171</v>
      </c>
      <c r="F58" s="17">
        <v>6835</v>
      </c>
      <c r="G58" s="17">
        <v>8323</v>
      </c>
      <c r="I58" s="47">
        <f t="shared" si="0"/>
        <v>42914</v>
      </c>
      <c r="J58" s="45"/>
    </row>
    <row r="59" spans="1:10" x14ac:dyDescent="0.3">
      <c r="A59" s="60" t="s">
        <v>346</v>
      </c>
      <c r="B59" s="60" t="s">
        <v>315</v>
      </c>
      <c r="C59" s="17">
        <v>4301</v>
      </c>
      <c r="D59" s="17">
        <v>12012</v>
      </c>
      <c r="E59" s="17"/>
      <c r="F59" s="17">
        <v>14502</v>
      </c>
      <c r="G59" s="17">
        <v>5642</v>
      </c>
      <c r="I59" s="47">
        <f t="shared" si="0"/>
        <v>36457</v>
      </c>
      <c r="J59" s="45"/>
    </row>
    <row r="60" spans="1:10" x14ac:dyDescent="0.3">
      <c r="A60" s="60" t="s">
        <v>10</v>
      </c>
      <c r="B60" s="60" t="s">
        <v>315</v>
      </c>
      <c r="C60" s="17"/>
      <c r="D60" s="17">
        <v>7293</v>
      </c>
      <c r="E60" s="17">
        <v>3682</v>
      </c>
      <c r="F60" s="17">
        <v>6154</v>
      </c>
      <c r="G60" s="17">
        <v>2979</v>
      </c>
      <c r="I60" s="47">
        <f t="shared" si="0"/>
        <v>20108</v>
      </c>
      <c r="J60" s="45"/>
    </row>
    <row r="61" spans="1:10" x14ac:dyDescent="0.3">
      <c r="A61" s="60" t="s">
        <v>347</v>
      </c>
      <c r="B61" s="60" t="s">
        <v>315</v>
      </c>
      <c r="C61" s="17">
        <v>11982</v>
      </c>
      <c r="D61" s="17">
        <v>22087</v>
      </c>
      <c r="E61" s="17">
        <v>14976</v>
      </c>
      <c r="F61" s="17">
        <v>2564</v>
      </c>
      <c r="G61" s="17"/>
      <c r="I61" s="47">
        <f t="shared" si="0"/>
        <v>51609</v>
      </c>
      <c r="J61" s="45"/>
    </row>
    <row r="62" spans="1:10" x14ac:dyDescent="0.3">
      <c r="A62" s="60" t="s">
        <v>8</v>
      </c>
      <c r="B62" s="60" t="s">
        <v>315</v>
      </c>
      <c r="C62" s="17"/>
      <c r="D62" s="17"/>
      <c r="E62" s="17"/>
      <c r="F62" s="17">
        <v>7167</v>
      </c>
      <c r="G62" s="17">
        <v>16774</v>
      </c>
      <c r="I62" s="47">
        <f t="shared" si="0"/>
        <v>23941</v>
      </c>
      <c r="J62" s="45"/>
    </row>
    <row r="63" spans="1:10" x14ac:dyDescent="0.3">
      <c r="A63" s="60" t="s">
        <v>466</v>
      </c>
      <c r="B63" s="60" t="s">
        <v>315</v>
      </c>
      <c r="C63" s="17">
        <v>4315</v>
      </c>
      <c r="D63" s="17">
        <v>2244</v>
      </c>
      <c r="E63" s="17">
        <v>1959</v>
      </c>
      <c r="F63" s="17"/>
      <c r="G63" s="17">
        <v>3768</v>
      </c>
      <c r="I63" s="47">
        <f t="shared" si="0"/>
        <v>12286</v>
      </c>
      <c r="J63" s="45"/>
    </row>
    <row r="64" spans="1:10" x14ac:dyDescent="0.3">
      <c r="A64" s="60" t="s">
        <v>467</v>
      </c>
      <c r="B64" s="60" t="s">
        <v>315</v>
      </c>
      <c r="C64" s="17"/>
      <c r="D64" s="17"/>
      <c r="E64" s="17"/>
      <c r="F64" s="17"/>
      <c r="G64" s="17">
        <v>155</v>
      </c>
      <c r="I64" s="47">
        <f t="shared" si="0"/>
        <v>155</v>
      </c>
      <c r="J64" s="46">
        <f>I64+I85</f>
        <v>556</v>
      </c>
    </row>
    <row r="65" spans="1:10" x14ac:dyDescent="0.3">
      <c r="A65" s="60" t="s">
        <v>348</v>
      </c>
      <c r="B65" s="60" t="s">
        <v>315</v>
      </c>
      <c r="C65" s="17">
        <v>7594</v>
      </c>
      <c r="D65" s="17">
        <v>3294</v>
      </c>
      <c r="E65" s="17">
        <v>1076</v>
      </c>
      <c r="F65" s="17"/>
      <c r="G65" s="17">
        <v>3292</v>
      </c>
      <c r="I65" s="47">
        <f t="shared" si="0"/>
        <v>15256</v>
      </c>
      <c r="J65" s="45"/>
    </row>
    <row r="66" spans="1:10" x14ac:dyDescent="0.3">
      <c r="A66" s="60" t="s">
        <v>158</v>
      </c>
      <c r="B66" s="60" t="s">
        <v>315</v>
      </c>
      <c r="C66" s="17"/>
      <c r="D66" s="17"/>
      <c r="E66" s="17">
        <v>10148</v>
      </c>
      <c r="F66" s="17"/>
      <c r="G66" s="17">
        <v>22816</v>
      </c>
      <c r="I66" s="47">
        <f t="shared" si="0"/>
        <v>32964</v>
      </c>
      <c r="J66" s="45"/>
    </row>
    <row r="67" spans="1:10" x14ac:dyDescent="0.3">
      <c r="A67" s="62" t="s">
        <v>172</v>
      </c>
      <c r="B67" s="62" t="s">
        <v>351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2" t="s">
        <v>352</v>
      </c>
      <c r="B68" s="62" t="s">
        <v>351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22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323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24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2" t="s">
        <v>353</v>
      </c>
      <c r="B72" s="62" t="s">
        <v>351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2" t="s">
        <v>354</v>
      </c>
      <c r="B73" s="62" t="s">
        <v>351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2" t="s">
        <v>172</v>
      </c>
      <c r="B74" s="2" t="s">
        <v>469</v>
      </c>
      <c r="C74" s="17"/>
      <c r="D74" s="17"/>
      <c r="E74" s="17">
        <v>4705</v>
      </c>
      <c r="F74" s="17">
        <v>3512</v>
      </c>
      <c r="G74" s="17"/>
      <c r="I74" s="47">
        <f t="shared" si="0"/>
        <v>8217</v>
      </c>
      <c r="J74" s="45"/>
    </row>
    <row r="75" spans="1:10" x14ac:dyDescent="0.3">
      <c r="A75" s="2" t="s">
        <v>352</v>
      </c>
      <c r="B75" s="2" t="s">
        <v>469</v>
      </c>
      <c r="C75" s="17"/>
      <c r="D75" s="17">
        <v>1503</v>
      </c>
      <c r="E75" s="17"/>
      <c r="F75" s="17">
        <v>11380</v>
      </c>
      <c r="G75" s="17"/>
      <c r="I75" s="47">
        <f t="shared" si="0"/>
        <v>12883</v>
      </c>
      <c r="J75" s="45"/>
    </row>
    <row r="76" spans="1:10" x14ac:dyDescent="0.3">
      <c r="A76" s="2" t="s">
        <v>22</v>
      </c>
      <c r="B76" s="2" t="s">
        <v>469</v>
      </c>
      <c r="C76" s="17"/>
      <c r="D76" s="17">
        <v>5782</v>
      </c>
      <c r="E76" s="17">
        <v>3600</v>
      </c>
      <c r="F76" s="17"/>
      <c r="G76" s="17">
        <v>5013</v>
      </c>
      <c r="I76" s="47">
        <f t="shared" si="0"/>
        <v>14395</v>
      </c>
      <c r="J76" s="45"/>
    </row>
    <row r="77" spans="1:10" x14ac:dyDescent="0.3">
      <c r="A77" s="2" t="s">
        <v>323</v>
      </c>
      <c r="B77" s="2" t="s">
        <v>469</v>
      </c>
      <c r="C77" s="17"/>
      <c r="D77" s="17">
        <v>12044</v>
      </c>
      <c r="E77" s="17">
        <v>1629</v>
      </c>
      <c r="F77" s="17"/>
      <c r="G77" s="17"/>
      <c r="I77" s="47">
        <f t="shared" si="0"/>
        <v>13673</v>
      </c>
      <c r="J77" s="45"/>
    </row>
    <row r="78" spans="1:10" x14ac:dyDescent="0.3">
      <c r="A78" s="2" t="s">
        <v>354</v>
      </c>
      <c r="B78" s="2" t="s">
        <v>469</v>
      </c>
      <c r="C78" s="17"/>
      <c r="D78" s="17"/>
      <c r="E78" s="17"/>
      <c r="F78" s="17"/>
      <c r="G78" s="17"/>
      <c r="I78" s="47">
        <f t="shared" si="0"/>
        <v>0</v>
      </c>
      <c r="J78" s="45"/>
    </row>
    <row r="79" spans="1:10" x14ac:dyDescent="0.3">
      <c r="A79" s="77" t="s">
        <v>157</v>
      </c>
      <c r="B79" s="77" t="s">
        <v>386</v>
      </c>
      <c r="C79" s="17"/>
      <c r="D79" s="17"/>
      <c r="E79" s="17"/>
      <c r="F79" s="17"/>
      <c r="G79" s="17"/>
      <c r="I79" s="47">
        <f t="shared" si="0"/>
        <v>0</v>
      </c>
      <c r="J79" s="45"/>
    </row>
    <row r="80" spans="1:10" x14ac:dyDescent="0.3">
      <c r="A80" s="77" t="s">
        <v>328</v>
      </c>
      <c r="B80" s="77" t="s">
        <v>386</v>
      </c>
      <c r="C80" s="17"/>
      <c r="D80" s="17"/>
      <c r="E80" s="17"/>
      <c r="F80" s="17"/>
      <c r="G80" s="17"/>
      <c r="I80" s="47">
        <f t="shared" si="0"/>
        <v>0</v>
      </c>
      <c r="J80" s="45"/>
    </row>
    <row r="81" spans="1:10" x14ac:dyDescent="0.3">
      <c r="A81" s="77" t="s">
        <v>139</v>
      </c>
      <c r="B81" s="77" t="s">
        <v>386</v>
      </c>
      <c r="C81" s="17"/>
      <c r="D81" s="17"/>
      <c r="E81" s="17"/>
      <c r="F81" s="17"/>
      <c r="G81" s="17"/>
      <c r="I81" s="47">
        <f t="shared" si="0"/>
        <v>0</v>
      </c>
      <c r="J81" s="45"/>
    </row>
    <row r="82" spans="1:10" x14ac:dyDescent="0.3">
      <c r="A82" s="77" t="s">
        <v>329</v>
      </c>
      <c r="B82" s="77" t="s">
        <v>386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77" t="s">
        <v>174</v>
      </c>
      <c r="B83" s="77" t="s">
        <v>386</v>
      </c>
      <c r="C83" s="17">
        <v>757</v>
      </c>
      <c r="D83" s="17"/>
      <c r="E83" s="17">
        <v>8298</v>
      </c>
      <c r="F83" s="17"/>
      <c r="G83" s="17">
        <v>203</v>
      </c>
      <c r="I83" s="47">
        <f t="shared" si="0"/>
        <v>9258</v>
      </c>
      <c r="J83" s="45"/>
    </row>
    <row r="84" spans="1:10" x14ac:dyDescent="0.3">
      <c r="A84" s="77" t="s">
        <v>448</v>
      </c>
      <c r="B84" s="77" t="s">
        <v>386</v>
      </c>
      <c r="C84" s="17">
        <v>3968</v>
      </c>
      <c r="D84" s="17"/>
      <c r="E84" s="17"/>
      <c r="F84" s="17"/>
      <c r="G84" s="17"/>
      <c r="I84" s="47">
        <f t="shared" si="0"/>
        <v>3968</v>
      </c>
      <c r="J84" s="45"/>
    </row>
    <row r="85" spans="1:10" x14ac:dyDescent="0.3">
      <c r="A85" s="77" t="s">
        <v>468</v>
      </c>
      <c r="B85" s="77" t="s">
        <v>386</v>
      </c>
      <c r="C85" s="17"/>
      <c r="D85" s="17"/>
      <c r="E85" s="17"/>
      <c r="F85" s="17"/>
      <c r="G85" s="17">
        <v>401</v>
      </c>
      <c r="I85" s="47">
        <f t="shared" si="0"/>
        <v>401</v>
      </c>
      <c r="J85" s="45"/>
    </row>
    <row r="86" spans="1:10" x14ac:dyDescent="0.3">
      <c r="A86" s="77" t="s">
        <v>307</v>
      </c>
      <c r="B86" s="77" t="s">
        <v>386</v>
      </c>
      <c r="C86" s="17">
        <v>1916</v>
      </c>
      <c r="D86" s="17">
        <v>302</v>
      </c>
      <c r="E86" s="17"/>
      <c r="F86" s="17"/>
      <c r="G86" s="17"/>
      <c r="I86" s="47">
        <f t="shared" si="0"/>
        <v>2218</v>
      </c>
      <c r="J86" s="45"/>
    </row>
    <row r="87" spans="1:10" x14ac:dyDescent="0.3">
      <c r="A87" s="77" t="s">
        <v>324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t="s">
        <v>29</v>
      </c>
      <c r="B88" t="s">
        <v>30</v>
      </c>
      <c r="C88" s="17"/>
      <c r="D88" s="17"/>
      <c r="E88" s="17"/>
      <c r="F88" s="17"/>
      <c r="G88" s="17"/>
      <c r="I88" s="47">
        <f t="shared" si="0"/>
        <v>0</v>
      </c>
      <c r="J88" s="44"/>
    </row>
    <row r="89" spans="1:10" x14ac:dyDescent="0.3">
      <c r="A89" s="57" t="s">
        <v>330</v>
      </c>
      <c r="B89" t="s">
        <v>30</v>
      </c>
      <c r="C89" s="17"/>
      <c r="D89" s="17"/>
      <c r="E89" s="17"/>
      <c r="F89" s="17"/>
      <c r="G89" s="17"/>
      <c r="I89" s="47">
        <f t="shared" si="0"/>
        <v>0</v>
      </c>
      <c r="J89" s="44"/>
    </row>
    <row r="90" spans="1:10" x14ac:dyDescent="0.3">
      <c r="A90" t="s">
        <v>17</v>
      </c>
      <c r="B90" t="s">
        <v>30</v>
      </c>
      <c r="C90" s="17"/>
      <c r="D90" s="17"/>
      <c r="E90" s="17"/>
      <c r="F90" s="17"/>
      <c r="G90" s="17"/>
      <c r="I90" s="47">
        <f t="shared" si="0"/>
        <v>0</v>
      </c>
      <c r="J90" s="44"/>
    </row>
    <row r="91" spans="1:10" x14ac:dyDescent="0.3">
      <c r="A91" t="s">
        <v>331</v>
      </c>
      <c r="B91" t="s">
        <v>30</v>
      </c>
      <c r="C91" s="17">
        <v>5253</v>
      </c>
      <c r="D91" s="17">
        <v>13933</v>
      </c>
      <c r="E91" s="17">
        <v>7247</v>
      </c>
      <c r="F91" s="17">
        <v>2136</v>
      </c>
      <c r="G91" s="17"/>
      <c r="I91" s="47">
        <f t="shared" si="0"/>
        <v>28569</v>
      </c>
      <c r="J91" s="44"/>
    </row>
    <row r="92" spans="1:10" x14ac:dyDescent="0.3">
      <c r="A92" t="s">
        <v>18</v>
      </c>
      <c r="B92" t="s">
        <v>30</v>
      </c>
      <c r="C92" s="17">
        <v>151</v>
      </c>
      <c r="D92" s="17"/>
      <c r="E92" s="17">
        <v>8277</v>
      </c>
      <c r="F92" s="17">
        <v>2009</v>
      </c>
      <c r="G92" s="17">
        <v>9820</v>
      </c>
      <c r="I92" s="47">
        <f t="shared" si="0"/>
        <v>20257</v>
      </c>
      <c r="J92" s="44"/>
    </row>
    <row r="93" spans="1:10" x14ac:dyDescent="0.3">
      <c r="A93" t="s">
        <v>415</v>
      </c>
      <c r="B93" t="s">
        <v>30</v>
      </c>
      <c r="C93" s="17">
        <v>5062</v>
      </c>
      <c r="D93" s="17">
        <v>2112</v>
      </c>
      <c r="E93" s="17">
        <v>1600</v>
      </c>
      <c r="F93" s="17"/>
      <c r="G93" s="17">
        <v>1215</v>
      </c>
      <c r="I93" s="47">
        <f t="shared" si="0"/>
        <v>9989</v>
      </c>
      <c r="J93" s="44"/>
    </row>
    <row r="94" spans="1:10" x14ac:dyDescent="0.3">
      <c r="A94" t="s">
        <v>244</v>
      </c>
      <c r="B94" t="s">
        <v>30</v>
      </c>
      <c r="C94" s="17">
        <v>8009</v>
      </c>
      <c r="D94" s="17">
        <v>1297</v>
      </c>
      <c r="E94" s="17"/>
      <c r="F94" s="17"/>
      <c r="G94" s="17"/>
      <c r="I94" s="47">
        <f t="shared" si="0"/>
        <v>9306</v>
      </c>
      <c r="J94" s="44"/>
    </row>
    <row r="95" spans="1:10" x14ac:dyDescent="0.3">
      <c r="A95" t="s">
        <v>162</v>
      </c>
      <c r="B95" t="s">
        <v>30</v>
      </c>
      <c r="C95" s="17"/>
      <c r="D95" s="17"/>
      <c r="E95" s="17"/>
      <c r="F95" s="17"/>
      <c r="G95" s="17"/>
      <c r="I95" s="47">
        <f t="shared" si="0"/>
        <v>0</v>
      </c>
      <c r="J95" s="46"/>
    </row>
    <row r="96" spans="1:10" x14ac:dyDescent="0.3">
      <c r="A96" s="42" t="s">
        <v>25</v>
      </c>
      <c r="B96" s="42" t="s">
        <v>30</v>
      </c>
      <c r="C96" s="17"/>
      <c r="D96" s="17"/>
      <c r="E96" s="17"/>
      <c r="F96" s="17">
        <v>1929</v>
      </c>
      <c r="G96" s="17"/>
      <c r="I96" s="47">
        <f t="shared" si="0"/>
        <v>1929</v>
      </c>
      <c r="J96" s="46">
        <f t="shared" ref="J96:J101" si="1">I96</f>
        <v>1929</v>
      </c>
    </row>
    <row r="97" spans="1:10" x14ac:dyDescent="0.3">
      <c r="A97" s="42" t="s">
        <v>349</v>
      </c>
      <c r="B97" s="42" t="s">
        <v>30</v>
      </c>
      <c r="C97" s="17"/>
      <c r="D97" s="17"/>
      <c r="E97" s="17"/>
      <c r="F97" s="17"/>
      <c r="G97" s="17">
        <v>1579</v>
      </c>
      <c r="I97" s="47">
        <f t="shared" si="0"/>
        <v>1579</v>
      </c>
      <c r="J97" s="46">
        <f t="shared" si="1"/>
        <v>1579</v>
      </c>
    </row>
    <row r="98" spans="1:10" x14ac:dyDescent="0.3">
      <c r="A98" s="42" t="s">
        <v>27</v>
      </c>
      <c r="B98" s="42" t="s">
        <v>30</v>
      </c>
      <c r="C98" s="17"/>
      <c r="D98" s="17"/>
      <c r="E98" s="17"/>
      <c r="F98" s="17"/>
      <c r="G98" s="17"/>
      <c r="I98" s="47">
        <f t="shared" si="0"/>
        <v>0</v>
      </c>
      <c r="J98" s="44">
        <f t="shared" si="1"/>
        <v>0</v>
      </c>
    </row>
    <row r="99" spans="1:10" x14ac:dyDescent="0.3">
      <c r="A99" s="60" t="s">
        <v>325</v>
      </c>
      <c r="B99" s="60" t="s">
        <v>30</v>
      </c>
      <c r="C99" s="17">
        <v>809</v>
      </c>
      <c r="D99" s="17">
        <v>339</v>
      </c>
      <c r="E99" s="17">
        <v>424</v>
      </c>
      <c r="F99" s="17"/>
      <c r="G99" s="17"/>
      <c r="I99" s="47">
        <f t="shared" si="0"/>
        <v>1572</v>
      </c>
      <c r="J99" s="44">
        <f t="shared" si="1"/>
        <v>1572</v>
      </c>
    </row>
    <row r="100" spans="1:10" x14ac:dyDescent="0.3">
      <c r="A100" s="42" t="s">
        <v>28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4">
        <f t="shared" si="1"/>
        <v>0</v>
      </c>
    </row>
    <row r="101" spans="1:10" x14ac:dyDescent="0.3">
      <c r="A101" s="42" t="s">
        <v>398</v>
      </c>
      <c r="B101" s="42" t="s">
        <v>30</v>
      </c>
      <c r="C101" s="17"/>
      <c r="D101" s="17">
        <v>1169</v>
      </c>
      <c r="E101" s="17"/>
      <c r="F101" s="17">
        <v>1134</v>
      </c>
      <c r="G101" s="17"/>
      <c r="I101" s="47">
        <f t="shared" si="0"/>
        <v>2303</v>
      </c>
      <c r="J101" s="44">
        <f t="shared" si="1"/>
        <v>2303</v>
      </c>
    </row>
    <row r="102" spans="1:10" x14ac:dyDescent="0.3">
      <c r="A102" s="42" t="s">
        <v>458</v>
      </c>
      <c r="B102" s="42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4">
        <f>I102</f>
        <v>0</v>
      </c>
    </row>
    <row r="103" spans="1:10" x14ac:dyDescent="0.3">
      <c r="A103" t="s">
        <v>29</v>
      </c>
      <c r="B103" s="59" t="s">
        <v>254</v>
      </c>
      <c r="C103" s="17"/>
      <c r="D103" s="17"/>
      <c r="E103" s="17"/>
      <c r="F103" s="17"/>
      <c r="G103" s="17"/>
      <c r="I103" s="47">
        <f t="shared" si="0"/>
        <v>0</v>
      </c>
      <c r="J103" s="44">
        <f>I88+I103+I111+I139+I118+I125+I132+I146</f>
        <v>32067</v>
      </c>
    </row>
    <row r="104" spans="1:10" x14ac:dyDescent="0.3">
      <c r="A104" t="s">
        <v>330</v>
      </c>
      <c r="B104" s="59" t="s">
        <v>254</v>
      </c>
      <c r="C104" s="17"/>
      <c r="D104" s="17"/>
      <c r="E104" s="17"/>
      <c r="F104" s="17"/>
      <c r="G104" s="17"/>
      <c r="I104" s="47">
        <f t="shared" si="0"/>
        <v>0</v>
      </c>
      <c r="J104" s="46">
        <f>I104+I140+I119+I126+I133+I147+I112+I89</f>
        <v>31345</v>
      </c>
    </row>
    <row r="105" spans="1:10" x14ac:dyDescent="0.3">
      <c r="A105" t="s">
        <v>17</v>
      </c>
      <c r="B105" s="59" t="s">
        <v>254</v>
      </c>
      <c r="C105" s="17"/>
      <c r="D105" s="17"/>
      <c r="E105" s="17"/>
      <c r="F105" s="17"/>
      <c r="G105" s="17"/>
      <c r="I105" s="47">
        <f t="shared" si="0"/>
        <v>0</v>
      </c>
      <c r="J105" s="44">
        <f>I90+I105+I113+I141+I120+I127+I134+I148</f>
        <v>22529</v>
      </c>
    </row>
    <row r="106" spans="1:10" x14ac:dyDescent="0.3">
      <c r="A106" t="s">
        <v>331</v>
      </c>
      <c r="B106" s="59" t="s">
        <v>254</v>
      </c>
      <c r="C106" s="17"/>
      <c r="D106" s="17"/>
      <c r="E106" s="17"/>
      <c r="F106" s="17"/>
      <c r="G106" s="17"/>
      <c r="I106" s="47">
        <f t="shared" si="0"/>
        <v>0</v>
      </c>
      <c r="J106" s="46">
        <f>I106+I142+I121+I128+I135+I149+I114+I91</f>
        <v>28569</v>
      </c>
    </row>
    <row r="107" spans="1:10" x14ac:dyDescent="0.3">
      <c r="A107" t="s">
        <v>18</v>
      </c>
      <c r="B107" s="59" t="s">
        <v>254</v>
      </c>
      <c r="C107" s="17"/>
      <c r="D107" s="17"/>
      <c r="E107" s="17"/>
      <c r="F107" s="17"/>
      <c r="G107" s="17"/>
      <c r="I107" s="47">
        <f t="shared" si="0"/>
        <v>0</v>
      </c>
      <c r="J107" s="44">
        <f>I92+I115+I143+I107+I122+I129+I136+I150</f>
        <v>20920</v>
      </c>
    </row>
    <row r="108" spans="1:10" x14ac:dyDescent="0.3">
      <c r="A108" t="s">
        <v>415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4">
        <f>I108+I93+I151</f>
        <v>9989</v>
      </c>
    </row>
    <row r="109" spans="1:10" x14ac:dyDescent="0.3">
      <c r="A109" t="s">
        <v>244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4">
        <f>I94+I116+I109+I144+I123+I130+I137+I152</f>
        <v>14466</v>
      </c>
    </row>
    <row r="110" spans="1:10" x14ac:dyDescent="0.3">
      <c r="A110" t="s">
        <v>162</v>
      </c>
      <c r="B110" s="59" t="s">
        <v>254</v>
      </c>
      <c r="C110" s="17"/>
      <c r="D110" s="17"/>
      <c r="E110" s="17">
        <v>357</v>
      </c>
      <c r="F110" s="17"/>
      <c r="G110" s="17">
        <v>4433</v>
      </c>
      <c r="I110" s="47">
        <f t="shared" si="0"/>
        <v>4790</v>
      </c>
      <c r="J110" s="44">
        <f>I95+I110+I117+I145+I124+I131+I138+I153</f>
        <v>4790</v>
      </c>
    </row>
    <row r="111" spans="1:10" x14ac:dyDescent="0.3">
      <c r="A111" t="s">
        <v>175</v>
      </c>
      <c r="B111" s="68" t="s">
        <v>430</v>
      </c>
      <c r="C111" s="17"/>
      <c r="D111" s="17"/>
      <c r="E111" s="17"/>
      <c r="F111" s="17"/>
      <c r="G111" s="17"/>
      <c r="I111" s="47">
        <f t="shared" si="0"/>
        <v>0</v>
      </c>
      <c r="J111" s="45"/>
    </row>
    <row r="112" spans="1:10" x14ac:dyDescent="0.3">
      <c r="A112" t="s">
        <v>361</v>
      </c>
      <c r="B112" s="68" t="s">
        <v>430</v>
      </c>
      <c r="C112" s="17"/>
      <c r="D112" s="17"/>
      <c r="E112" s="17"/>
      <c r="F112" s="17"/>
      <c r="G112" s="17"/>
      <c r="I112" s="47">
        <f t="shared" si="0"/>
        <v>0</v>
      </c>
      <c r="J112" s="45"/>
    </row>
    <row r="113" spans="1:10" x14ac:dyDescent="0.3">
      <c r="A113" t="s">
        <v>176</v>
      </c>
      <c r="B113" s="68" t="s">
        <v>430</v>
      </c>
      <c r="C113" s="17"/>
      <c r="D113" s="17"/>
      <c r="E113" s="17"/>
      <c r="F113" s="17"/>
      <c r="G113" s="17"/>
      <c r="I113" s="47">
        <f t="shared" si="0"/>
        <v>0</v>
      </c>
      <c r="J113" s="45"/>
    </row>
    <row r="114" spans="1:10" x14ac:dyDescent="0.3">
      <c r="A114" t="s">
        <v>362</v>
      </c>
      <c r="B114" s="68" t="s">
        <v>430</v>
      </c>
      <c r="C114" s="17"/>
      <c r="D114" s="17"/>
      <c r="E114" s="17"/>
      <c r="F114" s="17"/>
      <c r="G114" s="17"/>
      <c r="I114" s="47">
        <f t="shared" si="0"/>
        <v>0</v>
      </c>
      <c r="J114" s="45"/>
    </row>
    <row r="115" spans="1:10" x14ac:dyDescent="0.3">
      <c r="A115" t="s">
        <v>177</v>
      </c>
      <c r="B115" s="68" t="s">
        <v>430</v>
      </c>
      <c r="C115" s="17"/>
      <c r="D115" s="17"/>
      <c r="E115" s="17"/>
      <c r="F115" s="17"/>
      <c r="G115" s="17"/>
      <c r="I115" s="47">
        <f t="shared" si="0"/>
        <v>0</v>
      </c>
      <c r="J115" s="45"/>
    </row>
    <row r="116" spans="1:10" x14ac:dyDescent="0.3">
      <c r="A116" t="s">
        <v>363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364</v>
      </c>
      <c r="B117" s="68" t="s">
        <v>430</v>
      </c>
      <c r="C117" s="17"/>
      <c r="D117" s="17"/>
      <c r="E117" s="17"/>
      <c r="F117" s="17"/>
      <c r="G117" s="17"/>
      <c r="I117" s="13">
        <f t="shared" si="0"/>
        <v>0</v>
      </c>
      <c r="J117" s="45"/>
    </row>
    <row r="118" spans="1:10" x14ac:dyDescent="0.3">
      <c r="A118" t="s">
        <v>175</v>
      </c>
      <c r="B118" s="64" t="s">
        <v>360</v>
      </c>
      <c r="C118" s="17"/>
      <c r="D118" s="17"/>
      <c r="E118" s="17"/>
      <c r="F118" s="17"/>
      <c r="G118" s="17"/>
      <c r="I118" s="13">
        <f t="shared" si="0"/>
        <v>0</v>
      </c>
      <c r="J118" s="45"/>
    </row>
    <row r="119" spans="1:10" x14ac:dyDescent="0.3">
      <c r="A119" t="s">
        <v>361</v>
      </c>
      <c r="B119" s="64" t="s">
        <v>360</v>
      </c>
      <c r="C119" s="17"/>
      <c r="D119" s="17"/>
      <c r="E119" s="17"/>
      <c r="F119" s="17"/>
      <c r="G119" s="17"/>
      <c r="I119" s="13">
        <f t="shared" si="0"/>
        <v>0</v>
      </c>
      <c r="J119" s="45"/>
    </row>
    <row r="120" spans="1:10" x14ac:dyDescent="0.3">
      <c r="A120" t="s">
        <v>176</v>
      </c>
      <c r="B120" s="64" t="s">
        <v>360</v>
      </c>
      <c r="C120" s="17"/>
      <c r="D120" s="17"/>
      <c r="E120" s="17"/>
      <c r="F120" s="17"/>
      <c r="G120" s="17"/>
      <c r="I120" s="13">
        <f t="shared" si="0"/>
        <v>0</v>
      </c>
      <c r="J120" s="45"/>
    </row>
    <row r="121" spans="1:10" x14ac:dyDescent="0.3">
      <c r="A121" t="s">
        <v>362</v>
      </c>
      <c r="B121" s="64" t="s">
        <v>360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177</v>
      </c>
      <c r="B122" s="64" t="s">
        <v>360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s="2" t="s">
        <v>363</v>
      </c>
      <c r="B123" s="64" t="s">
        <v>360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s="2" t="s">
        <v>364</v>
      </c>
      <c r="B124" s="64" t="s">
        <v>360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s="71" t="s">
        <v>29</v>
      </c>
      <c r="B125" s="68" t="s">
        <v>382</v>
      </c>
      <c r="C125" s="17"/>
      <c r="D125" s="17"/>
      <c r="E125" s="17"/>
      <c r="F125" s="17"/>
      <c r="G125" s="17"/>
      <c r="I125" s="13">
        <f t="shared" si="0"/>
        <v>0</v>
      </c>
      <c r="J125" s="46"/>
    </row>
    <row r="126" spans="1:10" x14ac:dyDescent="0.3">
      <c r="A126" s="71" t="s">
        <v>330</v>
      </c>
      <c r="B126" s="68" t="s">
        <v>382</v>
      </c>
      <c r="C126" s="17"/>
      <c r="D126" s="17"/>
      <c r="E126" s="17"/>
      <c r="F126" s="17"/>
      <c r="G126" s="17"/>
      <c r="I126" s="13">
        <f t="shared" si="0"/>
        <v>0</v>
      </c>
      <c r="J126" s="46"/>
    </row>
    <row r="127" spans="1:10" x14ac:dyDescent="0.3">
      <c r="A127" s="71" t="s">
        <v>17</v>
      </c>
      <c r="B127" s="68" t="s">
        <v>382</v>
      </c>
      <c r="C127" s="17"/>
      <c r="D127" s="17"/>
      <c r="E127" s="17"/>
      <c r="F127" s="17"/>
      <c r="G127" s="17"/>
      <c r="I127" s="13">
        <f t="shared" si="0"/>
        <v>0</v>
      </c>
      <c r="J127" s="46"/>
    </row>
    <row r="128" spans="1:10" x14ac:dyDescent="0.3">
      <c r="A128" s="71" t="s">
        <v>331</v>
      </c>
      <c r="B128" s="68" t="s">
        <v>382</v>
      </c>
      <c r="C128" s="17"/>
      <c r="D128" s="17"/>
      <c r="E128" s="17"/>
      <c r="F128" s="17"/>
      <c r="G128" s="17"/>
      <c r="I128" s="13">
        <f t="shared" si="0"/>
        <v>0</v>
      </c>
      <c r="J128" s="46"/>
    </row>
    <row r="129" spans="1:10" x14ac:dyDescent="0.3">
      <c r="A129" s="71" t="s">
        <v>18</v>
      </c>
      <c r="B129" s="68" t="s">
        <v>382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s="71" t="s">
        <v>244</v>
      </c>
      <c r="B130" s="68" t="s">
        <v>382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71" t="s">
        <v>162</v>
      </c>
      <c r="B131" s="68" t="s">
        <v>382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55" t="s">
        <v>37</v>
      </c>
      <c r="B132" s="68" t="s">
        <v>382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55" t="s">
        <v>332</v>
      </c>
      <c r="B133" s="68" t="s">
        <v>382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s="72" t="s">
        <v>33</v>
      </c>
      <c r="B134" s="68" t="s">
        <v>382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s="72" t="s">
        <v>326</v>
      </c>
      <c r="B135" s="68" t="s">
        <v>382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72" t="s">
        <v>31</v>
      </c>
      <c r="B136" s="68" t="s">
        <v>382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55" t="s">
        <v>245</v>
      </c>
      <c r="B137" s="68" t="s">
        <v>382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55" t="s">
        <v>161</v>
      </c>
      <c r="B138" s="68" t="s">
        <v>382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2" t="s">
        <v>37</v>
      </c>
      <c r="B139" s="73" t="s">
        <v>297</v>
      </c>
      <c r="C139" s="17"/>
      <c r="D139" s="17">
        <v>4980</v>
      </c>
      <c r="E139" s="17">
        <v>17700</v>
      </c>
      <c r="F139" s="17">
        <v>4810</v>
      </c>
      <c r="G139" s="17">
        <v>896</v>
      </c>
      <c r="I139" s="13">
        <f t="shared" si="0"/>
        <v>28386</v>
      </c>
      <c r="J139" s="46"/>
    </row>
    <row r="140" spans="1:10" x14ac:dyDescent="0.3">
      <c r="A140" s="2" t="s">
        <v>332</v>
      </c>
      <c r="B140" s="73" t="s">
        <v>297</v>
      </c>
      <c r="C140" s="17">
        <v>3990</v>
      </c>
      <c r="D140" s="17">
        <v>10563</v>
      </c>
      <c r="E140" s="17"/>
      <c r="F140" s="17">
        <v>10855</v>
      </c>
      <c r="G140" s="17"/>
      <c r="I140" s="13">
        <f t="shared" si="0"/>
        <v>25408</v>
      </c>
      <c r="J140" s="46"/>
    </row>
    <row r="141" spans="1:10" x14ac:dyDescent="0.3">
      <c r="A141" s="2" t="s">
        <v>33</v>
      </c>
      <c r="B141" s="73" t="s">
        <v>297</v>
      </c>
      <c r="C141" s="17"/>
      <c r="D141" s="17">
        <v>12150</v>
      </c>
      <c r="E141" s="17"/>
      <c r="F141" s="17"/>
      <c r="G141" s="17"/>
      <c r="I141" s="13">
        <f t="shared" si="0"/>
        <v>12150</v>
      </c>
      <c r="J141" s="46"/>
    </row>
    <row r="142" spans="1:10" x14ac:dyDescent="0.3">
      <c r="A142" s="2" t="s">
        <v>326</v>
      </c>
      <c r="B142" s="73" t="s">
        <v>297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2" t="s">
        <v>31</v>
      </c>
      <c r="B143" s="73" t="s">
        <v>297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2" t="s">
        <v>245</v>
      </c>
      <c r="B144" s="73" t="s">
        <v>297</v>
      </c>
      <c r="C144" s="17"/>
      <c r="D144" s="17">
        <v>171</v>
      </c>
      <c r="E144" s="17"/>
      <c r="F144" s="17"/>
      <c r="G144" s="17">
        <v>3312</v>
      </c>
      <c r="I144" s="13">
        <f t="shared" si="0"/>
        <v>3483</v>
      </c>
      <c r="J144" s="46"/>
    </row>
    <row r="145" spans="1:10" x14ac:dyDescent="0.3">
      <c r="A145" s="2" t="s">
        <v>161</v>
      </c>
      <c r="B145" s="73" t="s">
        <v>297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77" t="s">
        <v>175</v>
      </c>
      <c r="B146" s="67" t="s">
        <v>382</v>
      </c>
      <c r="C146" s="17"/>
      <c r="D146" s="17"/>
      <c r="E146" s="17"/>
      <c r="F146" s="17"/>
      <c r="G146" s="17">
        <v>3681</v>
      </c>
      <c r="I146" s="13">
        <f t="shared" si="0"/>
        <v>3681</v>
      </c>
      <c r="J146" s="46"/>
    </row>
    <row r="147" spans="1:10" x14ac:dyDescent="0.3">
      <c r="A147" s="77" t="s">
        <v>361</v>
      </c>
      <c r="B147" s="67" t="s">
        <v>382</v>
      </c>
      <c r="C147" s="17"/>
      <c r="D147" s="17"/>
      <c r="E147" s="17"/>
      <c r="F147" s="17">
        <v>2251</v>
      </c>
      <c r="G147" s="17">
        <v>3686</v>
      </c>
      <c r="I147" s="13">
        <f t="shared" si="0"/>
        <v>5937</v>
      </c>
      <c r="J147" s="46"/>
    </row>
    <row r="148" spans="1:10" x14ac:dyDescent="0.3">
      <c r="A148" s="77" t="s">
        <v>176</v>
      </c>
      <c r="B148" s="67" t="s">
        <v>382</v>
      </c>
      <c r="C148" s="17"/>
      <c r="D148" s="17"/>
      <c r="E148" s="17">
        <v>2992</v>
      </c>
      <c r="F148" s="17">
        <v>5020</v>
      </c>
      <c r="G148" s="17">
        <v>2367</v>
      </c>
      <c r="I148" s="13">
        <f t="shared" si="0"/>
        <v>10379</v>
      </c>
      <c r="J148" s="46"/>
    </row>
    <row r="149" spans="1:10" x14ac:dyDescent="0.3">
      <c r="A149" s="77" t="s">
        <v>362</v>
      </c>
      <c r="B149" s="67" t="s">
        <v>382</v>
      </c>
      <c r="C149" s="17"/>
      <c r="D149" s="17"/>
      <c r="E149" s="17"/>
      <c r="F149" s="17"/>
      <c r="G149" s="17"/>
      <c r="I149" s="13">
        <f t="shared" si="0"/>
        <v>0</v>
      </c>
      <c r="J149" s="46"/>
    </row>
    <row r="150" spans="1:10" x14ac:dyDescent="0.3">
      <c r="A150" s="77" t="s">
        <v>177</v>
      </c>
      <c r="B150" s="67" t="s">
        <v>382</v>
      </c>
      <c r="C150" s="17"/>
      <c r="D150" s="17">
        <v>663</v>
      </c>
      <c r="E150" s="17"/>
      <c r="F150" s="17"/>
      <c r="G150" s="17"/>
      <c r="I150" s="13">
        <f t="shared" si="0"/>
        <v>663</v>
      </c>
      <c r="J150" s="46"/>
    </row>
    <row r="151" spans="1:10" x14ac:dyDescent="0.3">
      <c r="A151" s="77" t="s">
        <v>449</v>
      </c>
      <c r="B151" s="67" t="s">
        <v>382</v>
      </c>
      <c r="C151" s="17"/>
      <c r="D151" s="17"/>
      <c r="E151" s="17"/>
      <c r="F151" s="17"/>
      <c r="G151" s="17"/>
      <c r="I151" s="13">
        <f t="shared" si="0"/>
        <v>0</v>
      </c>
      <c r="J151" s="46"/>
    </row>
    <row r="152" spans="1:10" x14ac:dyDescent="0.3">
      <c r="A152" s="77" t="s">
        <v>363</v>
      </c>
      <c r="B152" s="67" t="s">
        <v>382</v>
      </c>
      <c r="C152" s="17">
        <v>824</v>
      </c>
      <c r="D152" s="17"/>
      <c r="E152" s="17">
        <v>853</v>
      </c>
      <c r="F152" s="17"/>
      <c r="G152" s="17"/>
      <c r="I152" s="13">
        <f t="shared" si="0"/>
        <v>1677</v>
      </c>
      <c r="J152" s="46"/>
    </row>
    <row r="153" spans="1:10" x14ac:dyDescent="0.3">
      <c r="A153" s="77" t="s">
        <v>364</v>
      </c>
      <c r="B153" s="67" t="s">
        <v>382</v>
      </c>
      <c r="C153" s="17"/>
      <c r="D153" s="17"/>
      <c r="E153" s="17"/>
      <c r="F153" s="17"/>
      <c r="G153" s="17"/>
      <c r="I153" s="13">
        <f t="shared" si="0"/>
        <v>0</v>
      </c>
      <c r="J153" s="46"/>
    </row>
    <row r="154" spans="1:10" x14ac:dyDescent="0.3">
      <c r="A154" t="s">
        <v>37</v>
      </c>
      <c r="B154" s="55" t="s">
        <v>336</v>
      </c>
      <c r="C154" s="17"/>
      <c r="D154" s="17"/>
      <c r="E154" s="17"/>
      <c r="F154" s="10"/>
      <c r="G154" s="17"/>
      <c r="I154" s="47">
        <f t="shared" si="0"/>
        <v>0</v>
      </c>
      <c r="J154" s="45"/>
    </row>
    <row r="155" spans="1:10" x14ac:dyDescent="0.3">
      <c r="A155" s="2" t="s">
        <v>332</v>
      </c>
      <c r="B155" s="55" t="s">
        <v>336</v>
      </c>
      <c r="C155" s="17"/>
      <c r="D155" s="17"/>
      <c r="E155" s="17"/>
      <c r="F155" s="10"/>
      <c r="G155" s="17"/>
      <c r="I155" s="47">
        <f t="shared" si="0"/>
        <v>0</v>
      </c>
      <c r="J155" s="45"/>
    </row>
    <row r="156" spans="1:10" x14ac:dyDescent="0.3">
      <c r="A156" t="s">
        <v>33</v>
      </c>
      <c r="B156" s="55" t="s">
        <v>336</v>
      </c>
      <c r="C156" s="17"/>
      <c r="D156" s="17"/>
      <c r="E156" s="17"/>
      <c r="F156" s="10"/>
      <c r="G156" s="17"/>
      <c r="I156" s="47">
        <f t="shared" si="0"/>
        <v>0</v>
      </c>
      <c r="J156" s="45"/>
    </row>
    <row r="157" spans="1:10" x14ac:dyDescent="0.3">
      <c r="A157" s="2" t="s">
        <v>326</v>
      </c>
      <c r="B157" s="55" t="s">
        <v>336</v>
      </c>
      <c r="C157" s="17"/>
      <c r="D157" s="17"/>
      <c r="E157" s="17"/>
      <c r="F157" s="10"/>
      <c r="G157" s="17"/>
      <c r="I157" s="47">
        <f t="shared" si="0"/>
        <v>0</v>
      </c>
      <c r="J157" s="45"/>
    </row>
    <row r="158" spans="1:10" x14ac:dyDescent="0.3">
      <c r="A158" s="2" t="s">
        <v>339</v>
      </c>
      <c r="B158" s="55" t="s">
        <v>336</v>
      </c>
      <c r="C158" s="17"/>
      <c r="D158" s="17"/>
      <c r="E158" s="17"/>
      <c r="F158" s="10"/>
      <c r="G158" s="17"/>
      <c r="I158" s="47">
        <f t="shared" si="0"/>
        <v>0</v>
      </c>
      <c r="J158" s="46">
        <f>I158</f>
        <v>0</v>
      </c>
    </row>
    <row r="159" spans="1:10" x14ac:dyDescent="0.3">
      <c r="A159" t="s">
        <v>31</v>
      </c>
      <c r="B159" s="55" t="s">
        <v>336</v>
      </c>
      <c r="C159" s="17"/>
      <c r="D159" s="17"/>
      <c r="E159" s="17"/>
      <c r="F159" s="17"/>
      <c r="G159" s="17"/>
      <c r="I159" s="47">
        <f t="shared" si="0"/>
        <v>0</v>
      </c>
      <c r="J159" s="45"/>
    </row>
    <row r="160" spans="1:10" x14ac:dyDescent="0.3">
      <c r="A160" s="2" t="s">
        <v>245</v>
      </c>
      <c r="B160" s="55" t="s">
        <v>336</v>
      </c>
      <c r="C160" s="17"/>
      <c r="D160" s="17"/>
      <c r="E160" s="17"/>
      <c r="F160" s="17"/>
      <c r="G160" s="17"/>
      <c r="I160" s="47">
        <f t="shared" si="0"/>
        <v>0</v>
      </c>
      <c r="J160" s="45"/>
    </row>
    <row r="161" spans="1:10" x14ac:dyDescent="0.3">
      <c r="A161" s="2" t="s">
        <v>161</v>
      </c>
      <c r="B161" s="55" t="s">
        <v>336</v>
      </c>
      <c r="C161" s="17"/>
      <c r="D161" s="17"/>
      <c r="E161" s="17"/>
      <c r="F161" s="17"/>
      <c r="G161" s="17"/>
      <c r="I161" s="47">
        <f t="shared" si="0"/>
        <v>0</v>
      </c>
      <c r="J161" s="45"/>
    </row>
    <row r="162" spans="1:10" x14ac:dyDescent="0.3">
      <c r="A162" t="s">
        <v>441</v>
      </c>
      <c r="B162" s="56" t="s">
        <v>32</v>
      </c>
      <c r="C162" s="17"/>
      <c r="D162" s="17"/>
      <c r="E162" s="17">
        <v>6817</v>
      </c>
      <c r="F162" s="17">
        <v>9460</v>
      </c>
      <c r="G162" s="17"/>
      <c r="I162" s="13">
        <f t="shared" si="0"/>
        <v>16277</v>
      </c>
      <c r="J162" s="46">
        <f>I162</f>
        <v>16277</v>
      </c>
    </row>
    <row r="163" spans="1:10" x14ac:dyDescent="0.3">
      <c r="A163" t="s">
        <v>340</v>
      </c>
      <c r="B163" s="56" t="s">
        <v>32</v>
      </c>
      <c r="C163" s="17"/>
      <c r="D163" s="17"/>
      <c r="E163" s="17"/>
      <c r="F163" s="17"/>
      <c r="G163" s="17"/>
      <c r="I163" s="13">
        <f t="shared" si="0"/>
        <v>0</v>
      </c>
      <c r="J163" s="46">
        <f t="shared" ref="J163:J181" si="2">I163</f>
        <v>0</v>
      </c>
    </row>
    <row r="164" spans="1:10" x14ac:dyDescent="0.3">
      <c r="A164" t="s">
        <v>405</v>
      </c>
      <c r="B164" s="56" t="s">
        <v>32</v>
      </c>
      <c r="C164" s="17"/>
      <c r="D164" s="17"/>
      <c r="E164" s="17"/>
      <c r="F164" s="17"/>
      <c r="G164" s="17"/>
      <c r="I164" s="13">
        <f t="shared" si="0"/>
        <v>0</v>
      </c>
      <c r="J164" s="46">
        <f t="shared" si="2"/>
        <v>0</v>
      </c>
    </row>
    <row r="165" spans="1:10" x14ac:dyDescent="0.3">
      <c r="A165" t="s">
        <v>341</v>
      </c>
      <c r="B165" s="56" t="s">
        <v>32</v>
      </c>
      <c r="C165" s="17">
        <v>698</v>
      </c>
      <c r="D165" s="17"/>
      <c r="E165" s="17">
        <v>4202</v>
      </c>
      <c r="F165" s="17">
        <v>2304</v>
      </c>
      <c r="G165" s="17"/>
      <c r="I165" s="13">
        <f t="shared" si="0"/>
        <v>7204</v>
      </c>
      <c r="J165" s="46">
        <f t="shared" si="2"/>
        <v>7204</v>
      </c>
    </row>
    <row r="166" spans="1:10" x14ac:dyDescent="0.3">
      <c r="A166" t="s">
        <v>460</v>
      </c>
      <c r="B166" s="56" t="s">
        <v>32</v>
      </c>
      <c r="C166" s="17"/>
      <c r="D166" s="17"/>
      <c r="E166" s="17"/>
      <c r="F166" s="17"/>
      <c r="G166" s="17"/>
      <c r="I166" s="13">
        <f t="shared" si="0"/>
        <v>0</v>
      </c>
      <c r="J166" s="46">
        <f t="shared" si="2"/>
        <v>0</v>
      </c>
    </row>
    <row r="167" spans="1:10" x14ac:dyDescent="0.3">
      <c r="A167" t="s">
        <v>447</v>
      </c>
      <c r="B167" s="56" t="s">
        <v>32</v>
      </c>
      <c r="C167" s="17">
        <v>2510</v>
      </c>
      <c r="D167" s="17"/>
      <c r="E167" s="17"/>
      <c r="F167" s="17"/>
      <c r="G167" s="17"/>
      <c r="I167" s="13">
        <f t="shared" si="0"/>
        <v>2510</v>
      </c>
      <c r="J167" s="46">
        <f t="shared" si="2"/>
        <v>2510</v>
      </c>
    </row>
    <row r="168" spans="1:10" x14ac:dyDescent="0.3">
      <c r="A168" t="s">
        <v>35</v>
      </c>
      <c r="B168" s="56" t="s">
        <v>390</v>
      </c>
      <c r="C168" s="17"/>
      <c r="D168" s="17"/>
      <c r="E168" s="17">
        <v>7667</v>
      </c>
      <c r="F168" s="17">
        <v>6195</v>
      </c>
      <c r="G168" s="17"/>
      <c r="I168" s="13">
        <f t="shared" si="0"/>
        <v>13862</v>
      </c>
      <c r="J168" s="46">
        <f t="shared" si="2"/>
        <v>13862</v>
      </c>
    </row>
    <row r="169" spans="1:10" x14ac:dyDescent="0.3">
      <c r="A169" t="s">
        <v>389</v>
      </c>
      <c r="B169" s="56" t="s">
        <v>390</v>
      </c>
      <c r="C169" s="17"/>
      <c r="D169" s="17"/>
      <c r="E169" s="17"/>
      <c r="F169" s="17"/>
      <c r="G169" s="17"/>
      <c r="I169" s="13">
        <f t="shared" si="0"/>
        <v>0</v>
      </c>
      <c r="J169" s="46">
        <f t="shared" si="2"/>
        <v>0</v>
      </c>
    </row>
    <row r="170" spans="1:10" x14ac:dyDescent="0.3">
      <c r="A170" t="s">
        <v>396</v>
      </c>
      <c r="B170" s="56" t="s">
        <v>390</v>
      </c>
      <c r="C170" s="17"/>
      <c r="D170" s="17"/>
      <c r="E170" s="17"/>
      <c r="F170" s="17"/>
      <c r="G170" s="17"/>
      <c r="I170" s="13">
        <f t="shared" si="0"/>
        <v>0</v>
      </c>
      <c r="J170" s="46">
        <f t="shared" si="2"/>
        <v>0</v>
      </c>
    </row>
    <row r="171" spans="1:10" x14ac:dyDescent="0.3">
      <c r="A171" t="s">
        <v>391</v>
      </c>
      <c r="B171" s="56" t="s">
        <v>390</v>
      </c>
      <c r="C171" s="17">
        <v>731</v>
      </c>
      <c r="D171" s="17"/>
      <c r="E171" s="17">
        <v>5659</v>
      </c>
      <c r="F171" s="17">
        <v>1863</v>
      </c>
      <c r="G171" s="17"/>
      <c r="I171" s="13">
        <f t="shared" si="0"/>
        <v>8253</v>
      </c>
      <c r="J171" s="46">
        <f t="shared" si="2"/>
        <v>8253</v>
      </c>
    </row>
    <row r="172" spans="1:10" x14ac:dyDescent="0.3">
      <c r="A172" t="s">
        <v>462</v>
      </c>
      <c r="B172" s="56" t="s">
        <v>390</v>
      </c>
      <c r="C172" s="17"/>
      <c r="D172" s="17"/>
      <c r="E172" s="17"/>
      <c r="F172" s="17"/>
      <c r="G172" s="17"/>
      <c r="I172" s="13">
        <f t="shared" si="0"/>
        <v>0</v>
      </c>
      <c r="J172" s="46">
        <f t="shared" si="2"/>
        <v>0</v>
      </c>
    </row>
    <row r="173" spans="1:10" x14ac:dyDescent="0.3">
      <c r="A173" t="s">
        <v>408</v>
      </c>
      <c r="B173" s="56" t="s">
        <v>390</v>
      </c>
      <c r="C173" s="17"/>
      <c r="D173" s="17"/>
      <c r="E173" s="17"/>
      <c r="F173" s="17"/>
      <c r="G173" s="17"/>
      <c r="I173" s="13">
        <f t="shared" si="0"/>
        <v>0</v>
      </c>
      <c r="J173" s="46">
        <f t="shared" si="2"/>
        <v>0</v>
      </c>
    </row>
    <row r="174" spans="1:10" x14ac:dyDescent="0.3">
      <c r="A174" t="s">
        <v>35</v>
      </c>
      <c r="B174" s="56" t="s">
        <v>433</v>
      </c>
      <c r="C174" s="17"/>
      <c r="D174" s="17"/>
      <c r="E174" s="17"/>
      <c r="F174" s="17">
        <v>4294</v>
      </c>
      <c r="G174" s="17"/>
      <c r="I174" s="13">
        <f t="shared" si="0"/>
        <v>4294</v>
      </c>
      <c r="J174" s="46">
        <f t="shared" si="2"/>
        <v>4294</v>
      </c>
    </row>
    <row r="175" spans="1:10" x14ac:dyDescent="0.3">
      <c r="A175" t="s">
        <v>389</v>
      </c>
      <c r="B175" s="56" t="s">
        <v>433</v>
      </c>
      <c r="C175" s="17"/>
      <c r="D175" s="17"/>
      <c r="E175" s="17"/>
      <c r="F175" s="17"/>
      <c r="G175" s="17"/>
      <c r="I175" s="13">
        <f t="shared" si="0"/>
        <v>0</v>
      </c>
      <c r="J175" s="46">
        <f t="shared" si="2"/>
        <v>0</v>
      </c>
    </row>
    <row r="176" spans="1:10" x14ac:dyDescent="0.3">
      <c r="A176" t="s">
        <v>396</v>
      </c>
      <c r="B176" s="56" t="s">
        <v>433</v>
      </c>
      <c r="C176" s="17"/>
      <c r="D176" s="17"/>
      <c r="E176" s="17"/>
      <c r="F176" s="17"/>
      <c r="G176" s="17"/>
      <c r="I176" s="13">
        <f t="shared" si="0"/>
        <v>0</v>
      </c>
      <c r="J176" s="46">
        <f t="shared" si="2"/>
        <v>0</v>
      </c>
    </row>
    <row r="177" spans="1:10" x14ac:dyDescent="0.3">
      <c r="A177" t="s">
        <v>391</v>
      </c>
      <c r="B177" s="56" t="s">
        <v>433</v>
      </c>
      <c r="C177" s="17"/>
      <c r="D177" s="17"/>
      <c r="E177" s="17"/>
      <c r="F177" s="17"/>
      <c r="G177" s="17"/>
      <c r="I177" s="13">
        <f t="shared" si="0"/>
        <v>0</v>
      </c>
      <c r="J177" s="46">
        <f t="shared" si="2"/>
        <v>0</v>
      </c>
    </row>
    <row r="178" spans="1:10" x14ac:dyDescent="0.3">
      <c r="A178" t="s">
        <v>408</v>
      </c>
      <c r="B178" s="56" t="s">
        <v>433</v>
      </c>
      <c r="C178" s="17">
        <v>2788</v>
      </c>
      <c r="D178" s="17"/>
      <c r="E178" s="17"/>
      <c r="F178" s="17"/>
      <c r="G178" s="17"/>
      <c r="I178" s="13">
        <f t="shared" si="0"/>
        <v>2788</v>
      </c>
      <c r="J178" s="46">
        <f t="shared" si="2"/>
        <v>2788</v>
      </c>
    </row>
    <row r="179" spans="1:10" x14ac:dyDescent="0.3">
      <c r="A179" t="s">
        <v>37</v>
      </c>
      <c r="B179" s="54" t="s">
        <v>316</v>
      </c>
      <c r="C179" s="17"/>
      <c r="D179" s="17"/>
      <c r="E179" s="17">
        <v>6481</v>
      </c>
      <c r="F179" s="17">
        <v>7892</v>
      </c>
      <c r="G179" s="17"/>
      <c r="I179" s="13">
        <f t="shared" si="0"/>
        <v>14373</v>
      </c>
      <c r="J179" s="46">
        <f t="shared" si="2"/>
        <v>14373</v>
      </c>
    </row>
    <row r="180" spans="1:10" x14ac:dyDescent="0.3">
      <c r="A180" s="53" t="s">
        <v>332</v>
      </c>
      <c r="B180" s="54" t="s">
        <v>316</v>
      </c>
      <c r="C180" s="17"/>
      <c r="D180" s="17">
        <v>2914</v>
      </c>
      <c r="E180" s="17"/>
      <c r="F180" s="17">
        <v>2788</v>
      </c>
      <c r="G180" s="17"/>
      <c r="I180" s="13">
        <f t="shared" si="0"/>
        <v>5702</v>
      </c>
      <c r="J180" s="46">
        <f t="shared" si="2"/>
        <v>5702</v>
      </c>
    </row>
    <row r="181" spans="1:10" x14ac:dyDescent="0.3">
      <c r="A181" s="53" t="s">
        <v>326</v>
      </c>
      <c r="B181" s="54" t="s">
        <v>316</v>
      </c>
      <c r="C181" s="17"/>
      <c r="D181" s="17">
        <v>1142</v>
      </c>
      <c r="E181" s="17"/>
      <c r="F181" s="17"/>
      <c r="G181" s="17"/>
      <c r="I181" s="13">
        <f t="shared" si="0"/>
        <v>1142</v>
      </c>
      <c r="J181" s="46">
        <f t="shared" si="2"/>
        <v>1142</v>
      </c>
    </row>
    <row r="182" spans="1:10" x14ac:dyDescent="0.3">
      <c r="A182" s="53" t="s">
        <v>339</v>
      </c>
      <c r="B182" s="54" t="s">
        <v>316</v>
      </c>
      <c r="C182" s="17">
        <v>628</v>
      </c>
      <c r="D182" s="17"/>
      <c r="E182" s="17">
        <v>5369</v>
      </c>
      <c r="F182" s="10">
        <v>2019</v>
      </c>
      <c r="G182" s="17"/>
      <c r="I182" s="13">
        <f t="shared" si="0"/>
        <v>8016</v>
      </c>
      <c r="J182" s="46">
        <f>I182</f>
        <v>8016</v>
      </c>
    </row>
    <row r="183" spans="1:10" x14ac:dyDescent="0.3">
      <c r="A183" s="53" t="s">
        <v>461</v>
      </c>
      <c r="B183" s="54" t="s">
        <v>316</v>
      </c>
      <c r="C183" s="17"/>
      <c r="D183" s="17"/>
      <c r="E183" s="17"/>
      <c r="F183" s="10"/>
      <c r="G183" s="17"/>
      <c r="I183" s="13">
        <f t="shared" si="0"/>
        <v>0</v>
      </c>
      <c r="J183" s="46">
        <f>I183</f>
        <v>0</v>
      </c>
    </row>
    <row r="184" spans="1:10" x14ac:dyDescent="0.3">
      <c r="A184" s="53" t="s">
        <v>161</v>
      </c>
      <c r="B184" s="54" t="s">
        <v>316</v>
      </c>
      <c r="C184" s="17">
        <v>2118</v>
      </c>
      <c r="D184" s="17"/>
      <c r="E184" s="17">
        <v>1784</v>
      </c>
      <c r="F184" s="10"/>
      <c r="G184" s="17"/>
      <c r="I184" s="13">
        <f t="shared" si="0"/>
        <v>3902</v>
      </c>
      <c r="J184" s="46">
        <f>I184</f>
        <v>3902</v>
      </c>
    </row>
    <row r="185" spans="1:10" x14ac:dyDescent="0.3">
      <c r="A185" s="53" t="s">
        <v>349</v>
      </c>
      <c r="B185" s="54" t="s">
        <v>397</v>
      </c>
      <c r="C185" s="17"/>
      <c r="D185" s="17"/>
      <c r="E185" s="17">
        <v>5772</v>
      </c>
      <c r="F185" s="10">
        <v>8144</v>
      </c>
      <c r="G185" s="17">
        <v>2169</v>
      </c>
      <c r="I185" s="13">
        <f t="shared" si="0"/>
        <v>16085</v>
      </c>
      <c r="J185" s="46">
        <f t="shared" ref="J185:J192" si="3">I185</f>
        <v>16085</v>
      </c>
    </row>
    <row r="186" spans="1:10" x14ac:dyDescent="0.3">
      <c r="A186" s="53" t="s">
        <v>325</v>
      </c>
      <c r="B186" s="54" t="s">
        <v>397</v>
      </c>
      <c r="C186" s="17"/>
      <c r="D186" s="17"/>
      <c r="E186" s="17"/>
      <c r="F186" s="10"/>
      <c r="G186" s="17"/>
      <c r="I186" s="13">
        <f t="shared" si="0"/>
        <v>0</v>
      </c>
      <c r="J186" s="46">
        <f t="shared" si="3"/>
        <v>0</v>
      </c>
    </row>
    <row r="187" spans="1:10" x14ac:dyDescent="0.3">
      <c r="A187" s="53" t="s">
        <v>398</v>
      </c>
      <c r="B187" s="54" t="s">
        <v>397</v>
      </c>
      <c r="C187" s="17">
        <v>588</v>
      </c>
      <c r="D187" s="17"/>
      <c r="E187" s="17">
        <v>3668</v>
      </c>
      <c r="F187" s="10">
        <v>2102</v>
      </c>
      <c r="G187" s="17"/>
      <c r="I187" s="13">
        <f t="shared" si="0"/>
        <v>6358</v>
      </c>
      <c r="J187" s="46">
        <f t="shared" si="3"/>
        <v>6358</v>
      </c>
    </row>
    <row r="188" spans="1:10" x14ac:dyDescent="0.3">
      <c r="A188" s="53" t="s">
        <v>458</v>
      </c>
      <c r="B188" s="54" t="s">
        <v>397</v>
      </c>
      <c r="C188" s="17"/>
      <c r="D188" s="17"/>
      <c r="E188" s="17"/>
      <c r="F188" s="10"/>
      <c r="G188" s="17">
        <v>1053</v>
      </c>
      <c r="I188" s="13">
        <f t="shared" si="0"/>
        <v>1053</v>
      </c>
      <c r="J188" s="46">
        <f>I188</f>
        <v>1053</v>
      </c>
    </row>
    <row r="189" spans="1:10" x14ac:dyDescent="0.3">
      <c r="A189" s="53" t="s">
        <v>160</v>
      </c>
      <c r="B189" s="54" t="s">
        <v>397</v>
      </c>
      <c r="C189" s="17">
        <v>2246</v>
      </c>
      <c r="D189" s="17"/>
      <c r="E189" s="17"/>
      <c r="F189" s="10"/>
      <c r="G189" s="17"/>
      <c r="I189" s="13">
        <f t="shared" si="0"/>
        <v>2246</v>
      </c>
      <c r="J189" s="46">
        <f t="shared" si="3"/>
        <v>2246</v>
      </c>
    </row>
    <row r="190" spans="1:10" x14ac:dyDescent="0.3">
      <c r="A190" s="53" t="s">
        <v>332</v>
      </c>
      <c r="B190" s="54" t="s">
        <v>401</v>
      </c>
      <c r="C190" s="17"/>
      <c r="D190" s="17"/>
      <c r="E190" s="17"/>
      <c r="F190" s="10"/>
      <c r="G190" s="17"/>
      <c r="I190" s="13">
        <f t="shared" si="0"/>
        <v>0</v>
      </c>
      <c r="J190" s="46">
        <f t="shared" si="3"/>
        <v>0</v>
      </c>
    </row>
    <row r="191" spans="1:10" x14ac:dyDescent="0.3">
      <c r="A191" s="53" t="s">
        <v>339</v>
      </c>
      <c r="B191" s="54" t="s">
        <v>401</v>
      </c>
      <c r="C191" s="17"/>
      <c r="D191" s="17"/>
      <c r="E191" s="17"/>
      <c r="F191" s="10"/>
      <c r="G191" s="17"/>
      <c r="I191" s="13">
        <f t="shared" si="0"/>
        <v>0</v>
      </c>
      <c r="J191" s="46">
        <f t="shared" si="3"/>
        <v>0</v>
      </c>
    </row>
    <row r="192" spans="1:10" x14ac:dyDescent="0.3">
      <c r="A192" s="53" t="s">
        <v>161</v>
      </c>
      <c r="B192" s="54" t="s">
        <v>401</v>
      </c>
      <c r="C192" s="17"/>
      <c r="D192" s="17"/>
      <c r="E192" s="17"/>
      <c r="F192" s="10"/>
      <c r="G192" s="17"/>
      <c r="I192" s="13">
        <f t="shared" si="0"/>
        <v>0</v>
      </c>
      <c r="J192" s="46">
        <f t="shared" si="3"/>
        <v>0</v>
      </c>
    </row>
    <row r="193" spans="1:10" x14ac:dyDescent="0.3">
      <c r="A193" t="s">
        <v>37</v>
      </c>
      <c r="B193" t="s">
        <v>293</v>
      </c>
      <c r="C193" s="17"/>
      <c r="D193" s="17"/>
      <c r="E193" s="17"/>
      <c r="F193" s="17"/>
      <c r="G193" s="17"/>
      <c r="I193" s="13">
        <f t="shared" si="0"/>
        <v>0</v>
      </c>
      <c r="J193" s="44">
        <f>I193+I200+I204+I212+I219</f>
        <v>7356</v>
      </c>
    </row>
    <row r="194" spans="1:10" x14ac:dyDescent="0.3">
      <c r="A194" s="2" t="s">
        <v>332</v>
      </c>
      <c r="B194" s="2" t="s">
        <v>327</v>
      </c>
      <c r="C194" s="17"/>
      <c r="D194" s="17"/>
      <c r="E194" s="17"/>
      <c r="F194" s="17"/>
      <c r="G194" s="17"/>
      <c r="I194" s="13">
        <f t="shared" si="0"/>
        <v>0</v>
      </c>
      <c r="J194" s="46">
        <f>I194+I213+I220+I205</f>
        <v>15883</v>
      </c>
    </row>
    <row r="195" spans="1:10" x14ac:dyDescent="0.3">
      <c r="A195" t="s">
        <v>33</v>
      </c>
      <c r="B195" t="s">
        <v>293</v>
      </c>
      <c r="C195" s="17"/>
      <c r="D195" s="17"/>
      <c r="E195" s="17"/>
      <c r="F195" s="17"/>
      <c r="G195" s="17"/>
      <c r="I195" s="13">
        <f t="shared" si="0"/>
        <v>0</v>
      </c>
      <c r="J195" s="46">
        <f>I195+I201+I206+I214+I221</f>
        <v>16531</v>
      </c>
    </row>
    <row r="196" spans="1:10" x14ac:dyDescent="0.3">
      <c r="A196" s="2" t="s">
        <v>326</v>
      </c>
      <c r="B196" s="2" t="s">
        <v>327</v>
      </c>
      <c r="C196" s="17"/>
      <c r="D196" s="17"/>
      <c r="E196" s="17"/>
      <c r="F196" s="17"/>
      <c r="G196" s="17"/>
      <c r="I196" s="13">
        <f t="shared" si="0"/>
        <v>0</v>
      </c>
      <c r="J196" s="46">
        <f>I196+I215+I222+I207</f>
        <v>1028</v>
      </c>
    </row>
    <row r="197" spans="1:10" x14ac:dyDescent="0.3">
      <c r="A197" t="s">
        <v>31</v>
      </c>
      <c r="B197" t="s">
        <v>293</v>
      </c>
      <c r="C197" s="17"/>
      <c r="D197" s="17"/>
      <c r="E197" s="17"/>
      <c r="F197" s="10"/>
      <c r="G197" s="17"/>
      <c r="I197" s="13">
        <f t="shared" si="0"/>
        <v>0</v>
      </c>
      <c r="J197" s="44">
        <f>I197+I202+I208+I216+I223</f>
        <v>0</v>
      </c>
    </row>
    <row r="198" spans="1:10" x14ac:dyDescent="0.3">
      <c r="A198" t="s">
        <v>245</v>
      </c>
      <c r="B198" t="s">
        <v>293</v>
      </c>
      <c r="C198" s="17"/>
      <c r="D198" s="17"/>
      <c r="E198" s="17"/>
      <c r="F198" s="10"/>
      <c r="G198" s="17"/>
      <c r="I198" s="13">
        <f t="shared" si="0"/>
        <v>0</v>
      </c>
      <c r="J198" s="75">
        <f>I198+I203+I210+I217+I225</f>
        <v>8061</v>
      </c>
    </row>
    <row r="199" spans="1:10" x14ac:dyDescent="0.3">
      <c r="A199" t="s">
        <v>161</v>
      </c>
      <c r="B199" t="s">
        <v>293</v>
      </c>
      <c r="C199" s="17"/>
      <c r="D199" s="17"/>
      <c r="E199" s="17"/>
      <c r="F199" s="10"/>
      <c r="G199" s="17"/>
      <c r="I199" s="13">
        <f t="shared" si="0"/>
        <v>0</v>
      </c>
      <c r="J199" s="46">
        <f>I199+I218+I226+I211</f>
        <v>2257</v>
      </c>
    </row>
    <row r="200" spans="1:10" x14ac:dyDescent="0.3">
      <c r="A200" t="s">
        <v>37</v>
      </c>
      <c r="B200" t="s">
        <v>277</v>
      </c>
      <c r="C200" s="17"/>
      <c r="D200" s="17"/>
      <c r="E200" s="17"/>
      <c r="F200" s="10"/>
      <c r="G200" s="17"/>
      <c r="I200" s="47">
        <f t="shared" si="0"/>
        <v>0</v>
      </c>
      <c r="J200" s="46"/>
    </row>
    <row r="201" spans="1:10" x14ac:dyDescent="0.3">
      <c r="A201" t="s">
        <v>33</v>
      </c>
      <c r="B201" t="s">
        <v>277</v>
      </c>
      <c r="C201" s="17"/>
      <c r="D201" s="17"/>
      <c r="E201" s="17"/>
      <c r="F201" s="10"/>
      <c r="G201" s="17"/>
      <c r="I201" s="47">
        <f t="shared" si="0"/>
        <v>0</v>
      </c>
      <c r="J201" s="46"/>
    </row>
    <row r="202" spans="1:10" x14ac:dyDescent="0.3">
      <c r="A202" t="s">
        <v>31</v>
      </c>
      <c r="B202" t="s">
        <v>277</v>
      </c>
      <c r="C202" s="17"/>
      <c r="D202" s="17"/>
      <c r="E202" s="17"/>
      <c r="F202" s="10"/>
      <c r="G202" s="17"/>
      <c r="I202" s="47">
        <f t="shared" si="0"/>
        <v>0</v>
      </c>
      <c r="J202" s="46"/>
    </row>
    <row r="203" spans="1:10" x14ac:dyDescent="0.3">
      <c r="A203" t="s">
        <v>245</v>
      </c>
      <c r="B203" t="s">
        <v>277</v>
      </c>
      <c r="C203" s="17"/>
      <c r="D203" s="17"/>
      <c r="E203" s="17"/>
      <c r="F203" s="10"/>
      <c r="G203" s="17"/>
      <c r="I203" s="74">
        <f t="shared" si="0"/>
        <v>0</v>
      </c>
      <c r="J203" s="46"/>
    </row>
    <row r="204" spans="1:10" x14ac:dyDescent="0.3">
      <c r="A204" s="2" t="s">
        <v>37</v>
      </c>
      <c r="B204" s="2" t="s">
        <v>153</v>
      </c>
      <c r="C204" s="17"/>
      <c r="D204" s="17">
        <v>351</v>
      </c>
      <c r="E204" s="17">
        <v>4208</v>
      </c>
      <c r="F204" s="10"/>
      <c r="G204" s="17">
        <v>730</v>
      </c>
      <c r="I204" s="47">
        <f t="shared" si="0"/>
        <v>5289</v>
      </c>
      <c r="J204" s="46"/>
    </row>
    <row r="205" spans="1:10" x14ac:dyDescent="0.3">
      <c r="A205" s="2" t="s">
        <v>332</v>
      </c>
      <c r="B205" s="2" t="s">
        <v>153</v>
      </c>
      <c r="C205" s="17"/>
      <c r="D205" s="17">
        <v>3679</v>
      </c>
      <c r="E205" s="17">
        <v>2018</v>
      </c>
      <c r="F205" s="10">
        <v>5117</v>
      </c>
      <c r="G205" s="87">
        <v>5069</v>
      </c>
      <c r="H205" s="87"/>
      <c r="I205" s="47">
        <f t="shared" si="0"/>
        <v>15883</v>
      </c>
      <c r="J205" s="46"/>
    </row>
    <row r="206" spans="1:10" x14ac:dyDescent="0.3">
      <c r="A206" s="2" t="s">
        <v>33</v>
      </c>
      <c r="B206" s="2" t="s">
        <v>153</v>
      </c>
      <c r="C206" s="17"/>
      <c r="D206" s="17">
        <v>7749</v>
      </c>
      <c r="E206" s="17">
        <v>8139</v>
      </c>
      <c r="F206" s="10"/>
      <c r="G206" s="17">
        <v>643</v>
      </c>
      <c r="I206" s="47">
        <f t="shared" si="0"/>
        <v>16531</v>
      </c>
      <c r="J206" s="46"/>
    </row>
    <row r="207" spans="1:10" x14ac:dyDescent="0.3">
      <c r="A207" s="2" t="s">
        <v>326</v>
      </c>
      <c r="B207" s="2" t="s">
        <v>153</v>
      </c>
      <c r="C207" s="17">
        <v>559</v>
      </c>
      <c r="D207" s="17">
        <v>469</v>
      </c>
      <c r="E207" s="17"/>
      <c r="F207" s="10"/>
      <c r="G207" s="17"/>
      <c r="I207" s="47">
        <f t="shared" si="0"/>
        <v>1028</v>
      </c>
      <c r="J207" s="46"/>
    </row>
    <row r="208" spans="1:10" x14ac:dyDescent="0.3">
      <c r="A208" s="2" t="s">
        <v>31</v>
      </c>
      <c r="B208" s="2" t="s">
        <v>153</v>
      </c>
      <c r="C208" s="17"/>
      <c r="D208" s="17"/>
      <c r="E208" s="17"/>
      <c r="F208" s="10"/>
      <c r="G208" s="17"/>
      <c r="I208" s="47">
        <f t="shared" si="0"/>
        <v>0</v>
      </c>
      <c r="J208" s="46"/>
    </row>
    <row r="209" spans="1:10" x14ac:dyDescent="0.3">
      <c r="A209" s="2" t="s">
        <v>339</v>
      </c>
      <c r="B209" s="2" t="s">
        <v>153</v>
      </c>
      <c r="C209" s="17">
        <v>1121</v>
      </c>
      <c r="D209" s="17"/>
      <c r="E209" s="17"/>
      <c r="F209" s="10"/>
      <c r="G209" s="17"/>
      <c r="I209" s="47">
        <f t="shared" si="0"/>
        <v>1121</v>
      </c>
      <c r="J209" s="46">
        <f>I209+I224</f>
        <v>1121</v>
      </c>
    </row>
    <row r="210" spans="1:10" x14ac:dyDescent="0.3">
      <c r="A210" s="2" t="s">
        <v>245</v>
      </c>
      <c r="B210" s="2" t="s">
        <v>153</v>
      </c>
      <c r="C210" s="17"/>
      <c r="D210" s="17">
        <v>2020</v>
      </c>
      <c r="E210" s="17">
        <v>4100</v>
      </c>
      <c r="F210" s="10"/>
      <c r="G210" s="87">
        <v>1941</v>
      </c>
      <c r="H210" s="87"/>
      <c r="I210" s="47">
        <f t="shared" si="0"/>
        <v>8061</v>
      </c>
      <c r="J210" s="46"/>
    </row>
    <row r="211" spans="1:10" x14ac:dyDescent="0.3">
      <c r="A211" s="2" t="s">
        <v>161</v>
      </c>
      <c r="B211" s="2" t="s">
        <v>153</v>
      </c>
      <c r="C211" s="17"/>
      <c r="D211" s="17"/>
      <c r="E211" s="17">
        <v>770</v>
      </c>
      <c r="F211" s="10"/>
      <c r="G211" s="17">
        <v>1487</v>
      </c>
      <c r="H211" s="17"/>
      <c r="I211" s="47">
        <f t="shared" si="0"/>
        <v>2257</v>
      </c>
      <c r="J211" s="46"/>
    </row>
    <row r="212" spans="1:10" x14ac:dyDescent="0.3">
      <c r="A212" s="2" t="s">
        <v>42</v>
      </c>
      <c r="B212" s="2" t="s">
        <v>355</v>
      </c>
      <c r="C212" s="17"/>
      <c r="D212" s="17"/>
      <c r="E212" s="17"/>
      <c r="F212" s="17"/>
      <c r="G212" s="17"/>
      <c r="I212" s="47">
        <f t="shared" si="0"/>
        <v>0</v>
      </c>
      <c r="J212" s="46"/>
    </row>
    <row r="213" spans="1:10" x14ac:dyDescent="0.3">
      <c r="A213" s="2" t="s">
        <v>356</v>
      </c>
      <c r="B213" s="2" t="s">
        <v>355</v>
      </c>
      <c r="C213" s="17"/>
      <c r="D213" s="17"/>
      <c r="E213" s="17"/>
      <c r="F213" s="17"/>
      <c r="G213" s="17"/>
      <c r="I213" s="47">
        <f t="shared" si="0"/>
        <v>0</v>
      </c>
      <c r="J213" s="46"/>
    </row>
    <row r="214" spans="1:10" x14ac:dyDescent="0.3">
      <c r="A214" s="2" t="s">
        <v>44</v>
      </c>
      <c r="B214" s="2" t="s">
        <v>355</v>
      </c>
      <c r="C214" s="17"/>
      <c r="D214" s="17"/>
      <c r="E214" s="17"/>
      <c r="F214" s="17"/>
      <c r="G214" s="17"/>
      <c r="I214" s="47">
        <f t="shared" si="0"/>
        <v>0</v>
      </c>
      <c r="J214" s="46"/>
    </row>
    <row r="215" spans="1:10" x14ac:dyDescent="0.3">
      <c r="A215" s="2" t="s">
        <v>357</v>
      </c>
      <c r="B215" s="2" t="s">
        <v>355</v>
      </c>
      <c r="C215" s="17"/>
      <c r="D215" s="17"/>
      <c r="E215" s="17"/>
      <c r="F215" s="17"/>
      <c r="G215" s="17"/>
      <c r="I215" s="47">
        <f t="shared" si="0"/>
        <v>0</v>
      </c>
      <c r="J215" s="46"/>
    </row>
    <row r="216" spans="1:10" x14ac:dyDescent="0.3">
      <c r="A216" s="2" t="s">
        <v>71</v>
      </c>
      <c r="B216" s="2" t="s">
        <v>355</v>
      </c>
      <c r="C216" s="17"/>
      <c r="D216" s="17"/>
      <c r="E216" s="17"/>
      <c r="F216" s="17"/>
      <c r="G216" s="17"/>
      <c r="I216" s="47">
        <f t="shared" si="0"/>
        <v>0</v>
      </c>
      <c r="J216" s="46"/>
    </row>
    <row r="217" spans="1:10" x14ac:dyDescent="0.3">
      <c r="A217" s="2" t="s">
        <v>358</v>
      </c>
      <c r="B217" s="2" t="s">
        <v>355</v>
      </c>
      <c r="C217" s="17"/>
      <c r="D217" s="17"/>
      <c r="E217" s="17"/>
      <c r="F217" s="17"/>
      <c r="G217" s="17"/>
      <c r="I217" s="47">
        <f t="shared" si="0"/>
        <v>0</v>
      </c>
      <c r="J217" s="46"/>
    </row>
    <row r="218" spans="1:10" x14ac:dyDescent="0.3">
      <c r="A218" s="2" t="s">
        <v>359</v>
      </c>
      <c r="B218" s="2" t="s">
        <v>355</v>
      </c>
      <c r="C218" s="17"/>
      <c r="D218" s="17"/>
      <c r="E218" s="17"/>
      <c r="F218" s="10"/>
      <c r="G218" s="17"/>
      <c r="I218" s="47">
        <f t="shared" si="0"/>
        <v>0</v>
      </c>
      <c r="J218" s="46"/>
    </row>
    <row r="219" spans="1:10" x14ac:dyDescent="0.3">
      <c r="A219" s="2" t="s">
        <v>37</v>
      </c>
      <c r="B219" s="2" t="s">
        <v>381</v>
      </c>
      <c r="C219" s="17"/>
      <c r="D219" s="17">
        <v>2067</v>
      </c>
      <c r="E219" s="17"/>
      <c r="F219" s="17"/>
      <c r="G219" s="17"/>
      <c r="I219" s="47">
        <f t="shared" si="0"/>
        <v>2067</v>
      </c>
      <c r="J219" s="46"/>
    </row>
    <row r="220" spans="1:10" x14ac:dyDescent="0.3">
      <c r="A220" s="2" t="s">
        <v>332</v>
      </c>
      <c r="B220" s="2" t="s">
        <v>381</v>
      </c>
      <c r="C220" s="17"/>
      <c r="D220" s="17"/>
      <c r="E220" s="17"/>
      <c r="F220" s="10"/>
      <c r="G220" s="17"/>
      <c r="I220" s="47">
        <f t="shared" si="0"/>
        <v>0</v>
      </c>
      <c r="J220" s="46"/>
    </row>
    <row r="221" spans="1:10" x14ac:dyDescent="0.3">
      <c r="A221" s="2" t="s">
        <v>33</v>
      </c>
      <c r="B221" s="2" t="s">
        <v>381</v>
      </c>
      <c r="C221" s="17"/>
      <c r="D221" s="17"/>
      <c r="E221" s="17"/>
      <c r="F221" s="10"/>
      <c r="G221" s="17"/>
      <c r="I221" s="47">
        <f t="shared" si="0"/>
        <v>0</v>
      </c>
      <c r="J221" s="46"/>
    </row>
    <row r="222" spans="1:10" x14ac:dyDescent="0.3">
      <c r="A222" s="2" t="s">
        <v>326</v>
      </c>
      <c r="B222" s="2" t="s">
        <v>381</v>
      </c>
      <c r="C222" s="17"/>
      <c r="D222" s="17"/>
      <c r="E222" s="17"/>
      <c r="F222" s="10"/>
      <c r="G222" s="17"/>
      <c r="I222" s="47">
        <f t="shared" si="0"/>
        <v>0</v>
      </c>
      <c r="J222" s="46"/>
    </row>
    <row r="223" spans="1:10" x14ac:dyDescent="0.3">
      <c r="A223" s="2" t="s">
        <v>31</v>
      </c>
      <c r="B223" s="2" t="s">
        <v>381</v>
      </c>
      <c r="C223" s="17"/>
      <c r="D223" s="17"/>
      <c r="E223" s="17"/>
      <c r="F223" s="10"/>
      <c r="G223" s="17"/>
      <c r="H223" s="17"/>
      <c r="I223" s="47">
        <f t="shared" si="0"/>
        <v>0</v>
      </c>
      <c r="J223" s="46"/>
    </row>
    <row r="224" spans="1:10" x14ac:dyDescent="0.3">
      <c r="A224" s="2" t="s">
        <v>339</v>
      </c>
      <c r="B224" s="2" t="s">
        <v>381</v>
      </c>
      <c r="C224" s="17"/>
      <c r="D224" s="17"/>
      <c r="E224" s="17"/>
      <c r="F224" s="10"/>
      <c r="G224" s="17"/>
      <c r="I224" s="47">
        <f t="shared" si="0"/>
        <v>0</v>
      </c>
      <c r="J224" s="46"/>
    </row>
    <row r="225" spans="1:10" x14ac:dyDescent="0.3">
      <c r="A225" s="2" t="s">
        <v>245</v>
      </c>
      <c r="B225" s="2" t="s">
        <v>381</v>
      </c>
      <c r="C225" s="17"/>
      <c r="D225" s="17"/>
      <c r="E225" s="17"/>
      <c r="F225" s="10"/>
      <c r="G225" s="87"/>
      <c r="H225" s="87"/>
      <c r="I225" s="47">
        <f t="shared" si="0"/>
        <v>0</v>
      </c>
      <c r="J225" s="46"/>
    </row>
    <row r="226" spans="1:10" x14ac:dyDescent="0.3">
      <c r="A226" s="2" t="s">
        <v>161</v>
      </c>
      <c r="B226" s="2" t="s">
        <v>381</v>
      </c>
      <c r="C226" s="17"/>
      <c r="D226" s="17"/>
      <c r="E226" s="17"/>
      <c r="F226" s="10"/>
      <c r="G226" s="17"/>
      <c r="I226" s="47">
        <f t="shared" si="0"/>
        <v>0</v>
      </c>
      <c r="J226" s="46"/>
    </row>
    <row r="227" spans="1:10" x14ac:dyDescent="0.3">
      <c r="A227" s="2" t="s">
        <v>42</v>
      </c>
      <c r="B227" s="54" t="s">
        <v>385</v>
      </c>
      <c r="C227" s="17"/>
      <c r="D227" s="17">
        <v>5019</v>
      </c>
      <c r="E227" s="17">
        <v>22738</v>
      </c>
      <c r="F227" s="10">
        <v>11509</v>
      </c>
      <c r="G227" s="17">
        <v>9457</v>
      </c>
      <c r="I227" s="47">
        <f t="shared" si="0"/>
        <v>48723</v>
      </c>
      <c r="J227" s="46"/>
    </row>
    <row r="228" spans="1:10" x14ac:dyDescent="0.3">
      <c r="A228" s="2" t="s">
        <v>356</v>
      </c>
      <c r="B228" s="54" t="s">
        <v>385</v>
      </c>
      <c r="C228" s="17">
        <v>3798</v>
      </c>
      <c r="D228" s="17">
        <v>11174</v>
      </c>
      <c r="E228" s="17"/>
      <c r="F228" s="10">
        <v>12203</v>
      </c>
      <c r="G228" s="17">
        <v>2961</v>
      </c>
      <c r="I228" s="47">
        <f t="shared" si="0"/>
        <v>30136</v>
      </c>
      <c r="J228" s="46"/>
    </row>
    <row r="229" spans="1:10" x14ac:dyDescent="0.3">
      <c r="A229" s="2" t="s">
        <v>44</v>
      </c>
      <c r="B229" s="54" t="s">
        <v>385</v>
      </c>
      <c r="C229" s="17"/>
      <c r="D229" s="17">
        <v>7764</v>
      </c>
      <c r="E229" s="17">
        <v>2307</v>
      </c>
      <c r="F229" s="10">
        <v>5787</v>
      </c>
      <c r="G229" s="17">
        <v>2673</v>
      </c>
      <c r="I229" s="47">
        <f t="shared" si="0"/>
        <v>18531</v>
      </c>
      <c r="J229" s="46"/>
    </row>
    <row r="230" spans="1:10" x14ac:dyDescent="0.3">
      <c r="A230" s="2" t="s">
        <v>357</v>
      </c>
      <c r="B230" s="54" t="s">
        <v>385</v>
      </c>
      <c r="C230" s="17">
        <v>5849</v>
      </c>
      <c r="D230" s="17">
        <v>21645</v>
      </c>
      <c r="E230" s="17">
        <v>11460</v>
      </c>
      <c r="F230" s="10">
        <v>4192</v>
      </c>
      <c r="G230" s="17">
        <v>1929</v>
      </c>
      <c r="I230" s="47">
        <f t="shared" si="0"/>
        <v>45075</v>
      </c>
      <c r="J230" s="46"/>
    </row>
    <row r="231" spans="1:10" x14ac:dyDescent="0.3">
      <c r="A231" s="2" t="s">
        <v>71</v>
      </c>
      <c r="B231" s="54" t="s">
        <v>385</v>
      </c>
      <c r="C231" s="17">
        <v>1290</v>
      </c>
      <c r="D231" s="17"/>
      <c r="E231" s="17">
        <v>5166</v>
      </c>
      <c r="F231" s="10">
        <v>2303</v>
      </c>
      <c r="G231" s="17">
        <v>9968</v>
      </c>
      <c r="I231" s="47">
        <f t="shared" si="0"/>
        <v>18727</v>
      </c>
      <c r="J231" s="46"/>
    </row>
    <row r="232" spans="1:10" x14ac:dyDescent="0.3">
      <c r="A232" s="2" t="s">
        <v>416</v>
      </c>
      <c r="B232" s="54" t="s">
        <v>385</v>
      </c>
      <c r="C232" s="17">
        <v>4785</v>
      </c>
      <c r="D232" s="17">
        <v>3248</v>
      </c>
      <c r="E232" s="17">
        <v>6503</v>
      </c>
      <c r="F232" s="10">
        <v>2537</v>
      </c>
      <c r="G232" s="17">
        <v>1287</v>
      </c>
      <c r="I232" s="47">
        <f t="shared" si="0"/>
        <v>18360</v>
      </c>
      <c r="J232" s="46"/>
    </row>
    <row r="233" spans="1:10" x14ac:dyDescent="0.3">
      <c r="A233" s="2" t="s">
        <v>457</v>
      </c>
      <c r="B233" s="54" t="s">
        <v>385</v>
      </c>
      <c r="C233" s="17"/>
      <c r="D233" s="17"/>
      <c r="E233" s="17"/>
      <c r="F233" s="10"/>
      <c r="G233" s="17">
        <v>1827</v>
      </c>
      <c r="I233" s="47">
        <f t="shared" ref="I233:I253" si="4">C233+D233+E233+F233+G233</f>
        <v>1827</v>
      </c>
      <c r="J233" s="46">
        <f>I233</f>
        <v>1827</v>
      </c>
    </row>
    <row r="234" spans="1:10" x14ac:dyDescent="0.3">
      <c r="A234" s="2" t="s">
        <v>358</v>
      </c>
      <c r="B234" s="54" t="s">
        <v>385</v>
      </c>
      <c r="C234" s="17">
        <v>9568</v>
      </c>
      <c r="D234" s="17">
        <v>3464</v>
      </c>
      <c r="E234" s="17"/>
      <c r="F234" s="10"/>
      <c r="G234" s="17">
        <v>2196</v>
      </c>
      <c r="I234" s="47">
        <f t="shared" si="4"/>
        <v>15228</v>
      </c>
      <c r="J234" s="46"/>
    </row>
    <row r="235" spans="1:10" x14ac:dyDescent="0.3">
      <c r="A235" s="2" t="s">
        <v>359</v>
      </c>
      <c r="B235" s="54" t="s">
        <v>385</v>
      </c>
      <c r="C235" s="17">
        <v>1586</v>
      </c>
      <c r="D235" s="17"/>
      <c r="E235" s="17">
        <v>5816</v>
      </c>
      <c r="F235" s="10"/>
      <c r="G235" s="17">
        <v>12190</v>
      </c>
      <c r="I235" s="47">
        <f t="shared" si="4"/>
        <v>19592</v>
      </c>
      <c r="J235" s="46"/>
    </row>
    <row r="236" spans="1:10" x14ac:dyDescent="0.3">
      <c r="A236" s="2" t="s">
        <v>392</v>
      </c>
      <c r="B236" s="54" t="s">
        <v>390</v>
      </c>
      <c r="C236" s="17"/>
      <c r="D236" s="17"/>
      <c r="E236" s="17"/>
      <c r="F236" s="10"/>
      <c r="G236" s="17"/>
      <c r="I236" s="47">
        <f t="shared" si="4"/>
        <v>0</v>
      </c>
      <c r="J236" s="46">
        <f>I236</f>
        <v>0</v>
      </c>
    </row>
    <row r="237" spans="1:10" x14ac:dyDescent="0.3">
      <c r="A237" s="2" t="s">
        <v>411</v>
      </c>
      <c r="B237" s="54" t="s">
        <v>390</v>
      </c>
      <c r="C237" s="17"/>
      <c r="D237" s="17"/>
      <c r="E237" s="17"/>
      <c r="F237" s="10"/>
      <c r="G237" s="17"/>
      <c r="I237" s="47">
        <f t="shared" si="4"/>
        <v>0</v>
      </c>
      <c r="J237" s="46">
        <f>I237</f>
        <v>0</v>
      </c>
    </row>
    <row r="238" spans="1:10" x14ac:dyDescent="0.3">
      <c r="A238" s="2" t="s">
        <v>393</v>
      </c>
      <c r="B238" s="54" t="s">
        <v>390</v>
      </c>
      <c r="C238" s="17"/>
      <c r="D238" s="17"/>
      <c r="E238" s="17"/>
      <c r="F238" s="10"/>
      <c r="G238" s="17"/>
      <c r="I238" s="47">
        <f t="shared" si="4"/>
        <v>0</v>
      </c>
      <c r="J238" s="46">
        <f>I238</f>
        <v>0</v>
      </c>
    </row>
    <row r="239" spans="1:10" x14ac:dyDescent="0.3">
      <c r="A239" s="2" t="s">
        <v>29</v>
      </c>
      <c r="B239" s="54" t="s">
        <v>433</v>
      </c>
      <c r="C239" s="17"/>
      <c r="D239" s="17"/>
      <c r="E239" s="17"/>
      <c r="F239" s="10"/>
      <c r="G239" s="17"/>
      <c r="I239" s="47">
        <f t="shared" si="4"/>
        <v>0</v>
      </c>
      <c r="J239" s="46"/>
    </row>
    <row r="240" spans="1:10" x14ac:dyDescent="0.3">
      <c r="A240" s="2" t="s">
        <v>330</v>
      </c>
      <c r="B240" s="54" t="s">
        <v>433</v>
      </c>
      <c r="C240" s="17"/>
      <c r="D240" s="17"/>
      <c r="E240" s="17"/>
      <c r="F240" s="10"/>
      <c r="G240" s="17"/>
      <c r="I240" s="47">
        <f t="shared" si="4"/>
        <v>0</v>
      </c>
      <c r="J240" s="46"/>
    </row>
    <row r="241" spans="1:10" x14ac:dyDescent="0.3">
      <c r="A241" s="2" t="s">
        <v>17</v>
      </c>
      <c r="B241" s="54" t="s">
        <v>433</v>
      </c>
      <c r="C241" s="17"/>
      <c r="D241" s="17"/>
      <c r="E241" s="17"/>
      <c r="F241" s="10"/>
      <c r="G241" s="17"/>
      <c r="I241" s="47">
        <f t="shared" si="4"/>
        <v>0</v>
      </c>
      <c r="J241" s="46"/>
    </row>
    <row r="242" spans="1:10" x14ac:dyDescent="0.3">
      <c r="A242" s="2" t="s">
        <v>331</v>
      </c>
      <c r="B242" s="54" t="s">
        <v>433</v>
      </c>
      <c r="C242" s="17"/>
      <c r="D242" s="17"/>
      <c r="E242" s="17"/>
      <c r="F242" s="10"/>
      <c r="G242" s="17"/>
      <c r="I242" s="47">
        <f t="shared" si="4"/>
        <v>0</v>
      </c>
      <c r="J242" s="46"/>
    </row>
    <row r="243" spans="1:10" x14ac:dyDescent="0.3">
      <c r="A243" s="2" t="s">
        <v>18</v>
      </c>
      <c r="B243" s="54" t="s">
        <v>433</v>
      </c>
      <c r="C243" s="17"/>
      <c r="D243" s="17"/>
      <c r="E243" s="17"/>
      <c r="F243" s="10"/>
      <c r="G243" s="17"/>
      <c r="I243" s="47">
        <f t="shared" si="4"/>
        <v>0</v>
      </c>
      <c r="J243" s="46"/>
    </row>
    <row r="244" spans="1:10" x14ac:dyDescent="0.3">
      <c r="A244" s="2" t="s">
        <v>415</v>
      </c>
      <c r="B244" s="54" t="s">
        <v>433</v>
      </c>
      <c r="C244" s="17"/>
      <c r="D244" s="17"/>
      <c r="E244" s="17"/>
      <c r="F244" s="10"/>
      <c r="G244" s="17"/>
      <c r="I244" s="47">
        <f t="shared" si="4"/>
        <v>0</v>
      </c>
      <c r="J244" s="46"/>
    </row>
    <row r="245" spans="1:10" x14ac:dyDescent="0.3">
      <c r="A245" s="65" t="s">
        <v>29</v>
      </c>
      <c r="B245" s="58" t="s">
        <v>310</v>
      </c>
      <c r="C245" s="17"/>
      <c r="D245" s="17"/>
      <c r="E245" s="17"/>
      <c r="F245" s="17"/>
      <c r="G245" s="17"/>
      <c r="I245" s="47">
        <f t="shared" si="4"/>
        <v>0</v>
      </c>
      <c r="J245" s="46">
        <f t="shared" ref="J245:J250" si="5">I245+I239+I227</f>
        <v>48723</v>
      </c>
    </row>
    <row r="246" spans="1:10" x14ac:dyDescent="0.3">
      <c r="A246" s="65" t="s">
        <v>330</v>
      </c>
      <c r="B246" s="58" t="s">
        <v>310</v>
      </c>
      <c r="C246" s="17"/>
      <c r="D246" s="17"/>
      <c r="E246" s="17"/>
      <c r="F246" s="17"/>
      <c r="G246" s="17"/>
      <c r="I246" s="47">
        <f t="shared" si="4"/>
        <v>0</v>
      </c>
      <c r="J246" s="46">
        <f t="shared" si="5"/>
        <v>30136</v>
      </c>
    </row>
    <row r="247" spans="1:10" x14ac:dyDescent="0.3">
      <c r="A247" s="65" t="s">
        <v>17</v>
      </c>
      <c r="B247" s="58" t="s">
        <v>310</v>
      </c>
      <c r="C247" s="17"/>
      <c r="D247" s="17"/>
      <c r="E247" s="17"/>
      <c r="F247" s="17"/>
      <c r="G247" s="17"/>
      <c r="I247" s="47">
        <f t="shared" si="4"/>
        <v>0</v>
      </c>
      <c r="J247" s="46">
        <f t="shared" si="5"/>
        <v>18531</v>
      </c>
    </row>
    <row r="248" spans="1:10" x14ac:dyDescent="0.3">
      <c r="A248" s="65" t="s">
        <v>331</v>
      </c>
      <c r="B248" s="58" t="s">
        <v>310</v>
      </c>
      <c r="C248" s="17"/>
      <c r="D248" s="17"/>
      <c r="E248" s="17"/>
      <c r="F248" s="17"/>
      <c r="G248" s="17"/>
      <c r="I248" s="47">
        <f t="shared" si="4"/>
        <v>0</v>
      </c>
      <c r="J248" s="46">
        <f t="shared" si="5"/>
        <v>45075</v>
      </c>
    </row>
    <row r="249" spans="1:10" x14ac:dyDescent="0.3">
      <c r="A249" s="65" t="s">
        <v>18</v>
      </c>
      <c r="B249" s="58" t="s">
        <v>310</v>
      </c>
      <c r="C249" s="17"/>
      <c r="D249" s="17"/>
      <c r="E249" s="17"/>
      <c r="F249" s="10">
        <v>6852</v>
      </c>
      <c r="G249" s="17">
        <v>1890</v>
      </c>
      <c r="I249" s="47">
        <f t="shared" si="4"/>
        <v>8742</v>
      </c>
      <c r="J249" s="46">
        <f t="shared" si="5"/>
        <v>27469</v>
      </c>
    </row>
    <row r="250" spans="1:10" x14ac:dyDescent="0.3">
      <c r="A250" s="65" t="s">
        <v>415</v>
      </c>
      <c r="B250" s="58" t="s">
        <v>310</v>
      </c>
      <c r="C250" s="17"/>
      <c r="D250" s="17"/>
      <c r="E250" s="17"/>
      <c r="F250" s="10"/>
      <c r="G250" s="17"/>
      <c r="I250" s="47">
        <f t="shared" si="4"/>
        <v>0</v>
      </c>
      <c r="J250" s="46">
        <f t="shared" si="5"/>
        <v>18360</v>
      </c>
    </row>
    <row r="251" spans="1:10" x14ac:dyDescent="0.3">
      <c r="A251" s="65" t="s">
        <v>244</v>
      </c>
      <c r="B251" s="58" t="s">
        <v>310</v>
      </c>
      <c r="C251" s="17"/>
      <c r="D251" s="17"/>
      <c r="E251" s="17"/>
      <c r="F251" s="10"/>
      <c r="G251" s="17"/>
      <c r="I251" s="47">
        <f t="shared" si="4"/>
        <v>0</v>
      </c>
      <c r="J251" s="46">
        <f>I251+I234</f>
        <v>15228</v>
      </c>
    </row>
    <row r="252" spans="1:10" x14ac:dyDescent="0.3">
      <c r="A252" s="65" t="s">
        <v>162</v>
      </c>
      <c r="B252" s="58" t="s">
        <v>310</v>
      </c>
      <c r="C252" s="17"/>
      <c r="D252" s="17"/>
      <c r="E252" s="17"/>
      <c r="F252" s="10"/>
      <c r="G252" s="17"/>
      <c r="I252" s="47">
        <f t="shared" si="4"/>
        <v>0</v>
      </c>
      <c r="J252" s="46">
        <f>I252+I235</f>
        <v>19592</v>
      </c>
    </row>
    <row r="253" spans="1:10" x14ac:dyDescent="0.3">
      <c r="A253" t="s">
        <v>27</v>
      </c>
      <c r="B253" t="s">
        <v>45</v>
      </c>
      <c r="C253" s="17"/>
      <c r="D253" s="17"/>
      <c r="E253" s="17"/>
      <c r="F253" s="17"/>
      <c r="G253" s="17"/>
      <c r="I253" s="47">
        <f t="shared" si="4"/>
        <v>0</v>
      </c>
      <c r="J253" s="46">
        <f>I253</f>
        <v>0</v>
      </c>
    </row>
    <row r="254" spans="1:10" x14ac:dyDescent="0.3">
      <c r="C254" s="1" t="s">
        <v>0</v>
      </c>
      <c r="D254" s="1" t="s">
        <v>0</v>
      </c>
      <c r="E254" s="1" t="s">
        <v>0</v>
      </c>
      <c r="F254" s="1" t="s">
        <v>0</v>
      </c>
      <c r="G254" s="1" t="s">
        <v>0</v>
      </c>
      <c r="H254" s="1"/>
      <c r="I254" s="1" t="s">
        <v>0</v>
      </c>
    </row>
    <row r="255" spans="1:10" x14ac:dyDescent="0.3">
      <c r="C255" s="70">
        <f>SUM(C4:C253)</f>
        <v>103032</v>
      </c>
      <c r="D255" s="70">
        <f>SUM(D4:D253)</f>
        <v>202007</v>
      </c>
      <c r="E255" s="70">
        <f>SUM(E4:E253)</f>
        <v>232390</v>
      </c>
      <c r="F255" s="70">
        <f>SUM(F4:F253)</f>
        <v>182086</v>
      </c>
      <c r="G255" s="70">
        <f>SUM(G4:G253)</f>
        <v>160816</v>
      </c>
      <c r="H255" s="9"/>
      <c r="I255" s="76">
        <f>SUM(I4:I253)</f>
        <v>880331</v>
      </c>
      <c r="J255" s="76">
        <f>SUM(J4:J253)</f>
        <v>880331</v>
      </c>
    </row>
    <row r="256" spans="1:10" x14ac:dyDescent="0.3">
      <c r="C256" s="1" t="s">
        <v>1</v>
      </c>
      <c r="D256" s="1" t="s">
        <v>1</v>
      </c>
      <c r="E256" s="1" t="s">
        <v>1</v>
      </c>
      <c r="F256" s="1" t="s">
        <v>1</v>
      </c>
      <c r="G256" s="1" t="s">
        <v>1</v>
      </c>
      <c r="H256" s="1"/>
      <c r="I256" s="1" t="s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8B1E5-EDCE-4FEA-8609-32C453965C26}">
  <dimension ref="A1:J262"/>
  <sheetViews>
    <sheetView topLeftCell="A235" workbookViewId="0">
      <selection activeCell="H81" sqref="H81"/>
    </sheetView>
  </sheetViews>
  <sheetFormatPr defaultRowHeight="14.4" x14ac:dyDescent="0.3"/>
  <cols>
    <col min="2" max="2" width="18.77734375" customWidth="1"/>
    <col min="3" max="4" width="11.109375" customWidth="1"/>
    <col min="5" max="5" width="11" customWidth="1"/>
    <col min="6" max="6" width="11.21875" customWidth="1"/>
    <col min="7" max="7" width="10.5546875" customWidth="1"/>
    <col min="8" max="8" width="10.77734375" customWidth="1"/>
    <col min="9" max="9" width="12" customWidth="1"/>
    <col min="10" max="10" width="11.5546875" customWidth="1"/>
  </cols>
  <sheetData>
    <row r="1" spans="1:10" x14ac:dyDescent="0.3">
      <c r="A1" t="s">
        <v>471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68</v>
      </c>
      <c r="D3" s="4" t="s">
        <v>188</v>
      </c>
      <c r="E3" s="4" t="s">
        <v>49</v>
      </c>
      <c r="F3" s="3" t="s">
        <v>189</v>
      </c>
      <c r="G3" s="3" t="s">
        <v>190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238" si="0">C4+D4+E4+F4+G4</f>
        <v>0</v>
      </c>
      <c r="J4" s="44">
        <f>I4+I20+I34+I41+I56+I58+I67+I27+I82+I48+I74</f>
        <v>30077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si="0"/>
        <v>0</v>
      </c>
      <c r="J5" s="44">
        <f>I5+I21+I35+I42+I57+I59+I68+I28+I83+I49+I75</f>
        <v>35376</v>
      </c>
    </row>
    <row r="6" spans="1:10" x14ac:dyDescent="0.3">
      <c r="A6" t="s">
        <v>20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I6+I22+I36+I43+I57+I60+I69+I29+I84+I50+I76</f>
        <v>67031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I7+I23+I37+I44+I30+I51+I61+I70+I85+I77</f>
        <v>58935</v>
      </c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>
        <f>I8+I24+I38+I45+I31+I52+I62+I71+I86+I78</f>
        <v>26537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/>
      <c r="I9" s="47">
        <f t="shared" si="0"/>
        <v>0</v>
      </c>
      <c r="J9" s="44">
        <f>I9+I63+I87+I79</f>
        <v>13139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/>
      <c r="G10" s="5"/>
      <c r="I10" s="47">
        <f t="shared" si="0"/>
        <v>0</v>
      </c>
      <c r="J10" s="44">
        <f>I10+I25+I39+I46+I32+I54+I65+I72+I80+I89</f>
        <v>20359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I11+I26+I40+I47+I33+I55+I66+I73+I81+I90</f>
        <v>16997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1061</v>
      </c>
      <c r="E13" s="5">
        <v>909</v>
      </c>
      <c r="F13" s="17">
        <v>535</v>
      </c>
      <c r="G13" s="5">
        <v>1439</v>
      </c>
      <c r="I13" s="47">
        <f t="shared" si="0"/>
        <v>3944</v>
      </c>
      <c r="J13" s="46">
        <f>I13+I16</f>
        <v>3944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/>
      <c r="E15" s="5"/>
      <c r="F15" s="17">
        <v>1292</v>
      </c>
      <c r="G15" s="5"/>
      <c r="I15" s="47">
        <f t="shared" si="0"/>
        <v>1292</v>
      </c>
      <c r="J15" s="46">
        <f>I15</f>
        <v>1292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2" t="s">
        <v>331</v>
      </c>
      <c r="B18" s="2" t="s">
        <v>287</v>
      </c>
      <c r="C18" s="17"/>
      <c r="D18" s="17"/>
      <c r="E18" s="17"/>
      <c r="F18" s="17"/>
      <c r="G18" s="17"/>
      <c r="I18" s="47">
        <f t="shared" si="0"/>
        <v>0</v>
      </c>
      <c r="J18" s="46">
        <f>I18</f>
        <v>0</v>
      </c>
    </row>
    <row r="19" spans="1:10" x14ac:dyDescent="0.3">
      <c r="A19" s="2" t="s">
        <v>18</v>
      </c>
      <c r="B19" s="2" t="s">
        <v>287</v>
      </c>
      <c r="C19" s="17"/>
      <c r="D19" s="17"/>
      <c r="E19" s="17"/>
      <c r="F19" s="17"/>
      <c r="G19" s="17"/>
      <c r="I19" s="47">
        <f t="shared" si="0"/>
        <v>0</v>
      </c>
      <c r="J19" s="46">
        <f>I19</f>
        <v>0</v>
      </c>
    </row>
    <row r="20" spans="1:10" x14ac:dyDescent="0.3">
      <c r="A20" s="73" t="s">
        <v>11</v>
      </c>
      <c r="B20" s="73" t="s">
        <v>410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73" t="s">
        <v>346</v>
      </c>
      <c r="B21" s="73" t="s">
        <v>410</v>
      </c>
      <c r="C21" s="17"/>
      <c r="D21" s="17"/>
      <c r="E21" s="17"/>
      <c r="F21" s="17"/>
      <c r="G21" s="17"/>
      <c r="I21" s="47">
        <f t="shared" si="0"/>
        <v>0</v>
      </c>
      <c r="J21" s="46"/>
    </row>
    <row r="22" spans="1:10" x14ac:dyDescent="0.3">
      <c r="A22" s="73" t="s">
        <v>10</v>
      </c>
      <c r="B22" s="73" t="s">
        <v>410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73" t="s">
        <v>347</v>
      </c>
      <c r="B23" s="73" t="s">
        <v>410</v>
      </c>
      <c r="C23" s="17"/>
      <c r="D23" s="17"/>
      <c r="E23" s="17"/>
      <c r="F23" s="17"/>
      <c r="G23" s="17"/>
      <c r="I23" s="47">
        <f t="shared" si="0"/>
        <v>0</v>
      </c>
      <c r="J23" s="46"/>
    </row>
    <row r="24" spans="1:10" x14ac:dyDescent="0.3">
      <c r="A24" s="73" t="s">
        <v>8</v>
      </c>
      <c r="B24" s="73" t="s">
        <v>410</v>
      </c>
      <c r="C24" s="17"/>
      <c r="D24" s="17"/>
      <c r="E24" s="17"/>
      <c r="F24" s="17"/>
      <c r="G24" s="17"/>
      <c r="I24" s="47">
        <f t="shared" si="0"/>
        <v>0</v>
      </c>
      <c r="J24" s="44"/>
    </row>
    <row r="25" spans="1:10" x14ac:dyDescent="0.3">
      <c r="A25" s="73" t="s">
        <v>348</v>
      </c>
      <c r="B25" s="73" t="s">
        <v>410</v>
      </c>
      <c r="C25" s="17"/>
      <c r="D25" s="17"/>
      <c r="E25" s="17"/>
      <c r="F25" s="17"/>
      <c r="G25" s="17"/>
      <c r="I25" s="47">
        <f t="shared" si="0"/>
        <v>0</v>
      </c>
      <c r="J25" s="44"/>
    </row>
    <row r="26" spans="1:10" x14ac:dyDescent="0.3">
      <c r="A26" s="73" t="s">
        <v>158</v>
      </c>
      <c r="B26" s="73" t="s">
        <v>410</v>
      </c>
      <c r="C26" s="17"/>
      <c r="D26" s="17"/>
      <c r="E26" s="17"/>
      <c r="F26" s="17"/>
      <c r="G26" s="17"/>
      <c r="I26" s="47">
        <f t="shared" si="0"/>
        <v>0</v>
      </c>
      <c r="J26" s="44"/>
    </row>
    <row r="27" spans="1:10" x14ac:dyDescent="0.3">
      <c r="A27" s="2" t="s">
        <v>172</v>
      </c>
      <c r="B27" s="2" t="s">
        <v>407</v>
      </c>
      <c r="C27" s="17"/>
      <c r="D27" s="17"/>
      <c r="E27" s="17"/>
      <c r="F27" s="17"/>
      <c r="G27" s="17"/>
      <c r="I27" s="47">
        <f t="shared" si="0"/>
        <v>0</v>
      </c>
      <c r="J27" s="44"/>
    </row>
    <row r="28" spans="1:10" x14ac:dyDescent="0.3">
      <c r="A28" s="2" t="s">
        <v>352</v>
      </c>
      <c r="B28" s="2" t="s">
        <v>407</v>
      </c>
      <c r="C28" s="17"/>
      <c r="D28" s="17"/>
      <c r="E28" s="17"/>
      <c r="F28" s="17"/>
      <c r="G28" s="17"/>
      <c r="I28" s="47">
        <f t="shared" si="0"/>
        <v>0</v>
      </c>
      <c r="J28" s="44"/>
    </row>
    <row r="29" spans="1:10" x14ac:dyDescent="0.3">
      <c r="A29" s="2" t="s">
        <v>22</v>
      </c>
      <c r="B29" s="2" t="s">
        <v>407</v>
      </c>
      <c r="C29" s="17"/>
      <c r="D29" s="17"/>
      <c r="E29" s="17"/>
      <c r="F29" s="17"/>
      <c r="G29" s="17"/>
      <c r="I29" s="47">
        <f t="shared" si="0"/>
        <v>0</v>
      </c>
      <c r="J29" s="44"/>
    </row>
    <row r="30" spans="1:10" x14ac:dyDescent="0.3">
      <c r="A30" s="2" t="s">
        <v>323</v>
      </c>
      <c r="B30" s="2" t="s">
        <v>407</v>
      </c>
      <c r="C30" s="17"/>
      <c r="D30" s="17"/>
      <c r="E30" s="17"/>
      <c r="F30" s="17"/>
      <c r="G30" s="17"/>
      <c r="I30" s="47">
        <f t="shared" si="0"/>
        <v>0</v>
      </c>
      <c r="J30" s="44"/>
    </row>
    <row r="31" spans="1:10" x14ac:dyDescent="0.3">
      <c r="A31" s="2" t="s">
        <v>24</v>
      </c>
      <c r="B31" s="2" t="s">
        <v>407</v>
      </c>
      <c r="C31" s="17"/>
      <c r="D31" s="17">
        <v>389</v>
      </c>
      <c r="E31" s="17"/>
      <c r="F31" s="17"/>
      <c r="G31" s="17"/>
      <c r="I31" s="47">
        <f t="shared" si="0"/>
        <v>389</v>
      </c>
      <c r="J31" s="44"/>
    </row>
    <row r="32" spans="1:10" x14ac:dyDescent="0.3">
      <c r="A32" s="2" t="s">
        <v>353</v>
      </c>
      <c r="B32" s="2" t="s">
        <v>407</v>
      </c>
      <c r="C32" s="17"/>
      <c r="D32" s="17"/>
      <c r="E32" s="17"/>
      <c r="F32" s="17"/>
      <c r="G32" s="17"/>
      <c r="I32" s="47">
        <f t="shared" si="0"/>
        <v>0</v>
      </c>
      <c r="J32" s="44"/>
    </row>
    <row r="33" spans="1:10" x14ac:dyDescent="0.3">
      <c r="A33" s="2" t="s">
        <v>354</v>
      </c>
      <c r="B33" s="2" t="s">
        <v>407</v>
      </c>
      <c r="C33" s="17"/>
      <c r="D33" s="17"/>
      <c r="E33" s="17"/>
      <c r="F33" s="17"/>
      <c r="G33" s="17"/>
      <c r="I33" s="47">
        <f t="shared" si="0"/>
        <v>0</v>
      </c>
      <c r="J33" s="44"/>
    </row>
    <row r="34" spans="1:10" x14ac:dyDescent="0.3">
      <c r="A34" s="2" t="s">
        <v>11</v>
      </c>
      <c r="B34" s="61" t="s">
        <v>345</v>
      </c>
      <c r="C34" s="17"/>
      <c r="D34" s="17"/>
      <c r="E34" s="17"/>
      <c r="F34" s="17"/>
      <c r="G34" s="17"/>
      <c r="I34" s="47">
        <f t="shared" si="0"/>
        <v>0</v>
      </c>
      <c r="J34" s="45"/>
    </row>
    <row r="35" spans="1:10" x14ac:dyDescent="0.3">
      <c r="A35" s="2" t="s">
        <v>346</v>
      </c>
      <c r="B35" s="61" t="s">
        <v>345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2" t="s">
        <v>10</v>
      </c>
      <c r="B36" s="61" t="s">
        <v>345</v>
      </c>
      <c r="C36" s="17"/>
      <c r="D36" s="17"/>
      <c r="E36" s="17"/>
      <c r="F36" s="17"/>
      <c r="G36" s="17"/>
      <c r="I36" s="47">
        <f t="shared" si="0"/>
        <v>0</v>
      </c>
      <c r="J36" s="45"/>
    </row>
    <row r="37" spans="1:10" x14ac:dyDescent="0.3">
      <c r="A37" s="2" t="s">
        <v>347</v>
      </c>
      <c r="B37" s="61" t="s">
        <v>345</v>
      </c>
      <c r="C37" s="17"/>
      <c r="D37" s="17"/>
      <c r="E37" s="17"/>
      <c r="F37" s="17"/>
      <c r="G37" s="17"/>
      <c r="I37" s="47">
        <f t="shared" si="0"/>
        <v>0</v>
      </c>
      <c r="J37" s="45"/>
    </row>
    <row r="38" spans="1:10" x14ac:dyDescent="0.3">
      <c r="A38" s="2" t="s">
        <v>8</v>
      </c>
      <c r="B38" s="61" t="s">
        <v>345</v>
      </c>
      <c r="C38" s="17"/>
      <c r="D38" s="17"/>
      <c r="E38" s="17"/>
      <c r="F38" s="17"/>
      <c r="G38" s="17"/>
      <c r="I38" s="47">
        <f t="shared" si="0"/>
        <v>0</v>
      </c>
      <c r="J38" s="45"/>
    </row>
    <row r="39" spans="1:10" x14ac:dyDescent="0.3">
      <c r="A39" s="2" t="s">
        <v>348</v>
      </c>
      <c r="B39" s="61" t="s">
        <v>345</v>
      </c>
      <c r="C39" s="17"/>
      <c r="D39" s="17"/>
      <c r="E39" s="17"/>
      <c r="F39" s="17"/>
      <c r="G39" s="17"/>
      <c r="I39" s="47">
        <f t="shared" si="0"/>
        <v>0</v>
      </c>
      <c r="J39" s="45"/>
    </row>
    <row r="40" spans="1:10" x14ac:dyDescent="0.3">
      <c r="A40" s="2" t="s">
        <v>158</v>
      </c>
      <c r="B40" s="61" t="s">
        <v>345</v>
      </c>
      <c r="C40" s="17"/>
      <c r="D40" s="17"/>
      <c r="E40" s="17"/>
      <c r="F40" s="17"/>
      <c r="G40" s="17"/>
      <c r="I40" s="47">
        <f t="shared" si="0"/>
        <v>0</v>
      </c>
      <c r="J40" s="45"/>
    </row>
    <row r="41" spans="1:10" x14ac:dyDescent="0.3">
      <c r="A41" s="2" t="s">
        <v>157</v>
      </c>
      <c r="B41" s="63" t="s">
        <v>345</v>
      </c>
      <c r="C41" s="17"/>
      <c r="D41" s="17"/>
      <c r="E41" s="17"/>
      <c r="F41" s="17"/>
      <c r="G41" s="17"/>
      <c r="I41" s="47">
        <f t="shared" si="0"/>
        <v>0</v>
      </c>
      <c r="J41" s="45"/>
    </row>
    <row r="42" spans="1:10" x14ac:dyDescent="0.3">
      <c r="A42" s="2" t="s">
        <v>328</v>
      </c>
      <c r="B42" s="63" t="s">
        <v>345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139</v>
      </c>
      <c r="B43" s="63" t="s">
        <v>345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329</v>
      </c>
      <c r="B44" s="63" t="s">
        <v>345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2" t="s">
        <v>174</v>
      </c>
      <c r="B45" s="63" t="s">
        <v>345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2" t="s">
        <v>307</v>
      </c>
      <c r="B46" s="63" t="s">
        <v>345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2" t="s">
        <v>324</v>
      </c>
      <c r="B47" s="63" t="s">
        <v>345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57" t="s">
        <v>29</v>
      </c>
      <c r="B48" s="57" t="s">
        <v>345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57" t="s">
        <v>330</v>
      </c>
      <c r="B49" s="57" t="s">
        <v>345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57" t="s">
        <v>17</v>
      </c>
      <c r="B50" s="57" t="s">
        <v>345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57" t="s">
        <v>331</v>
      </c>
      <c r="B51" s="57" t="s">
        <v>345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57" t="s">
        <v>18</v>
      </c>
      <c r="B52" s="57" t="s">
        <v>345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57" t="s">
        <v>415</v>
      </c>
      <c r="B53" s="57" t="s">
        <v>345</v>
      </c>
      <c r="C53" s="17"/>
      <c r="D53" s="17"/>
      <c r="E53" s="17"/>
      <c r="F53" s="17"/>
      <c r="G53" s="17"/>
      <c r="I53" s="47">
        <f t="shared" si="0"/>
        <v>0</v>
      </c>
      <c r="J53" s="46">
        <f>I53</f>
        <v>0</v>
      </c>
    </row>
    <row r="54" spans="1:10" x14ac:dyDescent="0.3">
      <c r="A54" s="57" t="s">
        <v>244</v>
      </c>
      <c r="B54" s="57" t="s">
        <v>345</v>
      </c>
      <c r="C54" s="17"/>
      <c r="D54" s="17"/>
      <c r="E54" s="17"/>
      <c r="F54" s="17"/>
      <c r="G54" s="17"/>
      <c r="I54" s="47">
        <f t="shared" si="0"/>
        <v>0</v>
      </c>
      <c r="J54" s="45"/>
    </row>
    <row r="55" spans="1:10" x14ac:dyDescent="0.3">
      <c r="A55" s="57" t="s">
        <v>162</v>
      </c>
      <c r="B55" s="57" t="s">
        <v>345</v>
      </c>
      <c r="C55" s="17"/>
      <c r="D55" s="17"/>
      <c r="E55" s="17"/>
      <c r="F55" s="17"/>
      <c r="G55" s="17"/>
      <c r="I55" s="47">
        <f t="shared" si="0"/>
        <v>0</v>
      </c>
      <c r="J55" s="45"/>
    </row>
    <row r="56" spans="1:10" x14ac:dyDescent="0.3">
      <c r="A56" s="2" t="s">
        <v>157</v>
      </c>
      <c r="B56" s="2" t="s">
        <v>315</v>
      </c>
      <c r="C56" s="17"/>
      <c r="D56" s="17"/>
      <c r="E56" s="17"/>
      <c r="F56" s="17"/>
      <c r="G56" s="17"/>
      <c r="I56" s="47">
        <f t="shared" si="0"/>
        <v>0</v>
      </c>
      <c r="J56" s="45"/>
    </row>
    <row r="57" spans="1:10" x14ac:dyDescent="0.3">
      <c r="A57" s="2" t="s">
        <v>139</v>
      </c>
      <c r="B57" s="2" t="s">
        <v>315</v>
      </c>
      <c r="C57" s="17"/>
      <c r="D57" s="17"/>
      <c r="E57" s="17"/>
      <c r="F57" s="17"/>
      <c r="G57" s="17"/>
      <c r="I57" s="47">
        <f t="shared" si="0"/>
        <v>0</v>
      </c>
      <c r="J57" s="45"/>
    </row>
    <row r="58" spans="1:10" x14ac:dyDescent="0.3">
      <c r="A58" s="60" t="s">
        <v>11</v>
      </c>
      <c r="B58" s="60" t="s">
        <v>315</v>
      </c>
      <c r="C58" s="17"/>
      <c r="D58" s="17">
        <v>4537</v>
      </c>
      <c r="E58" s="17">
        <v>4715</v>
      </c>
      <c r="F58" s="17"/>
      <c r="G58" s="17"/>
      <c r="I58" s="47">
        <f t="shared" si="0"/>
        <v>9252</v>
      </c>
      <c r="J58" s="45"/>
    </row>
    <row r="59" spans="1:10" x14ac:dyDescent="0.3">
      <c r="A59" s="60" t="s">
        <v>346</v>
      </c>
      <c r="B59" s="60" t="s">
        <v>315</v>
      </c>
      <c r="C59" s="17"/>
      <c r="D59" s="17">
        <v>8634</v>
      </c>
      <c r="E59" s="17">
        <v>754</v>
      </c>
      <c r="F59" s="17">
        <v>836</v>
      </c>
      <c r="G59" s="17"/>
      <c r="I59" s="47">
        <f t="shared" si="0"/>
        <v>10224</v>
      </c>
      <c r="J59" s="45"/>
    </row>
    <row r="60" spans="1:10" x14ac:dyDescent="0.3">
      <c r="A60" s="60" t="s">
        <v>10</v>
      </c>
      <c r="B60" s="60" t="s">
        <v>315</v>
      </c>
      <c r="C60" s="17"/>
      <c r="D60" s="17">
        <v>15754</v>
      </c>
      <c r="E60" s="17">
        <v>2539</v>
      </c>
      <c r="F60" s="17">
        <v>5263</v>
      </c>
      <c r="G60" s="17">
        <v>7962</v>
      </c>
      <c r="I60" s="47">
        <f t="shared" si="0"/>
        <v>31518</v>
      </c>
      <c r="J60" s="45"/>
    </row>
    <row r="61" spans="1:10" x14ac:dyDescent="0.3">
      <c r="A61" s="60" t="s">
        <v>347</v>
      </c>
      <c r="B61" s="60" t="s">
        <v>315</v>
      </c>
      <c r="C61" s="17"/>
      <c r="D61" s="17">
        <v>2551</v>
      </c>
      <c r="E61" s="17">
        <v>8558</v>
      </c>
      <c r="F61" s="17">
        <v>7476</v>
      </c>
      <c r="G61" s="17">
        <v>434</v>
      </c>
      <c r="I61" s="47">
        <f t="shared" si="0"/>
        <v>19019</v>
      </c>
      <c r="J61" s="45"/>
    </row>
    <row r="62" spans="1:10" x14ac:dyDescent="0.3">
      <c r="A62" s="60" t="s">
        <v>8</v>
      </c>
      <c r="B62" s="60" t="s">
        <v>315</v>
      </c>
      <c r="C62" s="17"/>
      <c r="D62" s="17">
        <v>6899</v>
      </c>
      <c r="E62" s="17"/>
      <c r="F62" s="17">
        <v>8270</v>
      </c>
      <c r="G62" s="17">
        <v>999</v>
      </c>
      <c r="I62" s="47">
        <f t="shared" si="0"/>
        <v>16168</v>
      </c>
      <c r="J62" s="45"/>
    </row>
    <row r="63" spans="1:10" x14ac:dyDescent="0.3">
      <c r="A63" s="60" t="s">
        <v>466</v>
      </c>
      <c r="B63" s="60" t="s">
        <v>315</v>
      </c>
      <c r="C63" s="17"/>
      <c r="D63" s="17">
        <v>5469</v>
      </c>
      <c r="E63" s="17"/>
      <c r="F63" s="17"/>
      <c r="G63" s="17"/>
      <c r="I63" s="47">
        <f t="shared" si="0"/>
        <v>5469</v>
      </c>
      <c r="J63" s="45"/>
    </row>
    <row r="64" spans="1:10" x14ac:dyDescent="0.3">
      <c r="A64" s="60" t="s">
        <v>467</v>
      </c>
      <c r="B64" s="60" t="s">
        <v>315</v>
      </c>
      <c r="C64" s="17"/>
      <c r="D64" s="17">
        <v>1409</v>
      </c>
      <c r="E64" s="17"/>
      <c r="F64" s="17"/>
      <c r="G64" s="17"/>
      <c r="I64" s="47">
        <f t="shared" si="0"/>
        <v>1409</v>
      </c>
      <c r="J64" s="46">
        <f>I64+I88</f>
        <v>2085</v>
      </c>
    </row>
    <row r="65" spans="1:10" x14ac:dyDescent="0.3">
      <c r="A65" s="60" t="s">
        <v>348</v>
      </c>
      <c r="B65" s="60" t="s">
        <v>315</v>
      </c>
      <c r="C65" s="17"/>
      <c r="D65" s="17">
        <v>3922</v>
      </c>
      <c r="E65" s="17"/>
      <c r="F65" s="17">
        <v>1689</v>
      </c>
      <c r="G65" s="17">
        <v>1875</v>
      </c>
      <c r="I65" s="47">
        <f t="shared" si="0"/>
        <v>7486</v>
      </c>
      <c r="J65" s="45"/>
    </row>
    <row r="66" spans="1:10" x14ac:dyDescent="0.3">
      <c r="A66" s="60" t="s">
        <v>158</v>
      </c>
      <c r="B66" s="60" t="s">
        <v>315</v>
      </c>
      <c r="C66" s="17"/>
      <c r="D66" s="17">
        <v>3940</v>
      </c>
      <c r="E66" s="17"/>
      <c r="F66" s="17">
        <v>5358</v>
      </c>
      <c r="G66" s="17">
        <v>3032</v>
      </c>
      <c r="I66" s="47">
        <f t="shared" si="0"/>
        <v>12330</v>
      </c>
      <c r="J66" s="45"/>
    </row>
    <row r="67" spans="1:10" x14ac:dyDescent="0.3">
      <c r="A67" s="62" t="s">
        <v>172</v>
      </c>
      <c r="B67" s="62" t="s">
        <v>351</v>
      </c>
      <c r="C67" s="17"/>
      <c r="D67" s="17"/>
      <c r="E67" s="17"/>
      <c r="F67" s="17"/>
      <c r="G67" s="17"/>
      <c r="I67" s="47">
        <f t="shared" si="0"/>
        <v>0</v>
      </c>
      <c r="J67" s="45"/>
    </row>
    <row r="68" spans="1:10" x14ac:dyDescent="0.3">
      <c r="A68" s="62" t="s">
        <v>352</v>
      </c>
      <c r="B68" s="62" t="s">
        <v>351</v>
      </c>
      <c r="C68" s="17"/>
      <c r="D68" s="17"/>
      <c r="E68" s="17"/>
      <c r="F68" s="17"/>
      <c r="G68" s="17"/>
      <c r="I68" s="47">
        <f t="shared" si="0"/>
        <v>0</v>
      </c>
      <c r="J68" s="45"/>
    </row>
    <row r="69" spans="1:10" x14ac:dyDescent="0.3">
      <c r="A69" s="62" t="s">
        <v>22</v>
      </c>
      <c r="B69" s="62" t="s">
        <v>351</v>
      </c>
      <c r="C69" s="17"/>
      <c r="D69" s="17"/>
      <c r="E69" s="17"/>
      <c r="F69" s="17"/>
      <c r="G69" s="17"/>
      <c r="I69" s="47">
        <f t="shared" si="0"/>
        <v>0</v>
      </c>
      <c r="J69" s="45"/>
    </row>
    <row r="70" spans="1:10" x14ac:dyDescent="0.3">
      <c r="A70" s="62" t="s">
        <v>323</v>
      </c>
      <c r="B70" s="62" t="s">
        <v>351</v>
      </c>
      <c r="C70" s="17"/>
      <c r="D70" s="17"/>
      <c r="E70" s="17"/>
      <c r="F70" s="17"/>
      <c r="G70" s="17"/>
      <c r="I70" s="47">
        <f t="shared" si="0"/>
        <v>0</v>
      </c>
      <c r="J70" s="45"/>
    </row>
    <row r="71" spans="1:10" x14ac:dyDescent="0.3">
      <c r="A71" s="62" t="s">
        <v>24</v>
      </c>
      <c r="B71" s="62" t="s">
        <v>351</v>
      </c>
      <c r="C71" s="17"/>
      <c r="D71" s="17"/>
      <c r="E71" s="17"/>
      <c r="F71" s="17"/>
      <c r="G71" s="17"/>
      <c r="I71" s="47">
        <f t="shared" si="0"/>
        <v>0</v>
      </c>
      <c r="J71" s="45"/>
    </row>
    <row r="72" spans="1:10" x14ac:dyDescent="0.3">
      <c r="A72" s="62" t="s">
        <v>353</v>
      </c>
      <c r="B72" s="62" t="s">
        <v>351</v>
      </c>
      <c r="C72" s="17"/>
      <c r="D72" s="17"/>
      <c r="E72" s="17"/>
      <c r="F72" s="17"/>
      <c r="G72" s="17"/>
      <c r="I72" s="47">
        <f t="shared" si="0"/>
        <v>0</v>
      </c>
      <c r="J72" s="45"/>
    </row>
    <row r="73" spans="1:10" x14ac:dyDescent="0.3">
      <c r="A73" s="62" t="s">
        <v>354</v>
      </c>
      <c r="B73" s="62" t="s">
        <v>351</v>
      </c>
      <c r="C73" s="17"/>
      <c r="D73" s="17"/>
      <c r="E73" s="17"/>
      <c r="F73" s="17"/>
      <c r="G73" s="17"/>
      <c r="I73" s="47">
        <f t="shared" si="0"/>
        <v>0</v>
      </c>
      <c r="J73" s="45"/>
    </row>
    <row r="74" spans="1:10" x14ac:dyDescent="0.3">
      <c r="A74" s="2" t="s">
        <v>172</v>
      </c>
      <c r="B74" s="2" t="s">
        <v>469</v>
      </c>
      <c r="C74" s="17"/>
      <c r="D74" s="17"/>
      <c r="E74" s="17">
        <v>17828</v>
      </c>
      <c r="F74" s="17">
        <v>2997</v>
      </c>
      <c r="G74" s="17"/>
      <c r="I74" s="47">
        <f t="shared" si="0"/>
        <v>20825</v>
      </c>
      <c r="J74" s="45"/>
    </row>
    <row r="75" spans="1:10" x14ac:dyDescent="0.3">
      <c r="A75" s="2" t="s">
        <v>352</v>
      </c>
      <c r="B75" s="2" t="s">
        <v>469</v>
      </c>
      <c r="C75" s="17"/>
      <c r="D75" s="17"/>
      <c r="E75" s="17">
        <v>5615</v>
      </c>
      <c r="F75" s="17">
        <v>10268</v>
      </c>
      <c r="G75" s="17">
        <v>9269</v>
      </c>
      <c r="I75" s="47">
        <f t="shared" si="0"/>
        <v>25152</v>
      </c>
      <c r="J75" s="45"/>
    </row>
    <row r="76" spans="1:10" x14ac:dyDescent="0.3">
      <c r="A76" s="2" t="s">
        <v>22</v>
      </c>
      <c r="B76" s="2" t="s">
        <v>469</v>
      </c>
      <c r="C76" s="17"/>
      <c r="D76" s="17">
        <v>8160</v>
      </c>
      <c r="E76" s="17">
        <v>832</v>
      </c>
      <c r="F76" s="17">
        <v>13135</v>
      </c>
      <c r="G76" s="17">
        <v>13386</v>
      </c>
      <c r="I76" s="47">
        <f t="shared" si="0"/>
        <v>35513</v>
      </c>
      <c r="J76" s="45"/>
    </row>
    <row r="77" spans="1:10" x14ac:dyDescent="0.3">
      <c r="A77" s="2" t="s">
        <v>323</v>
      </c>
      <c r="B77" s="2" t="s">
        <v>469</v>
      </c>
      <c r="C77" s="17"/>
      <c r="D77" s="17"/>
      <c r="E77" s="17">
        <v>23624</v>
      </c>
      <c r="F77" s="17">
        <v>13908</v>
      </c>
      <c r="G77" s="17">
        <v>2384</v>
      </c>
      <c r="I77" s="47">
        <f t="shared" si="0"/>
        <v>39916</v>
      </c>
      <c r="J77" s="45"/>
    </row>
    <row r="78" spans="1:10" x14ac:dyDescent="0.3">
      <c r="A78" s="2" t="s">
        <v>24</v>
      </c>
      <c r="B78" s="2" t="s">
        <v>469</v>
      </c>
      <c r="C78" s="17"/>
      <c r="D78" s="17"/>
      <c r="E78" s="17"/>
      <c r="F78" s="17"/>
      <c r="G78" s="17">
        <v>9980</v>
      </c>
      <c r="I78" s="47">
        <f t="shared" si="0"/>
        <v>9980</v>
      </c>
      <c r="J78" s="45"/>
    </row>
    <row r="79" spans="1:10" x14ac:dyDescent="0.3">
      <c r="A79" s="2" t="s">
        <v>436</v>
      </c>
      <c r="B79" s="2" t="s">
        <v>469</v>
      </c>
      <c r="C79" s="17"/>
      <c r="D79" s="17"/>
      <c r="E79" s="17"/>
      <c r="F79" s="17">
        <v>7670</v>
      </c>
      <c r="G79" s="17"/>
      <c r="I79" s="47">
        <f t="shared" si="0"/>
        <v>7670</v>
      </c>
      <c r="J79" s="45"/>
    </row>
    <row r="80" spans="1:10" x14ac:dyDescent="0.3">
      <c r="A80" s="2" t="s">
        <v>353</v>
      </c>
      <c r="B80" s="2" t="s">
        <v>469</v>
      </c>
      <c r="C80" s="17"/>
      <c r="D80" s="17"/>
      <c r="E80" s="17">
        <v>2936</v>
      </c>
      <c r="F80" s="17">
        <v>2955</v>
      </c>
      <c r="G80" s="17">
        <v>6463</v>
      </c>
      <c r="I80" s="47">
        <f t="shared" si="0"/>
        <v>12354</v>
      </c>
      <c r="J80" s="45"/>
    </row>
    <row r="81" spans="1:10" x14ac:dyDescent="0.3">
      <c r="A81" s="2" t="s">
        <v>354</v>
      </c>
      <c r="B81" s="2" t="s">
        <v>469</v>
      </c>
      <c r="C81" s="17"/>
      <c r="D81" s="17"/>
      <c r="E81" s="17"/>
      <c r="F81" s="17">
        <v>2731</v>
      </c>
      <c r="G81" s="17">
        <v>1936</v>
      </c>
      <c r="I81" s="47">
        <f t="shared" si="0"/>
        <v>4667</v>
      </c>
      <c r="J81" s="45"/>
    </row>
    <row r="82" spans="1:10" x14ac:dyDescent="0.3">
      <c r="A82" s="77" t="s">
        <v>157</v>
      </c>
      <c r="B82" s="77" t="s">
        <v>386</v>
      </c>
      <c r="C82" s="17"/>
      <c r="D82" s="17"/>
      <c r="E82" s="17"/>
      <c r="F82" s="17"/>
      <c r="G82" s="17"/>
      <c r="I82" s="47">
        <f t="shared" si="0"/>
        <v>0</v>
      </c>
      <c r="J82" s="45"/>
    </row>
    <row r="83" spans="1:10" x14ac:dyDescent="0.3">
      <c r="A83" s="77" t="s">
        <v>328</v>
      </c>
      <c r="B83" s="77" t="s">
        <v>386</v>
      </c>
      <c r="C83" s="17"/>
      <c r="D83" s="17"/>
      <c r="E83" s="17"/>
      <c r="F83" s="17"/>
      <c r="G83" s="17"/>
      <c r="I83" s="47">
        <f t="shared" si="0"/>
        <v>0</v>
      </c>
      <c r="J83" s="45"/>
    </row>
    <row r="84" spans="1:10" x14ac:dyDescent="0.3">
      <c r="A84" s="77" t="s">
        <v>139</v>
      </c>
      <c r="B84" s="77" t="s">
        <v>386</v>
      </c>
      <c r="C84" s="17"/>
      <c r="D84" s="17"/>
      <c r="E84" s="17"/>
      <c r="F84" s="17"/>
      <c r="G84" s="17"/>
      <c r="I84" s="47">
        <f t="shared" si="0"/>
        <v>0</v>
      </c>
      <c r="J84" s="45"/>
    </row>
    <row r="85" spans="1:10" x14ac:dyDescent="0.3">
      <c r="A85" s="77" t="s">
        <v>329</v>
      </c>
      <c r="B85" s="77" t="s">
        <v>386</v>
      </c>
      <c r="C85" s="17"/>
      <c r="D85" s="17"/>
      <c r="E85" s="17"/>
      <c r="F85" s="17"/>
      <c r="G85" s="17"/>
      <c r="I85" s="47">
        <f t="shared" si="0"/>
        <v>0</v>
      </c>
      <c r="J85" s="45"/>
    </row>
    <row r="86" spans="1:10" x14ac:dyDescent="0.3">
      <c r="A86" s="77" t="s">
        <v>174</v>
      </c>
      <c r="B86" s="77" t="s">
        <v>386</v>
      </c>
      <c r="C86" s="17"/>
      <c r="D86" s="17"/>
      <c r="E86" s="17"/>
      <c r="F86" s="17"/>
      <c r="G86" s="17"/>
      <c r="I86" s="47">
        <f t="shared" si="0"/>
        <v>0</v>
      </c>
      <c r="J86" s="45"/>
    </row>
    <row r="87" spans="1:10" x14ac:dyDescent="0.3">
      <c r="A87" s="77" t="s">
        <v>448</v>
      </c>
      <c r="B87" s="77" t="s">
        <v>386</v>
      </c>
      <c r="C87" s="17"/>
      <c r="D87" s="17"/>
      <c r="E87" s="17"/>
      <c r="F87" s="17"/>
      <c r="G87" s="17"/>
      <c r="I87" s="47">
        <f t="shared" si="0"/>
        <v>0</v>
      </c>
      <c r="J87" s="45"/>
    </row>
    <row r="88" spans="1:10" x14ac:dyDescent="0.3">
      <c r="A88" s="77" t="s">
        <v>468</v>
      </c>
      <c r="B88" s="77" t="s">
        <v>386</v>
      </c>
      <c r="C88" s="17"/>
      <c r="D88" s="17">
        <v>676</v>
      </c>
      <c r="E88" s="17"/>
      <c r="F88" s="17"/>
      <c r="G88" s="17"/>
      <c r="I88" s="47">
        <f t="shared" si="0"/>
        <v>676</v>
      </c>
      <c r="J88" s="45"/>
    </row>
    <row r="89" spans="1:10" x14ac:dyDescent="0.3">
      <c r="A89" s="77" t="s">
        <v>307</v>
      </c>
      <c r="B89" s="77" t="s">
        <v>386</v>
      </c>
      <c r="C89" s="17"/>
      <c r="D89" s="17"/>
      <c r="E89" s="17"/>
      <c r="F89" s="17"/>
      <c r="G89" s="17">
        <v>519</v>
      </c>
      <c r="I89" s="47">
        <f t="shared" si="0"/>
        <v>519</v>
      </c>
      <c r="J89" s="45"/>
    </row>
    <row r="90" spans="1:10" x14ac:dyDescent="0.3">
      <c r="A90" s="77" t="s">
        <v>324</v>
      </c>
      <c r="B90" s="77" t="s">
        <v>386</v>
      </c>
      <c r="C90" s="17"/>
      <c r="D90" s="17"/>
      <c r="E90" s="17"/>
      <c r="F90" s="17"/>
      <c r="G90" s="17"/>
      <c r="I90" s="47">
        <f t="shared" si="0"/>
        <v>0</v>
      </c>
      <c r="J90" s="45"/>
    </row>
    <row r="91" spans="1:10" x14ac:dyDescent="0.3">
      <c r="A91" t="s">
        <v>29</v>
      </c>
      <c r="B91" t="s">
        <v>30</v>
      </c>
      <c r="C91" s="17"/>
      <c r="D91" s="17"/>
      <c r="E91" s="17"/>
      <c r="F91" s="17"/>
      <c r="G91" s="17"/>
      <c r="I91" s="47">
        <f t="shared" si="0"/>
        <v>0</v>
      </c>
      <c r="J91" s="44"/>
    </row>
    <row r="92" spans="1:10" x14ac:dyDescent="0.3">
      <c r="A92" s="57" t="s">
        <v>330</v>
      </c>
      <c r="B92" t="s">
        <v>30</v>
      </c>
      <c r="C92" s="17"/>
      <c r="D92" s="17"/>
      <c r="E92" s="17"/>
      <c r="F92" s="17"/>
      <c r="G92" s="17"/>
      <c r="I92" s="47">
        <f t="shared" si="0"/>
        <v>0</v>
      </c>
      <c r="J92" s="44"/>
    </row>
    <row r="93" spans="1:10" x14ac:dyDescent="0.3">
      <c r="A93" t="s">
        <v>17</v>
      </c>
      <c r="B93" t="s">
        <v>30</v>
      </c>
      <c r="C93" s="17"/>
      <c r="D93" s="17"/>
      <c r="E93" s="17"/>
      <c r="F93" s="17"/>
      <c r="G93" s="17"/>
      <c r="I93" s="47">
        <f t="shared" si="0"/>
        <v>0</v>
      </c>
      <c r="J93" s="44"/>
    </row>
    <row r="94" spans="1:10" x14ac:dyDescent="0.3">
      <c r="A94" t="s">
        <v>331</v>
      </c>
      <c r="B94" t="s">
        <v>30</v>
      </c>
      <c r="C94" s="17"/>
      <c r="D94" s="17">
        <v>2104</v>
      </c>
      <c r="E94" s="17">
        <v>14995</v>
      </c>
      <c r="F94" s="17">
        <v>3035</v>
      </c>
      <c r="G94" s="17"/>
      <c r="I94" s="47">
        <f t="shared" si="0"/>
        <v>20134</v>
      </c>
      <c r="J94" s="44"/>
    </row>
    <row r="95" spans="1:10" x14ac:dyDescent="0.3">
      <c r="A95" t="s">
        <v>18</v>
      </c>
      <c r="B95" t="s">
        <v>30</v>
      </c>
      <c r="C95" s="17"/>
      <c r="D95" s="17">
        <v>6082</v>
      </c>
      <c r="E95" s="17"/>
      <c r="F95" s="17">
        <v>3774</v>
      </c>
      <c r="G95" s="17">
        <v>8104</v>
      </c>
      <c r="I95" s="47">
        <f t="shared" si="0"/>
        <v>17960</v>
      </c>
      <c r="J95" s="44"/>
    </row>
    <row r="96" spans="1:10" x14ac:dyDescent="0.3">
      <c r="A96" t="s">
        <v>415</v>
      </c>
      <c r="B96" t="s">
        <v>30</v>
      </c>
      <c r="C96" s="17"/>
      <c r="D96" s="17">
        <v>4572</v>
      </c>
      <c r="E96" s="17"/>
      <c r="F96" s="17">
        <v>3217</v>
      </c>
      <c r="G96" s="17"/>
      <c r="I96" s="47">
        <f t="shared" si="0"/>
        <v>7789</v>
      </c>
      <c r="J96" s="44"/>
    </row>
    <row r="97" spans="1:10" x14ac:dyDescent="0.3">
      <c r="A97" t="s">
        <v>244</v>
      </c>
      <c r="B97" t="s">
        <v>30</v>
      </c>
      <c r="C97" s="17"/>
      <c r="D97" s="17"/>
      <c r="E97" s="17"/>
      <c r="F97" s="17"/>
      <c r="G97" s="17"/>
      <c r="I97" s="47">
        <f t="shared" si="0"/>
        <v>0</v>
      </c>
      <c r="J97" s="44"/>
    </row>
    <row r="98" spans="1:10" x14ac:dyDescent="0.3">
      <c r="A98" t="s">
        <v>162</v>
      </c>
      <c r="B98" t="s">
        <v>30</v>
      </c>
      <c r="C98" s="17"/>
      <c r="D98" s="17"/>
      <c r="E98" s="17"/>
      <c r="F98" s="17"/>
      <c r="G98" s="17"/>
      <c r="I98" s="47">
        <f t="shared" si="0"/>
        <v>0</v>
      </c>
      <c r="J98" s="46"/>
    </row>
    <row r="99" spans="1:10" x14ac:dyDescent="0.3">
      <c r="A99" s="42" t="s">
        <v>25</v>
      </c>
      <c r="B99" s="42" t="s">
        <v>30</v>
      </c>
      <c r="C99" s="17"/>
      <c r="D99" s="17"/>
      <c r="E99" s="17"/>
      <c r="F99" s="17"/>
      <c r="G99" s="17"/>
      <c r="I99" s="47">
        <f t="shared" si="0"/>
        <v>0</v>
      </c>
      <c r="J99" s="46">
        <f t="shared" ref="J99:J104" si="1">I99</f>
        <v>0</v>
      </c>
    </row>
    <row r="100" spans="1:10" x14ac:dyDescent="0.3">
      <c r="A100" s="42" t="s">
        <v>349</v>
      </c>
      <c r="B100" s="42" t="s">
        <v>30</v>
      </c>
      <c r="C100" s="17"/>
      <c r="D100" s="17"/>
      <c r="E100" s="17"/>
      <c r="F100" s="17"/>
      <c r="G100" s="17"/>
      <c r="I100" s="47">
        <f t="shared" si="0"/>
        <v>0</v>
      </c>
      <c r="J100" s="46">
        <f t="shared" si="1"/>
        <v>0</v>
      </c>
    </row>
    <row r="101" spans="1:10" x14ac:dyDescent="0.3">
      <c r="A101" s="42" t="s">
        <v>27</v>
      </c>
      <c r="B101" s="42" t="s">
        <v>30</v>
      </c>
      <c r="C101" s="17"/>
      <c r="D101" s="17"/>
      <c r="E101" s="17">
        <v>2165</v>
      </c>
      <c r="F101" s="17"/>
      <c r="G101" s="17"/>
      <c r="I101" s="47">
        <f t="shared" si="0"/>
        <v>2165</v>
      </c>
      <c r="J101" s="44">
        <f t="shared" si="1"/>
        <v>2165</v>
      </c>
    </row>
    <row r="102" spans="1:10" x14ac:dyDescent="0.3">
      <c r="A102" s="60" t="s">
        <v>325</v>
      </c>
      <c r="B102" s="60" t="s">
        <v>30</v>
      </c>
      <c r="C102" s="17"/>
      <c r="D102" s="17"/>
      <c r="E102" s="17"/>
      <c r="F102" s="17"/>
      <c r="G102" s="17"/>
      <c r="I102" s="47">
        <f t="shared" si="0"/>
        <v>0</v>
      </c>
      <c r="J102" s="44">
        <f t="shared" si="1"/>
        <v>0</v>
      </c>
    </row>
    <row r="103" spans="1:10" x14ac:dyDescent="0.3">
      <c r="A103" s="42" t="s">
        <v>28</v>
      </c>
      <c r="B103" s="42" t="s">
        <v>30</v>
      </c>
      <c r="C103" s="17"/>
      <c r="D103" s="17"/>
      <c r="E103" s="17"/>
      <c r="F103" s="17"/>
      <c r="G103" s="17"/>
      <c r="I103" s="47">
        <f t="shared" si="0"/>
        <v>0</v>
      </c>
      <c r="J103" s="44">
        <f t="shared" si="1"/>
        <v>0</v>
      </c>
    </row>
    <row r="104" spans="1:10" x14ac:dyDescent="0.3">
      <c r="A104" s="42" t="s">
        <v>398</v>
      </c>
      <c r="B104" s="42" t="s">
        <v>30</v>
      </c>
      <c r="C104" s="17"/>
      <c r="D104" s="17"/>
      <c r="E104" s="17"/>
      <c r="F104" s="17"/>
      <c r="G104" s="17"/>
      <c r="I104" s="47">
        <f t="shared" si="0"/>
        <v>0</v>
      </c>
      <c r="J104" s="44">
        <f t="shared" si="1"/>
        <v>0</v>
      </c>
    </row>
    <row r="105" spans="1:10" x14ac:dyDescent="0.3">
      <c r="A105" s="42" t="s">
        <v>458</v>
      </c>
      <c r="B105" s="42" t="s">
        <v>30</v>
      </c>
      <c r="C105" s="17"/>
      <c r="D105" s="17">
        <v>1999</v>
      </c>
      <c r="E105" s="17"/>
      <c r="F105" s="17"/>
      <c r="G105" s="17"/>
      <c r="I105" s="47">
        <f t="shared" si="0"/>
        <v>1999</v>
      </c>
      <c r="J105" s="44">
        <f>I105</f>
        <v>1999</v>
      </c>
    </row>
    <row r="106" spans="1:10" x14ac:dyDescent="0.3">
      <c r="A106" s="2" t="s">
        <v>17</v>
      </c>
      <c r="B106" s="2" t="s">
        <v>472</v>
      </c>
      <c r="C106" s="17"/>
      <c r="D106" s="17"/>
      <c r="E106" s="17"/>
      <c r="F106" s="17">
        <v>2725</v>
      </c>
      <c r="G106" s="17"/>
      <c r="I106" s="47">
        <f t="shared" si="0"/>
        <v>2725</v>
      </c>
      <c r="J106" s="44"/>
    </row>
    <row r="107" spans="1:10" x14ac:dyDescent="0.3">
      <c r="A107" t="s">
        <v>29</v>
      </c>
      <c r="B107" s="59" t="s">
        <v>254</v>
      </c>
      <c r="C107" s="17"/>
      <c r="D107" s="17"/>
      <c r="E107" s="17"/>
      <c r="F107" s="17"/>
      <c r="G107" s="17"/>
      <c r="I107" s="47">
        <f t="shared" si="0"/>
        <v>0</v>
      </c>
      <c r="J107" s="44">
        <f>I91+I107+I115+I143+I122+I129+I136+I151</f>
        <v>18914</v>
      </c>
    </row>
    <row r="108" spans="1:10" x14ac:dyDescent="0.3">
      <c r="A108" t="s">
        <v>330</v>
      </c>
      <c r="B108" s="59" t="s">
        <v>254</v>
      </c>
      <c r="C108" s="17"/>
      <c r="D108" s="17"/>
      <c r="E108" s="17"/>
      <c r="F108" s="17"/>
      <c r="G108" s="17"/>
      <c r="I108" s="47">
        <f t="shared" si="0"/>
        <v>0</v>
      </c>
      <c r="J108" s="46">
        <f>I108+I144+I123+I130+I137+I152+I116+I92</f>
        <v>26696</v>
      </c>
    </row>
    <row r="109" spans="1:10" x14ac:dyDescent="0.3">
      <c r="A109" t="s">
        <v>17</v>
      </c>
      <c r="B109" s="59" t="s">
        <v>254</v>
      </c>
      <c r="C109" s="17"/>
      <c r="D109" s="17"/>
      <c r="E109" s="17"/>
      <c r="F109" s="17"/>
      <c r="G109" s="17"/>
      <c r="I109" s="47">
        <f t="shared" si="0"/>
        <v>0</v>
      </c>
      <c r="J109" s="44">
        <f>I93+I106+I109+I117+I145+I124+I131+I138+I153</f>
        <v>30981</v>
      </c>
    </row>
    <row r="110" spans="1:10" x14ac:dyDescent="0.3">
      <c r="A110" t="s">
        <v>331</v>
      </c>
      <c r="B110" s="59" t="s">
        <v>254</v>
      </c>
      <c r="C110" s="17"/>
      <c r="D110" s="17"/>
      <c r="E110" s="17"/>
      <c r="F110" s="17"/>
      <c r="G110" s="17"/>
      <c r="I110" s="47">
        <f t="shared" si="0"/>
        <v>0</v>
      </c>
      <c r="J110" s="46">
        <f>I110+I146+I125+I132+I139+I154+I118+I94</f>
        <v>29946</v>
      </c>
    </row>
    <row r="111" spans="1:10" x14ac:dyDescent="0.3">
      <c r="A111" t="s">
        <v>18</v>
      </c>
      <c r="B111" s="59" t="s">
        <v>254</v>
      </c>
      <c r="C111" s="17"/>
      <c r="D111" s="17"/>
      <c r="E111" s="17"/>
      <c r="F111" s="17"/>
      <c r="G111" s="17"/>
      <c r="I111" s="47">
        <f t="shared" si="0"/>
        <v>0</v>
      </c>
      <c r="J111" s="44">
        <f>I95+I119+I147+I111+I126+I133+I140+I155</f>
        <v>17960</v>
      </c>
    </row>
    <row r="112" spans="1:10" x14ac:dyDescent="0.3">
      <c r="A112" t="s">
        <v>415</v>
      </c>
      <c r="B112" s="59" t="s">
        <v>254</v>
      </c>
      <c r="C112" s="17"/>
      <c r="D112" s="17"/>
      <c r="E112" s="17"/>
      <c r="F112" s="17"/>
      <c r="G112" s="17"/>
      <c r="I112" s="47">
        <f t="shared" si="0"/>
        <v>0</v>
      </c>
      <c r="J112" s="44">
        <f>I112+I96+I148+I156</f>
        <v>11553</v>
      </c>
    </row>
    <row r="113" spans="1:10" x14ac:dyDescent="0.3">
      <c r="A113" t="s">
        <v>244</v>
      </c>
      <c r="B113" s="59" t="s">
        <v>254</v>
      </c>
      <c r="C113" s="17"/>
      <c r="D113" s="17"/>
      <c r="E113" s="17"/>
      <c r="F113" s="17"/>
      <c r="G113" s="17"/>
      <c r="I113" s="47">
        <f t="shared" si="0"/>
        <v>0</v>
      </c>
      <c r="J113" s="44">
        <f>I97+I120+I113+I149+I127+I134+I141+I157</f>
        <v>15060</v>
      </c>
    </row>
    <row r="114" spans="1:10" x14ac:dyDescent="0.3">
      <c r="A114" t="s">
        <v>162</v>
      </c>
      <c r="B114" s="59" t="s">
        <v>254</v>
      </c>
      <c r="C114" s="17"/>
      <c r="D114" s="17">
        <v>1733</v>
      </c>
      <c r="E114" s="17"/>
      <c r="F114" s="17"/>
      <c r="G114" s="17">
        <v>677</v>
      </c>
      <c r="I114" s="47">
        <f t="shared" si="0"/>
        <v>2410</v>
      </c>
      <c r="J114" s="44">
        <f>I98+I114+I121+I150+I128+I135+I142+I158</f>
        <v>3535</v>
      </c>
    </row>
    <row r="115" spans="1:10" x14ac:dyDescent="0.3">
      <c r="A115" t="s">
        <v>175</v>
      </c>
      <c r="B115" s="68" t="s">
        <v>430</v>
      </c>
      <c r="C115" s="17"/>
      <c r="D115" s="17"/>
      <c r="E115" s="17"/>
      <c r="F115" s="17"/>
      <c r="G115" s="17"/>
      <c r="I115" s="47">
        <f t="shared" si="0"/>
        <v>0</v>
      </c>
      <c r="J115" s="45"/>
    </row>
    <row r="116" spans="1:10" x14ac:dyDescent="0.3">
      <c r="A116" t="s">
        <v>361</v>
      </c>
      <c r="B116" s="68" t="s">
        <v>430</v>
      </c>
      <c r="C116" s="17"/>
      <c r="D116" s="17"/>
      <c r="E116" s="17"/>
      <c r="F116" s="17"/>
      <c r="G116" s="17"/>
      <c r="I116" s="47">
        <f t="shared" si="0"/>
        <v>0</v>
      </c>
      <c r="J116" s="45"/>
    </row>
    <row r="117" spans="1:10" x14ac:dyDescent="0.3">
      <c r="A117" t="s">
        <v>176</v>
      </c>
      <c r="B117" s="68" t="s">
        <v>430</v>
      </c>
      <c r="C117" s="17"/>
      <c r="D117" s="17"/>
      <c r="E117" s="17"/>
      <c r="F117" s="17"/>
      <c r="G117" s="17"/>
      <c r="I117" s="47">
        <f t="shared" si="0"/>
        <v>0</v>
      </c>
      <c r="J117" s="45"/>
    </row>
    <row r="118" spans="1:10" x14ac:dyDescent="0.3">
      <c r="A118" t="s">
        <v>362</v>
      </c>
      <c r="B118" s="68" t="s">
        <v>430</v>
      </c>
      <c r="C118" s="17"/>
      <c r="D118" s="17"/>
      <c r="E118" s="17"/>
      <c r="F118" s="17"/>
      <c r="G118" s="17"/>
      <c r="I118" s="47">
        <f t="shared" si="0"/>
        <v>0</v>
      </c>
      <c r="J118" s="45"/>
    </row>
    <row r="119" spans="1:10" x14ac:dyDescent="0.3">
      <c r="A119" t="s">
        <v>177</v>
      </c>
      <c r="B119" s="68" t="s">
        <v>430</v>
      </c>
      <c r="C119" s="17"/>
      <c r="D119" s="17"/>
      <c r="E119" s="17"/>
      <c r="F119" s="17"/>
      <c r="G119" s="17"/>
      <c r="I119" s="47">
        <f t="shared" si="0"/>
        <v>0</v>
      </c>
      <c r="J119" s="45"/>
    </row>
    <row r="120" spans="1:10" x14ac:dyDescent="0.3">
      <c r="A120" t="s">
        <v>363</v>
      </c>
      <c r="B120" s="68" t="s">
        <v>430</v>
      </c>
      <c r="C120" s="17"/>
      <c r="D120" s="17"/>
      <c r="E120" s="17"/>
      <c r="F120" s="17"/>
      <c r="G120" s="17"/>
      <c r="I120" s="47">
        <f t="shared" si="0"/>
        <v>0</v>
      </c>
      <c r="J120" s="45"/>
    </row>
    <row r="121" spans="1:10" x14ac:dyDescent="0.3">
      <c r="A121" t="s">
        <v>364</v>
      </c>
      <c r="B121" s="68" t="s">
        <v>430</v>
      </c>
      <c r="C121" s="17"/>
      <c r="D121" s="17"/>
      <c r="E121" s="17"/>
      <c r="F121" s="17"/>
      <c r="G121" s="17"/>
      <c r="I121" s="13">
        <f t="shared" si="0"/>
        <v>0</v>
      </c>
      <c r="J121" s="45"/>
    </row>
    <row r="122" spans="1:10" x14ac:dyDescent="0.3">
      <c r="A122" t="s">
        <v>175</v>
      </c>
      <c r="B122" s="64" t="s">
        <v>360</v>
      </c>
      <c r="C122" s="17"/>
      <c r="D122" s="17"/>
      <c r="E122" s="17"/>
      <c r="F122" s="17"/>
      <c r="G122" s="17"/>
      <c r="I122" s="13">
        <f t="shared" si="0"/>
        <v>0</v>
      </c>
      <c r="J122" s="45"/>
    </row>
    <row r="123" spans="1:10" x14ac:dyDescent="0.3">
      <c r="A123" t="s">
        <v>361</v>
      </c>
      <c r="B123" s="64" t="s">
        <v>360</v>
      </c>
      <c r="C123" s="17"/>
      <c r="D123" s="17"/>
      <c r="E123" s="17"/>
      <c r="F123" s="17"/>
      <c r="G123" s="17"/>
      <c r="I123" s="13">
        <f t="shared" si="0"/>
        <v>0</v>
      </c>
      <c r="J123" s="45"/>
    </row>
    <row r="124" spans="1:10" x14ac:dyDescent="0.3">
      <c r="A124" t="s">
        <v>176</v>
      </c>
      <c r="B124" s="64" t="s">
        <v>360</v>
      </c>
      <c r="C124" s="17"/>
      <c r="D124" s="17"/>
      <c r="E124" s="17"/>
      <c r="F124" s="17"/>
      <c r="G124" s="17"/>
      <c r="I124" s="13">
        <f t="shared" si="0"/>
        <v>0</v>
      </c>
      <c r="J124" s="45"/>
    </row>
    <row r="125" spans="1:10" x14ac:dyDescent="0.3">
      <c r="A125" t="s">
        <v>362</v>
      </c>
      <c r="B125" s="64" t="s">
        <v>360</v>
      </c>
      <c r="C125" s="17"/>
      <c r="D125" s="17"/>
      <c r="E125" s="17"/>
      <c r="F125" s="17"/>
      <c r="G125" s="17"/>
      <c r="I125" s="13">
        <f t="shared" si="0"/>
        <v>0</v>
      </c>
      <c r="J125" s="45"/>
    </row>
    <row r="126" spans="1:10" x14ac:dyDescent="0.3">
      <c r="A126" t="s">
        <v>177</v>
      </c>
      <c r="B126" s="64" t="s">
        <v>360</v>
      </c>
      <c r="C126" s="17"/>
      <c r="D126" s="17"/>
      <c r="E126" s="17"/>
      <c r="F126" s="17"/>
      <c r="G126" s="17"/>
      <c r="I126" s="13">
        <f t="shared" si="0"/>
        <v>0</v>
      </c>
      <c r="J126" s="45"/>
    </row>
    <row r="127" spans="1:10" x14ac:dyDescent="0.3">
      <c r="A127" s="2" t="s">
        <v>363</v>
      </c>
      <c r="B127" s="64" t="s">
        <v>360</v>
      </c>
      <c r="C127" s="17"/>
      <c r="D127" s="17"/>
      <c r="E127" s="17"/>
      <c r="F127" s="17"/>
      <c r="G127" s="17">
        <v>893</v>
      </c>
      <c r="I127" s="13">
        <f t="shared" si="0"/>
        <v>893</v>
      </c>
      <c r="J127" s="45"/>
    </row>
    <row r="128" spans="1:10" x14ac:dyDescent="0.3">
      <c r="A128" s="2" t="s">
        <v>364</v>
      </c>
      <c r="B128" s="64" t="s">
        <v>360</v>
      </c>
      <c r="C128" s="17"/>
      <c r="D128" s="17"/>
      <c r="E128" s="17"/>
      <c r="F128" s="17"/>
      <c r="G128" s="17"/>
      <c r="I128" s="13">
        <f t="shared" si="0"/>
        <v>0</v>
      </c>
      <c r="J128" s="45"/>
    </row>
    <row r="129" spans="1:10" x14ac:dyDescent="0.3">
      <c r="A129" s="71" t="s">
        <v>29</v>
      </c>
      <c r="B129" s="68" t="s">
        <v>382</v>
      </c>
      <c r="C129" s="17"/>
      <c r="D129" s="17"/>
      <c r="E129" s="17"/>
      <c r="F129" s="17"/>
      <c r="G129" s="17"/>
      <c r="I129" s="13">
        <f t="shared" si="0"/>
        <v>0</v>
      </c>
      <c r="J129" s="46"/>
    </row>
    <row r="130" spans="1:10" x14ac:dyDescent="0.3">
      <c r="A130" s="71" t="s">
        <v>330</v>
      </c>
      <c r="B130" s="68" t="s">
        <v>382</v>
      </c>
      <c r="C130" s="17"/>
      <c r="D130" s="17"/>
      <c r="E130" s="17"/>
      <c r="F130" s="17"/>
      <c r="G130" s="17"/>
      <c r="I130" s="13">
        <f t="shared" si="0"/>
        <v>0</v>
      </c>
      <c r="J130" s="46"/>
    </row>
    <row r="131" spans="1:10" x14ac:dyDescent="0.3">
      <c r="A131" s="71" t="s">
        <v>17</v>
      </c>
      <c r="B131" s="68" t="s">
        <v>382</v>
      </c>
      <c r="C131" s="17"/>
      <c r="D131" s="17"/>
      <c r="E131" s="17"/>
      <c r="F131" s="17"/>
      <c r="G131" s="17"/>
      <c r="I131" s="13">
        <f t="shared" si="0"/>
        <v>0</v>
      </c>
      <c r="J131" s="46"/>
    </row>
    <row r="132" spans="1:10" x14ac:dyDescent="0.3">
      <c r="A132" s="71" t="s">
        <v>331</v>
      </c>
      <c r="B132" s="68" t="s">
        <v>382</v>
      </c>
      <c r="C132" s="17"/>
      <c r="D132" s="17"/>
      <c r="E132" s="17"/>
      <c r="F132" s="17"/>
      <c r="G132" s="17"/>
      <c r="I132" s="13">
        <f t="shared" si="0"/>
        <v>0</v>
      </c>
      <c r="J132" s="46"/>
    </row>
    <row r="133" spans="1:10" x14ac:dyDescent="0.3">
      <c r="A133" s="71" t="s">
        <v>18</v>
      </c>
      <c r="B133" s="68" t="s">
        <v>382</v>
      </c>
      <c r="C133" s="17"/>
      <c r="D133" s="17"/>
      <c r="E133" s="17"/>
      <c r="F133" s="17"/>
      <c r="G133" s="17"/>
      <c r="I133" s="13">
        <f t="shared" si="0"/>
        <v>0</v>
      </c>
      <c r="J133" s="46"/>
    </row>
    <row r="134" spans="1:10" x14ac:dyDescent="0.3">
      <c r="A134" s="71" t="s">
        <v>244</v>
      </c>
      <c r="B134" s="68" t="s">
        <v>382</v>
      </c>
      <c r="C134" s="17"/>
      <c r="D134" s="17"/>
      <c r="E134" s="17"/>
      <c r="F134" s="17"/>
      <c r="G134" s="17"/>
      <c r="I134" s="13">
        <f t="shared" si="0"/>
        <v>0</v>
      </c>
      <c r="J134" s="46"/>
    </row>
    <row r="135" spans="1:10" x14ac:dyDescent="0.3">
      <c r="A135" s="71" t="s">
        <v>162</v>
      </c>
      <c r="B135" s="68" t="s">
        <v>382</v>
      </c>
      <c r="C135" s="17"/>
      <c r="D135" s="17"/>
      <c r="E135" s="17"/>
      <c r="F135" s="17"/>
      <c r="G135" s="17"/>
      <c r="I135" s="13">
        <f t="shared" si="0"/>
        <v>0</v>
      </c>
      <c r="J135" s="46"/>
    </row>
    <row r="136" spans="1:10" x14ac:dyDescent="0.3">
      <c r="A136" s="55" t="s">
        <v>37</v>
      </c>
      <c r="B136" s="68" t="s">
        <v>382</v>
      </c>
      <c r="C136" s="17"/>
      <c r="D136" s="17"/>
      <c r="E136" s="17"/>
      <c r="F136" s="17"/>
      <c r="G136" s="17"/>
      <c r="I136" s="13">
        <f t="shared" si="0"/>
        <v>0</v>
      </c>
      <c r="J136" s="46"/>
    </row>
    <row r="137" spans="1:10" x14ac:dyDescent="0.3">
      <c r="A137" s="55" t="s">
        <v>332</v>
      </c>
      <c r="B137" s="68" t="s">
        <v>382</v>
      </c>
      <c r="C137" s="17"/>
      <c r="D137" s="17"/>
      <c r="E137" s="17"/>
      <c r="F137" s="17"/>
      <c r="G137" s="17"/>
      <c r="I137" s="13">
        <f t="shared" si="0"/>
        <v>0</v>
      </c>
      <c r="J137" s="46"/>
    </row>
    <row r="138" spans="1:10" x14ac:dyDescent="0.3">
      <c r="A138" s="72" t="s">
        <v>33</v>
      </c>
      <c r="B138" s="68" t="s">
        <v>382</v>
      </c>
      <c r="C138" s="17"/>
      <c r="D138" s="17"/>
      <c r="E138" s="17"/>
      <c r="F138" s="17"/>
      <c r="G138" s="17"/>
      <c r="I138" s="13">
        <f t="shared" si="0"/>
        <v>0</v>
      </c>
      <c r="J138" s="46"/>
    </row>
    <row r="139" spans="1:10" x14ac:dyDescent="0.3">
      <c r="A139" s="72" t="s">
        <v>326</v>
      </c>
      <c r="B139" s="68" t="s">
        <v>382</v>
      </c>
      <c r="C139" s="17"/>
      <c r="D139" s="17"/>
      <c r="E139" s="17"/>
      <c r="F139" s="17"/>
      <c r="G139" s="17"/>
      <c r="I139" s="13">
        <f t="shared" si="0"/>
        <v>0</v>
      </c>
      <c r="J139" s="46"/>
    </row>
    <row r="140" spans="1:10" x14ac:dyDescent="0.3">
      <c r="A140" s="72" t="s">
        <v>31</v>
      </c>
      <c r="B140" s="68" t="s">
        <v>382</v>
      </c>
      <c r="C140" s="17"/>
      <c r="D140" s="17"/>
      <c r="E140" s="17"/>
      <c r="F140" s="17"/>
      <c r="G140" s="17"/>
      <c r="I140" s="13">
        <f t="shared" si="0"/>
        <v>0</v>
      </c>
      <c r="J140" s="46"/>
    </row>
    <row r="141" spans="1:10" x14ac:dyDescent="0.3">
      <c r="A141" s="55" t="s">
        <v>245</v>
      </c>
      <c r="B141" s="68" t="s">
        <v>382</v>
      </c>
      <c r="C141" s="17"/>
      <c r="D141" s="17"/>
      <c r="E141" s="17"/>
      <c r="F141" s="17"/>
      <c r="G141" s="17"/>
      <c r="I141" s="13">
        <f t="shared" si="0"/>
        <v>0</v>
      </c>
      <c r="J141" s="46"/>
    </row>
    <row r="142" spans="1:10" x14ac:dyDescent="0.3">
      <c r="A142" s="55" t="s">
        <v>161</v>
      </c>
      <c r="B142" s="68" t="s">
        <v>382</v>
      </c>
      <c r="C142" s="17"/>
      <c r="D142" s="17"/>
      <c r="E142" s="17"/>
      <c r="F142" s="17"/>
      <c r="G142" s="17"/>
      <c r="I142" s="13">
        <f t="shared" si="0"/>
        <v>0</v>
      </c>
      <c r="J142" s="46"/>
    </row>
    <row r="143" spans="1:10" x14ac:dyDescent="0.3">
      <c r="A143" s="2" t="s">
        <v>37</v>
      </c>
      <c r="B143" s="73" t="s">
        <v>297</v>
      </c>
      <c r="C143" s="17"/>
      <c r="D143" s="17"/>
      <c r="E143" s="17"/>
      <c r="F143" s="17"/>
      <c r="G143" s="17"/>
      <c r="I143" s="13">
        <f t="shared" si="0"/>
        <v>0</v>
      </c>
      <c r="J143" s="46"/>
    </row>
    <row r="144" spans="1:10" x14ac:dyDescent="0.3">
      <c r="A144" s="2" t="s">
        <v>332</v>
      </c>
      <c r="B144" s="73" t="s">
        <v>297</v>
      </c>
      <c r="C144" s="17"/>
      <c r="D144" s="17"/>
      <c r="E144" s="17"/>
      <c r="F144" s="17"/>
      <c r="G144" s="17"/>
      <c r="I144" s="13">
        <f t="shared" si="0"/>
        <v>0</v>
      </c>
      <c r="J144" s="46"/>
    </row>
    <row r="145" spans="1:10" x14ac:dyDescent="0.3">
      <c r="A145" s="2" t="s">
        <v>33</v>
      </c>
      <c r="B145" s="73" t="s">
        <v>297</v>
      </c>
      <c r="C145" s="17"/>
      <c r="D145" s="17"/>
      <c r="E145" s="17"/>
      <c r="F145" s="17"/>
      <c r="G145" s="17"/>
      <c r="I145" s="13">
        <f t="shared" si="0"/>
        <v>0</v>
      </c>
      <c r="J145" s="46"/>
    </row>
    <row r="146" spans="1:10" x14ac:dyDescent="0.3">
      <c r="A146" s="2" t="s">
        <v>326</v>
      </c>
      <c r="B146" s="73" t="s">
        <v>297</v>
      </c>
      <c r="C146" s="17"/>
      <c r="D146" s="17"/>
      <c r="E146" s="17"/>
      <c r="F146" s="17">
        <v>6759</v>
      </c>
      <c r="G146" s="17">
        <v>3053</v>
      </c>
      <c r="I146" s="13">
        <f t="shared" si="0"/>
        <v>9812</v>
      </c>
      <c r="J146" s="46"/>
    </row>
    <row r="147" spans="1:10" x14ac:dyDescent="0.3">
      <c r="A147" s="2" t="s">
        <v>31</v>
      </c>
      <c r="B147" s="73" t="s">
        <v>297</v>
      </c>
      <c r="C147" s="17"/>
      <c r="D147" s="17"/>
      <c r="E147" s="17"/>
      <c r="F147" s="17"/>
      <c r="G147" s="17"/>
      <c r="I147" s="13">
        <f t="shared" si="0"/>
        <v>0</v>
      </c>
      <c r="J147" s="46"/>
    </row>
    <row r="148" spans="1:10" x14ac:dyDescent="0.3">
      <c r="A148" s="2" t="s">
        <v>339</v>
      </c>
      <c r="B148" s="73" t="s">
        <v>297</v>
      </c>
      <c r="C148" s="17"/>
      <c r="D148" s="17"/>
      <c r="E148" s="17"/>
      <c r="F148" s="17">
        <v>3764</v>
      </c>
      <c r="G148" s="17"/>
      <c r="I148" s="13">
        <f t="shared" si="0"/>
        <v>3764</v>
      </c>
      <c r="J148" s="46"/>
    </row>
    <row r="149" spans="1:10" x14ac:dyDescent="0.3">
      <c r="A149" s="2" t="s">
        <v>245</v>
      </c>
      <c r="B149" s="73" t="s">
        <v>297</v>
      </c>
      <c r="C149" s="17"/>
      <c r="D149" s="17">
        <v>3930</v>
      </c>
      <c r="E149" s="17">
        <v>2859</v>
      </c>
      <c r="F149" s="17">
        <v>1691</v>
      </c>
      <c r="G149" s="17">
        <v>5687</v>
      </c>
      <c r="I149" s="13">
        <f t="shared" si="0"/>
        <v>14167</v>
      </c>
      <c r="J149" s="46"/>
    </row>
    <row r="150" spans="1:10" x14ac:dyDescent="0.3">
      <c r="A150" s="2" t="s">
        <v>161</v>
      </c>
      <c r="B150" s="73" t="s">
        <v>297</v>
      </c>
      <c r="C150" s="17"/>
      <c r="D150" s="17"/>
      <c r="E150" s="17"/>
      <c r="F150" s="17"/>
      <c r="G150" s="17"/>
      <c r="I150" s="13">
        <f t="shared" si="0"/>
        <v>0</v>
      </c>
      <c r="J150" s="46"/>
    </row>
    <row r="151" spans="1:10" x14ac:dyDescent="0.3">
      <c r="A151" s="77" t="s">
        <v>175</v>
      </c>
      <c r="B151" s="67" t="s">
        <v>382</v>
      </c>
      <c r="C151" s="17"/>
      <c r="D151" s="17">
        <v>3049</v>
      </c>
      <c r="E151" s="17">
        <v>13403</v>
      </c>
      <c r="F151" s="17">
        <v>2462</v>
      </c>
      <c r="G151" s="17"/>
      <c r="I151" s="13">
        <f t="shared" si="0"/>
        <v>18914</v>
      </c>
      <c r="J151" s="46"/>
    </row>
    <row r="152" spans="1:10" x14ac:dyDescent="0.3">
      <c r="A152" s="77" t="s">
        <v>361</v>
      </c>
      <c r="B152" s="67" t="s">
        <v>382</v>
      </c>
      <c r="C152" s="17"/>
      <c r="D152" s="17">
        <v>6907</v>
      </c>
      <c r="E152" s="17">
        <v>4261</v>
      </c>
      <c r="F152" s="17">
        <v>7724</v>
      </c>
      <c r="G152" s="17">
        <v>7804</v>
      </c>
      <c r="I152" s="13">
        <f t="shared" si="0"/>
        <v>26696</v>
      </c>
      <c r="J152" s="46"/>
    </row>
    <row r="153" spans="1:10" x14ac:dyDescent="0.3">
      <c r="A153" s="77" t="s">
        <v>176</v>
      </c>
      <c r="B153" s="67" t="s">
        <v>382</v>
      </c>
      <c r="C153" s="17"/>
      <c r="D153" s="17">
        <v>12904</v>
      </c>
      <c r="E153" s="17"/>
      <c r="F153" s="17">
        <v>8969</v>
      </c>
      <c r="G153" s="17">
        <v>6383</v>
      </c>
      <c r="I153" s="13">
        <f t="shared" si="0"/>
        <v>28256</v>
      </c>
      <c r="J153" s="46"/>
    </row>
    <row r="154" spans="1:10" x14ac:dyDescent="0.3">
      <c r="A154" s="77" t="s">
        <v>362</v>
      </c>
      <c r="B154" s="67" t="s">
        <v>382</v>
      </c>
      <c r="C154" s="17"/>
      <c r="D154" s="17"/>
      <c r="E154" s="17"/>
      <c r="F154" s="17"/>
      <c r="G154" s="17"/>
      <c r="I154" s="13">
        <f t="shared" si="0"/>
        <v>0</v>
      </c>
      <c r="J154" s="46"/>
    </row>
    <row r="155" spans="1:10" x14ac:dyDescent="0.3">
      <c r="A155" s="77" t="s">
        <v>177</v>
      </c>
      <c r="B155" s="67" t="s">
        <v>382</v>
      </c>
      <c r="C155" s="17"/>
      <c r="D155" s="17"/>
      <c r="E155" s="17"/>
      <c r="F155" s="17"/>
      <c r="G155" s="17"/>
      <c r="I155" s="13">
        <f t="shared" si="0"/>
        <v>0</v>
      </c>
      <c r="J155" s="46"/>
    </row>
    <row r="156" spans="1:10" x14ac:dyDescent="0.3">
      <c r="A156" s="77" t="s">
        <v>449</v>
      </c>
      <c r="B156" s="67" t="s">
        <v>382</v>
      </c>
      <c r="C156" s="17"/>
      <c r="D156" s="17"/>
      <c r="E156" s="17"/>
      <c r="F156" s="17"/>
      <c r="G156" s="17"/>
      <c r="I156" s="13">
        <f t="shared" si="0"/>
        <v>0</v>
      </c>
      <c r="J156" s="46"/>
    </row>
    <row r="157" spans="1:10" x14ac:dyDescent="0.3">
      <c r="A157" s="77" t="s">
        <v>363</v>
      </c>
      <c r="B157" s="67" t="s">
        <v>382</v>
      </c>
      <c r="C157" s="17"/>
      <c r="D157" s="17"/>
      <c r="E157" s="17"/>
      <c r="F157" s="17"/>
      <c r="G157" s="17"/>
      <c r="I157" s="13">
        <f t="shared" si="0"/>
        <v>0</v>
      </c>
      <c r="J157" s="46"/>
    </row>
    <row r="158" spans="1:10" x14ac:dyDescent="0.3">
      <c r="A158" s="77" t="s">
        <v>364</v>
      </c>
      <c r="B158" s="67" t="s">
        <v>382</v>
      </c>
      <c r="C158" s="17"/>
      <c r="D158" s="17"/>
      <c r="E158" s="17"/>
      <c r="F158" s="17">
        <v>1125</v>
      </c>
      <c r="G158" s="17"/>
      <c r="I158" s="13">
        <f t="shared" si="0"/>
        <v>1125</v>
      </c>
      <c r="J158" s="46"/>
    </row>
    <row r="159" spans="1:10" x14ac:dyDescent="0.3">
      <c r="A159" t="s">
        <v>37</v>
      </c>
      <c r="B159" s="55" t="s">
        <v>336</v>
      </c>
      <c r="C159" s="17"/>
      <c r="D159" s="17"/>
      <c r="E159" s="17"/>
      <c r="F159" s="10"/>
      <c r="G159" s="17"/>
      <c r="I159" s="47">
        <f t="shared" si="0"/>
        <v>0</v>
      </c>
      <c r="J159" s="45"/>
    </row>
    <row r="160" spans="1:10" x14ac:dyDescent="0.3">
      <c r="A160" s="2" t="s">
        <v>332</v>
      </c>
      <c r="B160" s="55" t="s">
        <v>336</v>
      </c>
      <c r="C160" s="17"/>
      <c r="D160" s="17"/>
      <c r="E160" s="17"/>
      <c r="F160" s="10"/>
      <c r="G160" s="17"/>
      <c r="I160" s="47">
        <f t="shared" si="0"/>
        <v>0</v>
      </c>
      <c r="J160" s="45"/>
    </row>
    <row r="161" spans="1:10" x14ac:dyDescent="0.3">
      <c r="A161" t="s">
        <v>33</v>
      </c>
      <c r="B161" s="55" t="s">
        <v>336</v>
      </c>
      <c r="C161" s="17"/>
      <c r="D161" s="17"/>
      <c r="E161" s="17"/>
      <c r="F161" s="10"/>
      <c r="G161" s="17"/>
      <c r="I161" s="47">
        <f t="shared" si="0"/>
        <v>0</v>
      </c>
      <c r="J161" s="45"/>
    </row>
    <row r="162" spans="1:10" x14ac:dyDescent="0.3">
      <c r="A162" s="2" t="s">
        <v>326</v>
      </c>
      <c r="B162" s="55" t="s">
        <v>336</v>
      </c>
      <c r="C162" s="17"/>
      <c r="D162" s="17"/>
      <c r="E162" s="17"/>
      <c r="F162" s="10"/>
      <c r="G162" s="17"/>
      <c r="I162" s="47">
        <f t="shared" si="0"/>
        <v>0</v>
      </c>
      <c r="J162" s="45"/>
    </row>
    <row r="163" spans="1:10" x14ac:dyDescent="0.3">
      <c r="A163" s="2" t="s">
        <v>339</v>
      </c>
      <c r="B163" s="55" t="s">
        <v>336</v>
      </c>
      <c r="C163" s="17"/>
      <c r="D163" s="17"/>
      <c r="E163" s="17"/>
      <c r="F163" s="10"/>
      <c r="G163" s="17"/>
      <c r="I163" s="47">
        <f t="shared" si="0"/>
        <v>0</v>
      </c>
      <c r="J163" s="46">
        <f>I163</f>
        <v>0</v>
      </c>
    </row>
    <row r="164" spans="1:10" x14ac:dyDescent="0.3">
      <c r="A164" t="s">
        <v>31</v>
      </c>
      <c r="B164" s="55" t="s">
        <v>336</v>
      </c>
      <c r="C164" s="17"/>
      <c r="D164" s="17"/>
      <c r="E164" s="17"/>
      <c r="F164" s="17"/>
      <c r="G164" s="17"/>
      <c r="I164" s="47">
        <f t="shared" si="0"/>
        <v>0</v>
      </c>
      <c r="J164" s="45"/>
    </row>
    <row r="165" spans="1:10" x14ac:dyDescent="0.3">
      <c r="A165" s="2" t="s">
        <v>245</v>
      </c>
      <c r="B165" s="55" t="s">
        <v>336</v>
      </c>
      <c r="C165" s="17"/>
      <c r="D165" s="17"/>
      <c r="E165" s="17"/>
      <c r="F165" s="17"/>
      <c r="G165" s="17"/>
      <c r="I165" s="47">
        <f t="shared" si="0"/>
        <v>0</v>
      </c>
      <c r="J165" s="45"/>
    </row>
    <row r="166" spans="1:10" x14ac:dyDescent="0.3">
      <c r="A166" s="2" t="s">
        <v>161</v>
      </c>
      <c r="B166" s="55" t="s">
        <v>336</v>
      </c>
      <c r="C166" s="17"/>
      <c r="D166" s="17"/>
      <c r="E166" s="17"/>
      <c r="F166" s="17"/>
      <c r="G166" s="17"/>
      <c r="I166" s="47">
        <f t="shared" si="0"/>
        <v>0</v>
      </c>
      <c r="J166" s="45"/>
    </row>
    <row r="167" spans="1:10" x14ac:dyDescent="0.3">
      <c r="A167" t="s">
        <v>441</v>
      </c>
      <c r="B167" s="56" t="s">
        <v>32</v>
      </c>
      <c r="C167" s="17"/>
      <c r="D167" s="17">
        <v>3691</v>
      </c>
      <c r="E167" s="17"/>
      <c r="F167" s="17"/>
      <c r="G167" s="17"/>
      <c r="I167" s="13">
        <f t="shared" si="0"/>
        <v>3691</v>
      </c>
      <c r="J167" s="46">
        <f>I167</f>
        <v>3691</v>
      </c>
    </row>
    <row r="168" spans="1:10" x14ac:dyDescent="0.3">
      <c r="A168" t="s">
        <v>340</v>
      </c>
      <c r="B168" s="56" t="s">
        <v>32</v>
      </c>
      <c r="C168" s="17"/>
      <c r="D168" s="17">
        <v>2235</v>
      </c>
      <c r="E168" s="17"/>
      <c r="F168" s="17"/>
      <c r="G168" s="17"/>
      <c r="I168" s="13">
        <f t="shared" si="0"/>
        <v>2235</v>
      </c>
      <c r="J168" s="46">
        <f t="shared" ref="J168:J186" si="2">I168</f>
        <v>2235</v>
      </c>
    </row>
    <row r="169" spans="1:10" x14ac:dyDescent="0.3">
      <c r="A169" t="s">
        <v>405</v>
      </c>
      <c r="B169" s="56" t="s">
        <v>32</v>
      </c>
      <c r="C169" s="17"/>
      <c r="D169" s="17"/>
      <c r="E169" s="17"/>
      <c r="F169" s="17"/>
      <c r="G169" s="17"/>
      <c r="I169" s="13">
        <f t="shared" si="0"/>
        <v>0</v>
      </c>
      <c r="J169" s="46">
        <f t="shared" si="2"/>
        <v>0</v>
      </c>
    </row>
    <row r="170" spans="1:10" x14ac:dyDescent="0.3">
      <c r="A170" t="s">
        <v>341</v>
      </c>
      <c r="B170" s="56" t="s">
        <v>32</v>
      </c>
      <c r="C170" s="17"/>
      <c r="D170" s="17">
        <v>6232</v>
      </c>
      <c r="E170" s="17"/>
      <c r="F170" s="17">
        <v>9485</v>
      </c>
      <c r="G170" s="17">
        <v>5485</v>
      </c>
      <c r="I170" s="13">
        <f t="shared" si="0"/>
        <v>21202</v>
      </c>
      <c r="J170" s="46">
        <f t="shared" si="2"/>
        <v>21202</v>
      </c>
    </row>
    <row r="171" spans="1:10" x14ac:dyDescent="0.3">
      <c r="A171" t="s">
        <v>460</v>
      </c>
      <c r="B171" s="56" t="s">
        <v>32</v>
      </c>
      <c r="C171" s="17"/>
      <c r="D171" s="17"/>
      <c r="E171" s="17"/>
      <c r="F171" s="17"/>
      <c r="G171" s="17"/>
      <c r="I171" s="13">
        <f t="shared" si="0"/>
        <v>0</v>
      </c>
      <c r="J171" s="46">
        <f t="shared" si="2"/>
        <v>0</v>
      </c>
    </row>
    <row r="172" spans="1:10" x14ac:dyDescent="0.3">
      <c r="A172" t="s">
        <v>447</v>
      </c>
      <c r="B172" s="56" t="s">
        <v>32</v>
      </c>
      <c r="C172" s="17"/>
      <c r="D172" s="17"/>
      <c r="E172" s="17"/>
      <c r="F172" s="17"/>
      <c r="G172" s="17">
        <v>3880</v>
      </c>
      <c r="I172" s="13">
        <f t="shared" si="0"/>
        <v>3880</v>
      </c>
      <c r="J172" s="46">
        <f t="shared" si="2"/>
        <v>3880</v>
      </c>
    </row>
    <row r="173" spans="1:10" x14ac:dyDescent="0.3">
      <c r="A173" t="s">
        <v>35</v>
      </c>
      <c r="B173" s="56" t="s">
        <v>390</v>
      </c>
      <c r="C173" s="17"/>
      <c r="D173" s="17">
        <v>4249</v>
      </c>
      <c r="E173" s="17"/>
      <c r="F173" s="17"/>
      <c r="G173" s="17"/>
      <c r="I173" s="13">
        <f t="shared" si="0"/>
        <v>4249</v>
      </c>
      <c r="J173" s="46">
        <f t="shared" si="2"/>
        <v>4249</v>
      </c>
    </row>
    <row r="174" spans="1:10" x14ac:dyDescent="0.3">
      <c r="A174" t="s">
        <v>389</v>
      </c>
      <c r="B174" s="56" t="s">
        <v>390</v>
      </c>
      <c r="C174" s="17"/>
      <c r="D174" s="17">
        <v>2654</v>
      </c>
      <c r="E174" s="17"/>
      <c r="F174" s="17"/>
      <c r="G174" s="17"/>
      <c r="I174" s="13">
        <f t="shared" si="0"/>
        <v>2654</v>
      </c>
      <c r="J174" s="46">
        <f t="shared" si="2"/>
        <v>2654</v>
      </c>
    </row>
    <row r="175" spans="1:10" x14ac:dyDescent="0.3">
      <c r="A175" t="s">
        <v>396</v>
      </c>
      <c r="B175" s="56" t="s">
        <v>390</v>
      </c>
      <c r="C175" s="17"/>
      <c r="D175" s="17"/>
      <c r="E175" s="17"/>
      <c r="F175" s="17"/>
      <c r="G175" s="17"/>
      <c r="I175" s="13">
        <f t="shared" si="0"/>
        <v>0</v>
      </c>
      <c r="J175" s="46">
        <f t="shared" si="2"/>
        <v>0</v>
      </c>
    </row>
    <row r="176" spans="1:10" x14ac:dyDescent="0.3">
      <c r="A176" t="s">
        <v>391</v>
      </c>
      <c r="B176" s="56" t="s">
        <v>390</v>
      </c>
      <c r="C176" s="17"/>
      <c r="D176" s="17">
        <v>4672</v>
      </c>
      <c r="E176" s="17"/>
      <c r="F176" s="17"/>
      <c r="G176" s="17">
        <v>2407</v>
      </c>
      <c r="I176" s="13">
        <f t="shared" si="0"/>
        <v>7079</v>
      </c>
      <c r="J176" s="46">
        <f t="shared" si="2"/>
        <v>7079</v>
      </c>
    </row>
    <row r="177" spans="1:10" x14ac:dyDescent="0.3">
      <c r="A177" t="s">
        <v>462</v>
      </c>
      <c r="B177" s="56" t="s">
        <v>390</v>
      </c>
      <c r="C177" s="17"/>
      <c r="D177" s="17"/>
      <c r="E177" s="17"/>
      <c r="F177" s="17"/>
      <c r="G177" s="17"/>
      <c r="I177" s="13">
        <f t="shared" si="0"/>
        <v>0</v>
      </c>
      <c r="J177" s="46">
        <f t="shared" si="2"/>
        <v>0</v>
      </c>
    </row>
    <row r="178" spans="1:10" x14ac:dyDescent="0.3">
      <c r="A178" t="s">
        <v>408</v>
      </c>
      <c r="B178" s="56" t="s">
        <v>390</v>
      </c>
      <c r="C178" s="17"/>
      <c r="D178" s="17"/>
      <c r="E178" s="17"/>
      <c r="F178" s="17"/>
      <c r="G178" s="17"/>
      <c r="I178" s="13">
        <f t="shared" si="0"/>
        <v>0</v>
      </c>
      <c r="J178" s="46">
        <f t="shared" si="2"/>
        <v>0</v>
      </c>
    </row>
    <row r="179" spans="1:10" x14ac:dyDescent="0.3">
      <c r="A179" t="s">
        <v>35</v>
      </c>
      <c r="B179" s="56" t="s">
        <v>433</v>
      </c>
      <c r="C179" s="17"/>
      <c r="D179" s="17"/>
      <c r="E179" s="17"/>
      <c r="F179" s="17"/>
      <c r="G179" s="17"/>
      <c r="I179" s="13">
        <f t="shared" si="0"/>
        <v>0</v>
      </c>
      <c r="J179" s="46">
        <f t="shared" si="2"/>
        <v>0</v>
      </c>
    </row>
    <row r="180" spans="1:10" x14ac:dyDescent="0.3">
      <c r="A180" t="s">
        <v>389</v>
      </c>
      <c r="B180" s="56" t="s">
        <v>433</v>
      </c>
      <c r="C180" s="17"/>
      <c r="D180" s="17"/>
      <c r="E180" s="17"/>
      <c r="F180" s="17"/>
      <c r="G180" s="17"/>
      <c r="I180" s="13">
        <f t="shared" si="0"/>
        <v>0</v>
      </c>
      <c r="J180" s="46">
        <f t="shared" si="2"/>
        <v>0</v>
      </c>
    </row>
    <row r="181" spans="1:10" x14ac:dyDescent="0.3">
      <c r="A181" t="s">
        <v>396</v>
      </c>
      <c r="B181" s="56" t="s">
        <v>433</v>
      </c>
      <c r="C181" s="17"/>
      <c r="D181" s="17"/>
      <c r="E181" s="17"/>
      <c r="F181" s="17"/>
      <c r="G181" s="17"/>
      <c r="I181" s="13">
        <f t="shared" si="0"/>
        <v>0</v>
      </c>
      <c r="J181" s="46">
        <f t="shared" si="2"/>
        <v>0</v>
      </c>
    </row>
    <row r="182" spans="1:10" x14ac:dyDescent="0.3">
      <c r="A182" t="s">
        <v>391</v>
      </c>
      <c r="B182" s="56" t="s">
        <v>433</v>
      </c>
      <c r="C182" s="17"/>
      <c r="D182" s="17"/>
      <c r="E182" s="17"/>
      <c r="F182" s="17"/>
      <c r="G182" s="17"/>
      <c r="I182" s="13">
        <f t="shared" si="0"/>
        <v>0</v>
      </c>
      <c r="J182" s="46">
        <f t="shared" si="2"/>
        <v>0</v>
      </c>
    </row>
    <row r="183" spans="1:10" x14ac:dyDescent="0.3">
      <c r="A183" t="s">
        <v>408</v>
      </c>
      <c r="B183" s="56" t="s">
        <v>433</v>
      </c>
      <c r="C183" s="17"/>
      <c r="D183" s="17"/>
      <c r="E183" s="17"/>
      <c r="F183" s="17"/>
      <c r="G183" s="17">
        <v>4413</v>
      </c>
      <c r="I183" s="13">
        <f t="shared" si="0"/>
        <v>4413</v>
      </c>
      <c r="J183" s="46">
        <f t="shared" si="2"/>
        <v>4413</v>
      </c>
    </row>
    <row r="184" spans="1:10" x14ac:dyDescent="0.3">
      <c r="A184" t="s">
        <v>37</v>
      </c>
      <c r="B184" s="54" t="s">
        <v>316</v>
      </c>
      <c r="C184" s="17"/>
      <c r="D184" s="17">
        <v>3117</v>
      </c>
      <c r="E184" s="17"/>
      <c r="F184" s="17"/>
      <c r="G184" s="17"/>
      <c r="I184" s="13">
        <f t="shared" si="0"/>
        <v>3117</v>
      </c>
      <c r="J184" s="46">
        <f t="shared" si="2"/>
        <v>3117</v>
      </c>
    </row>
    <row r="185" spans="1:10" x14ac:dyDescent="0.3">
      <c r="A185" s="53" t="s">
        <v>332</v>
      </c>
      <c r="B185" s="54" t="s">
        <v>316</v>
      </c>
      <c r="C185" s="17"/>
      <c r="D185" s="17"/>
      <c r="E185" s="17"/>
      <c r="F185" s="17"/>
      <c r="G185" s="17"/>
      <c r="I185" s="13">
        <f t="shared" si="0"/>
        <v>0</v>
      </c>
      <c r="J185" s="46">
        <f t="shared" si="2"/>
        <v>0</v>
      </c>
    </row>
    <row r="186" spans="1:10" x14ac:dyDescent="0.3">
      <c r="A186" s="53" t="s">
        <v>326</v>
      </c>
      <c r="B186" s="54" t="s">
        <v>316</v>
      </c>
      <c r="C186" s="17"/>
      <c r="D186" s="17"/>
      <c r="E186" s="17"/>
      <c r="F186" s="17"/>
      <c r="G186" s="17"/>
      <c r="I186" s="13">
        <f t="shared" si="0"/>
        <v>0</v>
      </c>
      <c r="J186" s="46">
        <f t="shared" si="2"/>
        <v>0</v>
      </c>
    </row>
    <row r="187" spans="1:10" x14ac:dyDescent="0.3">
      <c r="A187" s="53" t="s">
        <v>339</v>
      </c>
      <c r="B187" s="54" t="s">
        <v>316</v>
      </c>
      <c r="C187" s="17"/>
      <c r="D187" s="17">
        <v>3506</v>
      </c>
      <c r="E187" s="17"/>
      <c r="F187" s="10"/>
      <c r="G187" s="17">
        <v>459</v>
      </c>
      <c r="I187" s="13">
        <f t="shared" si="0"/>
        <v>3965</v>
      </c>
      <c r="J187" s="46">
        <f>I187</f>
        <v>3965</v>
      </c>
    </row>
    <row r="188" spans="1:10" x14ac:dyDescent="0.3">
      <c r="A188" s="53" t="s">
        <v>461</v>
      </c>
      <c r="B188" s="54" t="s">
        <v>316</v>
      </c>
      <c r="C188" s="17"/>
      <c r="D188" s="17"/>
      <c r="E188" s="17"/>
      <c r="F188" s="10"/>
      <c r="G188" s="17"/>
      <c r="I188" s="13">
        <f t="shared" si="0"/>
        <v>0</v>
      </c>
      <c r="J188" s="46">
        <f>I188</f>
        <v>0</v>
      </c>
    </row>
    <row r="189" spans="1:10" x14ac:dyDescent="0.3">
      <c r="A189" s="53" t="s">
        <v>161</v>
      </c>
      <c r="B189" s="54" t="s">
        <v>316</v>
      </c>
      <c r="C189" s="17"/>
      <c r="D189" s="17"/>
      <c r="E189" s="17"/>
      <c r="F189" s="10"/>
      <c r="G189" s="17">
        <v>3235</v>
      </c>
      <c r="I189" s="13">
        <f t="shared" si="0"/>
        <v>3235</v>
      </c>
      <c r="J189" s="46">
        <f>I189</f>
        <v>3235</v>
      </c>
    </row>
    <row r="190" spans="1:10" x14ac:dyDescent="0.3">
      <c r="A190" s="53" t="s">
        <v>25</v>
      </c>
      <c r="B190" s="54" t="s">
        <v>397</v>
      </c>
      <c r="C190" s="17"/>
      <c r="D190" s="17">
        <v>3220</v>
      </c>
      <c r="E190" s="17"/>
      <c r="F190" s="10"/>
      <c r="G190" s="17"/>
      <c r="I190" s="13">
        <f t="shared" si="0"/>
        <v>3220</v>
      </c>
      <c r="J190" s="46">
        <f>I190</f>
        <v>3220</v>
      </c>
    </row>
    <row r="191" spans="1:10" x14ac:dyDescent="0.3">
      <c r="A191" s="53" t="s">
        <v>349</v>
      </c>
      <c r="B191" s="54" t="s">
        <v>397</v>
      </c>
      <c r="C191" s="17"/>
      <c r="D191" s="17">
        <v>3738</v>
      </c>
      <c r="E191" s="17"/>
      <c r="F191" s="10">
        <v>2872</v>
      </c>
      <c r="G191" s="17"/>
      <c r="I191" s="13">
        <f t="shared" si="0"/>
        <v>6610</v>
      </c>
      <c r="J191" s="46">
        <f t="shared" ref="J191:J198" si="3">I191</f>
        <v>6610</v>
      </c>
    </row>
    <row r="192" spans="1:10" x14ac:dyDescent="0.3">
      <c r="A192" s="53" t="s">
        <v>325</v>
      </c>
      <c r="B192" s="54" t="s">
        <v>397</v>
      </c>
      <c r="C192" s="17"/>
      <c r="D192" s="17"/>
      <c r="E192" s="17"/>
      <c r="F192" s="10"/>
      <c r="G192" s="17"/>
      <c r="I192" s="13">
        <f t="shared" si="0"/>
        <v>0</v>
      </c>
      <c r="J192" s="46">
        <f t="shared" si="3"/>
        <v>0</v>
      </c>
    </row>
    <row r="193" spans="1:10" x14ac:dyDescent="0.3">
      <c r="A193" s="53" t="s">
        <v>28</v>
      </c>
      <c r="B193" s="54" t="s">
        <v>397</v>
      </c>
      <c r="C193" s="17"/>
      <c r="D193" s="17"/>
      <c r="E193" s="17"/>
      <c r="F193" s="10">
        <v>2262</v>
      </c>
      <c r="G193" s="17"/>
      <c r="I193" s="13">
        <f t="shared" ref="I193" si="4">C193+D193+E193+F193+G193</f>
        <v>2262</v>
      </c>
      <c r="J193" s="46">
        <f t="shared" ref="J193" si="5">I193</f>
        <v>2262</v>
      </c>
    </row>
    <row r="194" spans="1:10" x14ac:dyDescent="0.3">
      <c r="A194" s="53" t="s">
        <v>398</v>
      </c>
      <c r="B194" s="54" t="s">
        <v>397</v>
      </c>
      <c r="C194" s="17"/>
      <c r="D194" s="17">
        <v>5672</v>
      </c>
      <c r="E194" s="17"/>
      <c r="F194" s="10">
        <v>8080</v>
      </c>
      <c r="G194" s="17">
        <v>7035</v>
      </c>
      <c r="I194" s="13">
        <f t="shared" si="0"/>
        <v>20787</v>
      </c>
      <c r="J194" s="46">
        <f t="shared" si="3"/>
        <v>20787</v>
      </c>
    </row>
    <row r="195" spans="1:10" x14ac:dyDescent="0.3">
      <c r="A195" s="53" t="s">
        <v>160</v>
      </c>
      <c r="B195" s="54" t="s">
        <v>397</v>
      </c>
      <c r="C195" s="17"/>
      <c r="D195" s="17"/>
      <c r="E195" s="17"/>
      <c r="F195" s="10"/>
      <c r="G195" s="17">
        <v>3394</v>
      </c>
      <c r="I195" s="13">
        <f t="shared" si="0"/>
        <v>3394</v>
      </c>
      <c r="J195" s="46">
        <f t="shared" si="3"/>
        <v>3394</v>
      </c>
    </row>
    <row r="196" spans="1:10" x14ac:dyDescent="0.3">
      <c r="A196" s="53" t="s">
        <v>332</v>
      </c>
      <c r="B196" s="54" t="s">
        <v>401</v>
      </c>
      <c r="C196" s="17"/>
      <c r="D196" s="17"/>
      <c r="E196" s="17"/>
      <c r="F196" s="10"/>
      <c r="G196" s="17"/>
      <c r="I196" s="13">
        <f t="shared" si="0"/>
        <v>0</v>
      </c>
      <c r="J196" s="46">
        <f t="shared" si="3"/>
        <v>0</v>
      </c>
    </row>
    <row r="197" spans="1:10" x14ac:dyDescent="0.3">
      <c r="A197" s="53" t="s">
        <v>339</v>
      </c>
      <c r="B197" s="54" t="s">
        <v>401</v>
      </c>
      <c r="C197" s="17"/>
      <c r="D197" s="17"/>
      <c r="E197" s="17"/>
      <c r="F197" s="10"/>
      <c r="G197" s="17"/>
      <c r="I197" s="13">
        <f t="shared" si="0"/>
        <v>0</v>
      </c>
      <c r="J197" s="46">
        <f t="shared" si="3"/>
        <v>0</v>
      </c>
    </row>
    <row r="198" spans="1:10" x14ac:dyDescent="0.3">
      <c r="A198" s="53" t="s">
        <v>161</v>
      </c>
      <c r="B198" s="54" t="s">
        <v>401</v>
      </c>
      <c r="C198" s="17"/>
      <c r="D198" s="17"/>
      <c r="E198" s="17"/>
      <c r="F198" s="10"/>
      <c r="G198" s="17"/>
      <c r="I198" s="13">
        <f t="shared" si="0"/>
        <v>0</v>
      </c>
      <c r="J198" s="46">
        <f t="shared" si="3"/>
        <v>0</v>
      </c>
    </row>
    <row r="199" spans="1:10" x14ac:dyDescent="0.3">
      <c r="A199" t="s">
        <v>37</v>
      </c>
      <c r="B199" t="s">
        <v>293</v>
      </c>
      <c r="C199" s="17"/>
      <c r="D199" s="17"/>
      <c r="E199" s="17"/>
      <c r="F199" s="17"/>
      <c r="G199" s="17"/>
      <c r="I199" s="13">
        <f t="shared" si="0"/>
        <v>0</v>
      </c>
      <c r="J199" s="44">
        <f>I199+I206+I210+I218+I225</f>
        <v>0</v>
      </c>
    </row>
    <row r="200" spans="1:10" x14ac:dyDescent="0.3">
      <c r="A200" s="2" t="s">
        <v>332</v>
      </c>
      <c r="B200" s="2" t="s">
        <v>327</v>
      </c>
      <c r="C200" s="17"/>
      <c r="D200" s="17"/>
      <c r="E200" s="17"/>
      <c r="F200" s="17"/>
      <c r="G200" s="17"/>
      <c r="I200" s="13">
        <f t="shared" si="0"/>
        <v>0</v>
      </c>
      <c r="J200" s="46">
        <f>I200+I219+I226+I211</f>
        <v>4076</v>
      </c>
    </row>
    <row r="201" spans="1:10" x14ac:dyDescent="0.3">
      <c r="A201" t="s">
        <v>33</v>
      </c>
      <c r="B201" t="s">
        <v>293</v>
      </c>
      <c r="C201" s="17"/>
      <c r="D201" s="17"/>
      <c r="E201" s="17"/>
      <c r="F201" s="17"/>
      <c r="G201" s="17"/>
      <c r="I201" s="13">
        <f t="shared" si="0"/>
        <v>0</v>
      </c>
      <c r="J201" s="46">
        <f>I201+I207+I212+I220+I227</f>
        <v>11943</v>
      </c>
    </row>
    <row r="202" spans="1:10" x14ac:dyDescent="0.3">
      <c r="A202" s="2" t="s">
        <v>326</v>
      </c>
      <c r="B202" s="2" t="s">
        <v>327</v>
      </c>
      <c r="C202" s="17"/>
      <c r="D202" s="17"/>
      <c r="E202" s="17"/>
      <c r="F202" s="17"/>
      <c r="G202" s="17"/>
      <c r="I202" s="13">
        <f t="shared" si="0"/>
        <v>0</v>
      </c>
      <c r="J202" s="46">
        <f>I202+I221+I228+I213</f>
        <v>172</v>
      </c>
    </row>
    <row r="203" spans="1:10" x14ac:dyDescent="0.3">
      <c r="A203" t="s">
        <v>31</v>
      </c>
      <c r="B203" t="s">
        <v>293</v>
      </c>
      <c r="C203" s="17"/>
      <c r="D203" s="17"/>
      <c r="E203" s="17"/>
      <c r="F203" s="10"/>
      <c r="G203" s="17"/>
      <c r="I203" s="13">
        <f t="shared" si="0"/>
        <v>0</v>
      </c>
      <c r="J203" s="44">
        <f>I203+I208+I214+I222+I229</f>
        <v>9580</v>
      </c>
    </row>
    <row r="204" spans="1:10" x14ac:dyDescent="0.3">
      <c r="A204" t="s">
        <v>245</v>
      </c>
      <c r="B204" t="s">
        <v>293</v>
      </c>
      <c r="C204" s="17"/>
      <c r="D204" s="17"/>
      <c r="E204" s="17"/>
      <c r="F204" s="10"/>
      <c r="G204" s="17"/>
      <c r="I204" s="13">
        <f t="shared" si="0"/>
        <v>0</v>
      </c>
      <c r="J204" s="75">
        <f>I204+I209+I216+I223+I231</f>
        <v>9049</v>
      </c>
    </row>
    <row r="205" spans="1:10" x14ac:dyDescent="0.3">
      <c r="A205" t="s">
        <v>161</v>
      </c>
      <c r="B205" t="s">
        <v>293</v>
      </c>
      <c r="C205" s="17"/>
      <c r="D205" s="17"/>
      <c r="E205" s="17"/>
      <c r="F205" s="10"/>
      <c r="G205" s="17"/>
      <c r="I205" s="13">
        <f t="shared" si="0"/>
        <v>0</v>
      </c>
      <c r="J205" s="46">
        <f>I205+I224+I232+I217</f>
        <v>4532</v>
      </c>
    </row>
    <row r="206" spans="1:10" x14ac:dyDescent="0.3">
      <c r="A206" t="s">
        <v>37</v>
      </c>
      <c r="B206" t="s">
        <v>277</v>
      </c>
      <c r="C206" s="17"/>
      <c r="D206" s="17"/>
      <c r="E206" s="17"/>
      <c r="F206" s="10"/>
      <c r="G206" s="17"/>
      <c r="I206" s="47">
        <f t="shared" si="0"/>
        <v>0</v>
      </c>
      <c r="J206" s="46"/>
    </row>
    <row r="207" spans="1:10" x14ac:dyDescent="0.3">
      <c r="A207" t="s">
        <v>33</v>
      </c>
      <c r="B207" t="s">
        <v>277</v>
      </c>
      <c r="C207" s="17"/>
      <c r="D207" s="17"/>
      <c r="E207" s="17"/>
      <c r="F207" s="10"/>
      <c r="G207" s="17"/>
      <c r="I207" s="47">
        <f t="shared" si="0"/>
        <v>0</v>
      </c>
      <c r="J207" s="46"/>
    </row>
    <row r="208" spans="1:10" x14ac:dyDescent="0.3">
      <c r="A208" t="s">
        <v>31</v>
      </c>
      <c r="B208" t="s">
        <v>277</v>
      </c>
      <c r="C208" s="17"/>
      <c r="D208" s="17"/>
      <c r="E208" s="17"/>
      <c r="F208" s="10"/>
      <c r="G208" s="17"/>
      <c r="I208" s="47">
        <f t="shared" si="0"/>
        <v>0</v>
      </c>
      <c r="J208" s="46"/>
    </row>
    <row r="209" spans="1:10" x14ac:dyDescent="0.3">
      <c r="A209" t="s">
        <v>245</v>
      </c>
      <c r="B209" t="s">
        <v>277</v>
      </c>
      <c r="C209" s="17"/>
      <c r="D209" s="17"/>
      <c r="E209" s="17"/>
      <c r="F209" s="10"/>
      <c r="G209" s="17"/>
      <c r="I209" s="74">
        <f t="shared" si="0"/>
        <v>0</v>
      </c>
      <c r="J209" s="46"/>
    </row>
    <row r="210" spans="1:10" x14ac:dyDescent="0.3">
      <c r="A210" s="2" t="s">
        <v>37</v>
      </c>
      <c r="B210" s="2" t="s">
        <v>153</v>
      </c>
      <c r="C210" s="17"/>
      <c r="D210" s="17"/>
      <c r="E210" s="17"/>
      <c r="F210" s="10"/>
      <c r="G210" s="17"/>
      <c r="I210" s="47">
        <f t="shared" si="0"/>
        <v>0</v>
      </c>
      <c r="J210" s="46"/>
    </row>
    <row r="211" spans="1:10" x14ac:dyDescent="0.3">
      <c r="A211" s="2" t="s">
        <v>332</v>
      </c>
      <c r="B211" s="2" t="s">
        <v>153</v>
      </c>
      <c r="C211" s="17"/>
      <c r="D211" s="17"/>
      <c r="E211" s="17"/>
      <c r="F211" s="10">
        <v>305</v>
      </c>
      <c r="G211" s="87"/>
      <c r="H211" s="87"/>
      <c r="I211" s="47">
        <f t="shared" si="0"/>
        <v>305</v>
      </c>
      <c r="J211" s="46"/>
    </row>
    <row r="212" spans="1:10" x14ac:dyDescent="0.3">
      <c r="A212" s="2" t="s">
        <v>33</v>
      </c>
      <c r="B212" s="2" t="s">
        <v>153</v>
      </c>
      <c r="C212" s="17"/>
      <c r="D212" s="17">
        <v>3544</v>
      </c>
      <c r="E212" s="17"/>
      <c r="F212" s="10"/>
      <c r="G212" s="17"/>
      <c r="I212" s="47">
        <f t="shared" si="0"/>
        <v>3544</v>
      </c>
      <c r="J212" s="46"/>
    </row>
    <row r="213" spans="1:10" x14ac:dyDescent="0.3">
      <c r="A213" s="2" t="s">
        <v>326</v>
      </c>
      <c r="B213" s="2" t="s">
        <v>153</v>
      </c>
      <c r="C213" s="17"/>
      <c r="D213" s="17"/>
      <c r="E213" s="17"/>
      <c r="F213" s="10"/>
      <c r="G213" s="17"/>
      <c r="I213" s="47">
        <f t="shared" si="0"/>
        <v>0</v>
      </c>
      <c r="J213" s="46"/>
    </row>
    <row r="214" spans="1:10" x14ac:dyDescent="0.3">
      <c r="A214" s="2" t="s">
        <v>31</v>
      </c>
      <c r="B214" s="2" t="s">
        <v>153</v>
      </c>
      <c r="C214" s="17"/>
      <c r="D214" s="17"/>
      <c r="E214" s="17"/>
      <c r="F214" s="10"/>
      <c r="G214" s="17"/>
      <c r="I214" s="47">
        <f t="shared" si="0"/>
        <v>0</v>
      </c>
      <c r="J214" s="46"/>
    </row>
    <row r="215" spans="1:10" x14ac:dyDescent="0.3">
      <c r="A215" s="2" t="s">
        <v>339</v>
      </c>
      <c r="B215" s="2" t="s">
        <v>153</v>
      </c>
      <c r="C215" s="17"/>
      <c r="D215" s="17">
        <v>555</v>
      </c>
      <c r="E215" s="17"/>
      <c r="F215" s="10"/>
      <c r="G215" s="17"/>
      <c r="I215" s="47">
        <f t="shared" si="0"/>
        <v>555</v>
      </c>
      <c r="J215" s="46">
        <f>I215+I230</f>
        <v>8317</v>
      </c>
    </row>
    <row r="216" spans="1:10" x14ac:dyDescent="0.3">
      <c r="A216" s="2" t="s">
        <v>245</v>
      </c>
      <c r="B216" s="2" t="s">
        <v>153</v>
      </c>
      <c r="C216" s="17"/>
      <c r="D216" s="17">
        <v>3067</v>
      </c>
      <c r="E216" s="17"/>
      <c r="F216" s="10"/>
      <c r="G216" s="87"/>
      <c r="H216" s="87"/>
      <c r="I216" s="47">
        <f t="shared" si="0"/>
        <v>3067</v>
      </c>
      <c r="J216" s="46"/>
    </row>
    <row r="217" spans="1:10" x14ac:dyDescent="0.3">
      <c r="A217" s="2" t="s">
        <v>161</v>
      </c>
      <c r="B217" s="2" t="s">
        <v>153</v>
      </c>
      <c r="C217" s="17"/>
      <c r="D217" s="17"/>
      <c r="E217" s="17"/>
      <c r="F217" s="10">
        <v>186</v>
      </c>
      <c r="G217" s="17"/>
      <c r="H217" s="17"/>
      <c r="I217" s="47">
        <f t="shared" si="0"/>
        <v>186</v>
      </c>
      <c r="J217" s="46"/>
    </row>
    <row r="218" spans="1:10" x14ac:dyDescent="0.3">
      <c r="A218" s="2" t="s">
        <v>42</v>
      </c>
      <c r="B218" s="2" t="s">
        <v>355</v>
      </c>
      <c r="C218" s="17"/>
      <c r="D218" s="17"/>
      <c r="E218" s="17"/>
      <c r="F218" s="17"/>
      <c r="G218" s="17"/>
      <c r="I218" s="47">
        <f t="shared" si="0"/>
        <v>0</v>
      </c>
      <c r="J218" s="46"/>
    </row>
    <row r="219" spans="1:10" x14ac:dyDescent="0.3">
      <c r="A219" s="2" t="s">
        <v>356</v>
      </c>
      <c r="B219" s="2" t="s">
        <v>355</v>
      </c>
      <c r="C219" s="17"/>
      <c r="D219" s="17"/>
      <c r="E219" s="17"/>
      <c r="F219" s="17"/>
      <c r="G219" s="17"/>
      <c r="I219" s="47">
        <f t="shared" si="0"/>
        <v>0</v>
      </c>
      <c r="J219" s="46"/>
    </row>
    <row r="220" spans="1:10" x14ac:dyDescent="0.3">
      <c r="A220" s="2" t="s">
        <v>44</v>
      </c>
      <c r="B220" s="2" t="s">
        <v>355</v>
      </c>
      <c r="C220" s="17"/>
      <c r="D220" s="17"/>
      <c r="E220" s="17"/>
      <c r="F220" s="17"/>
      <c r="G220" s="17"/>
      <c r="I220" s="47">
        <f t="shared" si="0"/>
        <v>0</v>
      </c>
      <c r="J220" s="46"/>
    </row>
    <row r="221" spans="1:10" x14ac:dyDescent="0.3">
      <c r="A221" s="2" t="s">
        <v>357</v>
      </c>
      <c r="B221" s="2" t="s">
        <v>355</v>
      </c>
      <c r="C221" s="17"/>
      <c r="D221" s="17"/>
      <c r="E221" s="17"/>
      <c r="F221" s="17"/>
      <c r="G221" s="17"/>
      <c r="I221" s="47">
        <f t="shared" si="0"/>
        <v>0</v>
      </c>
      <c r="J221" s="46"/>
    </row>
    <row r="222" spans="1:10" x14ac:dyDescent="0.3">
      <c r="A222" s="2" t="s">
        <v>71</v>
      </c>
      <c r="B222" s="2" t="s">
        <v>355</v>
      </c>
      <c r="C222" s="17"/>
      <c r="D222" s="17"/>
      <c r="E222" s="17"/>
      <c r="F222" s="17"/>
      <c r="G222" s="17"/>
      <c r="I222" s="47">
        <f t="shared" si="0"/>
        <v>0</v>
      </c>
      <c r="J222" s="46"/>
    </row>
    <row r="223" spans="1:10" x14ac:dyDescent="0.3">
      <c r="A223" s="2" t="s">
        <v>358</v>
      </c>
      <c r="B223" s="2" t="s">
        <v>355</v>
      </c>
      <c r="C223" s="17"/>
      <c r="D223" s="17"/>
      <c r="E223" s="17"/>
      <c r="F223" s="17"/>
      <c r="G223" s="17"/>
      <c r="I223" s="47">
        <f t="shared" si="0"/>
        <v>0</v>
      </c>
      <c r="J223" s="46"/>
    </row>
    <row r="224" spans="1:10" x14ac:dyDescent="0.3">
      <c r="A224" s="2" t="s">
        <v>359</v>
      </c>
      <c r="B224" s="2" t="s">
        <v>355</v>
      </c>
      <c r="C224" s="17"/>
      <c r="D224" s="17"/>
      <c r="E224" s="17"/>
      <c r="F224" s="10"/>
      <c r="G224" s="17"/>
      <c r="I224" s="47">
        <f t="shared" si="0"/>
        <v>0</v>
      </c>
      <c r="J224" s="46"/>
    </row>
    <row r="225" spans="1:10" x14ac:dyDescent="0.3">
      <c r="A225" s="2" t="s">
        <v>37</v>
      </c>
      <c r="B225" s="2" t="s">
        <v>381</v>
      </c>
      <c r="C225" s="17"/>
      <c r="D225" s="17"/>
      <c r="E225" s="17"/>
      <c r="F225" s="17"/>
      <c r="G225" s="17"/>
      <c r="I225" s="47">
        <f t="shared" si="0"/>
        <v>0</v>
      </c>
      <c r="J225" s="46"/>
    </row>
    <row r="226" spans="1:10" x14ac:dyDescent="0.3">
      <c r="A226" s="2" t="s">
        <v>332</v>
      </c>
      <c r="B226" s="2" t="s">
        <v>381</v>
      </c>
      <c r="C226" s="17"/>
      <c r="D226" s="17"/>
      <c r="E226" s="17">
        <v>720</v>
      </c>
      <c r="F226" s="10">
        <v>2306</v>
      </c>
      <c r="G226" s="17">
        <v>745</v>
      </c>
      <c r="I226" s="47">
        <f t="shared" si="0"/>
        <v>3771</v>
      </c>
      <c r="J226" s="46"/>
    </row>
    <row r="227" spans="1:10" x14ac:dyDescent="0.3">
      <c r="A227" s="2" t="s">
        <v>33</v>
      </c>
      <c r="B227" s="2" t="s">
        <v>381</v>
      </c>
      <c r="C227" s="17"/>
      <c r="D227" s="17">
        <v>1349</v>
      </c>
      <c r="E227" s="17">
        <v>811</v>
      </c>
      <c r="F227" s="10">
        <v>5714</v>
      </c>
      <c r="G227" s="17">
        <v>525</v>
      </c>
      <c r="I227" s="47">
        <f t="shared" si="0"/>
        <v>8399</v>
      </c>
      <c r="J227" s="46"/>
    </row>
    <row r="228" spans="1:10" x14ac:dyDescent="0.3">
      <c r="A228" s="2" t="s">
        <v>326</v>
      </c>
      <c r="B228" s="2" t="s">
        <v>381</v>
      </c>
      <c r="C228" s="17"/>
      <c r="D228" s="17"/>
      <c r="E228" s="17"/>
      <c r="F228" s="10"/>
      <c r="G228" s="17">
        <v>172</v>
      </c>
      <c r="I228" s="47">
        <f t="shared" si="0"/>
        <v>172</v>
      </c>
      <c r="J228" s="46"/>
    </row>
    <row r="229" spans="1:10" x14ac:dyDescent="0.3">
      <c r="A229" s="2" t="s">
        <v>31</v>
      </c>
      <c r="B229" s="2" t="s">
        <v>381</v>
      </c>
      <c r="C229" s="17"/>
      <c r="D229" s="17">
        <v>6802</v>
      </c>
      <c r="E229" s="17"/>
      <c r="F229" s="10">
        <v>2249</v>
      </c>
      <c r="G229" s="17">
        <v>529</v>
      </c>
      <c r="H229" s="17"/>
      <c r="I229" s="47">
        <f t="shared" si="0"/>
        <v>9580</v>
      </c>
      <c r="J229" s="46"/>
    </row>
    <row r="230" spans="1:10" x14ac:dyDescent="0.3">
      <c r="A230" s="2" t="s">
        <v>339</v>
      </c>
      <c r="B230" s="2" t="s">
        <v>381</v>
      </c>
      <c r="C230" s="17"/>
      <c r="D230" s="17">
        <v>4373</v>
      </c>
      <c r="E230" s="17"/>
      <c r="F230" s="10">
        <v>3389</v>
      </c>
      <c r="G230" s="17"/>
      <c r="I230" s="47">
        <f t="shared" si="0"/>
        <v>7762</v>
      </c>
      <c r="J230" s="46"/>
    </row>
    <row r="231" spans="1:10" x14ac:dyDescent="0.3">
      <c r="A231" s="2" t="s">
        <v>245</v>
      </c>
      <c r="B231" s="2" t="s">
        <v>381</v>
      </c>
      <c r="C231" s="17"/>
      <c r="D231" s="17">
        <v>1324</v>
      </c>
      <c r="E231" s="17">
        <v>1664</v>
      </c>
      <c r="F231" s="10">
        <v>307</v>
      </c>
      <c r="G231" s="87">
        <v>2687</v>
      </c>
      <c r="H231" s="87"/>
      <c r="I231" s="47">
        <f t="shared" si="0"/>
        <v>5982</v>
      </c>
      <c r="J231" s="46"/>
    </row>
    <row r="232" spans="1:10" x14ac:dyDescent="0.3">
      <c r="A232" s="2" t="s">
        <v>161</v>
      </c>
      <c r="B232" s="2" t="s">
        <v>381</v>
      </c>
      <c r="C232" s="17"/>
      <c r="D232" s="17"/>
      <c r="E232" s="17"/>
      <c r="F232" s="10">
        <v>3314</v>
      </c>
      <c r="G232" s="17">
        <v>1032</v>
      </c>
      <c r="I232" s="47">
        <f t="shared" si="0"/>
        <v>4346</v>
      </c>
      <c r="J232" s="46"/>
    </row>
    <row r="233" spans="1:10" x14ac:dyDescent="0.3">
      <c r="A233" s="2" t="s">
        <v>42</v>
      </c>
      <c r="B233" s="54" t="s">
        <v>385</v>
      </c>
      <c r="C233" s="17"/>
      <c r="D233" s="17">
        <v>7314</v>
      </c>
      <c r="E233" s="17">
        <v>18902</v>
      </c>
      <c r="F233" s="10">
        <v>2955</v>
      </c>
      <c r="G233" s="17"/>
      <c r="I233" s="47">
        <f t="shared" si="0"/>
        <v>29171</v>
      </c>
      <c r="J233" s="46"/>
    </row>
    <row r="234" spans="1:10" x14ac:dyDescent="0.3">
      <c r="A234" s="2" t="s">
        <v>356</v>
      </c>
      <c r="B234" s="54" t="s">
        <v>385</v>
      </c>
      <c r="C234" s="17"/>
      <c r="D234" s="17">
        <v>9223</v>
      </c>
      <c r="E234" s="17">
        <v>3964</v>
      </c>
      <c r="F234" s="10">
        <v>10328</v>
      </c>
      <c r="G234" s="17">
        <v>8014</v>
      </c>
      <c r="I234" s="47">
        <f t="shared" si="0"/>
        <v>31529</v>
      </c>
      <c r="J234" s="46"/>
    </row>
    <row r="235" spans="1:10" x14ac:dyDescent="0.3">
      <c r="A235" s="2" t="s">
        <v>44</v>
      </c>
      <c r="B235" s="54" t="s">
        <v>385</v>
      </c>
      <c r="C235" s="17"/>
      <c r="D235" s="17">
        <v>9621</v>
      </c>
      <c r="E235" s="17">
        <v>466</v>
      </c>
      <c r="F235" s="10">
        <v>7235</v>
      </c>
      <c r="G235" s="17">
        <v>6632</v>
      </c>
      <c r="I235" s="47">
        <f t="shared" si="0"/>
        <v>23954</v>
      </c>
      <c r="J235" s="46"/>
    </row>
    <row r="236" spans="1:10" x14ac:dyDescent="0.3">
      <c r="A236" s="2" t="s">
        <v>357</v>
      </c>
      <c r="B236" s="54" t="s">
        <v>385</v>
      </c>
      <c r="C236" s="17"/>
      <c r="D236" s="17">
        <v>2333</v>
      </c>
      <c r="E236" s="17">
        <v>18282</v>
      </c>
      <c r="F236" s="10">
        <v>10824</v>
      </c>
      <c r="G236" s="17">
        <v>3780</v>
      </c>
      <c r="I236" s="47">
        <f t="shared" si="0"/>
        <v>35219</v>
      </c>
      <c r="J236" s="46"/>
    </row>
    <row r="237" spans="1:10" x14ac:dyDescent="0.3">
      <c r="A237" s="2" t="s">
        <v>71</v>
      </c>
      <c r="B237" s="54" t="s">
        <v>385</v>
      </c>
      <c r="C237" s="17"/>
      <c r="D237" s="17">
        <v>648</v>
      </c>
      <c r="E237" s="17"/>
      <c r="F237" s="10">
        <v>9208</v>
      </c>
      <c r="G237" s="17">
        <v>7936</v>
      </c>
      <c r="I237" s="47">
        <f t="shared" si="0"/>
        <v>17792</v>
      </c>
      <c r="J237" s="46"/>
    </row>
    <row r="238" spans="1:10" x14ac:dyDescent="0.3">
      <c r="A238" s="2" t="s">
        <v>416</v>
      </c>
      <c r="B238" s="54" t="s">
        <v>385</v>
      </c>
      <c r="C238" s="17"/>
      <c r="D238" s="17">
        <v>3282</v>
      </c>
      <c r="E238" s="17"/>
      <c r="F238" s="10">
        <v>8450</v>
      </c>
      <c r="G238" s="17">
        <v>2551</v>
      </c>
      <c r="I238" s="47">
        <f t="shared" si="0"/>
        <v>14283</v>
      </c>
      <c r="J238" s="46"/>
    </row>
    <row r="239" spans="1:10" x14ac:dyDescent="0.3">
      <c r="A239" s="2" t="s">
        <v>457</v>
      </c>
      <c r="B239" s="54" t="s">
        <v>385</v>
      </c>
      <c r="C239" s="17"/>
      <c r="D239" s="17">
        <v>2064</v>
      </c>
      <c r="E239" s="17"/>
      <c r="F239" s="10"/>
      <c r="G239" s="17"/>
      <c r="I239" s="47">
        <f t="shared" ref="I239:I259" si="6">C239+D239+E239+F239+G239</f>
        <v>2064</v>
      </c>
      <c r="J239" s="46">
        <f>I239</f>
        <v>2064</v>
      </c>
    </row>
    <row r="240" spans="1:10" x14ac:dyDescent="0.3">
      <c r="A240" s="2" t="s">
        <v>358</v>
      </c>
      <c r="B240" s="54" t="s">
        <v>385</v>
      </c>
      <c r="C240" s="17"/>
      <c r="D240" s="17"/>
      <c r="E240" s="17">
        <v>1094</v>
      </c>
      <c r="F240" s="10">
        <v>1494</v>
      </c>
      <c r="G240" s="17">
        <v>2666</v>
      </c>
      <c r="I240" s="47">
        <f t="shared" si="6"/>
        <v>5254</v>
      </c>
      <c r="J240" s="46"/>
    </row>
    <row r="241" spans="1:10" x14ac:dyDescent="0.3">
      <c r="A241" s="2" t="s">
        <v>359</v>
      </c>
      <c r="B241" s="54" t="s">
        <v>385</v>
      </c>
      <c r="C241" s="17"/>
      <c r="D241" s="17">
        <v>2559</v>
      </c>
      <c r="E241" s="17"/>
      <c r="F241" s="10">
        <v>4992</v>
      </c>
      <c r="G241" s="17">
        <v>4966</v>
      </c>
      <c r="I241" s="47">
        <f t="shared" si="6"/>
        <v>12517</v>
      </c>
      <c r="J241" s="46"/>
    </row>
    <row r="242" spans="1:10" x14ac:dyDescent="0.3">
      <c r="A242" s="2" t="s">
        <v>392</v>
      </c>
      <c r="B242" s="54" t="s">
        <v>390</v>
      </c>
      <c r="C242" s="17"/>
      <c r="D242" s="17"/>
      <c r="E242" s="17"/>
      <c r="F242" s="10"/>
      <c r="G242" s="17"/>
      <c r="I242" s="47">
        <f t="shared" si="6"/>
        <v>0</v>
      </c>
      <c r="J242" s="46">
        <f>I242</f>
        <v>0</v>
      </c>
    </row>
    <row r="243" spans="1:10" x14ac:dyDescent="0.3">
      <c r="A243" s="2" t="s">
        <v>411</v>
      </c>
      <c r="B243" s="54" t="s">
        <v>390</v>
      </c>
      <c r="C243" s="17"/>
      <c r="D243" s="17"/>
      <c r="E243" s="17"/>
      <c r="F243" s="10"/>
      <c r="G243" s="17"/>
      <c r="I243" s="47">
        <f t="shared" si="6"/>
        <v>0</v>
      </c>
      <c r="J243" s="46">
        <f>I243</f>
        <v>0</v>
      </c>
    </row>
    <row r="244" spans="1:10" x14ac:dyDescent="0.3">
      <c r="A244" s="2" t="s">
        <v>393</v>
      </c>
      <c r="B244" s="54" t="s">
        <v>390</v>
      </c>
      <c r="C244" s="17"/>
      <c r="D244" s="17"/>
      <c r="E244" s="17"/>
      <c r="F244" s="10"/>
      <c r="G244" s="17"/>
      <c r="I244" s="47">
        <f t="shared" si="6"/>
        <v>0</v>
      </c>
      <c r="J244" s="46">
        <f>I244</f>
        <v>0</v>
      </c>
    </row>
    <row r="245" spans="1:10" x14ac:dyDescent="0.3">
      <c r="A245" s="2" t="s">
        <v>29</v>
      </c>
      <c r="B245" s="54" t="s">
        <v>433</v>
      </c>
      <c r="C245" s="17"/>
      <c r="D245" s="17"/>
      <c r="E245" s="17"/>
      <c r="F245" s="10"/>
      <c r="G245" s="17"/>
      <c r="I245" s="47">
        <f t="shared" si="6"/>
        <v>0</v>
      </c>
      <c r="J245" s="46"/>
    </row>
    <row r="246" spans="1:10" x14ac:dyDescent="0.3">
      <c r="A246" s="2" t="s">
        <v>330</v>
      </c>
      <c r="B246" s="54" t="s">
        <v>433</v>
      </c>
      <c r="C246" s="17"/>
      <c r="D246" s="17"/>
      <c r="E246" s="17"/>
      <c r="F246" s="10"/>
      <c r="G246" s="17"/>
      <c r="I246" s="47">
        <f t="shared" si="6"/>
        <v>0</v>
      </c>
      <c r="J246" s="46"/>
    </row>
    <row r="247" spans="1:10" x14ac:dyDescent="0.3">
      <c r="A247" s="2" t="s">
        <v>17</v>
      </c>
      <c r="B247" s="54" t="s">
        <v>433</v>
      </c>
      <c r="C247" s="17"/>
      <c r="D247" s="17"/>
      <c r="E247" s="17"/>
      <c r="F247" s="10"/>
      <c r="G247" s="17"/>
      <c r="I247" s="47">
        <f t="shared" si="6"/>
        <v>0</v>
      </c>
      <c r="J247" s="46"/>
    </row>
    <row r="248" spans="1:10" x14ac:dyDescent="0.3">
      <c r="A248" s="2" t="s">
        <v>331</v>
      </c>
      <c r="B248" s="54" t="s">
        <v>433</v>
      </c>
      <c r="C248" s="17"/>
      <c r="D248" s="17"/>
      <c r="E248" s="17"/>
      <c r="F248" s="10"/>
      <c r="G248" s="17"/>
      <c r="I248" s="47">
        <f t="shared" si="6"/>
        <v>0</v>
      </c>
      <c r="J248" s="46"/>
    </row>
    <row r="249" spans="1:10" x14ac:dyDescent="0.3">
      <c r="A249" s="2" t="s">
        <v>18</v>
      </c>
      <c r="B249" s="54" t="s">
        <v>433</v>
      </c>
      <c r="C249" s="17"/>
      <c r="D249" s="17"/>
      <c r="E249" s="17"/>
      <c r="F249" s="10"/>
      <c r="G249" s="17"/>
      <c r="I249" s="47">
        <f t="shared" si="6"/>
        <v>0</v>
      </c>
      <c r="J249" s="46"/>
    </row>
    <row r="250" spans="1:10" x14ac:dyDescent="0.3">
      <c r="A250" s="2" t="s">
        <v>415</v>
      </c>
      <c r="B250" s="54" t="s">
        <v>433</v>
      </c>
      <c r="C250" s="17"/>
      <c r="D250" s="17"/>
      <c r="E250" s="17"/>
      <c r="F250" s="10"/>
      <c r="G250" s="17"/>
      <c r="I250" s="47">
        <f t="shared" si="6"/>
        <v>0</v>
      </c>
      <c r="J250" s="46"/>
    </row>
    <row r="251" spans="1:10" x14ac:dyDescent="0.3">
      <c r="A251" s="65" t="s">
        <v>29</v>
      </c>
      <c r="B251" s="58" t="s">
        <v>310</v>
      </c>
      <c r="C251" s="17"/>
      <c r="D251" s="17"/>
      <c r="E251" s="17"/>
      <c r="F251" s="17"/>
      <c r="G251" s="17"/>
      <c r="I251" s="47">
        <f t="shared" si="6"/>
        <v>0</v>
      </c>
      <c r="J251" s="46">
        <f t="shared" ref="J251:J256" si="7">I251+I245+I233</f>
        <v>29171</v>
      </c>
    </row>
    <row r="252" spans="1:10" x14ac:dyDescent="0.3">
      <c r="A252" s="65" t="s">
        <v>330</v>
      </c>
      <c r="B252" s="58" t="s">
        <v>310</v>
      </c>
      <c r="C252" s="17"/>
      <c r="D252" s="17"/>
      <c r="E252" s="17"/>
      <c r="F252" s="17"/>
      <c r="G252" s="17"/>
      <c r="I252" s="47">
        <f t="shared" si="6"/>
        <v>0</v>
      </c>
      <c r="J252" s="46">
        <f t="shared" si="7"/>
        <v>31529</v>
      </c>
    </row>
    <row r="253" spans="1:10" x14ac:dyDescent="0.3">
      <c r="A253" s="65" t="s">
        <v>17</v>
      </c>
      <c r="B253" s="58" t="s">
        <v>310</v>
      </c>
      <c r="C253" s="17"/>
      <c r="D253" s="17"/>
      <c r="E253" s="17"/>
      <c r="F253" s="17"/>
      <c r="G253" s="17"/>
      <c r="I253" s="47">
        <f t="shared" si="6"/>
        <v>0</v>
      </c>
      <c r="J253" s="46">
        <f t="shared" si="7"/>
        <v>23954</v>
      </c>
    </row>
    <row r="254" spans="1:10" x14ac:dyDescent="0.3">
      <c r="A254" s="65" t="s">
        <v>331</v>
      </c>
      <c r="B254" s="58" t="s">
        <v>310</v>
      </c>
      <c r="C254" s="17"/>
      <c r="D254" s="17">
        <v>1779</v>
      </c>
      <c r="E254" s="17"/>
      <c r="F254" s="17"/>
      <c r="G254" s="17">
        <v>952</v>
      </c>
      <c r="I254" s="47">
        <f t="shared" si="6"/>
        <v>2731</v>
      </c>
      <c r="J254" s="46">
        <f t="shared" si="7"/>
        <v>37950</v>
      </c>
    </row>
    <row r="255" spans="1:10" x14ac:dyDescent="0.3">
      <c r="A255" s="65" t="s">
        <v>18</v>
      </c>
      <c r="B255" s="58" t="s">
        <v>310</v>
      </c>
      <c r="C255" s="17"/>
      <c r="D255" s="17"/>
      <c r="E255" s="17"/>
      <c r="F255" s="10"/>
      <c r="G255" s="17"/>
      <c r="I255" s="47">
        <f t="shared" si="6"/>
        <v>0</v>
      </c>
      <c r="J255" s="46">
        <f t="shared" si="7"/>
        <v>17792</v>
      </c>
    </row>
    <row r="256" spans="1:10" x14ac:dyDescent="0.3">
      <c r="A256" s="65" t="s">
        <v>415</v>
      </c>
      <c r="B256" s="58" t="s">
        <v>310</v>
      </c>
      <c r="C256" s="17"/>
      <c r="D256" s="17"/>
      <c r="E256" s="17"/>
      <c r="F256" s="10"/>
      <c r="G256" s="17"/>
      <c r="I256" s="47">
        <f t="shared" si="6"/>
        <v>0</v>
      </c>
      <c r="J256" s="46">
        <f t="shared" si="7"/>
        <v>14283</v>
      </c>
    </row>
    <row r="257" spans="1:10" x14ac:dyDescent="0.3">
      <c r="A257" s="65" t="s">
        <v>244</v>
      </c>
      <c r="B257" s="58" t="s">
        <v>310</v>
      </c>
      <c r="C257" s="17"/>
      <c r="D257" s="17"/>
      <c r="E257" s="17"/>
      <c r="F257" s="10"/>
      <c r="G257" s="17"/>
      <c r="I257" s="47">
        <f t="shared" si="6"/>
        <v>0</v>
      </c>
      <c r="J257" s="46">
        <f>I257+I240</f>
        <v>5254</v>
      </c>
    </row>
    <row r="258" spans="1:10" x14ac:dyDescent="0.3">
      <c r="A258" s="65" t="s">
        <v>162</v>
      </c>
      <c r="B258" s="58" t="s">
        <v>310</v>
      </c>
      <c r="C258" s="17"/>
      <c r="D258" s="17"/>
      <c r="E258" s="17"/>
      <c r="F258" s="10"/>
      <c r="G258" s="17"/>
      <c r="I258" s="47">
        <f t="shared" si="6"/>
        <v>0</v>
      </c>
      <c r="J258" s="46">
        <f>I258+I241</f>
        <v>12517</v>
      </c>
    </row>
    <row r="259" spans="1:10" x14ac:dyDescent="0.3">
      <c r="A259" t="s">
        <v>27</v>
      </c>
      <c r="B259" t="s">
        <v>45</v>
      </c>
      <c r="C259" s="17"/>
      <c r="D259" s="17"/>
      <c r="E259" s="17"/>
      <c r="F259" s="17"/>
      <c r="G259" s="17"/>
      <c r="I259" s="47">
        <f t="shared" si="6"/>
        <v>0</v>
      </c>
      <c r="J259" s="46">
        <f>I259</f>
        <v>0</v>
      </c>
    </row>
    <row r="260" spans="1:10" x14ac:dyDescent="0.3">
      <c r="C260" s="1" t="s">
        <v>0</v>
      </c>
      <c r="D260" s="1" t="s">
        <v>0</v>
      </c>
      <c r="E260" s="1" t="s">
        <v>0</v>
      </c>
      <c r="F260" s="1" t="s">
        <v>0</v>
      </c>
      <c r="G260" s="1" t="s">
        <v>0</v>
      </c>
      <c r="H260" s="1"/>
      <c r="I260" s="1" t="s">
        <v>0</v>
      </c>
    </row>
    <row r="261" spans="1:10" x14ac:dyDescent="0.3">
      <c r="C261" s="70">
        <f>SUM(C4:C259)</f>
        <v>0</v>
      </c>
      <c r="D261" s="70">
        <f>SUM(D4:D259)</f>
        <v>209504</v>
      </c>
      <c r="E261" s="70">
        <f>SUM(E4:E259)</f>
        <v>151896</v>
      </c>
      <c r="F261" s="70">
        <f>SUM(F4:F259)</f>
        <v>225583</v>
      </c>
      <c r="G261" s="70">
        <f>SUM(G4:G259)</f>
        <v>165774</v>
      </c>
      <c r="H261" s="9"/>
      <c r="I261" s="76">
        <f>SUM(I4:I259)</f>
        <v>752757</v>
      </c>
      <c r="J261" s="76">
        <f>SUM(J4:J259)</f>
        <v>752757</v>
      </c>
    </row>
    <row r="262" spans="1:10" x14ac:dyDescent="0.3">
      <c r="C262" s="1" t="s">
        <v>1</v>
      </c>
      <c r="D262" s="1" t="s">
        <v>1</v>
      </c>
      <c r="E262" s="1" t="s">
        <v>1</v>
      </c>
      <c r="F262" s="1" t="s">
        <v>1</v>
      </c>
      <c r="G262" s="1" t="s">
        <v>1</v>
      </c>
      <c r="H262" s="1"/>
      <c r="I262" s="1" t="s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5E768-C328-4073-8B1F-71536D8B4C8D}">
  <dimension ref="A1:L170"/>
  <sheetViews>
    <sheetView topLeftCell="A59" workbookViewId="0">
      <selection activeCell="I36" sqref="I36:I43"/>
    </sheetView>
  </sheetViews>
  <sheetFormatPr defaultRowHeight="14.4" x14ac:dyDescent="0.3"/>
  <cols>
    <col min="2" max="2" width="19" customWidth="1"/>
    <col min="3" max="3" width="10.109375" customWidth="1"/>
    <col min="4" max="4" width="10.21875" customWidth="1"/>
    <col min="5" max="5" width="10.33203125" customWidth="1"/>
    <col min="6" max="6" width="9.6640625" customWidth="1"/>
    <col min="7" max="7" width="9.88671875" customWidth="1"/>
    <col min="9" max="9" width="11.44140625" customWidth="1"/>
    <col min="10" max="10" width="12" customWidth="1"/>
  </cols>
  <sheetData>
    <row r="1" spans="1:10" x14ac:dyDescent="0.3">
      <c r="A1" t="s">
        <v>473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149</v>
      </c>
      <c r="D3" s="4" t="s">
        <v>150</v>
      </c>
      <c r="E3" s="4" t="s">
        <v>151</v>
      </c>
      <c r="F3" s="3" t="s">
        <v>152</v>
      </c>
      <c r="G3" s="3"/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58" si="0">C4+D4+E4+F4+G4</f>
        <v>0</v>
      </c>
      <c r="J4" s="44">
        <f>I4+I27+I19+I36+I44</f>
        <v>22712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si="0"/>
        <v>0</v>
      </c>
      <c r="J5" s="44">
        <f>I5+I28+I37+I45</f>
        <v>64915</v>
      </c>
    </row>
    <row r="6" spans="1:10" x14ac:dyDescent="0.3">
      <c r="A6" t="s">
        <v>20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I6+I29+I38+I46</f>
        <v>73375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I7+I18+I22+I30+I39+I47</f>
        <v>16061</v>
      </c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>
        <f>I8+I23+I31+I40+I48</f>
        <v>46383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/>
      <c r="I9" s="47">
        <f t="shared" si="0"/>
        <v>0</v>
      </c>
      <c r="J9" s="44">
        <f>I9+I26+I32+I41+I49</f>
        <v>13213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/>
      <c r="G10" s="5"/>
      <c r="I10" s="47">
        <f t="shared" si="0"/>
        <v>0</v>
      </c>
      <c r="J10" s="44">
        <f>I10+I24+I20+I34+I42+I51</f>
        <v>29654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I11+I25+I21+I35+I43+I52</f>
        <v>33654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1068</v>
      </c>
      <c r="E13" s="5">
        <v>3111</v>
      </c>
      <c r="F13" s="17"/>
      <c r="G13" s="5"/>
      <c r="I13" s="47">
        <f t="shared" si="0"/>
        <v>4179</v>
      </c>
      <c r="J13" s="46">
        <f>I13+I16</f>
        <v>4179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17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>
        <v>938</v>
      </c>
      <c r="D15" s="5"/>
      <c r="E15" s="5">
        <v>2304</v>
      </c>
      <c r="F15" s="17"/>
      <c r="G15" s="5"/>
      <c r="I15" s="47">
        <f t="shared" si="0"/>
        <v>3242</v>
      </c>
      <c r="J15" s="46">
        <f>I15</f>
        <v>3242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73" t="s">
        <v>347</v>
      </c>
      <c r="B18" s="73" t="s">
        <v>410</v>
      </c>
      <c r="C18" s="17"/>
      <c r="D18" s="17"/>
      <c r="E18" s="17"/>
      <c r="F18" s="17"/>
      <c r="G18" s="17"/>
      <c r="I18" s="47">
        <f t="shared" si="0"/>
        <v>0</v>
      </c>
      <c r="J18" s="46"/>
    </row>
    <row r="19" spans="1:10" x14ac:dyDescent="0.3">
      <c r="A19" s="2" t="s">
        <v>172</v>
      </c>
      <c r="B19" s="2" t="s">
        <v>407</v>
      </c>
      <c r="C19" s="17"/>
      <c r="D19" s="17"/>
      <c r="E19" s="17"/>
      <c r="F19" s="17"/>
      <c r="G19" s="17"/>
      <c r="I19" s="47">
        <f t="shared" si="0"/>
        <v>0</v>
      </c>
      <c r="J19" s="44"/>
    </row>
    <row r="20" spans="1:10" x14ac:dyDescent="0.3">
      <c r="A20" s="2" t="s">
        <v>353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354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329</v>
      </c>
      <c r="B22" s="63" t="s">
        <v>345</v>
      </c>
      <c r="C22" s="17"/>
      <c r="D22" s="17"/>
      <c r="E22" s="17"/>
      <c r="F22" s="17"/>
      <c r="G22" s="17"/>
      <c r="I22" s="47">
        <f t="shared" si="0"/>
        <v>0</v>
      </c>
      <c r="J22" s="45"/>
    </row>
    <row r="23" spans="1:10" x14ac:dyDescent="0.3">
      <c r="A23" s="2" t="s">
        <v>174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307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324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57" t="s">
        <v>415</v>
      </c>
      <c r="B26" s="57" t="s">
        <v>345</v>
      </c>
      <c r="C26" s="17"/>
      <c r="D26" s="17"/>
      <c r="E26" s="17"/>
      <c r="F26" s="17"/>
      <c r="G26" s="17"/>
      <c r="I26" s="47">
        <f t="shared" si="0"/>
        <v>0</v>
      </c>
      <c r="J26" s="46">
        <f>I26</f>
        <v>0</v>
      </c>
    </row>
    <row r="27" spans="1:10" x14ac:dyDescent="0.3">
      <c r="A27" s="60" t="s">
        <v>11</v>
      </c>
      <c r="B27" s="60" t="s">
        <v>315</v>
      </c>
      <c r="C27" s="17"/>
      <c r="D27" s="17">
        <v>1924</v>
      </c>
      <c r="E27" s="17">
        <v>687</v>
      </c>
      <c r="F27" s="17"/>
      <c r="G27" s="17"/>
      <c r="I27" s="47">
        <f t="shared" si="0"/>
        <v>2611</v>
      </c>
      <c r="J27" s="45"/>
    </row>
    <row r="28" spans="1:10" x14ac:dyDescent="0.3">
      <c r="A28" s="60" t="s">
        <v>346</v>
      </c>
      <c r="B28" s="60" t="s">
        <v>315</v>
      </c>
      <c r="C28" s="17">
        <v>1917</v>
      </c>
      <c r="D28" s="17">
        <v>5173</v>
      </c>
      <c r="E28" s="17">
        <v>8920</v>
      </c>
      <c r="F28" s="17"/>
      <c r="G28" s="17"/>
      <c r="I28" s="47">
        <f t="shared" si="0"/>
        <v>16010</v>
      </c>
      <c r="J28" s="45"/>
    </row>
    <row r="29" spans="1:10" x14ac:dyDescent="0.3">
      <c r="A29" s="60" t="s">
        <v>10</v>
      </c>
      <c r="B29" s="60" t="s">
        <v>315</v>
      </c>
      <c r="C29" s="17"/>
      <c r="D29" s="17">
        <v>4073</v>
      </c>
      <c r="E29" s="17">
        <v>20262</v>
      </c>
      <c r="F29" s="17"/>
      <c r="G29" s="17"/>
      <c r="I29" s="47">
        <f t="shared" si="0"/>
        <v>24335</v>
      </c>
      <c r="J29" s="45"/>
    </row>
    <row r="30" spans="1:10" x14ac:dyDescent="0.3">
      <c r="A30" s="60" t="s">
        <v>347</v>
      </c>
      <c r="B30" s="60" t="s">
        <v>315</v>
      </c>
      <c r="C30" s="17">
        <v>184</v>
      </c>
      <c r="D30" s="17">
        <v>3957</v>
      </c>
      <c r="E30" s="17">
        <v>1751</v>
      </c>
      <c r="F30" s="17"/>
      <c r="G30" s="17"/>
      <c r="I30" s="47">
        <f t="shared" si="0"/>
        <v>5892</v>
      </c>
      <c r="J30" s="45"/>
    </row>
    <row r="31" spans="1:10" x14ac:dyDescent="0.3">
      <c r="A31" s="60" t="s">
        <v>8</v>
      </c>
      <c r="B31" s="60" t="s">
        <v>315</v>
      </c>
      <c r="C31" s="17">
        <v>1236</v>
      </c>
      <c r="D31" s="17">
        <v>11377</v>
      </c>
      <c r="E31" s="17">
        <v>891</v>
      </c>
      <c r="F31" s="17"/>
      <c r="G31" s="17"/>
      <c r="I31" s="47">
        <f t="shared" si="0"/>
        <v>13504</v>
      </c>
      <c r="J31" s="45"/>
    </row>
    <row r="32" spans="1:10" x14ac:dyDescent="0.3">
      <c r="A32" s="60" t="s">
        <v>466</v>
      </c>
      <c r="B32" s="60" t="s">
        <v>315</v>
      </c>
      <c r="C32" s="17"/>
      <c r="D32" s="17">
        <v>1608</v>
      </c>
      <c r="E32" s="17"/>
      <c r="F32" s="17"/>
      <c r="G32" s="17"/>
      <c r="I32" s="47">
        <f t="shared" si="0"/>
        <v>1608</v>
      </c>
      <c r="J32" s="45"/>
    </row>
    <row r="33" spans="1:10" x14ac:dyDescent="0.3">
      <c r="A33" s="60" t="s">
        <v>467</v>
      </c>
      <c r="B33" s="60" t="s">
        <v>315</v>
      </c>
      <c r="C33" s="17"/>
      <c r="D33" s="17">
        <v>586</v>
      </c>
      <c r="E33" s="17">
        <v>14143</v>
      </c>
      <c r="F33" s="17"/>
      <c r="G33" s="17"/>
      <c r="I33" s="47">
        <f t="shared" si="0"/>
        <v>14729</v>
      </c>
      <c r="J33" s="46">
        <f>I33+I50</f>
        <v>14729</v>
      </c>
    </row>
    <row r="34" spans="1:10" x14ac:dyDescent="0.3">
      <c r="A34" s="60" t="s">
        <v>348</v>
      </c>
      <c r="B34" s="60" t="s">
        <v>315</v>
      </c>
      <c r="C34" s="17"/>
      <c r="D34" s="17">
        <v>5836</v>
      </c>
      <c r="E34" s="17">
        <v>5415</v>
      </c>
      <c r="F34" s="17"/>
      <c r="G34" s="17"/>
      <c r="I34" s="47">
        <f t="shared" si="0"/>
        <v>11251</v>
      </c>
      <c r="J34" s="45"/>
    </row>
    <row r="35" spans="1:10" x14ac:dyDescent="0.3">
      <c r="A35" s="60" t="s">
        <v>158</v>
      </c>
      <c r="B35" s="60" t="s">
        <v>315</v>
      </c>
      <c r="C35" s="17">
        <v>5309</v>
      </c>
      <c r="D35" s="17">
        <v>1591</v>
      </c>
      <c r="E35" s="17">
        <v>653</v>
      </c>
      <c r="F35" s="17"/>
      <c r="G35" s="17"/>
      <c r="I35" s="47">
        <f t="shared" si="0"/>
        <v>7553</v>
      </c>
      <c r="J35" s="45"/>
    </row>
    <row r="36" spans="1:10" x14ac:dyDescent="0.3">
      <c r="A36" s="2" t="s">
        <v>172</v>
      </c>
      <c r="B36" s="2" t="s">
        <v>469</v>
      </c>
      <c r="C36" s="17">
        <v>16314</v>
      </c>
      <c r="D36" s="17">
        <v>3787</v>
      </c>
      <c r="E36" s="17"/>
      <c r="F36" s="17"/>
      <c r="G36" s="17"/>
      <c r="I36" s="47">
        <f t="shared" si="0"/>
        <v>20101</v>
      </c>
      <c r="J36" s="45"/>
    </row>
    <row r="37" spans="1:10" x14ac:dyDescent="0.3">
      <c r="A37" s="2" t="s">
        <v>352</v>
      </c>
      <c r="B37" s="2" t="s">
        <v>469</v>
      </c>
      <c r="C37" s="17">
        <v>11549</v>
      </c>
      <c r="D37" s="17">
        <v>24625</v>
      </c>
      <c r="E37" s="17">
        <v>12731</v>
      </c>
      <c r="F37" s="17"/>
      <c r="G37" s="17"/>
      <c r="I37" s="47">
        <f t="shared" si="0"/>
        <v>48905</v>
      </c>
      <c r="J37" s="45"/>
    </row>
    <row r="38" spans="1:10" x14ac:dyDescent="0.3">
      <c r="A38" s="2" t="s">
        <v>22</v>
      </c>
      <c r="B38" s="2" t="s">
        <v>469</v>
      </c>
      <c r="C38" s="17">
        <v>30415</v>
      </c>
      <c r="D38" s="17">
        <v>6850</v>
      </c>
      <c r="E38" s="17">
        <v>11775</v>
      </c>
      <c r="F38" s="17"/>
      <c r="G38" s="17"/>
      <c r="I38" s="47">
        <f t="shared" si="0"/>
        <v>49040</v>
      </c>
      <c r="J38" s="45"/>
    </row>
    <row r="39" spans="1:10" x14ac:dyDescent="0.3">
      <c r="A39" s="2" t="s">
        <v>323</v>
      </c>
      <c r="B39" s="2" t="s">
        <v>469</v>
      </c>
      <c r="C39" s="17"/>
      <c r="D39" s="17">
        <v>10169</v>
      </c>
      <c r="E39" s="17"/>
      <c r="F39" s="17"/>
      <c r="G39" s="17"/>
      <c r="I39" s="47">
        <f t="shared" si="0"/>
        <v>10169</v>
      </c>
      <c r="J39" s="45"/>
    </row>
    <row r="40" spans="1:10" x14ac:dyDescent="0.3">
      <c r="A40" s="2" t="s">
        <v>24</v>
      </c>
      <c r="B40" s="2" t="s">
        <v>469</v>
      </c>
      <c r="C40" s="17">
        <v>8029</v>
      </c>
      <c r="D40" s="17">
        <v>10073</v>
      </c>
      <c r="E40" s="17">
        <v>14777</v>
      </c>
      <c r="F40" s="17"/>
      <c r="G40" s="17"/>
      <c r="I40" s="47">
        <f t="shared" si="0"/>
        <v>32879</v>
      </c>
      <c r="J40" s="45"/>
    </row>
    <row r="41" spans="1:10" x14ac:dyDescent="0.3">
      <c r="A41" s="2" t="s">
        <v>436</v>
      </c>
      <c r="B41" s="2" t="s">
        <v>469</v>
      </c>
      <c r="C41" s="17">
        <v>2080</v>
      </c>
      <c r="D41" s="17">
        <v>7912</v>
      </c>
      <c r="E41" s="17">
        <v>1613</v>
      </c>
      <c r="F41" s="17"/>
      <c r="G41" s="17"/>
      <c r="I41" s="47">
        <f t="shared" si="0"/>
        <v>11605</v>
      </c>
      <c r="J41" s="45"/>
    </row>
    <row r="42" spans="1:10" x14ac:dyDescent="0.3">
      <c r="A42" s="2" t="s">
        <v>353</v>
      </c>
      <c r="B42" s="2" t="s">
        <v>469</v>
      </c>
      <c r="C42" s="17"/>
      <c r="D42" s="17">
        <v>5272</v>
      </c>
      <c r="E42" s="17">
        <v>13131</v>
      </c>
      <c r="F42" s="17"/>
      <c r="G42" s="17"/>
      <c r="I42" s="47">
        <f t="shared" si="0"/>
        <v>18403</v>
      </c>
      <c r="J42" s="45"/>
    </row>
    <row r="43" spans="1:10" x14ac:dyDescent="0.3">
      <c r="A43" s="2" t="s">
        <v>354</v>
      </c>
      <c r="B43" s="2" t="s">
        <v>469</v>
      </c>
      <c r="C43" s="17">
        <v>11241</v>
      </c>
      <c r="D43" s="17">
        <v>10232</v>
      </c>
      <c r="E43" s="17">
        <v>4628</v>
      </c>
      <c r="F43" s="17"/>
      <c r="G43" s="17"/>
      <c r="I43" s="47">
        <f t="shared" si="0"/>
        <v>26101</v>
      </c>
      <c r="J43" s="45"/>
    </row>
    <row r="44" spans="1:10" x14ac:dyDescent="0.3">
      <c r="A44" s="77" t="s">
        <v>157</v>
      </c>
      <c r="B44" s="77" t="s">
        <v>386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77" t="s">
        <v>328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139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329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174</v>
      </c>
      <c r="B48" s="77" t="s">
        <v>386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77" t="s">
        <v>448</v>
      </c>
      <c r="B49" s="77" t="s">
        <v>386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77" t="s">
        <v>468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307</v>
      </c>
      <c r="B51" s="77" t="s">
        <v>386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77" t="s">
        <v>324</v>
      </c>
      <c r="B52" s="77" t="s">
        <v>386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t="s">
        <v>29</v>
      </c>
      <c r="B53" t="s">
        <v>30</v>
      </c>
      <c r="C53" s="17"/>
      <c r="D53" s="17"/>
      <c r="E53" s="17"/>
      <c r="F53" s="17"/>
      <c r="G53" s="17"/>
      <c r="I53" s="47">
        <f t="shared" si="0"/>
        <v>0</v>
      </c>
      <c r="J53" s="44"/>
    </row>
    <row r="54" spans="1:10" x14ac:dyDescent="0.3">
      <c r="A54" s="57" t="s">
        <v>330</v>
      </c>
      <c r="B54" t="s">
        <v>30</v>
      </c>
      <c r="C54" s="17"/>
      <c r="D54" s="17"/>
      <c r="E54" s="17"/>
      <c r="F54" s="17"/>
      <c r="G54" s="17"/>
      <c r="I54" s="47">
        <f t="shared" si="0"/>
        <v>0</v>
      </c>
      <c r="J54" s="44"/>
    </row>
    <row r="55" spans="1:10" x14ac:dyDescent="0.3">
      <c r="A55" t="s">
        <v>17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331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18</v>
      </c>
      <c r="B57" t="s">
        <v>30</v>
      </c>
      <c r="C57" s="17">
        <v>5887</v>
      </c>
      <c r="D57" s="17">
        <v>9174</v>
      </c>
      <c r="E57" s="17">
        <v>11313</v>
      </c>
      <c r="F57" s="17"/>
      <c r="G57" s="17"/>
      <c r="I57" s="47">
        <f t="shared" si="0"/>
        <v>26374</v>
      </c>
      <c r="J57" s="44"/>
    </row>
    <row r="58" spans="1:10" x14ac:dyDescent="0.3">
      <c r="A58" t="s">
        <v>415</v>
      </c>
      <c r="B58" t="s">
        <v>30</v>
      </c>
      <c r="C58" s="17"/>
      <c r="D58" s="17"/>
      <c r="E58" s="17"/>
      <c r="F58" s="17"/>
      <c r="G58" s="17"/>
      <c r="I58" s="47">
        <f t="shared" si="0"/>
        <v>0</v>
      </c>
      <c r="J58" s="44"/>
    </row>
    <row r="59" spans="1:10" x14ac:dyDescent="0.3">
      <c r="A59" t="s">
        <v>244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162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6"/>
    </row>
    <row r="61" spans="1:10" x14ac:dyDescent="0.3">
      <c r="A61" s="42" t="s">
        <v>25</v>
      </c>
      <c r="B61" s="42" t="s">
        <v>30</v>
      </c>
      <c r="C61" s="17"/>
      <c r="D61" s="17">
        <v>1245</v>
      </c>
      <c r="E61" s="17">
        <v>561</v>
      </c>
      <c r="F61" s="17"/>
      <c r="G61" s="17"/>
      <c r="I61" s="47">
        <f t="shared" si="0"/>
        <v>1806</v>
      </c>
      <c r="J61" s="46">
        <f t="shared" ref="J61:J66" si="1">I61</f>
        <v>1806</v>
      </c>
    </row>
    <row r="62" spans="1:10" x14ac:dyDescent="0.3">
      <c r="A62" s="42" t="s">
        <v>349</v>
      </c>
      <c r="B62" s="42" t="s">
        <v>30</v>
      </c>
      <c r="C62" s="17"/>
      <c r="D62" s="17">
        <v>3488</v>
      </c>
      <c r="E62" s="17">
        <v>1758</v>
      </c>
      <c r="F62" s="17"/>
      <c r="G62" s="17"/>
      <c r="I62" s="47">
        <f t="shared" si="0"/>
        <v>5246</v>
      </c>
      <c r="J62" s="46">
        <f t="shared" si="1"/>
        <v>5246</v>
      </c>
    </row>
    <row r="63" spans="1:10" x14ac:dyDescent="0.3">
      <c r="A63" s="42" t="s">
        <v>27</v>
      </c>
      <c r="B63" s="42" t="s">
        <v>30</v>
      </c>
      <c r="C63" s="17"/>
      <c r="D63" s="17"/>
      <c r="E63" s="17">
        <v>3668</v>
      </c>
      <c r="F63" s="17"/>
      <c r="G63" s="17"/>
      <c r="I63" s="47">
        <f t="shared" si="0"/>
        <v>3668</v>
      </c>
      <c r="J63" s="44">
        <f t="shared" si="1"/>
        <v>3668</v>
      </c>
    </row>
    <row r="64" spans="1:10" x14ac:dyDescent="0.3">
      <c r="A64" s="60" t="s">
        <v>325</v>
      </c>
      <c r="B64" s="60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42" t="s">
        <v>28</v>
      </c>
      <c r="B65" s="42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398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458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>I67</f>
        <v>0</v>
      </c>
    </row>
    <row r="68" spans="1:10" x14ac:dyDescent="0.3">
      <c r="A68" s="53" t="s">
        <v>17</v>
      </c>
      <c r="B68" s="53" t="s">
        <v>472</v>
      </c>
      <c r="C68" s="17"/>
      <c r="D68" s="17"/>
      <c r="E68" s="17">
        <v>14172</v>
      </c>
      <c r="F68" s="17"/>
      <c r="G68" s="17"/>
      <c r="I68" s="47">
        <f t="shared" si="0"/>
        <v>14172</v>
      </c>
      <c r="J68" s="44"/>
    </row>
    <row r="69" spans="1:10" x14ac:dyDescent="0.3">
      <c r="A69" t="s">
        <v>29</v>
      </c>
      <c r="B69" s="59" t="s">
        <v>254</v>
      </c>
      <c r="C69" s="17"/>
      <c r="D69" s="17"/>
      <c r="E69" s="17"/>
      <c r="F69" s="17"/>
      <c r="G69" s="17"/>
      <c r="I69" s="47">
        <f t="shared" si="0"/>
        <v>0</v>
      </c>
      <c r="J69" s="44">
        <f>I53+I69+I79+I87</f>
        <v>17426</v>
      </c>
    </row>
    <row r="70" spans="1:10" x14ac:dyDescent="0.3">
      <c r="A70" t="s">
        <v>330</v>
      </c>
      <c r="B70" s="59" t="s">
        <v>254</v>
      </c>
      <c r="C70" s="17"/>
      <c r="D70" s="17"/>
      <c r="E70" s="17"/>
      <c r="F70" s="17"/>
      <c r="G70" s="17"/>
      <c r="I70" s="47">
        <f t="shared" si="0"/>
        <v>0</v>
      </c>
      <c r="J70" s="46">
        <f>I70+I80+I77+I88+I54</f>
        <v>37969</v>
      </c>
    </row>
    <row r="71" spans="1:10" x14ac:dyDescent="0.3">
      <c r="A71" t="s">
        <v>17</v>
      </c>
      <c r="B71" s="59" t="s">
        <v>254</v>
      </c>
      <c r="C71" s="17"/>
      <c r="D71" s="17"/>
      <c r="E71" s="17"/>
      <c r="F71" s="17"/>
      <c r="G71" s="17"/>
      <c r="I71" s="47">
        <f t="shared" si="0"/>
        <v>0</v>
      </c>
      <c r="J71" s="44">
        <f>I55+I68+I71+I81+I89</f>
        <v>42927</v>
      </c>
    </row>
    <row r="72" spans="1:10" x14ac:dyDescent="0.3">
      <c r="A72" t="s">
        <v>331</v>
      </c>
      <c r="B72" s="59" t="s">
        <v>254</v>
      </c>
      <c r="C72" s="17"/>
      <c r="D72" s="17"/>
      <c r="E72" s="17"/>
      <c r="F72" s="17"/>
      <c r="G72" s="17"/>
      <c r="I72" s="47">
        <f t="shared" si="0"/>
        <v>0</v>
      </c>
      <c r="J72" s="46">
        <f>I72+I82+I90+I56</f>
        <v>6940</v>
      </c>
    </row>
    <row r="73" spans="1:10" x14ac:dyDescent="0.3">
      <c r="A73" t="s">
        <v>18</v>
      </c>
      <c r="B73" s="59" t="s">
        <v>254</v>
      </c>
      <c r="C73" s="17"/>
      <c r="D73" s="17"/>
      <c r="E73" s="17"/>
      <c r="F73" s="17"/>
      <c r="G73" s="17"/>
      <c r="I73" s="47">
        <f t="shared" si="0"/>
        <v>0</v>
      </c>
      <c r="J73" s="44">
        <f>I57+I83+I73+I91</f>
        <v>26374</v>
      </c>
    </row>
    <row r="74" spans="1:10" x14ac:dyDescent="0.3">
      <c r="A74" t="s">
        <v>415</v>
      </c>
      <c r="B74" s="59" t="s">
        <v>254</v>
      </c>
      <c r="C74" s="17"/>
      <c r="D74" s="17"/>
      <c r="E74" s="17"/>
      <c r="F74" s="17"/>
      <c r="G74" s="17"/>
      <c r="I74" s="47">
        <f t="shared" si="0"/>
        <v>0</v>
      </c>
      <c r="J74" s="44">
        <f>I74+I58+I84+I92</f>
        <v>10113</v>
      </c>
    </row>
    <row r="75" spans="1:10" x14ac:dyDescent="0.3">
      <c r="A75" t="s">
        <v>244</v>
      </c>
      <c r="B75" s="59" t="s">
        <v>254</v>
      </c>
      <c r="C75" s="17"/>
      <c r="D75" s="17"/>
      <c r="E75" s="17"/>
      <c r="F75" s="17"/>
      <c r="G75" s="17"/>
      <c r="I75" s="47">
        <f t="shared" si="0"/>
        <v>0</v>
      </c>
      <c r="J75" s="44">
        <f>I59+I75+I85+I93</f>
        <v>11444</v>
      </c>
    </row>
    <row r="76" spans="1:10" x14ac:dyDescent="0.3">
      <c r="A76" t="s">
        <v>162</v>
      </c>
      <c r="B76" s="59" t="s">
        <v>254</v>
      </c>
      <c r="C76" s="17">
        <v>6836</v>
      </c>
      <c r="D76" s="17">
        <v>6481</v>
      </c>
      <c r="E76" s="17">
        <v>1904</v>
      </c>
      <c r="F76" s="17"/>
      <c r="G76" s="17"/>
      <c r="I76" s="47">
        <f t="shared" si="0"/>
        <v>15221</v>
      </c>
      <c r="J76" s="44">
        <f>I60+I76+I86+I78+I94</f>
        <v>17168</v>
      </c>
    </row>
    <row r="77" spans="1:10" x14ac:dyDescent="0.3">
      <c r="A77" t="s">
        <v>361</v>
      </c>
      <c r="B77" s="64" t="s">
        <v>360</v>
      </c>
      <c r="C77" s="17"/>
      <c r="D77" s="17"/>
      <c r="E77" s="17"/>
      <c r="F77" s="17"/>
      <c r="G77" s="17"/>
      <c r="I77" s="13">
        <f t="shared" si="0"/>
        <v>0</v>
      </c>
      <c r="J77" s="45"/>
    </row>
    <row r="78" spans="1:10" x14ac:dyDescent="0.3">
      <c r="A78" s="2" t="s">
        <v>364</v>
      </c>
      <c r="B78" s="64" t="s">
        <v>360</v>
      </c>
      <c r="C78" s="17"/>
      <c r="D78" s="17"/>
      <c r="E78" s="17"/>
      <c r="F78" s="17"/>
      <c r="G78" s="17"/>
      <c r="I78" s="13">
        <f t="shared" si="0"/>
        <v>0</v>
      </c>
      <c r="J78" s="45"/>
    </row>
    <row r="79" spans="1:10" x14ac:dyDescent="0.3">
      <c r="A79" s="2" t="s">
        <v>37</v>
      </c>
      <c r="B79" s="73" t="s">
        <v>297</v>
      </c>
      <c r="C79" s="17"/>
      <c r="D79" s="17"/>
      <c r="E79" s="17"/>
      <c r="F79" s="17"/>
      <c r="G79" s="17"/>
      <c r="I79" s="13">
        <f t="shared" si="0"/>
        <v>0</v>
      </c>
      <c r="J79" s="46"/>
    </row>
    <row r="80" spans="1:10" x14ac:dyDescent="0.3">
      <c r="A80" s="2" t="s">
        <v>332</v>
      </c>
      <c r="B80" s="73" t="s">
        <v>297</v>
      </c>
      <c r="C80" s="17"/>
      <c r="D80" s="17"/>
      <c r="E80" s="17"/>
      <c r="F80" s="17"/>
      <c r="G80" s="17"/>
      <c r="I80" s="13">
        <f t="shared" si="0"/>
        <v>0</v>
      </c>
      <c r="J80" s="46"/>
    </row>
    <row r="81" spans="1:10" x14ac:dyDescent="0.3">
      <c r="A81" s="2" t="s">
        <v>33</v>
      </c>
      <c r="B81" s="73" t="s">
        <v>297</v>
      </c>
      <c r="C81" s="17"/>
      <c r="D81" s="17"/>
      <c r="E81" s="17"/>
      <c r="F81" s="17"/>
      <c r="G81" s="17"/>
      <c r="I81" s="13">
        <f t="shared" si="0"/>
        <v>0</v>
      </c>
      <c r="J81" s="46"/>
    </row>
    <row r="82" spans="1:10" x14ac:dyDescent="0.3">
      <c r="A82" s="2" t="s">
        <v>326</v>
      </c>
      <c r="B82" s="73" t="s">
        <v>297</v>
      </c>
      <c r="C82" s="17">
        <v>140</v>
      </c>
      <c r="D82" s="17">
        <v>6800</v>
      </c>
      <c r="E82" s="17"/>
      <c r="F82" s="17"/>
      <c r="G82" s="17"/>
      <c r="I82" s="13">
        <f t="shared" si="0"/>
        <v>6940</v>
      </c>
      <c r="J82" s="46"/>
    </row>
    <row r="83" spans="1:10" x14ac:dyDescent="0.3">
      <c r="A83" s="2" t="s">
        <v>31</v>
      </c>
      <c r="B83" s="73" t="s">
        <v>297</v>
      </c>
      <c r="C83" s="17"/>
      <c r="D83" s="17"/>
      <c r="E83" s="17"/>
      <c r="F83" s="17"/>
      <c r="G83" s="17"/>
      <c r="I83" s="13">
        <f t="shared" si="0"/>
        <v>0</v>
      </c>
      <c r="J83" s="46"/>
    </row>
    <row r="84" spans="1:10" x14ac:dyDescent="0.3">
      <c r="A84" s="2" t="s">
        <v>339</v>
      </c>
      <c r="B84" s="73" t="s">
        <v>297</v>
      </c>
      <c r="C84" s="17">
        <v>1983</v>
      </c>
      <c r="D84" s="17">
        <v>6638</v>
      </c>
      <c r="E84" s="17">
        <v>1492</v>
      </c>
      <c r="F84" s="17"/>
      <c r="G84" s="17"/>
      <c r="I84" s="13">
        <f t="shared" si="0"/>
        <v>10113</v>
      </c>
      <c r="J84" s="46"/>
    </row>
    <row r="85" spans="1:10" x14ac:dyDescent="0.3">
      <c r="A85" s="2" t="s">
        <v>245</v>
      </c>
      <c r="B85" s="73" t="s">
        <v>297</v>
      </c>
      <c r="C85" s="17"/>
      <c r="D85" s="17"/>
      <c r="E85" s="17">
        <v>703</v>
      </c>
      <c r="F85" s="17"/>
      <c r="G85" s="17"/>
      <c r="I85" s="13">
        <f t="shared" si="0"/>
        <v>703</v>
      </c>
      <c r="J85" s="46"/>
    </row>
    <row r="86" spans="1:10" x14ac:dyDescent="0.3">
      <c r="A86" s="2" t="s">
        <v>161</v>
      </c>
      <c r="B86" s="73" t="s">
        <v>297</v>
      </c>
      <c r="C86" s="17"/>
      <c r="D86" s="17"/>
      <c r="E86" s="17"/>
      <c r="F86" s="17"/>
      <c r="G86" s="17"/>
      <c r="I86" s="13">
        <f t="shared" si="0"/>
        <v>0</v>
      </c>
      <c r="J86" s="46"/>
    </row>
    <row r="87" spans="1:10" x14ac:dyDescent="0.3">
      <c r="A87" s="77" t="s">
        <v>175</v>
      </c>
      <c r="B87" s="67" t="s">
        <v>382</v>
      </c>
      <c r="C87" s="17">
        <v>14146</v>
      </c>
      <c r="D87" s="17">
        <v>3280</v>
      </c>
      <c r="E87" s="17"/>
      <c r="F87" s="17"/>
      <c r="G87" s="17"/>
      <c r="I87" s="13">
        <f t="shared" si="0"/>
        <v>17426</v>
      </c>
      <c r="J87" s="46"/>
    </row>
    <row r="88" spans="1:10" x14ac:dyDescent="0.3">
      <c r="A88" s="77" t="s">
        <v>361</v>
      </c>
      <c r="B88" s="67" t="s">
        <v>382</v>
      </c>
      <c r="C88" s="17">
        <v>8902</v>
      </c>
      <c r="D88" s="17">
        <v>17508</v>
      </c>
      <c r="E88" s="17">
        <v>11559</v>
      </c>
      <c r="F88" s="17"/>
      <c r="G88" s="17"/>
      <c r="I88" s="13">
        <f t="shared" si="0"/>
        <v>37969</v>
      </c>
      <c r="J88" s="46"/>
    </row>
    <row r="89" spans="1:10" x14ac:dyDescent="0.3">
      <c r="A89" s="77" t="s">
        <v>176</v>
      </c>
      <c r="B89" s="67" t="s">
        <v>382</v>
      </c>
      <c r="C89" s="17">
        <v>25506</v>
      </c>
      <c r="D89" s="17">
        <v>3249</v>
      </c>
      <c r="E89" s="17"/>
      <c r="F89" s="17"/>
      <c r="G89" s="17"/>
      <c r="I89" s="13">
        <f t="shared" si="0"/>
        <v>28755</v>
      </c>
      <c r="J89" s="46"/>
    </row>
    <row r="90" spans="1:10" x14ac:dyDescent="0.3">
      <c r="A90" s="77" t="s">
        <v>362</v>
      </c>
      <c r="B90" s="67" t="s">
        <v>382</v>
      </c>
      <c r="C90" s="17"/>
      <c r="D90" s="17"/>
      <c r="E90" s="17"/>
      <c r="F90" s="17"/>
      <c r="G90" s="17"/>
      <c r="I90" s="13">
        <f t="shared" si="0"/>
        <v>0</v>
      </c>
      <c r="J90" s="46"/>
    </row>
    <row r="91" spans="1:10" x14ac:dyDescent="0.3">
      <c r="A91" s="77" t="s">
        <v>177</v>
      </c>
      <c r="B91" s="67" t="s">
        <v>382</v>
      </c>
      <c r="C91" s="17"/>
      <c r="D91" s="17"/>
      <c r="E91" s="17"/>
      <c r="F91" s="17"/>
      <c r="G91" s="17"/>
      <c r="I91" s="13">
        <f t="shared" si="0"/>
        <v>0</v>
      </c>
      <c r="J91" s="46"/>
    </row>
    <row r="92" spans="1:10" x14ac:dyDescent="0.3">
      <c r="A92" s="77" t="s">
        <v>449</v>
      </c>
      <c r="B92" s="67" t="s">
        <v>382</v>
      </c>
      <c r="C92" s="17"/>
      <c r="D92" s="17"/>
      <c r="E92" s="17"/>
      <c r="F92" s="17"/>
      <c r="G92" s="17"/>
      <c r="I92" s="13">
        <f t="shared" si="0"/>
        <v>0</v>
      </c>
      <c r="J92" s="46"/>
    </row>
    <row r="93" spans="1:10" x14ac:dyDescent="0.3">
      <c r="A93" s="77" t="s">
        <v>363</v>
      </c>
      <c r="B93" s="67" t="s">
        <v>382</v>
      </c>
      <c r="C93" s="17"/>
      <c r="D93" s="17">
        <v>6496</v>
      </c>
      <c r="E93" s="17">
        <v>4245</v>
      </c>
      <c r="F93" s="17"/>
      <c r="G93" s="17"/>
      <c r="I93" s="13">
        <f t="shared" si="0"/>
        <v>10741</v>
      </c>
      <c r="J93" s="46"/>
    </row>
    <row r="94" spans="1:10" x14ac:dyDescent="0.3">
      <c r="A94" s="77" t="s">
        <v>364</v>
      </c>
      <c r="B94" s="67" t="s">
        <v>382</v>
      </c>
      <c r="C94" s="17"/>
      <c r="D94" s="17"/>
      <c r="E94" s="17">
        <v>1947</v>
      </c>
      <c r="F94" s="17"/>
      <c r="G94" s="17"/>
      <c r="I94" s="13">
        <f t="shared" si="0"/>
        <v>1947</v>
      </c>
      <c r="J94" s="46"/>
    </row>
    <row r="95" spans="1:10" x14ac:dyDescent="0.3">
      <c r="A95" t="s">
        <v>37</v>
      </c>
      <c r="B95" s="55" t="s">
        <v>336</v>
      </c>
      <c r="C95" s="17"/>
      <c r="D95" s="17"/>
      <c r="E95" s="17"/>
      <c r="F95" s="10"/>
      <c r="G95" s="17"/>
      <c r="I95" s="47">
        <f t="shared" si="0"/>
        <v>0</v>
      </c>
      <c r="J95" s="45"/>
    </row>
    <row r="96" spans="1:10" x14ac:dyDescent="0.3">
      <c r="A96" s="2" t="s">
        <v>332</v>
      </c>
      <c r="B96" s="55" t="s">
        <v>336</v>
      </c>
      <c r="C96" s="17"/>
      <c r="D96" s="17"/>
      <c r="E96" s="17"/>
      <c r="F96" s="10"/>
      <c r="G96" s="17"/>
      <c r="I96" s="47">
        <f t="shared" si="0"/>
        <v>0</v>
      </c>
      <c r="J96" s="45"/>
    </row>
    <row r="97" spans="1:10" x14ac:dyDescent="0.3">
      <c r="A97" t="s">
        <v>33</v>
      </c>
      <c r="B97" s="55" t="s">
        <v>336</v>
      </c>
      <c r="C97" s="17"/>
      <c r="D97" s="17"/>
      <c r="E97" s="17"/>
      <c r="F97" s="10"/>
      <c r="G97" s="17"/>
      <c r="I97" s="47">
        <f t="shared" si="0"/>
        <v>0</v>
      </c>
      <c r="J97" s="45"/>
    </row>
    <row r="98" spans="1:10" x14ac:dyDescent="0.3">
      <c r="A98" s="2" t="s">
        <v>326</v>
      </c>
      <c r="B98" s="55" t="s">
        <v>336</v>
      </c>
      <c r="C98" s="17"/>
      <c r="D98" s="17"/>
      <c r="E98" s="17"/>
      <c r="F98" s="10"/>
      <c r="G98" s="17"/>
      <c r="I98" s="47">
        <f t="shared" si="0"/>
        <v>0</v>
      </c>
      <c r="J98" s="45"/>
    </row>
    <row r="99" spans="1:10" x14ac:dyDescent="0.3">
      <c r="A99" s="2" t="s">
        <v>339</v>
      </c>
      <c r="B99" s="55" t="s">
        <v>336</v>
      </c>
      <c r="C99" s="17"/>
      <c r="D99" s="17"/>
      <c r="E99" s="17"/>
      <c r="F99" s="10"/>
      <c r="G99" s="17"/>
      <c r="I99" s="47">
        <f t="shared" si="0"/>
        <v>0</v>
      </c>
      <c r="J99" s="46">
        <f>I99</f>
        <v>0</v>
      </c>
    </row>
    <row r="100" spans="1:10" x14ac:dyDescent="0.3">
      <c r="A100" t="s">
        <v>31</v>
      </c>
      <c r="B100" s="55" t="s">
        <v>336</v>
      </c>
      <c r="C100" s="17"/>
      <c r="D100" s="17"/>
      <c r="E100" s="17"/>
      <c r="F100" s="17"/>
      <c r="G100" s="17"/>
      <c r="I100" s="47">
        <f t="shared" si="0"/>
        <v>0</v>
      </c>
      <c r="J100" s="45"/>
    </row>
    <row r="101" spans="1:10" x14ac:dyDescent="0.3">
      <c r="A101" s="2" t="s">
        <v>245</v>
      </c>
      <c r="B101" s="55" t="s">
        <v>336</v>
      </c>
      <c r="C101" s="17"/>
      <c r="D101" s="17"/>
      <c r="E101" s="17"/>
      <c r="F101" s="17"/>
      <c r="G101" s="17"/>
      <c r="I101" s="47">
        <f t="shared" si="0"/>
        <v>0</v>
      </c>
      <c r="J101" s="45"/>
    </row>
    <row r="102" spans="1:10" x14ac:dyDescent="0.3">
      <c r="A102" s="2" t="s">
        <v>161</v>
      </c>
      <c r="B102" s="55" t="s">
        <v>336</v>
      </c>
      <c r="C102" s="17"/>
      <c r="D102" s="17"/>
      <c r="E102" s="17"/>
      <c r="F102" s="17"/>
      <c r="G102" s="17"/>
      <c r="I102" s="47">
        <f t="shared" si="0"/>
        <v>0</v>
      </c>
      <c r="J102" s="45"/>
    </row>
    <row r="103" spans="1:10" x14ac:dyDescent="0.3">
      <c r="A103" t="s">
        <v>441</v>
      </c>
      <c r="B103" s="56" t="s">
        <v>32</v>
      </c>
      <c r="C103" s="17"/>
      <c r="D103" s="17">
        <v>1247</v>
      </c>
      <c r="E103" s="17"/>
      <c r="F103" s="17"/>
      <c r="G103" s="17"/>
      <c r="I103" s="13">
        <f t="shared" si="0"/>
        <v>1247</v>
      </c>
      <c r="J103" s="46">
        <f>I103</f>
        <v>1247</v>
      </c>
    </row>
    <row r="104" spans="1:10" x14ac:dyDescent="0.3">
      <c r="A104" t="s">
        <v>340</v>
      </c>
      <c r="B104" s="56" t="s">
        <v>32</v>
      </c>
      <c r="C104" s="17"/>
      <c r="D104" s="17"/>
      <c r="E104" s="17"/>
      <c r="F104" s="17"/>
      <c r="G104" s="17"/>
      <c r="I104" s="13">
        <f t="shared" si="0"/>
        <v>0</v>
      </c>
      <c r="J104" s="46">
        <f t="shared" ref="J104:J122" si="2">I104</f>
        <v>0</v>
      </c>
    </row>
    <row r="105" spans="1:10" x14ac:dyDescent="0.3">
      <c r="A105" t="s">
        <v>405</v>
      </c>
      <c r="B105" s="56" t="s">
        <v>32</v>
      </c>
      <c r="C105" s="17">
        <v>9257</v>
      </c>
      <c r="D105" s="17"/>
      <c r="E105" s="17">
        <v>836</v>
      </c>
      <c r="F105" s="17"/>
      <c r="G105" s="17"/>
      <c r="I105" s="13">
        <f t="shared" si="0"/>
        <v>10093</v>
      </c>
      <c r="J105" s="46">
        <f t="shared" si="2"/>
        <v>10093</v>
      </c>
    </row>
    <row r="106" spans="1:10" x14ac:dyDescent="0.3">
      <c r="A106" t="s">
        <v>341</v>
      </c>
      <c r="B106" s="56" t="s">
        <v>32</v>
      </c>
      <c r="C106" s="17"/>
      <c r="D106" s="17"/>
      <c r="E106" s="17"/>
      <c r="F106" s="17"/>
      <c r="G106" s="17"/>
      <c r="I106" s="13">
        <f t="shared" si="0"/>
        <v>0</v>
      </c>
      <c r="J106" s="46">
        <f t="shared" si="2"/>
        <v>0</v>
      </c>
    </row>
    <row r="107" spans="1:10" x14ac:dyDescent="0.3">
      <c r="A107" t="s">
        <v>460</v>
      </c>
      <c r="B107" s="56" t="s">
        <v>32</v>
      </c>
      <c r="C107" s="17"/>
      <c r="D107" s="17">
        <v>616</v>
      </c>
      <c r="E107" s="17">
        <v>4250</v>
      </c>
      <c r="F107" s="17"/>
      <c r="G107" s="17"/>
      <c r="I107" s="13">
        <f t="shared" si="0"/>
        <v>4866</v>
      </c>
      <c r="J107" s="46">
        <f t="shared" si="2"/>
        <v>4866</v>
      </c>
    </row>
    <row r="108" spans="1:10" x14ac:dyDescent="0.3">
      <c r="A108" t="s">
        <v>447</v>
      </c>
      <c r="B108" s="56" t="s">
        <v>32</v>
      </c>
      <c r="C108" s="17"/>
      <c r="D108" s="17"/>
      <c r="E108" s="17"/>
      <c r="F108" s="17"/>
      <c r="G108" s="17"/>
      <c r="I108" s="13">
        <f t="shared" si="0"/>
        <v>0</v>
      </c>
      <c r="J108" s="46">
        <f t="shared" si="2"/>
        <v>0</v>
      </c>
    </row>
    <row r="109" spans="1:10" x14ac:dyDescent="0.3">
      <c r="A109" t="s">
        <v>35</v>
      </c>
      <c r="B109" s="56" t="s">
        <v>390</v>
      </c>
      <c r="C109" s="17"/>
      <c r="D109" s="17">
        <v>1339</v>
      </c>
      <c r="E109" s="17"/>
      <c r="F109" s="17"/>
      <c r="G109" s="17"/>
      <c r="I109" s="13">
        <f t="shared" si="0"/>
        <v>1339</v>
      </c>
      <c r="J109" s="46">
        <f t="shared" si="2"/>
        <v>1339</v>
      </c>
    </row>
    <row r="110" spans="1:10" x14ac:dyDescent="0.3">
      <c r="A110" t="s">
        <v>389</v>
      </c>
      <c r="B110" s="56" t="s">
        <v>390</v>
      </c>
      <c r="C110" s="17"/>
      <c r="D110" s="17"/>
      <c r="E110" s="17"/>
      <c r="F110" s="17"/>
      <c r="G110" s="17"/>
      <c r="I110" s="13">
        <f t="shared" si="0"/>
        <v>0</v>
      </c>
      <c r="J110" s="46">
        <f t="shared" si="2"/>
        <v>0</v>
      </c>
    </row>
    <row r="111" spans="1:10" x14ac:dyDescent="0.3">
      <c r="A111" t="s">
        <v>396</v>
      </c>
      <c r="B111" s="56" t="s">
        <v>390</v>
      </c>
      <c r="C111" s="17">
        <v>10624</v>
      </c>
      <c r="D111" s="17"/>
      <c r="E111" s="17"/>
      <c r="F111" s="17"/>
      <c r="G111" s="17"/>
      <c r="I111" s="13">
        <f t="shared" si="0"/>
        <v>10624</v>
      </c>
      <c r="J111" s="46">
        <f t="shared" si="2"/>
        <v>10624</v>
      </c>
    </row>
    <row r="112" spans="1:10" x14ac:dyDescent="0.3">
      <c r="A112" t="s">
        <v>391</v>
      </c>
      <c r="B112" s="56" t="s">
        <v>390</v>
      </c>
      <c r="C112" s="17"/>
      <c r="D112" s="17"/>
      <c r="E112" s="17"/>
      <c r="F112" s="17"/>
      <c r="G112" s="17"/>
      <c r="I112" s="13">
        <f t="shared" si="0"/>
        <v>0</v>
      </c>
      <c r="J112" s="46">
        <f t="shared" si="2"/>
        <v>0</v>
      </c>
    </row>
    <row r="113" spans="1:10" x14ac:dyDescent="0.3">
      <c r="A113" t="s">
        <v>462</v>
      </c>
      <c r="B113" s="56" t="s">
        <v>390</v>
      </c>
      <c r="C113" s="17"/>
      <c r="D113" s="17">
        <v>644</v>
      </c>
      <c r="E113" s="17">
        <v>4517</v>
      </c>
      <c r="F113" s="17"/>
      <c r="G113" s="17"/>
      <c r="I113" s="13">
        <f t="shared" si="0"/>
        <v>5161</v>
      </c>
      <c r="J113" s="46">
        <f t="shared" si="2"/>
        <v>5161</v>
      </c>
    </row>
    <row r="114" spans="1:10" x14ac:dyDescent="0.3">
      <c r="A114" t="s">
        <v>408</v>
      </c>
      <c r="B114" s="56" t="s">
        <v>390</v>
      </c>
      <c r="C114" s="17"/>
      <c r="D114" s="17"/>
      <c r="E114" s="17"/>
      <c r="F114" s="17"/>
      <c r="G114" s="17"/>
      <c r="I114" s="13">
        <f t="shared" si="0"/>
        <v>0</v>
      </c>
      <c r="J114" s="46">
        <f t="shared" si="2"/>
        <v>0</v>
      </c>
    </row>
    <row r="115" spans="1:10" x14ac:dyDescent="0.3">
      <c r="A115" t="s">
        <v>35</v>
      </c>
      <c r="B115" s="56" t="s">
        <v>433</v>
      </c>
      <c r="C115" s="17"/>
      <c r="D115" s="17"/>
      <c r="E115" s="17"/>
      <c r="F115" s="17"/>
      <c r="G115" s="17"/>
      <c r="I115" s="13">
        <f t="shared" si="0"/>
        <v>0</v>
      </c>
      <c r="J115" s="46">
        <f t="shared" si="2"/>
        <v>0</v>
      </c>
    </row>
    <row r="116" spans="1:10" x14ac:dyDescent="0.3">
      <c r="A116" t="s">
        <v>389</v>
      </c>
      <c r="B116" s="56" t="s">
        <v>433</v>
      </c>
      <c r="C116" s="17"/>
      <c r="D116" s="17"/>
      <c r="E116" s="17"/>
      <c r="F116" s="17"/>
      <c r="G116" s="17"/>
      <c r="I116" s="13">
        <f t="shared" si="0"/>
        <v>0</v>
      </c>
      <c r="J116" s="46">
        <f t="shared" si="2"/>
        <v>0</v>
      </c>
    </row>
    <row r="117" spans="1:10" x14ac:dyDescent="0.3">
      <c r="A117" t="s">
        <v>396</v>
      </c>
      <c r="B117" s="56" t="s">
        <v>433</v>
      </c>
      <c r="C117" s="17"/>
      <c r="D117" s="17"/>
      <c r="E117" s="17"/>
      <c r="F117" s="17"/>
      <c r="G117" s="17"/>
      <c r="I117" s="13">
        <f t="shared" si="0"/>
        <v>0</v>
      </c>
      <c r="J117" s="46">
        <f t="shared" si="2"/>
        <v>0</v>
      </c>
    </row>
    <row r="118" spans="1:10" x14ac:dyDescent="0.3">
      <c r="A118" t="s">
        <v>391</v>
      </c>
      <c r="B118" s="56" t="s">
        <v>433</v>
      </c>
      <c r="C118" s="17"/>
      <c r="D118" s="17"/>
      <c r="E118" s="17"/>
      <c r="F118" s="17"/>
      <c r="G118" s="17"/>
      <c r="I118" s="13">
        <f t="shared" si="0"/>
        <v>0</v>
      </c>
      <c r="J118" s="46">
        <f t="shared" si="2"/>
        <v>0</v>
      </c>
    </row>
    <row r="119" spans="1:10" x14ac:dyDescent="0.3">
      <c r="A119" t="s">
        <v>408</v>
      </c>
      <c r="B119" s="56" t="s">
        <v>433</v>
      </c>
      <c r="C119" s="17"/>
      <c r="D119" s="17"/>
      <c r="E119" s="17"/>
      <c r="F119" s="17"/>
      <c r="G119" s="17"/>
      <c r="I119" s="13">
        <f t="shared" si="0"/>
        <v>0</v>
      </c>
      <c r="J119" s="46">
        <f t="shared" si="2"/>
        <v>0</v>
      </c>
    </row>
    <row r="120" spans="1:10" x14ac:dyDescent="0.3">
      <c r="A120" t="s">
        <v>37</v>
      </c>
      <c r="B120" s="54" t="s">
        <v>316</v>
      </c>
      <c r="C120" s="17"/>
      <c r="D120" s="17">
        <v>1021</v>
      </c>
      <c r="E120" s="17"/>
      <c r="F120" s="17"/>
      <c r="G120" s="17"/>
      <c r="I120" s="13">
        <f t="shared" si="0"/>
        <v>1021</v>
      </c>
      <c r="J120" s="46">
        <f t="shared" si="2"/>
        <v>1021</v>
      </c>
    </row>
    <row r="121" spans="1:10" x14ac:dyDescent="0.3">
      <c r="A121" s="53" t="s">
        <v>332</v>
      </c>
      <c r="B121" s="54" t="s">
        <v>316</v>
      </c>
      <c r="C121" s="17"/>
      <c r="D121" s="17"/>
      <c r="E121" s="17"/>
      <c r="F121" s="17"/>
      <c r="G121" s="17"/>
      <c r="I121" s="13">
        <f t="shared" si="0"/>
        <v>0</v>
      </c>
      <c r="J121" s="46">
        <f t="shared" si="2"/>
        <v>0</v>
      </c>
    </row>
    <row r="122" spans="1:10" x14ac:dyDescent="0.3">
      <c r="A122" s="53" t="s">
        <v>326</v>
      </c>
      <c r="B122" s="54" t="s">
        <v>316</v>
      </c>
      <c r="C122" s="17"/>
      <c r="D122" s="17"/>
      <c r="E122" s="17"/>
      <c r="F122" s="17"/>
      <c r="G122" s="17"/>
      <c r="I122" s="13">
        <f t="shared" si="0"/>
        <v>0</v>
      </c>
      <c r="J122" s="46">
        <f t="shared" si="2"/>
        <v>0</v>
      </c>
    </row>
    <row r="123" spans="1:10" x14ac:dyDescent="0.3">
      <c r="A123" s="53" t="s">
        <v>339</v>
      </c>
      <c r="B123" s="54" t="s">
        <v>316</v>
      </c>
      <c r="C123" s="17"/>
      <c r="D123" s="17"/>
      <c r="E123" s="17"/>
      <c r="F123" s="10"/>
      <c r="G123" s="17"/>
      <c r="I123" s="13">
        <f t="shared" si="0"/>
        <v>0</v>
      </c>
      <c r="J123" s="46">
        <f>I123</f>
        <v>0</v>
      </c>
    </row>
    <row r="124" spans="1:10" x14ac:dyDescent="0.3">
      <c r="A124" s="53" t="s">
        <v>461</v>
      </c>
      <c r="B124" s="54" t="s">
        <v>316</v>
      </c>
      <c r="C124" s="17"/>
      <c r="D124" s="17">
        <v>528</v>
      </c>
      <c r="E124" s="17"/>
      <c r="F124" s="10"/>
      <c r="G124" s="17"/>
      <c r="I124" s="13">
        <f t="shared" si="0"/>
        <v>528</v>
      </c>
      <c r="J124" s="46">
        <f>I124</f>
        <v>528</v>
      </c>
    </row>
    <row r="125" spans="1:10" x14ac:dyDescent="0.3">
      <c r="A125" s="53" t="s">
        <v>161</v>
      </c>
      <c r="B125" s="54" t="s">
        <v>316</v>
      </c>
      <c r="C125" s="17"/>
      <c r="D125" s="17"/>
      <c r="E125" s="17"/>
      <c r="F125" s="10"/>
      <c r="G125" s="17"/>
      <c r="I125" s="13">
        <f t="shared" si="0"/>
        <v>0</v>
      </c>
      <c r="J125" s="46">
        <f>I125</f>
        <v>0</v>
      </c>
    </row>
    <row r="126" spans="1:10" x14ac:dyDescent="0.3">
      <c r="A126" s="53" t="s">
        <v>25</v>
      </c>
      <c r="B126" s="54" t="s">
        <v>397</v>
      </c>
      <c r="C126" s="17">
        <v>1132</v>
      </c>
      <c r="D126" s="17">
        <v>1126</v>
      </c>
      <c r="E126" s="17"/>
      <c r="F126" s="10"/>
      <c r="G126" s="17"/>
      <c r="I126" s="13">
        <f t="shared" ref="I126" si="3">C126+D126+E126+F126+G126</f>
        <v>2258</v>
      </c>
      <c r="J126" s="46">
        <f t="shared" ref="J126" si="4">I126</f>
        <v>2258</v>
      </c>
    </row>
    <row r="127" spans="1:10" x14ac:dyDescent="0.3">
      <c r="A127" s="53" t="s">
        <v>349</v>
      </c>
      <c r="B127" s="54" t="s">
        <v>397</v>
      </c>
      <c r="C127" s="17">
        <v>2644</v>
      </c>
      <c r="D127" s="17">
        <v>1690</v>
      </c>
      <c r="E127" s="17"/>
      <c r="F127" s="10"/>
      <c r="G127" s="17"/>
      <c r="I127" s="13">
        <f t="shared" si="0"/>
        <v>4334</v>
      </c>
      <c r="J127" s="46">
        <f t="shared" ref="J127:J132" si="5">I127</f>
        <v>4334</v>
      </c>
    </row>
    <row r="128" spans="1:10" x14ac:dyDescent="0.3">
      <c r="A128" s="53" t="s">
        <v>325</v>
      </c>
      <c r="B128" s="54" t="s">
        <v>397</v>
      </c>
      <c r="C128" s="17">
        <v>16838</v>
      </c>
      <c r="D128" s="17"/>
      <c r="E128" s="17">
        <v>1226</v>
      </c>
      <c r="F128" s="10"/>
      <c r="G128" s="17"/>
      <c r="I128" s="13">
        <f t="shared" si="0"/>
        <v>18064</v>
      </c>
      <c r="J128" s="46">
        <f t="shared" si="5"/>
        <v>18064</v>
      </c>
    </row>
    <row r="129" spans="1:10" x14ac:dyDescent="0.3">
      <c r="A129" s="53" t="s">
        <v>28</v>
      </c>
      <c r="B129" s="54" t="s">
        <v>397</v>
      </c>
      <c r="C129" s="17"/>
      <c r="D129" s="17">
        <v>3375</v>
      </c>
      <c r="E129" s="17"/>
      <c r="F129" s="10"/>
      <c r="G129" s="17"/>
      <c r="I129" s="13">
        <f t="shared" ref="I129" si="6">C129+D129+E129+F129+G129</f>
        <v>3375</v>
      </c>
      <c r="J129" s="46">
        <f t="shared" ref="J129" si="7">I129</f>
        <v>3375</v>
      </c>
    </row>
    <row r="130" spans="1:10" x14ac:dyDescent="0.3">
      <c r="A130" s="53" t="s">
        <v>398</v>
      </c>
      <c r="B130" s="54" t="s">
        <v>397</v>
      </c>
      <c r="C130" s="17">
        <v>235</v>
      </c>
      <c r="D130" s="17"/>
      <c r="E130" s="17"/>
      <c r="F130" s="10"/>
      <c r="G130" s="17"/>
      <c r="I130" s="13">
        <f t="shared" si="0"/>
        <v>235</v>
      </c>
      <c r="J130" s="46">
        <f t="shared" si="5"/>
        <v>235</v>
      </c>
    </row>
    <row r="131" spans="1:10" x14ac:dyDescent="0.3">
      <c r="A131" s="53" t="s">
        <v>458</v>
      </c>
      <c r="B131" s="54" t="s">
        <v>397</v>
      </c>
      <c r="C131" s="17"/>
      <c r="D131" s="17">
        <v>597</v>
      </c>
      <c r="E131" s="17">
        <v>7489</v>
      </c>
      <c r="F131" s="10"/>
      <c r="G131" s="17"/>
      <c r="I131" s="13">
        <f t="shared" ref="I131" si="8">C131+D131+E131+F131+G131</f>
        <v>8086</v>
      </c>
      <c r="J131" s="46">
        <f t="shared" ref="J131" si="9">I131</f>
        <v>8086</v>
      </c>
    </row>
    <row r="132" spans="1:10" x14ac:dyDescent="0.3">
      <c r="A132" s="53" t="s">
        <v>160</v>
      </c>
      <c r="B132" s="54" t="s">
        <v>397</v>
      </c>
      <c r="C132" s="17"/>
      <c r="D132" s="17"/>
      <c r="E132" s="17"/>
      <c r="F132" s="10"/>
      <c r="G132" s="17"/>
      <c r="I132" s="13">
        <f t="shared" si="0"/>
        <v>0</v>
      </c>
      <c r="J132" s="46">
        <f t="shared" si="5"/>
        <v>0</v>
      </c>
    </row>
    <row r="133" spans="1:10" x14ac:dyDescent="0.3">
      <c r="A133" t="s">
        <v>37</v>
      </c>
      <c r="B133" t="s">
        <v>277</v>
      </c>
      <c r="C133" s="17"/>
      <c r="D133" s="17"/>
      <c r="E133" s="17"/>
      <c r="F133" s="10"/>
      <c r="G133" s="17"/>
      <c r="I133" s="47">
        <f t="shared" si="0"/>
        <v>0</v>
      </c>
      <c r="J133" s="46"/>
    </row>
    <row r="134" spans="1:10" x14ac:dyDescent="0.3">
      <c r="A134" t="s">
        <v>33</v>
      </c>
      <c r="B134" t="s">
        <v>277</v>
      </c>
      <c r="C134" s="17"/>
      <c r="D134" s="17"/>
      <c r="E134" s="17"/>
      <c r="F134" s="10"/>
      <c r="G134" s="17"/>
      <c r="I134" s="47">
        <f t="shared" si="0"/>
        <v>0</v>
      </c>
      <c r="J134" s="46"/>
    </row>
    <row r="135" spans="1:10" x14ac:dyDescent="0.3">
      <c r="A135" t="s">
        <v>31</v>
      </c>
      <c r="B135" t="s">
        <v>277</v>
      </c>
      <c r="C135" s="17"/>
      <c r="D135" s="17"/>
      <c r="E135" s="17"/>
      <c r="F135" s="10"/>
      <c r="G135" s="17"/>
      <c r="I135" s="47">
        <f t="shared" si="0"/>
        <v>0</v>
      </c>
      <c r="J135" s="46"/>
    </row>
    <row r="136" spans="1:10" x14ac:dyDescent="0.3">
      <c r="A136" t="s">
        <v>245</v>
      </c>
      <c r="B136" t="s">
        <v>277</v>
      </c>
      <c r="C136" s="17"/>
      <c r="D136" s="17"/>
      <c r="E136" s="17"/>
      <c r="F136" s="10"/>
      <c r="G136" s="17"/>
      <c r="I136" s="74">
        <f t="shared" si="0"/>
        <v>0</v>
      </c>
      <c r="J136" s="46"/>
    </row>
    <row r="137" spans="1:10" x14ac:dyDescent="0.3">
      <c r="A137" s="2" t="s">
        <v>37</v>
      </c>
      <c r="B137" s="2" t="s">
        <v>153</v>
      </c>
      <c r="C137" s="17"/>
      <c r="D137" s="17"/>
      <c r="E137" s="17">
        <v>1417</v>
      </c>
      <c r="F137" s="10"/>
      <c r="G137" s="17"/>
      <c r="I137" s="47">
        <f t="shared" si="0"/>
        <v>1417</v>
      </c>
      <c r="J137" s="46">
        <f>I133+I137+I145</f>
        <v>1417</v>
      </c>
    </row>
    <row r="138" spans="1:10" x14ac:dyDescent="0.3">
      <c r="A138" s="2" t="s">
        <v>332</v>
      </c>
      <c r="B138" s="2" t="s">
        <v>153</v>
      </c>
      <c r="C138" s="17"/>
      <c r="D138" s="17"/>
      <c r="E138" s="17"/>
      <c r="F138" s="10"/>
      <c r="G138" s="87"/>
      <c r="H138" s="87"/>
      <c r="I138" s="47">
        <f t="shared" si="0"/>
        <v>0</v>
      </c>
      <c r="J138" s="46">
        <f>I138+I146</f>
        <v>10016</v>
      </c>
    </row>
    <row r="139" spans="1:10" x14ac:dyDescent="0.3">
      <c r="A139" s="2" t="s">
        <v>33</v>
      </c>
      <c r="B139" s="2" t="s">
        <v>153</v>
      </c>
      <c r="C139" s="17"/>
      <c r="D139" s="17"/>
      <c r="E139" s="17"/>
      <c r="F139" s="10"/>
      <c r="G139" s="17"/>
      <c r="I139" s="47">
        <f t="shared" si="0"/>
        <v>0</v>
      </c>
      <c r="J139" s="46">
        <f>I134+I139+I147</f>
        <v>0</v>
      </c>
    </row>
    <row r="140" spans="1:10" x14ac:dyDescent="0.3">
      <c r="A140" s="2" t="s">
        <v>326</v>
      </c>
      <c r="B140" s="2" t="s">
        <v>153</v>
      </c>
      <c r="C140" s="17"/>
      <c r="D140" s="17"/>
      <c r="E140" s="17"/>
      <c r="F140" s="10"/>
      <c r="G140" s="17"/>
      <c r="I140" s="47">
        <f t="shared" si="0"/>
        <v>0</v>
      </c>
      <c r="J140" s="46">
        <f>I140+I148</f>
        <v>0</v>
      </c>
    </row>
    <row r="141" spans="1:10" x14ac:dyDescent="0.3">
      <c r="A141" s="2" t="s">
        <v>31</v>
      </c>
      <c r="B141" s="2" t="s">
        <v>153</v>
      </c>
      <c r="C141" s="17"/>
      <c r="D141" s="17"/>
      <c r="E141" s="17"/>
      <c r="F141" s="10"/>
      <c r="G141" s="17"/>
      <c r="I141" s="47">
        <f t="shared" si="0"/>
        <v>0</v>
      </c>
      <c r="J141" s="46">
        <f>I135+I141+I149</f>
        <v>9997</v>
      </c>
    </row>
    <row r="142" spans="1:10" x14ac:dyDescent="0.3">
      <c r="A142" s="2" t="s">
        <v>339</v>
      </c>
      <c r="B142" s="2" t="s">
        <v>153</v>
      </c>
      <c r="C142" s="17"/>
      <c r="D142" s="17"/>
      <c r="E142" s="17"/>
      <c r="F142" s="10"/>
      <c r="G142" s="17"/>
      <c r="I142" s="47">
        <f t="shared" si="0"/>
        <v>0</v>
      </c>
      <c r="J142" s="46">
        <f>I142+I150</f>
        <v>3532</v>
      </c>
    </row>
    <row r="143" spans="1:10" x14ac:dyDescent="0.3">
      <c r="A143" s="2" t="s">
        <v>245</v>
      </c>
      <c r="B143" s="2" t="s">
        <v>153</v>
      </c>
      <c r="C143" s="17"/>
      <c r="D143" s="17"/>
      <c r="E143" s="17"/>
      <c r="F143" s="10"/>
      <c r="G143" s="87"/>
      <c r="H143" s="87"/>
      <c r="I143" s="47">
        <f t="shared" si="0"/>
        <v>0</v>
      </c>
      <c r="J143" s="46">
        <f>I136+I143+I151</f>
        <v>8107</v>
      </c>
    </row>
    <row r="144" spans="1:10" x14ac:dyDescent="0.3">
      <c r="A144" s="2" t="s">
        <v>161</v>
      </c>
      <c r="B144" s="2" t="s">
        <v>153</v>
      </c>
      <c r="C144" s="17"/>
      <c r="D144" s="17"/>
      <c r="E144" s="17"/>
      <c r="F144" s="10"/>
      <c r="G144" s="17"/>
      <c r="H144" s="17"/>
      <c r="I144" s="47">
        <f t="shared" si="0"/>
        <v>0</v>
      </c>
      <c r="J144" s="46">
        <f>I144+I152</f>
        <v>8411</v>
      </c>
    </row>
    <row r="145" spans="1:10" x14ac:dyDescent="0.3">
      <c r="A145" s="2" t="s">
        <v>37</v>
      </c>
      <c r="B145" s="2" t="s">
        <v>381</v>
      </c>
      <c r="C145" s="17"/>
      <c r="D145" s="17"/>
      <c r="E145" s="17"/>
      <c r="F145" s="17"/>
      <c r="G145" s="17"/>
      <c r="I145" s="47">
        <f t="shared" si="0"/>
        <v>0</v>
      </c>
      <c r="J145" s="46"/>
    </row>
    <row r="146" spans="1:10" x14ac:dyDescent="0.3">
      <c r="A146" s="2" t="s">
        <v>332</v>
      </c>
      <c r="B146" s="2" t="s">
        <v>381</v>
      </c>
      <c r="C146" s="17">
        <v>772</v>
      </c>
      <c r="D146" s="17">
        <v>5678</v>
      </c>
      <c r="E146" s="17">
        <v>3566</v>
      </c>
      <c r="F146" s="10"/>
      <c r="G146" s="17"/>
      <c r="I146" s="47">
        <f t="shared" si="0"/>
        <v>10016</v>
      </c>
      <c r="J146" s="46"/>
    </row>
    <row r="147" spans="1:10" x14ac:dyDescent="0.3">
      <c r="A147" s="2" t="s">
        <v>33</v>
      </c>
      <c r="B147" s="2" t="s">
        <v>381</v>
      </c>
      <c r="C147" s="17"/>
      <c r="D147" s="17"/>
      <c r="E147" s="17"/>
      <c r="F147" s="10"/>
      <c r="G147" s="17"/>
      <c r="I147" s="47">
        <f t="shared" si="0"/>
        <v>0</v>
      </c>
      <c r="J147" s="46"/>
    </row>
    <row r="148" spans="1:10" x14ac:dyDescent="0.3">
      <c r="A148" s="2" t="s">
        <v>326</v>
      </c>
      <c r="B148" s="2" t="s">
        <v>381</v>
      </c>
      <c r="C148" s="17"/>
      <c r="D148" s="17"/>
      <c r="E148" s="17"/>
      <c r="F148" s="10"/>
      <c r="G148" s="17"/>
      <c r="I148" s="47">
        <f t="shared" si="0"/>
        <v>0</v>
      </c>
      <c r="J148" s="46"/>
    </row>
    <row r="149" spans="1:10" x14ac:dyDescent="0.3">
      <c r="A149" s="2" t="s">
        <v>31</v>
      </c>
      <c r="B149" s="2" t="s">
        <v>381</v>
      </c>
      <c r="C149" s="17"/>
      <c r="D149" s="17">
        <v>6626</v>
      </c>
      <c r="E149" s="17">
        <v>3371</v>
      </c>
      <c r="F149" s="10"/>
      <c r="G149" s="17"/>
      <c r="H149" s="17"/>
      <c r="I149" s="47">
        <f t="shared" si="0"/>
        <v>9997</v>
      </c>
      <c r="J149" s="46"/>
    </row>
    <row r="150" spans="1:10" x14ac:dyDescent="0.3">
      <c r="A150" s="2" t="s">
        <v>339</v>
      </c>
      <c r="B150" s="2" t="s">
        <v>381</v>
      </c>
      <c r="C150" s="17"/>
      <c r="D150" s="17">
        <v>3532</v>
      </c>
      <c r="E150" s="17"/>
      <c r="F150" s="10"/>
      <c r="G150" s="17"/>
      <c r="I150" s="47">
        <f t="shared" si="0"/>
        <v>3532</v>
      </c>
      <c r="J150" s="46"/>
    </row>
    <row r="151" spans="1:10" x14ac:dyDescent="0.3">
      <c r="A151" s="2" t="s">
        <v>245</v>
      </c>
      <c r="B151" s="2" t="s">
        <v>381</v>
      </c>
      <c r="C151" s="17"/>
      <c r="D151" s="17">
        <v>4308</v>
      </c>
      <c r="E151" s="17">
        <v>3799</v>
      </c>
      <c r="F151" s="10"/>
      <c r="G151" s="87"/>
      <c r="H151" s="87"/>
      <c r="I151" s="47">
        <f t="shared" si="0"/>
        <v>8107</v>
      </c>
      <c r="J151" s="46"/>
    </row>
    <row r="152" spans="1:10" x14ac:dyDescent="0.3">
      <c r="A152" s="2" t="s">
        <v>161</v>
      </c>
      <c r="B152" s="2" t="s">
        <v>381</v>
      </c>
      <c r="C152" s="17">
        <v>3483</v>
      </c>
      <c r="D152" s="17">
        <v>1392</v>
      </c>
      <c r="E152" s="17">
        <v>3536</v>
      </c>
      <c r="F152" s="10"/>
      <c r="G152" s="17"/>
      <c r="I152" s="47">
        <f t="shared" si="0"/>
        <v>8411</v>
      </c>
      <c r="J152" s="46"/>
    </row>
    <row r="153" spans="1:10" x14ac:dyDescent="0.3">
      <c r="A153" s="2" t="s">
        <v>42</v>
      </c>
      <c r="B153" s="54" t="s">
        <v>385</v>
      </c>
      <c r="C153" s="17">
        <v>17410</v>
      </c>
      <c r="D153" s="17">
        <v>6595</v>
      </c>
      <c r="E153" s="17">
        <v>673</v>
      </c>
      <c r="F153" s="10"/>
      <c r="G153" s="17"/>
      <c r="I153" s="47">
        <f t="shared" si="0"/>
        <v>24678</v>
      </c>
      <c r="J153" s="46">
        <f>I153+I163</f>
        <v>24678</v>
      </c>
    </row>
    <row r="154" spans="1:10" x14ac:dyDescent="0.3">
      <c r="A154" s="2" t="s">
        <v>356</v>
      </c>
      <c r="B154" s="54" t="s">
        <v>385</v>
      </c>
      <c r="C154" s="17">
        <v>13746</v>
      </c>
      <c r="D154" s="17">
        <v>15923</v>
      </c>
      <c r="E154" s="17">
        <v>8374</v>
      </c>
      <c r="F154" s="10"/>
      <c r="G154" s="17"/>
      <c r="I154" s="47">
        <f t="shared" si="0"/>
        <v>38043</v>
      </c>
      <c r="J154" s="46">
        <f>I154</f>
        <v>38043</v>
      </c>
    </row>
    <row r="155" spans="1:10" x14ac:dyDescent="0.3">
      <c r="A155" s="2" t="s">
        <v>44</v>
      </c>
      <c r="B155" s="54" t="s">
        <v>385</v>
      </c>
      <c r="C155" s="17">
        <v>28010</v>
      </c>
      <c r="D155" s="17">
        <v>3650</v>
      </c>
      <c r="E155" s="17">
        <v>16962</v>
      </c>
      <c r="F155" s="10"/>
      <c r="G155" s="17"/>
      <c r="I155" s="47">
        <f t="shared" si="0"/>
        <v>48622</v>
      </c>
      <c r="J155" s="46">
        <f>I155+I164</f>
        <v>48622</v>
      </c>
    </row>
    <row r="156" spans="1:10" x14ac:dyDescent="0.3">
      <c r="A156" s="2" t="s">
        <v>357</v>
      </c>
      <c r="B156" s="54" t="s">
        <v>385</v>
      </c>
      <c r="C156" s="17">
        <v>6236</v>
      </c>
      <c r="D156" s="17">
        <v>8730</v>
      </c>
      <c r="E156" s="17">
        <v>317</v>
      </c>
      <c r="F156" s="10"/>
      <c r="G156" s="17"/>
      <c r="I156" s="47">
        <f t="shared" si="0"/>
        <v>15283</v>
      </c>
      <c r="J156" s="46">
        <f>I156+I165</f>
        <v>23110</v>
      </c>
    </row>
    <row r="157" spans="1:10" x14ac:dyDescent="0.3">
      <c r="A157" s="2" t="s">
        <v>71</v>
      </c>
      <c r="B157" s="54" t="s">
        <v>385</v>
      </c>
      <c r="C157" s="17">
        <v>7222</v>
      </c>
      <c r="D157" s="17">
        <v>7477</v>
      </c>
      <c r="E157" s="17">
        <v>9631</v>
      </c>
      <c r="F157" s="10"/>
      <c r="G157" s="17"/>
      <c r="I157" s="47">
        <f t="shared" si="0"/>
        <v>24330</v>
      </c>
      <c r="J157" s="46">
        <f>I157+I166</f>
        <v>24841</v>
      </c>
    </row>
    <row r="158" spans="1:10" x14ac:dyDescent="0.3">
      <c r="A158" s="2" t="s">
        <v>416</v>
      </c>
      <c r="B158" s="54" t="s">
        <v>385</v>
      </c>
      <c r="C158" s="17">
        <v>3550</v>
      </c>
      <c r="D158" s="17">
        <v>3580</v>
      </c>
      <c r="E158" s="17">
        <v>5324</v>
      </c>
      <c r="F158" s="10"/>
      <c r="G158" s="17"/>
      <c r="I158" s="47">
        <f t="shared" si="0"/>
        <v>12454</v>
      </c>
      <c r="J158" s="46">
        <f>I158+I162</f>
        <v>12454</v>
      </c>
    </row>
    <row r="159" spans="1:10" x14ac:dyDescent="0.3">
      <c r="A159" s="2" t="s">
        <v>457</v>
      </c>
      <c r="B159" s="54" t="s">
        <v>385</v>
      </c>
      <c r="C159" s="17"/>
      <c r="D159" s="17">
        <v>876</v>
      </c>
      <c r="E159" s="17">
        <v>18865</v>
      </c>
      <c r="F159" s="10"/>
      <c r="G159" s="17"/>
      <c r="I159" s="47">
        <f t="shared" ref="I159:I167" si="10">C159+D159+E159+F159+G159</f>
        <v>19741</v>
      </c>
      <c r="J159" s="46">
        <f>I159</f>
        <v>19741</v>
      </c>
    </row>
    <row r="160" spans="1:10" x14ac:dyDescent="0.3">
      <c r="A160" s="2" t="s">
        <v>358</v>
      </c>
      <c r="B160" s="54" t="s">
        <v>385</v>
      </c>
      <c r="C160" s="17"/>
      <c r="D160" s="17">
        <v>5397</v>
      </c>
      <c r="E160" s="17">
        <v>6202</v>
      </c>
      <c r="F160" s="10"/>
      <c r="G160" s="17"/>
      <c r="I160" s="47">
        <f t="shared" si="10"/>
        <v>11599</v>
      </c>
      <c r="J160" s="46">
        <f>I160+I167</f>
        <v>13958</v>
      </c>
    </row>
    <row r="161" spans="1:12" x14ac:dyDescent="0.3">
      <c r="A161" s="2" t="s">
        <v>359</v>
      </c>
      <c r="B161" s="54" t="s">
        <v>385</v>
      </c>
      <c r="C161" s="17">
        <v>10099</v>
      </c>
      <c r="D161" s="17">
        <v>8474</v>
      </c>
      <c r="E161" s="17"/>
      <c r="F161" s="10"/>
      <c r="G161" s="17"/>
      <c r="I161" s="47">
        <f t="shared" si="10"/>
        <v>18573</v>
      </c>
      <c r="J161" s="46">
        <f>I161</f>
        <v>18573</v>
      </c>
    </row>
    <row r="162" spans="1:12" x14ac:dyDescent="0.3">
      <c r="A162" s="2" t="s">
        <v>415</v>
      </c>
      <c r="B162" s="54" t="s">
        <v>433</v>
      </c>
      <c r="C162" s="17"/>
      <c r="D162" s="17"/>
      <c r="E162" s="17"/>
      <c r="F162" s="10"/>
      <c r="G162" s="17"/>
      <c r="I162" s="47">
        <f t="shared" si="10"/>
        <v>0</v>
      </c>
      <c r="J162" s="46"/>
    </row>
    <row r="163" spans="1:12" x14ac:dyDescent="0.3">
      <c r="A163" s="65" t="s">
        <v>29</v>
      </c>
      <c r="B163" s="58" t="s">
        <v>310</v>
      </c>
      <c r="C163" s="17"/>
      <c r="D163" s="17"/>
      <c r="E163" s="17"/>
      <c r="F163" s="17"/>
      <c r="G163" s="17"/>
      <c r="I163" s="47">
        <f t="shared" si="10"/>
        <v>0</v>
      </c>
      <c r="J163" s="46"/>
    </row>
    <row r="164" spans="1:12" x14ac:dyDescent="0.3">
      <c r="A164" s="65" t="s">
        <v>17</v>
      </c>
      <c r="B164" s="58" t="s">
        <v>310</v>
      </c>
      <c r="C164" s="17"/>
      <c r="D164" s="17"/>
      <c r="E164" s="17"/>
      <c r="F164" s="17"/>
      <c r="G164" s="17"/>
      <c r="I164" s="47">
        <f t="shared" si="10"/>
        <v>0</v>
      </c>
      <c r="J164" s="46"/>
    </row>
    <row r="165" spans="1:12" x14ac:dyDescent="0.3">
      <c r="A165" s="65" t="s">
        <v>331</v>
      </c>
      <c r="B165" s="58" t="s">
        <v>310</v>
      </c>
      <c r="C165" s="17"/>
      <c r="D165" s="17"/>
      <c r="E165" s="17">
        <v>7827</v>
      </c>
      <c r="F165" s="17"/>
      <c r="G165" s="17"/>
      <c r="I165" s="47">
        <f t="shared" si="10"/>
        <v>7827</v>
      </c>
      <c r="J165" s="46"/>
    </row>
    <row r="166" spans="1:12" x14ac:dyDescent="0.3">
      <c r="A166" s="65" t="s">
        <v>18</v>
      </c>
      <c r="B166" s="58" t="s">
        <v>310</v>
      </c>
      <c r="C166" s="17"/>
      <c r="D166" s="17"/>
      <c r="E166" s="17">
        <v>511</v>
      </c>
      <c r="F166" s="10"/>
      <c r="G166" s="17"/>
      <c r="I166" s="47">
        <f t="shared" si="10"/>
        <v>511</v>
      </c>
      <c r="J166" s="46"/>
    </row>
    <row r="167" spans="1:12" x14ac:dyDescent="0.3">
      <c r="A167" s="65" t="s">
        <v>244</v>
      </c>
      <c r="B167" s="58" t="s">
        <v>310</v>
      </c>
      <c r="C167" s="17"/>
      <c r="D167" s="17"/>
      <c r="E167" s="17">
        <v>2359</v>
      </c>
      <c r="F167" s="10"/>
      <c r="G167" s="17"/>
      <c r="I167" s="47">
        <f t="shared" si="10"/>
        <v>2359</v>
      </c>
      <c r="J167" s="46"/>
    </row>
    <row r="168" spans="1:12" x14ac:dyDescent="0.3">
      <c r="C168" s="1" t="s">
        <v>0</v>
      </c>
      <c r="D168" s="1" t="s">
        <v>0</v>
      </c>
      <c r="E168" s="1" t="s">
        <v>0</v>
      </c>
      <c r="F168" s="1" t="s">
        <v>0</v>
      </c>
      <c r="G168" s="1" t="s">
        <v>0</v>
      </c>
      <c r="H168" s="1"/>
      <c r="I168" s="1" t="s">
        <v>0</v>
      </c>
    </row>
    <row r="169" spans="1:12" x14ac:dyDescent="0.3">
      <c r="C169" s="70">
        <f>SUM(C4:C167)</f>
        <v>283870</v>
      </c>
      <c r="D169" s="70">
        <f>SUM(D4:D167)</f>
        <v>274893</v>
      </c>
      <c r="E169" s="70">
        <f>SUM(E4:E167)</f>
        <v>281166</v>
      </c>
      <c r="F169" s="70">
        <f>SUM(F4:F167)</f>
        <v>0</v>
      </c>
      <c r="G169" s="70">
        <f>SUM(G4:G167)</f>
        <v>0</v>
      </c>
      <c r="H169" s="9"/>
      <c r="I169" s="76">
        <f>SUM(I4:I167)</f>
        <v>839929</v>
      </c>
      <c r="J169" s="76">
        <f>SUM(J4:J167)</f>
        <v>839929</v>
      </c>
      <c r="L169" s="88">
        <f>I169-J169</f>
        <v>0</v>
      </c>
    </row>
    <row r="170" spans="1:12" x14ac:dyDescent="0.3">
      <c r="C170" s="1" t="s">
        <v>1</v>
      </c>
      <c r="D170" s="1" t="s">
        <v>1</v>
      </c>
      <c r="E170" s="1" t="s">
        <v>1</v>
      </c>
      <c r="F170" s="1" t="s">
        <v>1</v>
      </c>
      <c r="G170" s="1" t="s">
        <v>1</v>
      </c>
      <c r="H170" s="1"/>
      <c r="I170" s="1" t="s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1DB14-4E25-4608-A143-5A5177BEEE95}">
  <dimension ref="A1:L170"/>
  <sheetViews>
    <sheetView topLeftCell="A102" zoomScale="115" zoomScaleNormal="115" workbookViewId="0">
      <selection activeCell="A110" sqref="A110"/>
    </sheetView>
  </sheetViews>
  <sheetFormatPr defaultRowHeight="14.4" x14ac:dyDescent="0.3"/>
  <cols>
    <col min="2" max="2" width="19" customWidth="1"/>
    <col min="3" max="3" width="10.109375" customWidth="1"/>
    <col min="4" max="4" width="10.21875" customWidth="1"/>
    <col min="5" max="5" width="10.33203125" customWidth="1"/>
    <col min="6" max="6" width="11.33203125" customWidth="1"/>
    <col min="7" max="7" width="10.88671875" customWidth="1"/>
    <col min="9" max="9" width="11.44140625" customWidth="1"/>
    <col min="10" max="10" width="12" customWidth="1"/>
  </cols>
  <sheetData>
    <row r="1" spans="1:10" x14ac:dyDescent="0.3">
      <c r="A1" t="s">
        <v>474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62</v>
      </c>
      <c r="D3" s="4" t="s">
        <v>194</v>
      </c>
      <c r="E3" s="4" t="s">
        <v>195</v>
      </c>
      <c r="F3" s="3" t="s">
        <v>249</v>
      </c>
      <c r="G3" s="3" t="s">
        <v>163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58" si="0">C4+D4+E4+F4+G4</f>
        <v>0</v>
      </c>
      <c r="J4" s="44">
        <f>I4+I27+I19+I36+I44</f>
        <v>2565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si="0"/>
        <v>0</v>
      </c>
      <c r="J5" s="44">
        <f>I5+I28+I37+I45</f>
        <v>2985</v>
      </c>
    </row>
    <row r="6" spans="1:10" x14ac:dyDescent="0.3">
      <c r="A6" t="s">
        <v>20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I6+I29+I38+I46</f>
        <v>46754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I7+I18+I22+I30+I39+I47</f>
        <v>9519</v>
      </c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>
        <f>I8+I23+I31+I40+I48</f>
        <v>64640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/>
      <c r="I9" s="47">
        <f t="shared" si="0"/>
        <v>0</v>
      </c>
      <c r="J9" s="44">
        <f>I9+I26+I32+I41+I49</f>
        <v>13002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/>
      <c r="G10" s="5"/>
      <c r="I10" s="47">
        <f t="shared" si="0"/>
        <v>0</v>
      </c>
      <c r="J10" s="44">
        <f>I10+I24+I20+I34+I42+I51</f>
        <v>31724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I11+I25+I21+I35+I43+I52</f>
        <v>34413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5">
        <v>1509</v>
      </c>
      <c r="G13" s="5"/>
      <c r="I13" s="47">
        <f t="shared" si="0"/>
        <v>1509</v>
      </c>
      <c r="J13" s="46">
        <f>I13+I16</f>
        <v>1509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5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1280</v>
      </c>
      <c r="E15" s="5"/>
      <c r="F15" s="5">
        <v>1314</v>
      </c>
      <c r="G15" s="5"/>
      <c r="I15" s="47">
        <f t="shared" si="0"/>
        <v>2594</v>
      </c>
      <c r="J15" s="46">
        <f>I15</f>
        <v>2594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73" t="s">
        <v>347</v>
      </c>
      <c r="B18" s="73" t="s">
        <v>410</v>
      </c>
      <c r="C18" s="17"/>
      <c r="D18" s="17"/>
      <c r="E18" s="17"/>
      <c r="F18" s="17"/>
      <c r="G18" s="17"/>
      <c r="I18" s="47">
        <f t="shared" si="0"/>
        <v>0</v>
      </c>
      <c r="J18" s="46"/>
    </row>
    <row r="19" spans="1:10" x14ac:dyDescent="0.3">
      <c r="A19" s="2" t="s">
        <v>172</v>
      </c>
      <c r="B19" s="2" t="s">
        <v>407</v>
      </c>
      <c r="C19" s="17"/>
      <c r="D19" s="17"/>
      <c r="E19" s="17"/>
      <c r="F19" s="17"/>
      <c r="G19" s="17"/>
      <c r="I19" s="47">
        <f t="shared" si="0"/>
        <v>0</v>
      </c>
      <c r="J19" s="44"/>
    </row>
    <row r="20" spans="1:10" x14ac:dyDescent="0.3">
      <c r="A20" s="2" t="s">
        <v>353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354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329</v>
      </c>
      <c r="B22" s="63" t="s">
        <v>345</v>
      </c>
      <c r="C22" s="17"/>
      <c r="D22" s="17"/>
      <c r="E22" s="17"/>
      <c r="F22" s="17"/>
      <c r="G22" s="17"/>
      <c r="I22" s="47">
        <f t="shared" si="0"/>
        <v>0</v>
      </c>
      <c r="J22" s="45"/>
    </row>
    <row r="23" spans="1:10" x14ac:dyDescent="0.3">
      <c r="A23" s="2" t="s">
        <v>174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307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324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57" t="s">
        <v>415</v>
      </c>
      <c r="B26" s="57" t="s">
        <v>345</v>
      </c>
      <c r="C26" s="17"/>
      <c r="D26" s="17"/>
      <c r="E26" s="17"/>
      <c r="F26" s="17"/>
      <c r="G26" s="17"/>
      <c r="I26" s="47">
        <f t="shared" si="0"/>
        <v>0</v>
      </c>
      <c r="J26" s="46">
        <f>I26</f>
        <v>0</v>
      </c>
    </row>
    <row r="27" spans="1:10" x14ac:dyDescent="0.3">
      <c r="A27" s="60" t="s">
        <v>11</v>
      </c>
      <c r="B27" s="60" t="s">
        <v>315</v>
      </c>
      <c r="C27" s="17"/>
      <c r="D27" s="17"/>
      <c r="E27" s="17"/>
      <c r="F27" s="17"/>
      <c r="G27" s="17">
        <v>1539</v>
      </c>
      <c r="I27" s="47">
        <f t="shared" si="0"/>
        <v>1539</v>
      </c>
      <c r="J27" s="45"/>
    </row>
    <row r="28" spans="1:10" x14ac:dyDescent="0.3">
      <c r="A28" s="60" t="s">
        <v>346</v>
      </c>
      <c r="B28" s="60" t="s">
        <v>315</v>
      </c>
      <c r="C28" s="17"/>
      <c r="D28" s="17"/>
      <c r="E28" s="17"/>
      <c r="F28" s="17">
        <v>1040</v>
      </c>
      <c r="G28" s="17"/>
      <c r="I28" s="47">
        <f t="shared" si="0"/>
        <v>1040</v>
      </c>
      <c r="J28" s="45"/>
    </row>
    <row r="29" spans="1:10" x14ac:dyDescent="0.3">
      <c r="A29" s="60" t="s">
        <v>10</v>
      </c>
      <c r="B29" s="60" t="s">
        <v>315</v>
      </c>
      <c r="C29" s="17"/>
      <c r="D29" s="17">
        <v>3347</v>
      </c>
      <c r="E29" s="17">
        <v>7635</v>
      </c>
      <c r="F29" s="17"/>
      <c r="G29" s="17"/>
      <c r="I29" s="47">
        <f t="shared" si="0"/>
        <v>10982</v>
      </c>
      <c r="J29" s="45"/>
    </row>
    <row r="30" spans="1:10" x14ac:dyDescent="0.3">
      <c r="A30" s="60" t="s">
        <v>347</v>
      </c>
      <c r="B30" s="60" t="s">
        <v>315</v>
      </c>
      <c r="C30" s="17"/>
      <c r="D30" s="17">
        <v>2465</v>
      </c>
      <c r="E30" s="17"/>
      <c r="F30" s="17">
        <v>2205</v>
      </c>
      <c r="G30" s="17"/>
      <c r="I30" s="47">
        <f t="shared" si="0"/>
        <v>4670</v>
      </c>
      <c r="J30" s="45"/>
    </row>
    <row r="31" spans="1:10" x14ac:dyDescent="0.3">
      <c r="A31" s="60" t="s">
        <v>8</v>
      </c>
      <c r="B31" s="60" t="s">
        <v>315</v>
      </c>
      <c r="C31" s="17"/>
      <c r="D31" s="17">
        <v>5565</v>
      </c>
      <c r="E31" s="17">
        <v>995</v>
      </c>
      <c r="F31" s="17">
        <v>4629</v>
      </c>
      <c r="G31" s="17">
        <v>4476</v>
      </c>
      <c r="I31" s="47">
        <f t="shared" si="0"/>
        <v>15665</v>
      </c>
      <c r="J31" s="45"/>
    </row>
    <row r="32" spans="1:10" x14ac:dyDescent="0.3">
      <c r="A32" s="60" t="s">
        <v>466</v>
      </c>
      <c r="B32" s="60" t="s">
        <v>315</v>
      </c>
      <c r="C32" s="17"/>
      <c r="D32" s="17">
        <v>1808</v>
      </c>
      <c r="E32" s="17"/>
      <c r="F32" s="17"/>
      <c r="G32" s="17"/>
      <c r="I32" s="47">
        <f t="shared" si="0"/>
        <v>1808</v>
      </c>
      <c r="J32" s="45"/>
    </row>
    <row r="33" spans="1:10" x14ac:dyDescent="0.3">
      <c r="A33" s="60" t="s">
        <v>467</v>
      </c>
      <c r="B33" s="60" t="s">
        <v>315</v>
      </c>
      <c r="C33" s="17"/>
      <c r="D33" s="17"/>
      <c r="E33" s="17"/>
      <c r="F33" s="17"/>
      <c r="G33" s="17"/>
      <c r="I33" s="47">
        <f t="shared" si="0"/>
        <v>0</v>
      </c>
      <c r="J33" s="46">
        <f>I33+I50</f>
        <v>0</v>
      </c>
    </row>
    <row r="34" spans="1:10" x14ac:dyDescent="0.3">
      <c r="A34" s="60" t="s">
        <v>348</v>
      </c>
      <c r="B34" s="60" t="s">
        <v>315</v>
      </c>
      <c r="C34" s="17"/>
      <c r="D34" s="17"/>
      <c r="E34" s="17">
        <v>1006</v>
      </c>
      <c r="F34" s="17">
        <v>1382</v>
      </c>
      <c r="G34" s="17">
        <v>5803</v>
      </c>
      <c r="I34" s="47">
        <f t="shared" si="0"/>
        <v>8191</v>
      </c>
      <c r="J34" s="45"/>
    </row>
    <row r="35" spans="1:10" x14ac:dyDescent="0.3">
      <c r="A35" s="60" t="s">
        <v>158</v>
      </c>
      <c r="B35" s="60" t="s">
        <v>315</v>
      </c>
      <c r="C35" s="17"/>
      <c r="D35" s="17">
        <v>2590</v>
      </c>
      <c r="E35" s="17"/>
      <c r="F35" s="17">
        <v>9782</v>
      </c>
      <c r="G35" s="17"/>
      <c r="I35" s="47">
        <f t="shared" si="0"/>
        <v>12372</v>
      </c>
      <c r="J35" s="45"/>
    </row>
    <row r="36" spans="1:10" x14ac:dyDescent="0.3">
      <c r="A36" s="2" t="s">
        <v>172</v>
      </c>
      <c r="B36" s="2" t="s">
        <v>469</v>
      </c>
      <c r="C36" s="17"/>
      <c r="D36" s="17"/>
      <c r="E36" s="17"/>
      <c r="F36" s="17"/>
      <c r="G36" s="17">
        <v>1026</v>
      </c>
      <c r="I36" s="47">
        <f t="shared" si="0"/>
        <v>1026</v>
      </c>
      <c r="J36" s="45"/>
    </row>
    <row r="37" spans="1:10" x14ac:dyDescent="0.3">
      <c r="A37" s="2" t="s">
        <v>352</v>
      </c>
      <c r="B37" s="2" t="s">
        <v>469</v>
      </c>
      <c r="C37" s="17"/>
      <c r="D37" s="17"/>
      <c r="E37" s="17"/>
      <c r="F37" s="17">
        <v>1945</v>
      </c>
      <c r="G37" s="17"/>
      <c r="I37" s="47">
        <f t="shared" si="0"/>
        <v>1945</v>
      </c>
      <c r="J37" s="45"/>
    </row>
    <row r="38" spans="1:10" x14ac:dyDescent="0.3">
      <c r="A38" s="2" t="s">
        <v>22</v>
      </c>
      <c r="B38" s="2" t="s">
        <v>469</v>
      </c>
      <c r="C38" s="17"/>
      <c r="D38" s="17">
        <v>13751</v>
      </c>
      <c r="E38" s="17">
        <v>15167</v>
      </c>
      <c r="F38" s="17">
        <v>6854</v>
      </c>
      <c r="G38" s="17"/>
      <c r="I38" s="47">
        <f t="shared" si="0"/>
        <v>35772</v>
      </c>
      <c r="J38" s="45"/>
    </row>
    <row r="39" spans="1:10" x14ac:dyDescent="0.3">
      <c r="A39" s="2" t="s">
        <v>323</v>
      </c>
      <c r="B39" s="2" t="s">
        <v>469</v>
      </c>
      <c r="C39" s="17"/>
      <c r="D39" s="17">
        <v>4849</v>
      </c>
      <c r="E39" s="17"/>
      <c r="F39" s="17"/>
      <c r="G39" s="17"/>
      <c r="I39" s="47">
        <f t="shared" si="0"/>
        <v>4849</v>
      </c>
      <c r="J39" s="45"/>
    </row>
    <row r="40" spans="1:10" x14ac:dyDescent="0.3">
      <c r="A40" s="2" t="s">
        <v>24</v>
      </c>
      <c r="B40" s="2" t="s">
        <v>469</v>
      </c>
      <c r="C40" s="17"/>
      <c r="D40" s="17">
        <v>5948</v>
      </c>
      <c r="E40" s="17">
        <v>12411</v>
      </c>
      <c r="F40" s="17">
        <v>12434</v>
      </c>
      <c r="G40" s="17">
        <v>18182</v>
      </c>
      <c r="I40" s="47">
        <f t="shared" si="0"/>
        <v>48975</v>
      </c>
      <c r="J40" s="45"/>
    </row>
    <row r="41" spans="1:10" x14ac:dyDescent="0.3">
      <c r="A41" s="2" t="s">
        <v>436</v>
      </c>
      <c r="B41" s="2" t="s">
        <v>469</v>
      </c>
      <c r="C41" s="17"/>
      <c r="D41" s="17">
        <v>2924</v>
      </c>
      <c r="E41" s="17">
        <v>4663</v>
      </c>
      <c r="F41" s="17">
        <v>3607</v>
      </c>
      <c r="G41" s="17"/>
      <c r="I41" s="47">
        <f t="shared" si="0"/>
        <v>11194</v>
      </c>
      <c r="J41" s="45"/>
    </row>
    <row r="42" spans="1:10" x14ac:dyDescent="0.3">
      <c r="A42" s="2" t="s">
        <v>353</v>
      </c>
      <c r="B42" s="2" t="s">
        <v>469</v>
      </c>
      <c r="C42" s="17"/>
      <c r="D42" s="17">
        <v>1102</v>
      </c>
      <c r="E42" s="17">
        <v>4368</v>
      </c>
      <c r="F42" s="17">
        <v>8610</v>
      </c>
      <c r="G42" s="17">
        <v>9453</v>
      </c>
      <c r="I42" s="47">
        <f t="shared" si="0"/>
        <v>23533</v>
      </c>
      <c r="J42" s="45"/>
    </row>
    <row r="43" spans="1:10" x14ac:dyDescent="0.3">
      <c r="A43" s="2" t="s">
        <v>354</v>
      </c>
      <c r="B43" s="2" t="s">
        <v>469</v>
      </c>
      <c r="C43" s="17"/>
      <c r="D43" s="17">
        <v>9132</v>
      </c>
      <c r="E43" s="17">
        <v>4796</v>
      </c>
      <c r="F43" s="17">
        <v>6315</v>
      </c>
      <c r="G43" s="17">
        <v>1798</v>
      </c>
      <c r="I43" s="47">
        <f t="shared" si="0"/>
        <v>22041</v>
      </c>
      <c r="J43" s="45"/>
    </row>
    <row r="44" spans="1:10" x14ac:dyDescent="0.3">
      <c r="A44" s="77" t="s">
        <v>157</v>
      </c>
      <c r="B44" s="77" t="s">
        <v>386</v>
      </c>
      <c r="C44" s="17"/>
      <c r="D44" s="17"/>
      <c r="E44" s="17"/>
      <c r="F44" s="17"/>
      <c r="G44" s="17"/>
      <c r="I44" s="47">
        <f t="shared" si="0"/>
        <v>0</v>
      </c>
      <c r="J44" s="45"/>
    </row>
    <row r="45" spans="1:10" x14ac:dyDescent="0.3">
      <c r="A45" s="77" t="s">
        <v>328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139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329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174</v>
      </c>
      <c r="B48" s="77" t="s">
        <v>386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77" t="s">
        <v>448</v>
      </c>
      <c r="B49" s="77" t="s">
        <v>386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77" t="s">
        <v>468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307</v>
      </c>
      <c r="B51" s="77" t="s">
        <v>386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77" t="s">
        <v>324</v>
      </c>
      <c r="B52" s="77" t="s">
        <v>386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t="s">
        <v>29</v>
      </c>
      <c r="B53" t="s">
        <v>30</v>
      </c>
      <c r="C53" s="17"/>
      <c r="D53" s="17"/>
      <c r="E53" s="17"/>
      <c r="F53" s="17"/>
      <c r="G53" s="17"/>
      <c r="I53" s="47">
        <f t="shared" si="0"/>
        <v>0</v>
      </c>
      <c r="J53" s="44"/>
    </row>
    <row r="54" spans="1:10" x14ac:dyDescent="0.3">
      <c r="A54" s="57" t="s">
        <v>330</v>
      </c>
      <c r="B54" t="s">
        <v>30</v>
      </c>
      <c r="C54" s="17"/>
      <c r="D54" s="17"/>
      <c r="E54" s="17"/>
      <c r="F54" s="17"/>
      <c r="G54" s="17"/>
      <c r="I54" s="47">
        <f t="shared" si="0"/>
        <v>0</v>
      </c>
      <c r="J54" s="44"/>
    </row>
    <row r="55" spans="1:10" x14ac:dyDescent="0.3">
      <c r="A55" t="s">
        <v>17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331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18</v>
      </c>
      <c r="B57" t="s">
        <v>30</v>
      </c>
      <c r="C57" s="17"/>
      <c r="D57" s="17">
        <v>4268</v>
      </c>
      <c r="E57" s="17">
        <v>2983</v>
      </c>
      <c r="F57" s="17"/>
      <c r="G57" s="17"/>
      <c r="I57" s="47">
        <f t="shared" si="0"/>
        <v>7251</v>
      </c>
      <c r="J57" s="44"/>
    </row>
    <row r="58" spans="1:10" x14ac:dyDescent="0.3">
      <c r="A58" t="s">
        <v>415</v>
      </c>
      <c r="B58" t="s">
        <v>30</v>
      </c>
      <c r="C58" s="17"/>
      <c r="D58" s="17"/>
      <c r="E58" s="17"/>
      <c r="F58" s="17"/>
      <c r="G58" s="17"/>
      <c r="I58" s="47">
        <f t="shared" si="0"/>
        <v>0</v>
      </c>
      <c r="J58" s="44"/>
    </row>
    <row r="59" spans="1:10" x14ac:dyDescent="0.3">
      <c r="A59" t="s">
        <v>244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162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6"/>
    </row>
    <row r="61" spans="1:10" x14ac:dyDescent="0.3">
      <c r="A61" s="42" t="s">
        <v>25</v>
      </c>
      <c r="B61" s="42" t="s">
        <v>30</v>
      </c>
      <c r="C61" s="17"/>
      <c r="D61" s="17"/>
      <c r="E61" s="17">
        <v>335</v>
      </c>
      <c r="F61" s="17">
        <v>3523</v>
      </c>
      <c r="G61" s="17"/>
      <c r="I61" s="47">
        <f t="shared" si="0"/>
        <v>3858</v>
      </c>
      <c r="J61" s="46">
        <f t="shared" ref="J61:J66" si="1">I61</f>
        <v>3858</v>
      </c>
    </row>
    <row r="62" spans="1:10" x14ac:dyDescent="0.3">
      <c r="A62" s="42" t="s">
        <v>349</v>
      </c>
      <c r="B62" s="42" t="s">
        <v>30</v>
      </c>
      <c r="C62" s="17"/>
      <c r="D62" s="17"/>
      <c r="E62" s="17">
        <v>6447</v>
      </c>
      <c r="F62" s="17">
        <v>4161</v>
      </c>
      <c r="G62" s="17"/>
      <c r="I62" s="47">
        <f t="shared" si="0"/>
        <v>10608</v>
      </c>
      <c r="J62" s="46">
        <f t="shared" si="1"/>
        <v>10608</v>
      </c>
    </row>
    <row r="63" spans="1:10" x14ac:dyDescent="0.3">
      <c r="A63" s="42" t="s">
        <v>27</v>
      </c>
      <c r="B63" s="42" t="s">
        <v>30</v>
      </c>
      <c r="C63" s="17"/>
      <c r="D63" s="17"/>
      <c r="E63" s="17"/>
      <c r="F63" s="17"/>
      <c r="G63" s="17"/>
      <c r="I63" s="47">
        <f t="shared" si="0"/>
        <v>0</v>
      </c>
      <c r="J63" s="44">
        <f t="shared" si="1"/>
        <v>0</v>
      </c>
    </row>
    <row r="64" spans="1:10" x14ac:dyDescent="0.3">
      <c r="A64" s="60" t="s">
        <v>325</v>
      </c>
      <c r="B64" s="60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42" t="s">
        <v>28</v>
      </c>
      <c r="B65" s="42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398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458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>I67</f>
        <v>0</v>
      </c>
    </row>
    <row r="68" spans="1:10" x14ac:dyDescent="0.3">
      <c r="A68" s="53" t="s">
        <v>17</v>
      </c>
      <c r="B68" s="53" t="s">
        <v>472</v>
      </c>
      <c r="C68" s="17"/>
      <c r="D68" s="17">
        <v>1393</v>
      </c>
      <c r="E68" s="17">
        <v>3036</v>
      </c>
      <c r="F68" s="17"/>
      <c r="G68" s="17"/>
      <c r="I68" s="47">
        <f t="shared" si="0"/>
        <v>4429</v>
      </c>
      <c r="J68" s="44"/>
    </row>
    <row r="69" spans="1:10" x14ac:dyDescent="0.3">
      <c r="A69" t="s">
        <v>29</v>
      </c>
      <c r="B69" s="59" t="s">
        <v>254</v>
      </c>
      <c r="C69" s="17"/>
      <c r="D69" s="17"/>
      <c r="E69" s="17"/>
      <c r="F69" s="17"/>
      <c r="G69" s="17"/>
      <c r="I69" s="47">
        <f t="shared" si="0"/>
        <v>0</v>
      </c>
      <c r="J69" s="44">
        <f>I53+I69+I79+I87</f>
        <v>874</v>
      </c>
    </row>
    <row r="70" spans="1:10" x14ac:dyDescent="0.3">
      <c r="A70" t="s">
        <v>330</v>
      </c>
      <c r="B70" s="59" t="s">
        <v>254</v>
      </c>
      <c r="C70" s="17"/>
      <c r="D70" s="17"/>
      <c r="E70" s="17"/>
      <c r="F70" s="17"/>
      <c r="G70" s="17"/>
      <c r="I70" s="47">
        <f t="shared" si="0"/>
        <v>0</v>
      </c>
      <c r="J70" s="46">
        <f>I70+I80+I77+I88+I54</f>
        <v>891</v>
      </c>
    </row>
    <row r="71" spans="1:10" x14ac:dyDescent="0.3">
      <c r="A71" t="s">
        <v>17</v>
      </c>
      <c r="B71" s="59" t="s">
        <v>254</v>
      </c>
      <c r="C71" s="17"/>
      <c r="D71" s="17"/>
      <c r="E71" s="17"/>
      <c r="F71" s="17"/>
      <c r="G71" s="17"/>
      <c r="I71" s="47">
        <f t="shared" si="0"/>
        <v>0</v>
      </c>
      <c r="J71" s="44">
        <f>I55+I68+I71+I81+I89</f>
        <v>26691</v>
      </c>
    </row>
    <row r="72" spans="1:10" x14ac:dyDescent="0.3">
      <c r="A72" t="s">
        <v>331</v>
      </c>
      <c r="B72" s="59" t="s">
        <v>254</v>
      </c>
      <c r="C72" s="17"/>
      <c r="D72" s="17"/>
      <c r="E72" s="17"/>
      <c r="F72" s="17"/>
      <c r="G72" s="17"/>
      <c r="I72" s="47">
        <f t="shared" si="0"/>
        <v>0</v>
      </c>
      <c r="J72" s="46">
        <f>I72+I82+I90+I56</f>
        <v>3485</v>
      </c>
    </row>
    <row r="73" spans="1:10" x14ac:dyDescent="0.3">
      <c r="A73" t="s">
        <v>18</v>
      </c>
      <c r="B73" s="59" t="s">
        <v>254</v>
      </c>
      <c r="C73" s="17"/>
      <c r="D73" s="17"/>
      <c r="E73" s="17"/>
      <c r="F73" s="17"/>
      <c r="G73" s="17"/>
      <c r="I73" s="47">
        <f t="shared" si="0"/>
        <v>0</v>
      </c>
      <c r="J73" s="44">
        <f>I57+I83+I73+I91</f>
        <v>39660</v>
      </c>
    </row>
    <row r="74" spans="1:10" x14ac:dyDescent="0.3">
      <c r="A74" t="s">
        <v>415</v>
      </c>
      <c r="B74" s="59" t="s">
        <v>254</v>
      </c>
      <c r="C74" s="17"/>
      <c r="D74" s="17"/>
      <c r="E74" s="17"/>
      <c r="F74" s="17"/>
      <c r="G74" s="17"/>
      <c r="I74" s="47">
        <f t="shared" si="0"/>
        <v>0</v>
      </c>
      <c r="J74" s="44">
        <f>I74+I58+I84+I92</f>
        <v>8122</v>
      </c>
    </row>
    <row r="75" spans="1:10" x14ac:dyDescent="0.3">
      <c r="A75" t="s">
        <v>244</v>
      </c>
      <c r="B75" s="59" t="s">
        <v>254</v>
      </c>
      <c r="C75" s="17"/>
      <c r="D75" s="17"/>
      <c r="E75" s="17"/>
      <c r="F75" s="17"/>
      <c r="G75" s="17"/>
      <c r="I75" s="47">
        <f t="shared" si="0"/>
        <v>0</v>
      </c>
      <c r="J75" s="44">
        <f>I59+I75+I85+I93</f>
        <v>19350</v>
      </c>
    </row>
    <row r="76" spans="1:10" x14ac:dyDescent="0.3">
      <c r="A76" t="s">
        <v>162</v>
      </c>
      <c r="B76" s="59" t="s">
        <v>254</v>
      </c>
      <c r="C76" s="17"/>
      <c r="D76" s="17"/>
      <c r="E76" s="17"/>
      <c r="F76" s="17"/>
      <c r="G76" s="17"/>
      <c r="I76" s="47">
        <f t="shared" si="0"/>
        <v>0</v>
      </c>
      <c r="J76" s="44">
        <f>I60+I76+I86+I78+I94</f>
        <v>18556</v>
      </c>
    </row>
    <row r="77" spans="1:10" x14ac:dyDescent="0.3">
      <c r="A77" t="s">
        <v>361</v>
      </c>
      <c r="B77" s="64" t="s">
        <v>360</v>
      </c>
      <c r="C77" s="17"/>
      <c r="D77" s="17"/>
      <c r="E77" s="17"/>
      <c r="F77" s="17"/>
      <c r="G77" s="17"/>
      <c r="I77" s="13">
        <f t="shared" si="0"/>
        <v>0</v>
      </c>
      <c r="J77" s="45"/>
    </row>
    <row r="78" spans="1:10" x14ac:dyDescent="0.3">
      <c r="A78" s="2" t="s">
        <v>364</v>
      </c>
      <c r="B78" s="64" t="s">
        <v>360</v>
      </c>
      <c r="C78" s="17"/>
      <c r="D78" s="17"/>
      <c r="E78" s="17"/>
      <c r="F78" s="17"/>
      <c r="G78" s="17"/>
      <c r="I78" s="13">
        <f t="shared" si="0"/>
        <v>0</v>
      </c>
      <c r="J78" s="45"/>
    </row>
    <row r="79" spans="1:10" x14ac:dyDescent="0.3">
      <c r="A79" s="2" t="s">
        <v>37</v>
      </c>
      <c r="B79" s="73" t="s">
        <v>297</v>
      </c>
      <c r="C79" s="17"/>
      <c r="D79" s="17"/>
      <c r="E79" s="17"/>
      <c r="F79" s="17"/>
      <c r="G79" s="17"/>
      <c r="I79" s="13">
        <f t="shared" si="0"/>
        <v>0</v>
      </c>
      <c r="J79" s="46"/>
    </row>
    <row r="80" spans="1:10" x14ac:dyDescent="0.3">
      <c r="A80" s="2" t="s">
        <v>332</v>
      </c>
      <c r="B80" s="73" t="s">
        <v>297</v>
      </c>
      <c r="C80" s="17"/>
      <c r="D80" s="17"/>
      <c r="E80" s="17"/>
      <c r="F80" s="17"/>
      <c r="G80" s="17"/>
      <c r="I80" s="13">
        <f t="shared" si="0"/>
        <v>0</v>
      </c>
      <c r="J80" s="46"/>
    </row>
    <row r="81" spans="1:10" x14ac:dyDescent="0.3">
      <c r="A81" s="2" t="s">
        <v>33</v>
      </c>
      <c r="B81" s="73" t="s">
        <v>297</v>
      </c>
      <c r="C81" s="17"/>
      <c r="D81" s="17"/>
      <c r="E81" s="17"/>
      <c r="F81" s="17"/>
      <c r="G81" s="17"/>
      <c r="I81" s="13">
        <f t="shared" si="0"/>
        <v>0</v>
      </c>
      <c r="J81" s="46"/>
    </row>
    <row r="82" spans="1:10" x14ac:dyDescent="0.3">
      <c r="A82" s="2" t="s">
        <v>326</v>
      </c>
      <c r="B82" s="73" t="s">
        <v>297</v>
      </c>
      <c r="C82" s="17"/>
      <c r="D82" s="17"/>
      <c r="E82" s="17"/>
      <c r="F82" s="17"/>
      <c r="G82" s="17"/>
      <c r="I82" s="13">
        <f t="shared" si="0"/>
        <v>0</v>
      </c>
      <c r="J82" s="46"/>
    </row>
    <row r="83" spans="1:10" x14ac:dyDescent="0.3">
      <c r="A83" s="2" t="s">
        <v>31</v>
      </c>
      <c r="B83" s="73" t="s">
        <v>297</v>
      </c>
      <c r="C83" s="17"/>
      <c r="D83" s="17"/>
      <c r="E83" s="17"/>
      <c r="F83" s="17">
        <v>8643</v>
      </c>
      <c r="G83" s="17">
        <v>9542</v>
      </c>
      <c r="I83" s="13">
        <f t="shared" si="0"/>
        <v>18185</v>
      </c>
      <c r="J83" s="46"/>
    </row>
    <row r="84" spans="1:10" x14ac:dyDescent="0.3">
      <c r="A84" s="2" t="s">
        <v>339</v>
      </c>
      <c r="B84" s="73" t="s">
        <v>297</v>
      </c>
      <c r="C84" s="17"/>
      <c r="D84" s="17"/>
      <c r="E84" s="17"/>
      <c r="F84" s="17"/>
      <c r="G84" s="17"/>
      <c r="I84" s="13">
        <f t="shared" si="0"/>
        <v>0</v>
      </c>
      <c r="J84" s="46"/>
    </row>
    <row r="85" spans="1:10" x14ac:dyDescent="0.3">
      <c r="A85" s="2" t="s">
        <v>245</v>
      </c>
      <c r="B85" s="73" t="s">
        <v>297</v>
      </c>
      <c r="C85" s="17"/>
      <c r="D85" s="17"/>
      <c r="E85" s="17"/>
      <c r="F85" s="17"/>
      <c r="G85" s="17"/>
      <c r="I85" s="13">
        <f t="shared" si="0"/>
        <v>0</v>
      </c>
      <c r="J85" s="46"/>
    </row>
    <row r="86" spans="1:10" x14ac:dyDescent="0.3">
      <c r="A86" s="2" t="s">
        <v>161</v>
      </c>
      <c r="B86" s="73" t="s">
        <v>297</v>
      </c>
      <c r="C86" s="17"/>
      <c r="D86" s="17"/>
      <c r="E86" s="17"/>
      <c r="F86" s="17">
        <v>5489</v>
      </c>
      <c r="G86" s="17"/>
      <c r="I86" s="13">
        <f t="shared" si="0"/>
        <v>5489</v>
      </c>
      <c r="J86" s="46"/>
    </row>
    <row r="87" spans="1:10" x14ac:dyDescent="0.3">
      <c r="A87" s="77" t="s">
        <v>175</v>
      </c>
      <c r="B87" s="67" t="s">
        <v>382</v>
      </c>
      <c r="C87" s="17"/>
      <c r="D87" s="17"/>
      <c r="E87" s="17"/>
      <c r="F87" s="17"/>
      <c r="G87" s="17">
        <v>874</v>
      </c>
      <c r="I87" s="13">
        <f t="shared" si="0"/>
        <v>874</v>
      </c>
      <c r="J87" s="46"/>
    </row>
    <row r="88" spans="1:10" x14ac:dyDescent="0.3">
      <c r="A88" s="77" t="s">
        <v>361</v>
      </c>
      <c r="B88" s="67" t="s">
        <v>382</v>
      </c>
      <c r="C88" s="17"/>
      <c r="D88" s="17"/>
      <c r="E88" s="17"/>
      <c r="F88" s="17">
        <v>891</v>
      </c>
      <c r="G88" s="17"/>
      <c r="I88" s="13">
        <f t="shared" si="0"/>
        <v>891</v>
      </c>
      <c r="J88" s="46"/>
    </row>
    <row r="89" spans="1:10" x14ac:dyDescent="0.3">
      <c r="A89" s="77" t="s">
        <v>176</v>
      </c>
      <c r="B89" s="67" t="s">
        <v>382</v>
      </c>
      <c r="C89" s="17"/>
      <c r="D89" s="17">
        <v>9421</v>
      </c>
      <c r="E89" s="17">
        <v>7563</v>
      </c>
      <c r="F89" s="17">
        <v>5278</v>
      </c>
      <c r="G89" s="17"/>
      <c r="I89" s="13">
        <f t="shared" si="0"/>
        <v>22262</v>
      </c>
      <c r="J89" s="46"/>
    </row>
    <row r="90" spans="1:10" x14ac:dyDescent="0.3">
      <c r="A90" s="77" t="s">
        <v>362</v>
      </c>
      <c r="B90" s="67" t="s">
        <v>382</v>
      </c>
      <c r="C90" s="17"/>
      <c r="D90" s="17">
        <v>3485</v>
      </c>
      <c r="E90" s="17"/>
      <c r="F90" s="17"/>
      <c r="G90" s="17"/>
      <c r="I90" s="13">
        <f t="shared" si="0"/>
        <v>3485</v>
      </c>
      <c r="J90" s="46"/>
    </row>
    <row r="91" spans="1:10" x14ac:dyDescent="0.3">
      <c r="A91" s="77" t="s">
        <v>177</v>
      </c>
      <c r="B91" s="67" t="s">
        <v>382</v>
      </c>
      <c r="C91" s="17"/>
      <c r="D91" s="17">
        <v>305</v>
      </c>
      <c r="E91" s="17">
        <v>7720</v>
      </c>
      <c r="F91" s="17">
        <v>944</v>
      </c>
      <c r="G91" s="17">
        <v>5255</v>
      </c>
      <c r="I91" s="13">
        <f t="shared" si="0"/>
        <v>14224</v>
      </c>
      <c r="J91" s="46"/>
    </row>
    <row r="92" spans="1:10" x14ac:dyDescent="0.3">
      <c r="A92" s="77" t="s">
        <v>449</v>
      </c>
      <c r="B92" s="67" t="s">
        <v>382</v>
      </c>
      <c r="C92" s="17"/>
      <c r="D92" s="17">
        <v>1422</v>
      </c>
      <c r="E92" s="17">
        <v>3803</v>
      </c>
      <c r="F92" s="17">
        <v>2897</v>
      </c>
      <c r="G92" s="17"/>
      <c r="I92" s="13">
        <f t="shared" si="0"/>
        <v>8122</v>
      </c>
      <c r="J92" s="46"/>
    </row>
    <row r="93" spans="1:10" x14ac:dyDescent="0.3">
      <c r="A93" s="77" t="s">
        <v>363</v>
      </c>
      <c r="B93" s="67" t="s">
        <v>382</v>
      </c>
      <c r="C93" s="17"/>
      <c r="D93" s="17">
        <v>1174</v>
      </c>
      <c r="E93" s="17">
        <v>2983</v>
      </c>
      <c r="F93" s="17">
        <v>6356</v>
      </c>
      <c r="G93" s="17">
        <v>8837</v>
      </c>
      <c r="I93" s="13">
        <f t="shared" si="0"/>
        <v>19350</v>
      </c>
      <c r="J93" s="46"/>
    </row>
    <row r="94" spans="1:10" x14ac:dyDescent="0.3">
      <c r="A94" s="77" t="s">
        <v>364</v>
      </c>
      <c r="B94" s="67" t="s">
        <v>382</v>
      </c>
      <c r="C94" s="17"/>
      <c r="D94" s="17">
        <v>6032</v>
      </c>
      <c r="E94" s="17">
        <v>3811</v>
      </c>
      <c r="F94" s="17">
        <v>1727</v>
      </c>
      <c r="G94" s="17">
        <v>1497</v>
      </c>
      <c r="I94" s="13">
        <f t="shared" si="0"/>
        <v>13067</v>
      </c>
      <c r="J94" s="46"/>
    </row>
    <row r="95" spans="1:10" x14ac:dyDescent="0.3">
      <c r="A95" t="s">
        <v>37</v>
      </c>
      <c r="B95" s="55" t="s">
        <v>336</v>
      </c>
      <c r="C95" s="17"/>
      <c r="D95" s="17"/>
      <c r="E95" s="17"/>
      <c r="F95" s="10"/>
      <c r="G95" s="17"/>
      <c r="I95" s="47">
        <f t="shared" si="0"/>
        <v>0</v>
      </c>
      <c r="J95" s="45"/>
    </row>
    <row r="96" spans="1:10" x14ac:dyDescent="0.3">
      <c r="A96" s="2" t="s">
        <v>332</v>
      </c>
      <c r="B96" s="55" t="s">
        <v>336</v>
      </c>
      <c r="C96" s="17"/>
      <c r="D96" s="17"/>
      <c r="E96" s="17"/>
      <c r="F96" s="10"/>
      <c r="G96" s="17"/>
      <c r="I96" s="47">
        <f t="shared" si="0"/>
        <v>0</v>
      </c>
      <c r="J96" s="45"/>
    </row>
    <row r="97" spans="1:10" x14ac:dyDescent="0.3">
      <c r="A97" t="s">
        <v>33</v>
      </c>
      <c r="B97" s="55" t="s">
        <v>336</v>
      </c>
      <c r="C97" s="17"/>
      <c r="D97" s="17"/>
      <c r="E97" s="17"/>
      <c r="F97" s="10"/>
      <c r="G97" s="17"/>
      <c r="I97" s="47">
        <f t="shared" si="0"/>
        <v>0</v>
      </c>
      <c r="J97" s="45"/>
    </row>
    <row r="98" spans="1:10" x14ac:dyDescent="0.3">
      <c r="A98" s="2" t="s">
        <v>326</v>
      </c>
      <c r="B98" s="55" t="s">
        <v>336</v>
      </c>
      <c r="C98" s="17"/>
      <c r="D98" s="17"/>
      <c r="E98" s="17"/>
      <c r="F98" s="10"/>
      <c r="G98" s="17"/>
      <c r="I98" s="47">
        <f t="shared" si="0"/>
        <v>0</v>
      </c>
      <c r="J98" s="45"/>
    </row>
    <row r="99" spans="1:10" x14ac:dyDescent="0.3">
      <c r="A99" s="2" t="s">
        <v>339</v>
      </c>
      <c r="B99" s="55" t="s">
        <v>336</v>
      </c>
      <c r="C99" s="17"/>
      <c r="D99" s="17"/>
      <c r="E99" s="17"/>
      <c r="F99" s="10"/>
      <c r="G99" s="17"/>
      <c r="I99" s="47">
        <f t="shared" si="0"/>
        <v>0</v>
      </c>
      <c r="J99" s="46">
        <f>I99</f>
        <v>0</v>
      </c>
    </row>
    <row r="100" spans="1:10" x14ac:dyDescent="0.3">
      <c r="A100" t="s">
        <v>31</v>
      </c>
      <c r="B100" s="55" t="s">
        <v>336</v>
      </c>
      <c r="C100" s="17"/>
      <c r="D100" s="17"/>
      <c r="E100" s="17"/>
      <c r="F100" s="17"/>
      <c r="G100" s="17"/>
      <c r="I100" s="47">
        <f t="shared" si="0"/>
        <v>0</v>
      </c>
      <c r="J100" s="45"/>
    </row>
    <row r="101" spans="1:10" x14ac:dyDescent="0.3">
      <c r="A101" s="2" t="s">
        <v>245</v>
      </c>
      <c r="B101" s="55" t="s">
        <v>336</v>
      </c>
      <c r="C101" s="17"/>
      <c r="D101" s="17"/>
      <c r="E101" s="17"/>
      <c r="F101" s="17"/>
      <c r="G101" s="17"/>
      <c r="I101" s="47">
        <f t="shared" si="0"/>
        <v>0</v>
      </c>
      <c r="J101" s="45"/>
    </row>
    <row r="102" spans="1:10" x14ac:dyDescent="0.3">
      <c r="A102" s="2" t="s">
        <v>161</v>
      </c>
      <c r="B102" s="55" t="s">
        <v>336</v>
      </c>
      <c r="C102" s="17"/>
      <c r="D102" s="17"/>
      <c r="E102" s="17"/>
      <c r="F102" s="17"/>
      <c r="G102" s="17"/>
      <c r="I102" s="47">
        <f t="shared" si="0"/>
        <v>0</v>
      </c>
      <c r="J102" s="45"/>
    </row>
    <row r="103" spans="1:10" x14ac:dyDescent="0.3">
      <c r="A103" t="s">
        <v>441</v>
      </c>
      <c r="B103" s="56" t="s">
        <v>32</v>
      </c>
      <c r="C103" s="17"/>
      <c r="D103" s="17"/>
      <c r="E103" s="17"/>
      <c r="F103" s="17">
        <v>5256</v>
      </c>
      <c r="G103" s="17"/>
      <c r="I103" s="13">
        <f t="shared" si="0"/>
        <v>5256</v>
      </c>
      <c r="J103" s="46">
        <f>I103</f>
        <v>5256</v>
      </c>
    </row>
    <row r="104" spans="1:10" x14ac:dyDescent="0.3">
      <c r="A104" t="s">
        <v>340</v>
      </c>
      <c r="B104" s="56" t="s">
        <v>32</v>
      </c>
      <c r="C104" s="17"/>
      <c r="D104" s="17"/>
      <c r="E104" s="17">
        <v>9469</v>
      </c>
      <c r="F104" s="17">
        <v>3655</v>
      </c>
      <c r="G104" s="17"/>
      <c r="I104" s="13">
        <f t="shared" si="0"/>
        <v>13124</v>
      </c>
      <c r="J104" s="46">
        <f t="shared" ref="J104:J122" si="2">I104</f>
        <v>13124</v>
      </c>
    </row>
    <row r="105" spans="1:10" x14ac:dyDescent="0.3">
      <c r="A105" t="s">
        <v>405</v>
      </c>
      <c r="B105" s="56" t="s">
        <v>32</v>
      </c>
      <c r="C105" s="17"/>
      <c r="D105" s="17"/>
      <c r="E105" s="17">
        <v>5214</v>
      </c>
      <c r="F105" s="17"/>
      <c r="G105" s="17"/>
      <c r="I105" s="13">
        <f t="shared" si="0"/>
        <v>5214</v>
      </c>
      <c r="J105" s="46">
        <f t="shared" si="2"/>
        <v>5214</v>
      </c>
    </row>
    <row r="106" spans="1:10" x14ac:dyDescent="0.3">
      <c r="A106" t="s">
        <v>341</v>
      </c>
      <c r="B106" s="56" t="s">
        <v>32</v>
      </c>
      <c r="C106" s="17"/>
      <c r="D106" s="17"/>
      <c r="E106" s="17"/>
      <c r="F106" s="17">
        <v>3575</v>
      </c>
      <c r="G106" s="17"/>
      <c r="I106" s="13">
        <f t="shared" si="0"/>
        <v>3575</v>
      </c>
      <c r="J106" s="46">
        <f t="shared" si="2"/>
        <v>3575</v>
      </c>
    </row>
    <row r="107" spans="1:10" x14ac:dyDescent="0.3">
      <c r="A107" t="s">
        <v>460</v>
      </c>
      <c r="B107" s="56" t="s">
        <v>32</v>
      </c>
      <c r="C107" s="17"/>
      <c r="D107" s="17"/>
      <c r="E107" s="17">
        <v>5042</v>
      </c>
      <c r="F107" s="17">
        <v>1100</v>
      </c>
      <c r="G107" s="17">
        <v>9186</v>
      </c>
      <c r="I107" s="13">
        <f t="shared" si="0"/>
        <v>15328</v>
      </c>
      <c r="J107" s="46">
        <f t="shared" si="2"/>
        <v>15328</v>
      </c>
    </row>
    <row r="108" spans="1:10" x14ac:dyDescent="0.3">
      <c r="A108" t="s">
        <v>447</v>
      </c>
      <c r="B108" s="56" t="s">
        <v>32</v>
      </c>
      <c r="C108" s="17"/>
      <c r="D108" s="17"/>
      <c r="E108" s="17"/>
      <c r="F108" s="17"/>
      <c r="G108" s="17"/>
      <c r="I108" s="13">
        <f t="shared" si="0"/>
        <v>0</v>
      </c>
      <c r="J108" s="46">
        <f t="shared" si="2"/>
        <v>0</v>
      </c>
    </row>
    <row r="109" spans="1:10" x14ac:dyDescent="0.3">
      <c r="A109" t="s">
        <v>35</v>
      </c>
      <c r="B109" s="56" t="s">
        <v>390</v>
      </c>
      <c r="C109" s="17"/>
      <c r="D109" s="17"/>
      <c r="E109" s="17"/>
      <c r="F109" s="17">
        <v>5701</v>
      </c>
      <c r="G109" s="17"/>
      <c r="I109" s="13">
        <f t="shared" si="0"/>
        <v>5701</v>
      </c>
      <c r="J109" s="46">
        <f t="shared" si="2"/>
        <v>5701</v>
      </c>
    </row>
    <row r="110" spans="1:10" x14ac:dyDescent="0.3">
      <c r="A110" t="s">
        <v>389</v>
      </c>
      <c r="B110" s="56" t="s">
        <v>390</v>
      </c>
      <c r="C110" s="17"/>
      <c r="D110" s="17"/>
      <c r="E110" s="17">
        <v>11018</v>
      </c>
      <c r="F110" s="17">
        <v>4515</v>
      </c>
      <c r="G110" s="17"/>
      <c r="I110" s="13">
        <f t="shared" si="0"/>
        <v>15533</v>
      </c>
      <c r="J110" s="46">
        <f t="shared" si="2"/>
        <v>15533</v>
      </c>
    </row>
    <row r="111" spans="1:10" x14ac:dyDescent="0.3">
      <c r="A111" t="s">
        <v>396</v>
      </c>
      <c r="B111" s="56" t="s">
        <v>390</v>
      </c>
      <c r="C111" s="17"/>
      <c r="D111" s="17"/>
      <c r="E111" s="17"/>
      <c r="F111" s="17"/>
      <c r="G111" s="17"/>
      <c r="I111" s="13">
        <f t="shared" si="0"/>
        <v>0</v>
      </c>
      <c r="J111" s="46">
        <f t="shared" si="2"/>
        <v>0</v>
      </c>
    </row>
    <row r="112" spans="1:10" x14ac:dyDescent="0.3">
      <c r="A112" t="s">
        <v>391</v>
      </c>
      <c r="B112" s="56" t="s">
        <v>390</v>
      </c>
      <c r="C112" s="17"/>
      <c r="D112" s="17"/>
      <c r="E112" s="17"/>
      <c r="F112" s="17"/>
      <c r="G112" s="17"/>
      <c r="I112" s="13">
        <f t="shared" si="0"/>
        <v>0</v>
      </c>
      <c r="J112" s="46">
        <f t="shared" si="2"/>
        <v>0</v>
      </c>
    </row>
    <row r="113" spans="1:10" x14ac:dyDescent="0.3">
      <c r="A113" t="s">
        <v>462</v>
      </c>
      <c r="B113" s="56" t="s">
        <v>390</v>
      </c>
      <c r="C113" s="17"/>
      <c r="D113" s="17"/>
      <c r="E113" s="17">
        <v>6082</v>
      </c>
      <c r="F113" s="17">
        <v>1248</v>
      </c>
      <c r="G113" s="17">
        <v>10439</v>
      </c>
      <c r="I113" s="13">
        <f t="shared" si="0"/>
        <v>17769</v>
      </c>
      <c r="J113" s="46">
        <f t="shared" si="2"/>
        <v>17769</v>
      </c>
    </row>
    <row r="114" spans="1:10" x14ac:dyDescent="0.3">
      <c r="A114" t="s">
        <v>408</v>
      </c>
      <c r="B114" s="56" t="s">
        <v>390</v>
      </c>
      <c r="C114" s="17"/>
      <c r="D114" s="17"/>
      <c r="E114" s="17"/>
      <c r="F114" s="17"/>
      <c r="G114" s="17"/>
      <c r="I114" s="13">
        <f t="shared" si="0"/>
        <v>0</v>
      </c>
      <c r="J114" s="46">
        <f t="shared" si="2"/>
        <v>0</v>
      </c>
    </row>
    <row r="115" spans="1:10" x14ac:dyDescent="0.3">
      <c r="A115" t="s">
        <v>35</v>
      </c>
      <c r="B115" s="56" t="s">
        <v>433</v>
      </c>
      <c r="C115" s="17"/>
      <c r="D115" s="17"/>
      <c r="E115" s="17"/>
      <c r="F115" s="17"/>
      <c r="G115" s="17"/>
      <c r="I115" s="13">
        <f t="shared" si="0"/>
        <v>0</v>
      </c>
      <c r="J115" s="46">
        <f t="shared" si="2"/>
        <v>0</v>
      </c>
    </row>
    <row r="116" spans="1:10" x14ac:dyDescent="0.3">
      <c r="A116" t="s">
        <v>389</v>
      </c>
      <c r="B116" s="56" t="s">
        <v>433</v>
      </c>
      <c r="C116" s="17"/>
      <c r="D116" s="17"/>
      <c r="E116" s="17"/>
      <c r="F116" s="17"/>
      <c r="G116" s="17"/>
      <c r="I116" s="13">
        <f t="shared" si="0"/>
        <v>0</v>
      </c>
      <c r="J116" s="46">
        <f t="shared" si="2"/>
        <v>0</v>
      </c>
    </row>
    <row r="117" spans="1:10" x14ac:dyDescent="0.3">
      <c r="A117" t="s">
        <v>396</v>
      </c>
      <c r="B117" s="56" t="s">
        <v>433</v>
      </c>
      <c r="C117" s="17"/>
      <c r="D117" s="17"/>
      <c r="E117" s="17"/>
      <c r="F117" s="17"/>
      <c r="G117" s="17"/>
      <c r="I117" s="13">
        <f t="shared" si="0"/>
        <v>0</v>
      </c>
      <c r="J117" s="46">
        <f t="shared" si="2"/>
        <v>0</v>
      </c>
    </row>
    <row r="118" spans="1:10" x14ac:dyDescent="0.3">
      <c r="A118" t="s">
        <v>391</v>
      </c>
      <c r="B118" s="56" t="s">
        <v>433</v>
      </c>
      <c r="C118" s="17"/>
      <c r="D118" s="17"/>
      <c r="E118" s="17"/>
      <c r="F118" s="17"/>
      <c r="G118" s="17"/>
      <c r="I118" s="13">
        <f t="shared" si="0"/>
        <v>0</v>
      </c>
      <c r="J118" s="46">
        <f t="shared" si="2"/>
        <v>0</v>
      </c>
    </row>
    <row r="119" spans="1:10" x14ac:dyDescent="0.3">
      <c r="A119" t="s">
        <v>408</v>
      </c>
      <c r="B119" s="56" t="s">
        <v>433</v>
      </c>
      <c r="C119" s="17"/>
      <c r="D119" s="17"/>
      <c r="E119" s="17"/>
      <c r="F119" s="17"/>
      <c r="G119" s="17"/>
      <c r="I119" s="13">
        <f t="shared" si="0"/>
        <v>0</v>
      </c>
      <c r="J119" s="46">
        <f t="shared" si="2"/>
        <v>0</v>
      </c>
    </row>
    <row r="120" spans="1:10" x14ac:dyDescent="0.3">
      <c r="A120" t="s">
        <v>37</v>
      </c>
      <c r="B120" s="54" t="s">
        <v>316</v>
      </c>
      <c r="C120" s="17"/>
      <c r="D120" s="17"/>
      <c r="E120" s="17">
        <v>990</v>
      </c>
      <c r="F120" s="17">
        <v>2064</v>
      </c>
      <c r="G120" s="17"/>
      <c r="I120" s="13">
        <f t="shared" si="0"/>
        <v>3054</v>
      </c>
      <c r="J120" s="46">
        <f t="shared" si="2"/>
        <v>3054</v>
      </c>
    </row>
    <row r="121" spans="1:10" x14ac:dyDescent="0.3">
      <c r="A121" s="53" t="s">
        <v>332</v>
      </c>
      <c r="B121" s="54" t="s">
        <v>316</v>
      </c>
      <c r="C121" s="17"/>
      <c r="D121" s="17"/>
      <c r="E121" s="17"/>
      <c r="F121" s="17">
        <v>602</v>
      </c>
      <c r="G121" s="17"/>
      <c r="I121" s="13">
        <f t="shared" si="0"/>
        <v>602</v>
      </c>
      <c r="J121" s="46">
        <f t="shared" si="2"/>
        <v>602</v>
      </c>
    </row>
    <row r="122" spans="1:10" x14ac:dyDescent="0.3">
      <c r="A122" s="53" t="s">
        <v>326</v>
      </c>
      <c r="B122" s="54" t="s">
        <v>316</v>
      </c>
      <c r="C122" s="17"/>
      <c r="D122" s="17"/>
      <c r="E122" s="17"/>
      <c r="F122" s="17"/>
      <c r="G122" s="17"/>
      <c r="I122" s="13">
        <f t="shared" si="0"/>
        <v>0</v>
      </c>
      <c r="J122" s="46">
        <f t="shared" si="2"/>
        <v>0</v>
      </c>
    </row>
    <row r="123" spans="1:10" x14ac:dyDescent="0.3">
      <c r="A123" s="53" t="s">
        <v>339</v>
      </c>
      <c r="B123" s="54" t="s">
        <v>316</v>
      </c>
      <c r="C123" s="17"/>
      <c r="D123" s="17"/>
      <c r="E123" s="17"/>
      <c r="F123" s="10"/>
      <c r="G123" s="17"/>
      <c r="I123" s="13">
        <f t="shared" si="0"/>
        <v>0</v>
      </c>
      <c r="J123" s="46">
        <f>I123</f>
        <v>0</v>
      </c>
    </row>
    <row r="124" spans="1:10" x14ac:dyDescent="0.3">
      <c r="A124" s="53" t="s">
        <v>461</v>
      </c>
      <c r="B124" s="54" t="s">
        <v>316</v>
      </c>
      <c r="C124" s="17"/>
      <c r="D124" s="17"/>
      <c r="E124" s="17">
        <v>7243</v>
      </c>
      <c r="F124" s="10">
        <v>783</v>
      </c>
      <c r="G124" s="17">
        <v>7947</v>
      </c>
      <c r="I124" s="13">
        <f t="shared" si="0"/>
        <v>15973</v>
      </c>
      <c r="J124" s="46">
        <f>I124</f>
        <v>15973</v>
      </c>
    </row>
    <row r="125" spans="1:10" x14ac:dyDescent="0.3">
      <c r="A125" s="53" t="s">
        <v>161</v>
      </c>
      <c r="B125" s="54" t="s">
        <v>316</v>
      </c>
      <c r="C125" s="17"/>
      <c r="D125" s="17"/>
      <c r="E125" s="17"/>
      <c r="F125" s="10"/>
      <c r="G125" s="17"/>
      <c r="I125" s="13">
        <f t="shared" si="0"/>
        <v>0</v>
      </c>
      <c r="J125" s="46">
        <f>I125</f>
        <v>0</v>
      </c>
    </row>
    <row r="126" spans="1:10" x14ac:dyDescent="0.3">
      <c r="A126" s="53" t="s">
        <v>25</v>
      </c>
      <c r="B126" s="54" t="s">
        <v>397</v>
      </c>
      <c r="C126" s="17"/>
      <c r="D126" s="17"/>
      <c r="E126" s="17">
        <v>1607</v>
      </c>
      <c r="F126" s="10">
        <v>7327</v>
      </c>
      <c r="G126" s="17">
        <v>1459</v>
      </c>
      <c r="I126" s="13">
        <f t="shared" si="0"/>
        <v>10393</v>
      </c>
      <c r="J126" s="46">
        <f t="shared" ref="J126:J132" si="3">I126</f>
        <v>10393</v>
      </c>
    </row>
    <row r="127" spans="1:10" x14ac:dyDescent="0.3">
      <c r="A127" s="53" t="s">
        <v>349</v>
      </c>
      <c r="B127" s="54" t="s">
        <v>397</v>
      </c>
      <c r="C127" s="17"/>
      <c r="D127" s="17"/>
      <c r="E127" s="17">
        <v>15897</v>
      </c>
      <c r="F127" s="10">
        <v>8308</v>
      </c>
      <c r="G127" s="17"/>
      <c r="I127" s="13">
        <f t="shared" si="0"/>
        <v>24205</v>
      </c>
      <c r="J127" s="46">
        <f t="shared" si="3"/>
        <v>24205</v>
      </c>
    </row>
    <row r="128" spans="1:10" x14ac:dyDescent="0.3">
      <c r="A128" s="53" t="s">
        <v>325</v>
      </c>
      <c r="B128" s="54" t="s">
        <v>397</v>
      </c>
      <c r="C128" s="17"/>
      <c r="D128" s="17"/>
      <c r="E128" s="17">
        <v>4682</v>
      </c>
      <c r="F128" s="10">
        <v>922</v>
      </c>
      <c r="G128" s="17"/>
      <c r="I128" s="13">
        <f t="shared" si="0"/>
        <v>5604</v>
      </c>
      <c r="J128" s="46">
        <f t="shared" si="3"/>
        <v>5604</v>
      </c>
    </row>
    <row r="129" spans="1:10" x14ac:dyDescent="0.3">
      <c r="A129" s="53" t="s">
        <v>28</v>
      </c>
      <c r="B129" s="54" t="s">
        <v>397</v>
      </c>
      <c r="C129" s="17"/>
      <c r="D129" s="17"/>
      <c r="E129" s="17"/>
      <c r="F129" s="10"/>
      <c r="G129" s="17">
        <v>3526</v>
      </c>
      <c r="I129" s="13">
        <f t="shared" si="0"/>
        <v>3526</v>
      </c>
      <c r="J129" s="46">
        <f t="shared" si="3"/>
        <v>3526</v>
      </c>
    </row>
    <row r="130" spans="1:10" x14ac:dyDescent="0.3">
      <c r="A130" s="53" t="s">
        <v>398</v>
      </c>
      <c r="B130" s="54" t="s">
        <v>397</v>
      </c>
      <c r="C130" s="17"/>
      <c r="D130" s="17"/>
      <c r="E130" s="17"/>
      <c r="F130" s="10">
        <v>3321</v>
      </c>
      <c r="G130" s="17"/>
      <c r="I130" s="13">
        <f t="shared" si="0"/>
        <v>3321</v>
      </c>
      <c r="J130" s="46">
        <f t="shared" si="3"/>
        <v>3321</v>
      </c>
    </row>
    <row r="131" spans="1:10" x14ac:dyDescent="0.3">
      <c r="A131" s="53" t="s">
        <v>458</v>
      </c>
      <c r="B131" s="54" t="s">
        <v>397</v>
      </c>
      <c r="C131" s="17"/>
      <c r="D131" s="17"/>
      <c r="E131" s="17">
        <v>4559</v>
      </c>
      <c r="F131" s="10">
        <v>3356</v>
      </c>
      <c r="G131" s="17">
        <v>8091</v>
      </c>
      <c r="I131" s="13">
        <f t="shared" si="0"/>
        <v>16006</v>
      </c>
      <c r="J131" s="46">
        <f t="shared" si="3"/>
        <v>16006</v>
      </c>
    </row>
    <row r="132" spans="1:10" x14ac:dyDescent="0.3">
      <c r="A132" s="53" t="s">
        <v>160</v>
      </c>
      <c r="B132" s="54" t="s">
        <v>397</v>
      </c>
      <c r="C132" s="17"/>
      <c r="D132" s="17"/>
      <c r="E132" s="17"/>
      <c r="F132" s="10"/>
      <c r="G132" s="17">
        <v>352</v>
      </c>
      <c r="I132" s="13">
        <f t="shared" si="0"/>
        <v>352</v>
      </c>
      <c r="J132" s="46">
        <f t="shared" si="3"/>
        <v>352</v>
      </c>
    </row>
    <row r="133" spans="1:10" x14ac:dyDescent="0.3">
      <c r="A133" t="s">
        <v>37</v>
      </c>
      <c r="B133" t="s">
        <v>277</v>
      </c>
      <c r="C133" s="17"/>
      <c r="D133" s="17"/>
      <c r="E133" s="17"/>
      <c r="F133" s="10"/>
      <c r="G133" s="17"/>
      <c r="I133" s="47">
        <f t="shared" si="0"/>
        <v>0</v>
      </c>
      <c r="J133" s="46"/>
    </row>
    <row r="134" spans="1:10" x14ac:dyDescent="0.3">
      <c r="A134" t="s">
        <v>33</v>
      </c>
      <c r="B134" t="s">
        <v>277</v>
      </c>
      <c r="C134" s="17"/>
      <c r="D134" s="17"/>
      <c r="E134" s="17"/>
      <c r="F134" s="10"/>
      <c r="G134" s="17"/>
      <c r="I134" s="47">
        <f t="shared" si="0"/>
        <v>0</v>
      </c>
      <c r="J134" s="46"/>
    </row>
    <row r="135" spans="1:10" x14ac:dyDescent="0.3">
      <c r="A135" t="s">
        <v>31</v>
      </c>
      <c r="B135" t="s">
        <v>277</v>
      </c>
      <c r="C135" s="17"/>
      <c r="D135" s="17"/>
      <c r="E135" s="17"/>
      <c r="F135" s="10"/>
      <c r="G135" s="17"/>
      <c r="I135" s="47">
        <f t="shared" si="0"/>
        <v>0</v>
      </c>
      <c r="J135" s="46"/>
    </row>
    <row r="136" spans="1:10" x14ac:dyDescent="0.3">
      <c r="A136" t="s">
        <v>245</v>
      </c>
      <c r="B136" t="s">
        <v>277</v>
      </c>
      <c r="C136" s="17"/>
      <c r="D136" s="17"/>
      <c r="E136" s="17"/>
      <c r="F136" s="10"/>
      <c r="G136" s="17"/>
      <c r="I136" s="74">
        <f t="shared" si="0"/>
        <v>0</v>
      </c>
      <c r="J136" s="46"/>
    </row>
    <row r="137" spans="1:10" x14ac:dyDescent="0.3">
      <c r="A137" s="2" t="s">
        <v>37</v>
      </c>
      <c r="B137" s="2" t="s">
        <v>153</v>
      </c>
      <c r="C137" s="17"/>
      <c r="D137" s="17"/>
      <c r="E137" s="17">
        <v>2178</v>
      </c>
      <c r="F137" s="10">
        <v>2484</v>
      </c>
      <c r="G137" s="17">
        <v>1092</v>
      </c>
      <c r="I137" s="47">
        <f t="shared" si="0"/>
        <v>5754</v>
      </c>
      <c r="J137" s="46">
        <f>I133+I137+I145</f>
        <v>5754</v>
      </c>
    </row>
    <row r="138" spans="1:10" x14ac:dyDescent="0.3">
      <c r="A138" s="2" t="s">
        <v>332</v>
      </c>
      <c r="B138" s="2" t="s">
        <v>153</v>
      </c>
      <c r="C138" s="17"/>
      <c r="D138" s="17"/>
      <c r="E138" s="17"/>
      <c r="F138" s="10"/>
      <c r="G138" s="87"/>
      <c r="H138" s="87"/>
      <c r="I138" s="47">
        <f t="shared" si="0"/>
        <v>0</v>
      </c>
      <c r="J138" s="46">
        <f>I138+I146</f>
        <v>172</v>
      </c>
    </row>
    <row r="139" spans="1:10" x14ac:dyDescent="0.3">
      <c r="A139" s="2" t="s">
        <v>33</v>
      </c>
      <c r="B139" s="2" t="s">
        <v>153</v>
      </c>
      <c r="C139" s="17"/>
      <c r="D139" s="17"/>
      <c r="E139" s="17"/>
      <c r="F139" s="10"/>
      <c r="G139" s="17"/>
      <c r="I139" s="47">
        <f t="shared" si="0"/>
        <v>0</v>
      </c>
      <c r="J139" s="46">
        <f>I134+I139+I147</f>
        <v>0</v>
      </c>
    </row>
    <row r="140" spans="1:10" x14ac:dyDescent="0.3">
      <c r="A140" s="2" t="s">
        <v>326</v>
      </c>
      <c r="B140" s="2" t="s">
        <v>153</v>
      </c>
      <c r="C140" s="17"/>
      <c r="D140" s="17"/>
      <c r="E140" s="17"/>
      <c r="F140" s="10"/>
      <c r="G140" s="17"/>
      <c r="I140" s="47">
        <f t="shared" si="0"/>
        <v>0</v>
      </c>
      <c r="J140" s="46">
        <f>I140+I148</f>
        <v>323</v>
      </c>
    </row>
    <row r="141" spans="1:10" x14ac:dyDescent="0.3">
      <c r="A141" s="2" t="s">
        <v>31</v>
      </c>
      <c r="B141" s="2" t="s">
        <v>153</v>
      </c>
      <c r="C141" s="17"/>
      <c r="D141" s="17"/>
      <c r="E141" s="17"/>
      <c r="F141" s="10"/>
      <c r="G141" s="17"/>
      <c r="I141" s="47">
        <f t="shared" si="0"/>
        <v>0</v>
      </c>
      <c r="J141" s="46">
        <f>I135+I141+I149</f>
        <v>9954</v>
      </c>
    </row>
    <row r="142" spans="1:10" x14ac:dyDescent="0.3">
      <c r="A142" s="2" t="s">
        <v>339</v>
      </c>
      <c r="B142" s="2" t="s">
        <v>153</v>
      </c>
      <c r="C142" s="17"/>
      <c r="D142" s="17"/>
      <c r="E142" s="17"/>
      <c r="F142" s="10"/>
      <c r="G142" s="17"/>
      <c r="I142" s="47">
        <f t="shared" si="0"/>
        <v>0</v>
      </c>
      <c r="J142" s="46">
        <f>I142+I150</f>
        <v>6627</v>
      </c>
    </row>
    <row r="143" spans="1:10" x14ac:dyDescent="0.3">
      <c r="A143" s="2" t="s">
        <v>245</v>
      </c>
      <c r="B143" s="2" t="s">
        <v>153</v>
      </c>
      <c r="C143" s="17"/>
      <c r="D143" s="17"/>
      <c r="E143" s="17"/>
      <c r="F143" s="10"/>
      <c r="G143" s="87"/>
      <c r="H143" s="87"/>
      <c r="I143" s="47">
        <f t="shared" si="0"/>
        <v>0</v>
      </c>
      <c r="J143" s="46">
        <f>I136+I143+I151</f>
        <v>3254</v>
      </c>
    </row>
    <row r="144" spans="1:10" x14ac:dyDescent="0.3">
      <c r="A144" s="2" t="s">
        <v>161</v>
      </c>
      <c r="B144" s="2" t="s">
        <v>153</v>
      </c>
      <c r="C144" s="17"/>
      <c r="D144" s="17"/>
      <c r="E144" s="17"/>
      <c r="F144" s="10"/>
      <c r="G144" s="17"/>
      <c r="H144" s="17"/>
      <c r="I144" s="47">
        <f t="shared" si="0"/>
        <v>0</v>
      </c>
      <c r="J144" s="46">
        <f>I144+I152</f>
        <v>4810</v>
      </c>
    </row>
    <row r="145" spans="1:10" x14ac:dyDescent="0.3">
      <c r="A145" s="2" t="s">
        <v>37</v>
      </c>
      <c r="B145" s="2" t="s">
        <v>381</v>
      </c>
      <c r="C145" s="17"/>
      <c r="D145" s="17"/>
      <c r="E145" s="17"/>
      <c r="F145" s="17"/>
      <c r="G145" s="17"/>
      <c r="I145" s="47">
        <f t="shared" si="0"/>
        <v>0</v>
      </c>
      <c r="J145" s="46"/>
    </row>
    <row r="146" spans="1:10" x14ac:dyDescent="0.3">
      <c r="A146" s="2" t="s">
        <v>332</v>
      </c>
      <c r="B146" s="2" t="s">
        <v>381</v>
      </c>
      <c r="C146" s="17"/>
      <c r="D146" s="17"/>
      <c r="E146" s="17"/>
      <c r="F146" s="10">
        <v>172</v>
      </c>
      <c r="G146" s="17"/>
      <c r="I146" s="47">
        <f t="shared" si="0"/>
        <v>172</v>
      </c>
      <c r="J146" s="46"/>
    </row>
    <row r="147" spans="1:10" x14ac:dyDescent="0.3">
      <c r="A147" s="2" t="s">
        <v>33</v>
      </c>
      <c r="B147" s="2" t="s">
        <v>381</v>
      </c>
      <c r="C147" s="17"/>
      <c r="D147" s="17"/>
      <c r="E147" s="17"/>
      <c r="F147" s="10"/>
      <c r="G147" s="17"/>
      <c r="I147" s="47">
        <f t="shared" si="0"/>
        <v>0</v>
      </c>
      <c r="J147" s="46"/>
    </row>
    <row r="148" spans="1:10" x14ac:dyDescent="0.3">
      <c r="A148" s="2" t="s">
        <v>326</v>
      </c>
      <c r="B148" s="2" t="s">
        <v>381</v>
      </c>
      <c r="C148" s="17"/>
      <c r="D148" s="17">
        <v>323</v>
      </c>
      <c r="E148" s="17"/>
      <c r="F148" s="10"/>
      <c r="G148" s="17"/>
      <c r="I148" s="47">
        <f t="shared" si="0"/>
        <v>323</v>
      </c>
      <c r="J148" s="46"/>
    </row>
    <row r="149" spans="1:10" x14ac:dyDescent="0.3">
      <c r="A149" s="2" t="s">
        <v>31</v>
      </c>
      <c r="B149" s="2" t="s">
        <v>381</v>
      </c>
      <c r="C149" s="17"/>
      <c r="D149" s="17"/>
      <c r="E149" s="17">
        <v>5308</v>
      </c>
      <c r="F149" s="10">
        <v>1223</v>
      </c>
      <c r="G149" s="17">
        <v>3423</v>
      </c>
      <c r="H149" s="17"/>
      <c r="I149" s="47">
        <f t="shared" si="0"/>
        <v>9954</v>
      </c>
      <c r="J149" s="46"/>
    </row>
    <row r="150" spans="1:10" x14ac:dyDescent="0.3">
      <c r="A150" s="2" t="s">
        <v>339</v>
      </c>
      <c r="B150" s="2" t="s">
        <v>381</v>
      </c>
      <c r="C150" s="17"/>
      <c r="D150" s="17"/>
      <c r="E150" s="17">
        <v>4724</v>
      </c>
      <c r="F150" s="10"/>
      <c r="G150" s="17">
        <v>1903</v>
      </c>
      <c r="I150" s="47">
        <f t="shared" si="0"/>
        <v>6627</v>
      </c>
      <c r="J150" s="46"/>
    </row>
    <row r="151" spans="1:10" x14ac:dyDescent="0.3">
      <c r="A151" s="2" t="s">
        <v>245</v>
      </c>
      <c r="B151" s="2" t="s">
        <v>381</v>
      </c>
      <c r="C151" s="17"/>
      <c r="D151" s="17">
        <v>1227</v>
      </c>
      <c r="E151" s="17">
        <v>2027</v>
      </c>
      <c r="F151" s="10"/>
      <c r="G151" s="87"/>
      <c r="H151" s="87"/>
      <c r="I151" s="47">
        <f t="shared" si="0"/>
        <v>3254</v>
      </c>
      <c r="J151" s="46"/>
    </row>
    <row r="152" spans="1:10" x14ac:dyDescent="0.3">
      <c r="A152" s="2" t="s">
        <v>161</v>
      </c>
      <c r="B152" s="2" t="s">
        <v>381</v>
      </c>
      <c r="C152" s="17"/>
      <c r="D152" s="17"/>
      <c r="E152" s="17">
        <v>1734</v>
      </c>
      <c r="F152" s="10">
        <v>2569</v>
      </c>
      <c r="G152" s="17">
        <v>507</v>
      </c>
      <c r="I152" s="47">
        <f t="shared" si="0"/>
        <v>4810</v>
      </c>
      <c r="J152" s="46"/>
    </row>
    <row r="153" spans="1:10" x14ac:dyDescent="0.3">
      <c r="A153" s="2" t="s">
        <v>42</v>
      </c>
      <c r="B153" s="54" t="s">
        <v>385</v>
      </c>
      <c r="C153" s="17"/>
      <c r="D153" s="17"/>
      <c r="E153" s="17">
        <v>2031</v>
      </c>
      <c r="F153" s="10"/>
      <c r="G153" s="17">
        <v>4890</v>
      </c>
      <c r="I153" s="47">
        <f t="shared" si="0"/>
        <v>6921</v>
      </c>
      <c r="J153" s="46">
        <f>I153+I163</f>
        <v>6921</v>
      </c>
    </row>
    <row r="154" spans="1:10" x14ac:dyDescent="0.3">
      <c r="A154" s="2" t="s">
        <v>356</v>
      </c>
      <c r="B154" s="54" t="s">
        <v>385</v>
      </c>
      <c r="C154" s="17"/>
      <c r="D154" s="17"/>
      <c r="E154" s="17"/>
      <c r="F154" s="10"/>
      <c r="G154" s="17"/>
      <c r="I154" s="47">
        <f t="shared" si="0"/>
        <v>0</v>
      </c>
      <c r="J154" s="46">
        <f>I154</f>
        <v>0</v>
      </c>
    </row>
    <row r="155" spans="1:10" x14ac:dyDescent="0.3">
      <c r="A155" s="2" t="s">
        <v>44</v>
      </c>
      <c r="B155" s="54" t="s">
        <v>385</v>
      </c>
      <c r="C155" s="17"/>
      <c r="D155" s="17">
        <v>12356</v>
      </c>
      <c r="E155" s="17">
        <v>17799</v>
      </c>
      <c r="F155" s="10">
        <v>9464</v>
      </c>
      <c r="G155" s="17"/>
      <c r="I155" s="47">
        <f t="shared" si="0"/>
        <v>39619</v>
      </c>
      <c r="J155" s="46">
        <f>I155+I164</f>
        <v>39619</v>
      </c>
    </row>
    <row r="156" spans="1:10" x14ac:dyDescent="0.3">
      <c r="A156" s="2" t="s">
        <v>357</v>
      </c>
      <c r="B156" s="54" t="s">
        <v>385</v>
      </c>
      <c r="C156" s="17"/>
      <c r="D156" s="17">
        <v>4011</v>
      </c>
      <c r="E156" s="17">
        <v>1712</v>
      </c>
      <c r="F156" s="10">
        <v>5002</v>
      </c>
      <c r="G156" s="17"/>
      <c r="I156" s="47">
        <f t="shared" si="0"/>
        <v>10725</v>
      </c>
      <c r="J156" s="46">
        <f>I156+I165</f>
        <v>14264</v>
      </c>
    </row>
    <row r="157" spans="1:10" x14ac:dyDescent="0.3">
      <c r="A157" s="2" t="s">
        <v>71</v>
      </c>
      <c r="B157" s="54" t="s">
        <v>385</v>
      </c>
      <c r="C157" s="17"/>
      <c r="D157" s="17">
        <v>4651</v>
      </c>
      <c r="E157" s="17">
        <v>5545</v>
      </c>
      <c r="F157" s="10">
        <v>11540</v>
      </c>
      <c r="G157" s="17">
        <v>18630</v>
      </c>
      <c r="I157" s="47">
        <f t="shared" si="0"/>
        <v>40366</v>
      </c>
      <c r="J157" s="46">
        <f>I157+I166</f>
        <v>40366</v>
      </c>
    </row>
    <row r="158" spans="1:10" x14ac:dyDescent="0.3">
      <c r="A158" s="2" t="s">
        <v>416</v>
      </c>
      <c r="B158" s="54" t="s">
        <v>385</v>
      </c>
      <c r="C158" s="17"/>
      <c r="D158" s="17">
        <v>4317</v>
      </c>
      <c r="E158" s="17"/>
      <c r="F158" s="10">
        <v>6759</v>
      </c>
      <c r="G158" s="17"/>
      <c r="I158" s="47">
        <f t="shared" si="0"/>
        <v>11076</v>
      </c>
      <c r="J158" s="46">
        <f>I158+I162</f>
        <v>11076</v>
      </c>
    </row>
    <row r="159" spans="1:10" x14ac:dyDescent="0.3">
      <c r="A159" s="2" t="s">
        <v>457</v>
      </c>
      <c r="B159" s="54" t="s">
        <v>385</v>
      </c>
      <c r="C159" s="17"/>
      <c r="D159" s="17"/>
      <c r="E159" s="17">
        <v>6898</v>
      </c>
      <c r="F159" s="10">
        <v>3856</v>
      </c>
      <c r="G159" s="17">
        <v>5729</v>
      </c>
      <c r="I159" s="47">
        <f t="shared" ref="I159:I167" si="4">C159+D159+E159+F159+G159</f>
        <v>16483</v>
      </c>
      <c r="J159" s="46">
        <f>I159</f>
        <v>16483</v>
      </c>
    </row>
    <row r="160" spans="1:10" x14ac:dyDescent="0.3">
      <c r="A160" s="2" t="s">
        <v>358</v>
      </c>
      <c r="B160" s="54" t="s">
        <v>385</v>
      </c>
      <c r="C160" s="17"/>
      <c r="D160" s="17">
        <v>7010</v>
      </c>
      <c r="E160" s="17">
        <v>3649</v>
      </c>
      <c r="F160" s="10">
        <v>11614</v>
      </c>
      <c r="G160" s="17">
        <v>10438</v>
      </c>
      <c r="I160" s="47">
        <f t="shared" si="4"/>
        <v>32711</v>
      </c>
      <c r="J160" s="46">
        <f>I160+I167</f>
        <v>32711</v>
      </c>
    </row>
    <row r="161" spans="1:12" x14ac:dyDescent="0.3">
      <c r="A161" s="2" t="s">
        <v>359</v>
      </c>
      <c r="B161" s="54" t="s">
        <v>385</v>
      </c>
      <c r="C161" s="17"/>
      <c r="D161" s="17"/>
      <c r="E161" s="17"/>
      <c r="F161" s="10"/>
      <c r="G161" s="17">
        <v>225</v>
      </c>
      <c r="I161" s="47">
        <f t="shared" si="4"/>
        <v>225</v>
      </c>
      <c r="J161" s="46">
        <f>I161</f>
        <v>225</v>
      </c>
    </row>
    <row r="162" spans="1:12" x14ac:dyDescent="0.3">
      <c r="A162" s="2" t="s">
        <v>415</v>
      </c>
      <c r="B162" s="54" t="s">
        <v>433</v>
      </c>
      <c r="C162" s="17"/>
      <c r="D162" s="17"/>
      <c r="E162" s="17"/>
      <c r="F162" s="10"/>
      <c r="G162" s="17"/>
      <c r="I162" s="47">
        <f t="shared" si="4"/>
        <v>0</v>
      </c>
      <c r="J162" s="46"/>
    </row>
    <row r="163" spans="1:12" x14ac:dyDescent="0.3">
      <c r="A163" s="65" t="s">
        <v>29</v>
      </c>
      <c r="B163" s="58" t="s">
        <v>310</v>
      </c>
      <c r="C163" s="17"/>
      <c r="D163" s="17"/>
      <c r="E163" s="17"/>
      <c r="F163" s="17"/>
      <c r="G163" s="17"/>
      <c r="I163" s="47">
        <f t="shared" si="4"/>
        <v>0</v>
      </c>
      <c r="J163" s="46"/>
    </row>
    <row r="164" spans="1:12" x14ac:dyDescent="0.3">
      <c r="A164" s="65" t="s">
        <v>17</v>
      </c>
      <c r="B164" s="58" t="s">
        <v>310</v>
      </c>
      <c r="C164" s="17"/>
      <c r="D164" s="17"/>
      <c r="E164" s="17"/>
      <c r="F164" s="17"/>
      <c r="G164" s="17"/>
      <c r="I164" s="47">
        <f t="shared" si="4"/>
        <v>0</v>
      </c>
      <c r="J164" s="46"/>
    </row>
    <row r="165" spans="1:12" x14ac:dyDescent="0.3">
      <c r="A165" s="65" t="s">
        <v>331</v>
      </c>
      <c r="B165" s="58" t="s">
        <v>310</v>
      </c>
      <c r="C165" s="17"/>
      <c r="D165" s="17">
        <v>3539</v>
      </c>
      <c r="E165" s="17"/>
      <c r="F165" s="17"/>
      <c r="G165" s="17"/>
      <c r="I165" s="47">
        <f t="shared" si="4"/>
        <v>3539</v>
      </c>
      <c r="J165" s="46"/>
    </row>
    <row r="166" spans="1:12" x14ac:dyDescent="0.3">
      <c r="A166" s="65" t="s">
        <v>18</v>
      </c>
      <c r="B166" s="58" t="s">
        <v>310</v>
      </c>
      <c r="C166" s="17"/>
      <c r="D166" s="17"/>
      <c r="E166" s="17"/>
      <c r="F166" s="10"/>
      <c r="G166" s="17"/>
      <c r="I166" s="47">
        <f t="shared" si="4"/>
        <v>0</v>
      </c>
      <c r="J166" s="46"/>
    </row>
    <row r="167" spans="1:12" x14ac:dyDescent="0.3">
      <c r="A167" s="65" t="s">
        <v>244</v>
      </c>
      <c r="B167" s="58" t="s">
        <v>310</v>
      </c>
      <c r="C167" s="17"/>
      <c r="D167" s="17"/>
      <c r="E167" s="17"/>
      <c r="F167" s="10"/>
      <c r="G167" s="17"/>
      <c r="I167" s="47">
        <f t="shared" si="4"/>
        <v>0</v>
      </c>
      <c r="J167" s="46"/>
    </row>
    <row r="168" spans="1:12" x14ac:dyDescent="0.3">
      <c r="C168" s="1" t="s">
        <v>0</v>
      </c>
      <c r="D168" s="1" t="s">
        <v>0</v>
      </c>
      <c r="E168" s="1" t="s">
        <v>0</v>
      </c>
      <c r="F168" s="1" t="s">
        <v>0</v>
      </c>
      <c r="G168" s="1" t="s">
        <v>0</v>
      </c>
      <c r="H168" s="1"/>
      <c r="I168" s="1" t="s">
        <v>0</v>
      </c>
    </row>
    <row r="169" spans="1:12" x14ac:dyDescent="0.3">
      <c r="C169" s="70">
        <f>SUM(C4:C167)</f>
        <v>0</v>
      </c>
      <c r="D169" s="70">
        <f>SUM(D4:D167)</f>
        <v>119695</v>
      </c>
      <c r="E169" s="70">
        <f>SUM(E4:E167)</f>
        <v>215130</v>
      </c>
      <c r="F169" s="70">
        <f>SUM(F4:F167)</f>
        <v>207951</v>
      </c>
      <c r="G169" s="70">
        <f>SUM(G4:G167)</f>
        <v>156119</v>
      </c>
      <c r="H169" s="9"/>
      <c r="I169" s="76">
        <f>SUM(I4:I167)</f>
        <v>698895</v>
      </c>
      <c r="J169" s="76">
        <f>SUM(J4:J167)</f>
        <v>698895</v>
      </c>
      <c r="L169" s="88">
        <f>I169-J169</f>
        <v>0</v>
      </c>
    </row>
    <row r="170" spans="1:12" x14ac:dyDescent="0.3">
      <c r="C170" s="1" t="s">
        <v>1</v>
      </c>
      <c r="D170" s="1" t="s">
        <v>1</v>
      </c>
      <c r="E170" s="1" t="s">
        <v>1</v>
      </c>
      <c r="F170" s="1" t="s">
        <v>1</v>
      </c>
      <c r="G170" s="1" t="s">
        <v>1</v>
      </c>
      <c r="H170" s="1"/>
      <c r="I170" s="1" t="s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6797A-3B8B-4245-9059-F9B556A5DE3E}">
  <dimension ref="A1:L168"/>
  <sheetViews>
    <sheetView topLeftCell="A99" zoomScale="115" zoomScaleNormal="115" workbookViewId="0">
      <selection activeCell="I37" sqref="I37:I44"/>
    </sheetView>
  </sheetViews>
  <sheetFormatPr defaultRowHeight="14.4" x14ac:dyDescent="0.3"/>
  <cols>
    <col min="2" max="2" width="18.88671875" customWidth="1"/>
    <col min="3" max="3" width="10.77734375" customWidth="1"/>
    <col min="4" max="4" width="12" customWidth="1"/>
    <col min="5" max="5" width="10.6640625" customWidth="1"/>
    <col min="6" max="6" width="11" customWidth="1"/>
    <col min="7" max="7" width="11.33203125" customWidth="1"/>
    <col min="9" max="9" width="13.109375" customWidth="1"/>
    <col min="10" max="10" width="13.33203125" customWidth="1"/>
  </cols>
  <sheetData>
    <row r="1" spans="1:10" x14ac:dyDescent="0.3">
      <c r="A1" t="s">
        <v>475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</row>
    <row r="3" spans="1:10" x14ac:dyDescent="0.3">
      <c r="C3" s="3" t="s">
        <v>476</v>
      </c>
      <c r="D3" s="4" t="s">
        <v>250</v>
      </c>
      <c r="E3" s="4" t="s">
        <v>251</v>
      </c>
      <c r="F3" s="3" t="s">
        <v>252</v>
      </c>
      <c r="G3" s="3" t="s">
        <v>122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 t="shared" ref="I4:I155" si="0">C4+D4+E4+F4+G4</f>
        <v>0</v>
      </c>
      <c r="J4" s="44">
        <f>I4+I28+I20+I37+I45</f>
        <v>26058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si="0"/>
        <v>0</v>
      </c>
      <c r="J5" s="44">
        <f>I5+I29+I38+I46</f>
        <v>34780</v>
      </c>
    </row>
    <row r="6" spans="1:10" x14ac:dyDescent="0.3">
      <c r="A6" t="s">
        <v>20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I6+I30+I39+I47</f>
        <v>29041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I7+I19+I23+I31+I40+I48</f>
        <v>29977</v>
      </c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>
        <f>I8+I24+I32+I41+I49</f>
        <v>9498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/>
      <c r="I9" s="47">
        <f t="shared" si="0"/>
        <v>0</v>
      </c>
      <c r="J9" s="44">
        <f>I9+I27+I33+I42+I50</f>
        <v>10721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/>
      <c r="G10" s="5"/>
      <c r="I10" s="47">
        <f t="shared" si="0"/>
        <v>0</v>
      </c>
      <c r="J10" s="44">
        <f>I10+I25+I21+I35+I43+I52</f>
        <v>12325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I11+I26+I22+I36+I44+I53</f>
        <v>4533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/>
      <c r="E13" s="5"/>
      <c r="F13" s="5"/>
      <c r="G13" s="5">
        <v>1019</v>
      </c>
      <c r="I13" s="47">
        <f t="shared" si="0"/>
        <v>1019</v>
      </c>
      <c r="J13" s="46">
        <f>I13+I16</f>
        <v>1019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5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>
        <v>1267</v>
      </c>
      <c r="E15" s="5"/>
      <c r="F15" s="5">
        <v>384</v>
      </c>
      <c r="G15" s="5">
        <v>1004</v>
      </c>
      <c r="I15" s="47">
        <f t="shared" si="0"/>
        <v>2655</v>
      </c>
      <c r="J15" s="46">
        <f>I15+I18</f>
        <v>3829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67" t="s">
        <v>415</v>
      </c>
      <c r="B18" s="67" t="s">
        <v>315</v>
      </c>
      <c r="C18" s="17"/>
      <c r="D18" s="17"/>
      <c r="E18" s="17"/>
      <c r="F18" s="17">
        <v>1052</v>
      </c>
      <c r="G18" s="17">
        <v>122</v>
      </c>
      <c r="I18" s="47">
        <f t="shared" si="0"/>
        <v>1174</v>
      </c>
      <c r="J18" s="46"/>
    </row>
    <row r="19" spans="1:10" x14ac:dyDescent="0.3">
      <c r="A19" s="73" t="s">
        <v>347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6"/>
    </row>
    <row r="20" spans="1:10" x14ac:dyDescent="0.3">
      <c r="A20" s="2" t="s">
        <v>172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353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354</v>
      </c>
      <c r="B22" s="2" t="s">
        <v>407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2" t="s">
        <v>329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174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307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2" t="s">
        <v>324</v>
      </c>
      <c r="B26" s="63" t="s">
        <v>345</v>
      </c>
      <c r="C26" s="17"/>
      <c r="D26" s="17"/>
      <c r="E26" s="17"/>
      <c r="F26" s="17"/>
      <c r="G26" s="17"/>
      <c r="I26" s="47">
        <f t="shared" si="0"/>
        <v>0</v>
      </c>
      <c r="J26" s="45"/>
    </row>
    <row r="27" spans="1:10" x14ac:dyDescent="0.3">
      <c r="A27" s="57" t="s">
        <v>415</v>
      </c>
      <c r="B27" s="57" t="s">
        <v>345</v>
      </c>
      <c r="C27" s="17"/>
      <c r="D27" s="17"/>
      <c r="E27" s="17"/>
      <c r="F27" s="17"/>
      <c r="G27" s="17"/>
      <c r="I27" s="47">
        <f t="shared" si="0"/>
        <v>0</v>
      </c>
      <c r="J27" s="46">
        <f>I27</f>
        <v>0</v>
      </c>
    </row>
    <row r="28" spans="1:10" x14ac:dyDescent="0.3">
      <c r="A28" s="60" t="s">
        <v>11</v>
      </c>
      <c r="B28" s="60" t="s">
        <v>315</v>
      </c>
      <c r="C28" s="17"/>
      <c r="D28" s="17"/>
      <c r="E28" s="17">
        <v>5798</v>
      </c>
      <c r="F28" s="17">
        <v>2129</v>
      </c>
      <c r="G28" s="17">
        <v>844</v>
      </c>
      <c r="I28" s="47">
        <f t="shared" si="0"/>
        <v>8771</v>
      </c>
      <c r="J28" s="45"/>
    </row>
    <row r="29" spans="1:10" x14ac:dyDescent="0.3">
      <c r="A29" s="60" t="s">
        <v>346</v>
      </c>
      <c r="B29" s="60" t="s">
        <v>315</v>
      </c>
      <c r="C29" s="17"/>
      <c r="D29" s="17"/>
      <c r="E29" s="17">
        <v>7498</v>
      </c>
      <c r="F29" s="17">
        <v>8771</v>
      </c>
      <c r="G29" s="17">
        <v>4289</v>
      </c>
      <c r="I29" s="47">
        <f t="shared" si="0"/>
        <v>20558</v>
      </c>
      <c r="J29" s="45"/>
    </row>
    <row r="30" spans="1:10" x14ac:dyDescent="0.3">
      <c r="A30" s="60" t="s">
        <v>10</v>
      </c>
      <c r="B30" s="60" t="s">
        <v>315</v>
      </c>
      <c r="C30" s="17"/>
      <c r="D30" s="17">
        <v>6123</v>
      </c>
      <c r="E30" s="17"/>
      <c r="F30" s="17"/>
      <c r="G30" s="17">
        <v>3672</v>
      </c>
      <c r="I30" s="47">
        <f t="shared" si="0"/>
        <v>9795</v>
      </c>
      <c r="J30" s="45"/>
    </row>
    <row r="31" spans="1:10" x14ac:dyDescent="0.3">
      <c r="A31" s="60" t="s">
        <v>347</v>
      </c>
      <c r="B31" s="60" t="s">
        <v>315</v>
      </c>
      <c r="C31" s="17"/>
      <c r="D31" s="17">
        <v>4409</v>
      </c>
      <c r="E31" s="17">
        <v>8414</v>
      </c>
      <c r="F31" s="17">
        <v>3197</v>
      </c>
      <c r="G31" s="17"/>
      <c r="I31" s="47">
        <f t="shared" si="0"/>
        <v>16020</v>
      </c>
      <c r="J31" s="45"/>
    </row>
    <row r="32" spans="1:10" x14ac:dyDescent="0.3">
      <c r="A32" s="60" t="s">
        <v>8</v>
      </c>
      <c r="B32" s="60" t="s">
        <v>315</v>
      </c>
      <c r="C32" s="17"/>
      <c r="D32" s="17"/>
      <c r="E32" s="17">
        <v>3765</v>
      </c>
      <c r="F32" s="17">
        <v>772</v>
      </c>
      <c r="G32" s="17">
        <v>3703</v>
      </c>
      <c r="I32" s="47">
        <f t="shared" si="0"/>
        <v>8240</v>
      </c>
      <c r="J32" s="45"/>
    </row>
    <row r="33" spans="1:10" x14ac:dyDescent="0.3">
      <c r="A33" s="60" t="s">
        <v>466</v>
      </c>
      <c r="B33" s="60" t="s">
        <v>315</v>
      </c>
      <c r="C33" s="17"/>
      <c r="D33" s="17"/>
      <c r="E33" s="17">
        <v>2274</v>
      </c>
      <c r="F33" s="17">
        <v>5497</v>
      </c>
      <c r="G33" s="17">
        <v>1186</v>
      </c>
      <c r="I33" s="47">
        <f t="shared" si="0"/>
        <v>8957</v>
      </c>
      <c r="J33" s="45"/>
    </row>
    <row r="34" spans="1:10" x14ac:dyDescent="0.3">
      <c r="A34" s="60" t="s">
        <v>467</v>
      </c>
      <c r="B34" s="60" t="s">
        <v>315</v>
      </c>
      <c r="C34" s="17"/>
      <c r="D34" s="17">
        <v>1934</v>
      </c>
      <c r="E34" s="17">
        <v>1831</v>
      </c>
      <c r="F34" s="17">
        <v>1254</v>
      </c>
      <c r="G34" s="17"/>
      <c r="I34" s="47">
        <f t="shared" si="0"/>
        <v>5019</v>
      </c>
      <c r="J34" s="46">
        <f>I34+I51</f>
        <v>5153</v>
      </c>
    </row>
    <row r="35" spans="1:10" x14ac:dyDescent="0.3">
      <c r="A35" s="60" t="s">
        <v>348</v>
      </c>
      <c r="B35" s="60" t="s">
        <v>315</v>
      </c>
      <c r="C35" s="17"/>
      <c r="D35" s="17"/>
      <c r="E35" s="17">
        <v>2813</v>
      </c>
      <c r="F35" s="17">
        <v>5714</v>
      </c>
      <c r="G35" s="17"/>
      <c r="I35" s="47">
        <f t="shared" si="0"/>
        <v>8527</v>
      </c>
      <c r="J35" s="45"/>
    </row>
    <row r="36" spans="1:10" x14ac:dyDescent="0.3">
      <c r="A36" s="60" t="s">
        <v>158</v>
      </c>
      <c r="B36" s="60" t="s">
        <v>315</v>
      </c>
      <c r="C36" s="17"/>
      <c r="D36" s="17">
        <v>437</v>
      </c>
      <c r="E36" s="17"/>
      <c r="F36" s="17">
        <v>687</v>
      </c>
      <c r="G36" s="17"/>
      <c r="I36" s="47">
        <f t="shared" si="0"/>
        <v>1124</v>
      </c>
      <c r="J36" s="45"/>
    </row>
    <row r="37" spans="1:10" x14ac:dyDescent="0.3">
      <c r="A37" s="2" t="s">
        <v>172</v>
      </c>
      <c r="B37" s="2" t="s">
        <v>469</v>
      </c>
      <c r="C37" s="17"/>
      <c r="D37" s="17"/>
      <c r="E37" s="17"/>
      <c r="F37" s="17">
        <v>4166</v>
      </c>
      <c r="G37" s="17">
        <v>13121</v>
      </c>
      <c r="I37" s="47">
        <f t="shared" si="0"/>
        <v>17287</v>
      </c>
      <c r="J37" s="45"/>
    </row>
    <row r="38" spans="1:10" x14ac:dyDescent="0.3">
      <c r="A38" s="2" t="s">
        <v>352</v>
      </c>
      <c r="B38" s="2" t="s">
        <v>469</v>
      </c>
      <c r="C38" s="17"/>
      <c r="D38" s="17"/>
      <c r="E38" s="17">
        <v>3517</v>
      </c>
      <c r="F38" s="17">
        <v>3384</v>
      </c>
      <c r="G38" s="17">
        <v>7321</v>
      </c>
      <c r="I38" s="47">
        <f t="shared" si="0"/>
        <v>14222</v>
      </c>
      <c r="J38" s="45"/>
    </row>
    <row r="39" spans="1:10" x14ac:dyDescent="0.3">
      <c r="A39" s="2" t="s">
        <v>22</v>
      </c>
      <c r="B39" s="2" t="s">
        <v>469</v>
      </c>
      <c r="C39" s="17"/>
      <c r="D39" s="17">
        <v>9887</v>
      </c>
      <c r="E39" s="17"/>
      <c r="F39" s="17">
        <v>1499</v>
      </c>
      <c r="G39" s="17">
        <v>7860</v>
      </c>
      <c r="I39" s="47">
        <f t="shared" si="0"/>
        <v>19246</v>
      </c>
      <c r="J39" s="45"/>
    </row>
    <row r="40" spans="1:10" x14ac:dyDescent="0.3">
      <c r="A40" s="2" t="s">
        <v>323</v>
      </c>
      <c r="B40" s="2" t="s">
        <v>469</v>
      </c>
      <c r="C40" s="17"/>
      <c r="D40" s="17">
        <v>7166</v>
      </c>
      <c r="E40" s="17">
        <v>3933</v>
      </c>
      <c r="F40" s="17">
        <v>2858</v>
      </c>
      <c r="G40" s="17"/>
      <c r="I40" s="47">
        <f t="shared" si="0"/>
        <v>13957</v>
      </c>
      <c r="J40" s="45"/>
    </row>
    <row r="41" spans="1:10" x14ac:dyDescent="0.3">
      <c r="A41" s="2" t="s">
        <v>24</v>
      </c>
      <c r="B41" s="2" t="s">
        <v>469</v>
      </c>
      <c r="C41" s="17"/>
      <c r="D41" s="17"/>
      <c r="E41" s="17">
        <v>1258</v>
      </c>
      <c r="F41" s="17"/>
      <c r="G41" s="17"/>
      <c r="I41" s="47">
        <f t="shared" si="0"/>
        <v>1258</v>
      </c>
      <c r="J41" s="45"/>
    </row>
    <row r="42" spans="1:10" x14ac:dyDescent="0.3">
      <c r="A42" s="2" t="s">
        <v>436</v>
      </c>
      <c r="B42" s="2" t="s">
        <v>469</v>
      </c>
      <c r="C42" s="17"/>
      <c r="D42" s="17">
        <v>287</v>
      </c>
      <c r="E42" s="17"/>
      <c r="F42" s="17">
        <v>1477</v>
      </c>
      <c r="G42" s="17"/>
      <c r="I42" s="47">
        <f t="shared" si="0"/>
        <v>1764</v>
      </c>
      <c r="J42" s="45"/>
    </row>
    <row r="43" spans="1:10" x14ac:dyDescent="0.3">
      <c r="A43" s="2" t="s">
        <v>353</v>
      </c>
      <c r="B43" s="2" t="s">
        <v>469</v>
      </c>
      <c r="C43" s="17"/>
      <c r="D43" s="17"/>
      <c r="E43" s="17"/>
      <c r="F43" s="17">
        <v>3798</v>
      </c>
      <c r="G43" s="17"/>
      <c r="I43" s="47">
        <f t="shared" si="0"/>
        <v>3798</v>
      </c>
      <c r="J43" s="45"/>
    </row>
    <row r="44" spans="1:10" x14ac:dyDescent="0.3">
      <c r="A44" s="2" t="s">
        <v>354</v>
      </c>
      <c r="B44" s="2" t="s">
        <v>469</v>
      </c>
      <c r="C44" s="17"/>
      <c r="D44" s="17">
        <v>3409</v>
      </c>
      <c r="E44" s="17"/>
      <c r="F44" s="17"/>
      <c r="G44" s="17"/>
      <c r="I44" s="47">
        <f t="shared" si="0"/>
        <v>3409</v>
      </c>
      <c r="J44" s="45"/>
    </row>
    <row r="45" spans="1:10" x14ac:dyDescent="0.3">
      <c r="A45" s="77" t="s">
        <v>157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328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139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329</v>
      </c>
      <c r="B48" s="77" t="s">
        <v>386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77" t="s">
        <v>174</v>
      </c>
      <c r="B49" s="77" t="s">
        <v>386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77" t="s">
        <v>448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468</v>
      </c>
      <c r="B51" s="77" t="s">
        <v>386</v>
      </c>
      <c r="C51" s="17"/>
      <c r="D51" s="17">
        <v>134</v>
      </c>
      <c r="E51" s="17"/>
      <c r="F51" s="17"/>
      <c r="G51" s="17"/>
      <c r="I51" s="47">
        <f t="shared" si="0"/>
        <v>134</v>
      </c>
      <c r="J51" s="45"/>
    </row>
    <row r="52" spans="1:10" x14ac:dyDescent="0.3">
      <c r="A52" s="77" t="s">
        <v>307</v>
      </c>
      <c r="B52" s="77" t="s">
        <v>386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77" t="s">
        <v>324</v>
      </c>
      <c r="B53" s="77" t="s">
        <v>386</v>
      </c>
      <c r="C53" s="17"/>
      <c r="D53" s="17"/>
      <c r="E53" s="17"/>
      <c r="F53" s="17"/>
      <c r="G53" s="17"/>
      <c r="I53" s="47">
        <f t="shared" si="0"/>
        <v>0</v>
      </c>
      <c r="J53" s="45"/>
    </row>
    <row r="54" spans="1:10" x14ac:dyDescent="0.3">
      <c r="A54" t="s">
        <v>29</v>
      </c>
      <c r="B54" t="s">
        <v>30</v>
      </c>
      <c r="C54" s="17"/>
      <c r="D54" s="17"/>
      <c r="E54" s="17"/>
      <c r="F54" s="17"/>
      <c r="G54" s="17"/>
      <c r="I54" s="47">
        <f t="shared" si="0"/>
        <v>0</v>
      </c>
      <c r="J54" s="44"/>
    </row>
    <row r="55" spans="1:10" x14ac:dyDescent="0.3">
      <c r="A55" s="57" t="s">
        <v>330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331</v>
      </c>
      <c r="B57" t="s">
        <v>30</v>
      </c>
      <c r="C57" s="17"/>
      <c r="D57" s="17"/>
      <c r="E57" s="17"/>
      <c r="F57" s="17"/>
      <c r="G57" s="17"/>
      <c r="I57" s="47">
        <f t="shared" si="0"/>
        <v>0</v>
      </c>
      <c r="J57" s="44"/>
    </row>
    <row r="58" spans="1:10" x14ac:dyDescent="0.3">
      <c r="A58" t="s">
        <v>18</v>
      </c>
      <c r="B58" t="s">
        <v>30</v>
      </c>
      <c r="C58" s="17"/>
      <c r="D58" s="17"/>
      <c r="E58" s="17"/>
      <c r="F58" s="17"/>
      <c r="G58" s="17"/>
      <c r="I58" s="47">
        <f t="shared" si="0"/>
        <v>0</v>
      </c>
      <c r="J58" s="44"/>
    </row>
    <row r="59" spans="1:10" x14ac:dyDescent="0.3">
      <c r="A59" t="s">
        <v>415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244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4"/>
    </row>
    <row r="61" spans="1:10" x14ac:dyDescent="0.3">
      <c r="A61" t="s">
        <v>162</v>
      </c>
      <c r="B61" t="s">
        <v>30</v>
      </c>
      <c r="C61" s="17"/>
      <c r="D61" s="17"/>
      <c r="E61" s="17"/>
      <c r="F61" s="17"/>
      <c r="G61" s="17"/>
      <c r="I61" s="47">
        <f t="shared" si="0"/>
        <v>0</v>
      </c>
      <c r="J61" s="46"/>
    </row>
    <row r="62" spans="1:10" x14ac:dyDescent="0.3">
      <c r="A62" s="42" t="s">
        <v>25</v>
      </c>
      <c r="B62" s="42" t="s">
        <v>30</v>
      </c>
      <c r="C62" s="17"/>
      <c r="D62" s="17"/>
      <c r="E62" s="17"/>
      <c r="F62" s="17"/>
      <c r="G62" s="17"/>
      <c r="I62" s="47">
        <f t="shared" si="0"/>
        <v>0</v>
      </c>
      <c r="J62" s="46">
        <f t="shared" ref="J62:J67" si="1">I62</f>
        <v>0</v>
      </c>
    </row>
    <row r="63" spans="1:10" x14ac:dyDescent="0.3">
      <c r="A63" s="42" t="s">
        <v>349</v>
      </c>
      <c r="B63" s="42" t="s">
        <v>30</v>
      </c>
      <c r="C63" s="17"/>
      <c r="D63" s="17"/>
      <c r="E63" s="17"/>
      <c r="F63" s="17"/>
      <c r="G63" s="17"/>
      <c r="I63" s="47">
        <f t="shared" si="0"/>
        <v>0</v>
      </c>
      <c r="J63" s="46">
        <f t="shared" si="1"/>
        <v>0</v>
      </c>
    </row>
    <row r="64" spans="1:10" x14ac:dyDescent="0.3">
      <c r="A64" s="42" t="s">
        <v>27</v>
      </c>
      <c r="B64" s="42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60" t="s">
        <v>325</v>
      </c>
      <c r="B65" s="60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28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398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 t="shared" si="1"/>
        <v>0</v>
      </c>
    </row>
    <row r="68" spans="1:10" x14ac:dyDescent="0.3">
      <c r="A68" s="42" t="s">
        <v>458</v>
      </c>
      <c r="B68" s="42" t="s">
        <v>30</v>
      </c>
      <c r="C68" s="17"/>
      <c r="D68" s="17"/>
      <c r="E68" s="17"/>
      <c r="F68" s="17"/>
      <c r="G68" s="17"/>
      <c r="I68" s="47">
        <f t="shared" si="0"/>
        <v>0</v>
      </c>
      <c r="J68" s="44">
        <f>I68</f>
        <v>0</v>
      </c>
    </row>
    <row r="69" spans="1:10" x14ac:dyDescent="0.3">
      <c r="A69" s="53" t="s">
        <v>29</v>
      </c>
      <c r="B69" s="53" t="s">
        <v>472</v>
      </c>
      <c r="C69" s="17"/>
      <c r="D69" s="17"/>
      <c r="E69" s="17"/>
      <c r="F69" s="17"/>
      <c r="G69" s="17"/>
      <c r="I69" s="47">
        <f t="shared" si="0"/>
        <v>0</v>
      </c>
      <c r="J69" s="44"/>
    </row>
    <row r="70" spans="1:10" x14ac:dyDescent="0.3">
      <c r="A70" s="53" t="s">
        <v>330</v>
      </c>
      <c r="B70" s="53" t="s">
        <v>472</v>
      </c>
      <c r="C70" s="17"/>
      <c r="D70" s="17"/>
      <c r="E70" s="17"/>
      <c r="F70" s="17"/>
      <c r="G70" s="17"/>
      <c r="I70" s="47">
        <f t="shared" si="0"/>
        <v>0</v>
      </c>
      <c r="J70" s="44"/>
    </row>
    <row r="71" spans="1:10" x14ac:dyDescent="0.3">
      <c r="A71" s="53" t="s">
        <v>17</v>
      </c>
      <c r="B71" s="53" t="s">
        <v>472</v>
      </c>
      <c r="C71" s="17"/>
      <c r="D71" s="17">
        <v>3023</v>
      </c>
      <c r="E71" s="17"/>
      <c r="F71" s="17"/>
      <c r="G71" s="17"/>
      <c r="I71" s="47">
        <f t="shared" si="0"/>
        <v>3023</v>
      </c>
      <c r="J71" s="44"/>
    </row>
    <row r="72" spans="1:10" x14ac:dyDescent="0.3">
      <c r="A72" s="53" t="s">
        <v>331</v>
      </c>
      <c r="B72" s="53" t="s">
        <v>472</v>
      </c>
      <c r="C72" s="17"/>
      <c r="D72" s="17"/>
      <c r="E72" s="17"/>
      <c r="F72" s="17"/>
      <c r="G72" s="17"/>
      <c r="I72" s="47">
        <f t="shared" si="0"/>
        <v>0</v>
      </c>
      <c r="J72" s="44"/>
    </row>
    <row r="73" spans="1:10" x14ac:dyDescent="0.3">
      <c r="A73" s="53" t="s">
        <v>244</v>
      </c>
      <c r="B73" s="53" t="s">
        <v>472</v>
      </c>
      <c r="C73" s="17"/>
      <c r="D73" s="17"/>
      <c r="E73" s="17"/>
      <c r="F73" s="17"/>
      <c r="G73" s="17"/>
      <c r="I73" s="47">
        <f t="shared" si="0"/>
        <v>0</v>
      </c>
      <c r="J73" s="44"/>
    </row>
    <row r="74" spans="1:10" x14ac:dyDescent="0.3">
      <c r="A74" t="s">
        <v>29</v>
      </c>
      <c r="B74" s="59" t="s">
        <v>254</v>
      </c>
      <c r="C74" s="17"/>
      <c r="D74" s="17"/>
      <c r="E74" s="17"/>
      <c r="F74" s="17"/>
      <c r="G74" s="17"/>
      <c r="I74" s="47">
        <f t="shared" si="0"/>
        <v>0</v>
      </c>
      <c r="J74" s="44">
        <f>I54+I69+I74+I84+I92</f>
        <v>18493</v>
      </c>
    </row>
    <row r="75" spans="1:10" x14ac:dyDescent="0.3">
      <c r="A75" t="s">
        <v>330</v>
      </c>
      <c r="B75" s="59" t="s">
        <v>254</v>
      </c>
      <c r="C75" s="17"/>
      <c r="D75" s="17"/>
      <c r="E75" s="17"/>
      <c r="F75" s="17"/>
      <c r="G75" s="17"/>
      <c r="I75" s="47">
        <f t="shared" si="0"/>
        <v>0</v>
      </c>
      <c r="J75" s="46">
        <f>I75+I70+I85+I82+I93+I55</f>
        <v>15740</v>
      </c>
    </row>
    <row r="76" spans="1:10" x14ac:dyDescent="0.3">
      <c r="A76" t="s">
        <v>17</v>
      </c>
      <c r="B76" s="59" t="s">
        <v>254</v>
      </c>
      <c r="C76" s="17"/>
      <c r="D76" s="17"/>
      <c r="E76" s="17"/>
      <c r="F76" s="17"/>
      <c r="G76" s="17"/>
      <c r="I76" s="47">
        <f t="shared" si="0"/>
        <v>0</v>
      </c>
      <c r="J76" s="44">
        <f>I56+I71+I76+I86+I94</f>
        <v>11329</v>
      </c>
    </row>
    <row r="77" spans="1:10" x14ac:dyDescent="0.3">
      <c r="A77" t="s">
        <v>331</v>
      </c>
      <c r="B77" s="59" t="s">
        <v>254</v>
      </c>
      <c r="C77" s="17"/>
      <c r="D77" s="17"/>
      <c r="E77" s="17"/>
      <c r="F77" s="17"/>
      <c r="G77" s="17"/>
      <c r="I77" s="47">
        <f t="shared" si="0"/>
        <v>0</v>
      </c>
      <c r="J77" s="46">
        <f>I72+I77+I87+I95+I57</f>
        <v>10442</v>
      </c>
    </row>
    <row r="78" spans="1:10" x14ac:dyDescent="0.3">
      <c r="A78" t="s">
        <v>18</v>
      </c>
      <c r="B78" s="59" t="s">
        <v>254</v>
      </c>
      <c r="C78" s="17"/>
      <c r="D78" s="17"/>
      <c r="E78" s="17"/>
      <c r="F78" s="17"/>
      <c r="G78" s="17"/>
      <c r="I78" s="47">
        <f t="shared" si="0"/>
        <v>0</v>
      </c>
      <c r="J78" s="44">
        <f>I58+I73+I88+I78+I96</f>
        <v>4049</v>
      </c>
    </row>
    <row r="79" spans="1:10" x14ac:dyDescent="0.3">
      <c r="A79" t="s">
        <v>415</v>
      </c>
      <c r="B79" s="59" t="s">
        <v>254</v>
      </c>
      <c r="C79" s="17"/>
      <c r="D79" s="17"/>
      <c r="E79" s="17"/>
      <c r="F79" s="17"/>
      <c r="G79" s="17"/>
      <c r="I79" s="47">
        <f t="shared" si="0"/>
        <v>0</v>
      </c>
      <c r="J79" s="44">
        <f>I79+I59+I89+I97</f>
        <v>6131</v>
      </c>
    </row>
    <row r="80" spans="1:10" x14ac:dyDescent="0.3">
      <c r="A80" t="s">
        <v>244</v>
      </c>
      <c r="B80" s="59" t="s">
        <v>254</v>
      </c>
      <c r="C80" s="17"/>
      <c r="D80" s="17"/>
      <c r="E80" s="17"/>
      <c r="F80" s="17"/>
      <c r="G80" s="17"/>
      <c r="I80" s="47">
        <f t="shared" si="0"/>
        <v>0</v>
      </c>
      <c r="J80" s="44">
        <f>I60+I80+I90+I98</f>
        <v>3015</v>
      </c>
    </row>
    <row r="81" spans="1:10" x14ac:dyDescent="0.3">
      <c r="A81" t="s">
        <v>162</v>
      </c>
      <c r="B81" s="59" t="s">
        <v>254</v>
      </c>
      <c r="C81" s="17"/>
      <c r="D81" s="17"/>
      <c r="E81" s="17"/>
      <c r="F81" s="17"/>
      <c r="G81" s="17"/>
      <c r="I81" s="47">
        <f t="shared" si="0"/>
        <v>0</v>
      </c>
      <c r="J81" s="44">
        <f>I61+I81+I91+I83+I99</f>
        <v>3904</v>
      </c>
    </row>
    <row r="82" spans="1:10" x14ac:dyDescent="0.3">
      <c r="A82" t="s">
        <v>361</v>
      </c>
      <c r="B82" s="64" t="s">
        <v>360</v>
      </c>
      <c r="C82" s="17"/>
      <c r="D82" s="17"/>
      <c r="E82" s="17"/>
      <c r="F82" s="17"/>
      <c r="G82" s="17"/>
      <c r="I82" s="13">
        <f t="shared" si="0"/>
        <v>0</v>
      </c>
      <c r="J82" s="45"/>
    </row>
    <row r="83" spans="1:10" x14ac:dyDescent="0.3">
      <c r="A83" s="2" t="s">
        <v>364</v>
      </c>
      <c r="B83" s="64" t="s">
        <v>360</v>
      </c>
      <c r="C83" s="17"/>
      <c r="D83" s="17"/>
      <c r="E83" s="17"/>
      <c r="F83" s="17"/>
      <c r="G83" s="17"/>
      <c r="I83" s="13">
        <f t="shared" si="0"/>
        <v>0</v>
      </c>
      <c r="J83" s="45"/>
    </row>
    <row r="84" spans="1:10" x14ac:dyDescent="0.3">
      <c r="A84" s="2" t="s">
        <v>37</v>
      </c>
      <c r="B84" s="73" t="s">
        <v>297</v>
      </c>
      <c r="C84" s="17"/>
      <c r="D84" s="17"/>
      <c r="E84" s="17"/>
      <c r="F84" s="17"/>
      <c r="G84" s="17"/>
      <c r="I84" s="13">
        <f t="shared" si="0"/>
        <v>0</v>
      </c>
      <c r="J84" s="46"/>
    </row>
    <row r="85" spans="1:10" x14ac:dyDescent="0.3">
      <c r="A85" s="2" t="s">
        <v>332</v>
      </c>
      <c r="B85" s="73" t="s">
        <v>297</v>
      </c>
      <c r="C85" s="17"/>
      <c r="D85" s="17"/>
      <c r="E85" s="17"/>
      <c r="F85" s="17"/>
      <c r="G85" s="17"/>
      <c r="I85" s="13">
        <f t="shared" si="0"/>
        <v>0</v>
      </c>
      <c r="J85" s="46"/>
    </row>
    <row r="86" spans="1:10" x14ac:dyDescent="0.3">
      <c r="A86" s="2" t="s">
        <v>33</v>
      </c>
      <c r="B86" s="73" t="s">
        <v>297</v>
      </c>
      <c r="C86" s="17"/>
      <c r="D86" s="17"/>
      <c r="E86" s="17"/>
      <c r="F86" s="17"/>
      <c r="G86" s="17"/>
      <c r="I86" s="13">
        <f t="shared" si="0"/>
        <v>0</v>
      </c>
      <c r="J86" s="46"/>
    </row>
    <row r="87" spans="1:10" x14ac:dyDescent="0.3">
      <c r="A87" s="2" t="s">
        <v>326</v>
      </c>
      <c r="B87" s="73" t="s">
        <v>297</v>
      </c>
      <c r="C87" s="17"/>
      <c r="D87" s="17"/>
      <c r="E87" s="17"/>
      <c r="F87" s="17"/>
      <c r="G87" s="17"/>
      <c r="I87" s="13">
        <f t="shared" si="0"/>
        <v>0</v>
      </c>
      <c r="J87" s="46"/>
    </row>
    <row r="88" spans="1:10" x14ac:dyDescent="0.3">
      <c r="A88" s="2" t="s">
        <v>31</v>
      </c>
      <c r="B88" s="73" t="s">
        <v>297</v>
      </c>
      <c r="C88" s="17"/>
      <c r="D88" s="17"/>
      <c r="E88" s="17"/>
      <c r="F88" s="17"/>
      <c r="G88" s="17"/>
      <c r="I88" s="13">
        <f t="shared" si="0"/>
        <v>0</v>
      </c>
      <c r="J88" s="46"/>
    </row>
    <row r="89" spans="1:10" x14ac:dyDescent="0.3">
      <c r="A89" s="2" t="s">
        <v>339</v>
      </c>
      <c r="B89" s="73" t="s">
        <v>297</v>
      </c>
      <c r="C89" s="17"/>
      <c r="D89" s="17"/>
      <c r="E89" s="17"/>
      <c r="F89" s="17"/>
      <c r="G89" s="17"/>
      <c r="I89" s="13">
        <f t="shared" si="0"/>
        <v>0</v>
      </c>
      <c r="J89" s="46"/>
    </row>
    <row r="90" spans="1:10" x14ac:dyDescent="0.3">
      <c r="A90" s="2" t="s">
        <v>245</v>
      </c>
      <c r="B90" s="73" t="s">
        <v>297</v>
      </c>
      <c r="C90" s="17"/>
      <c r="D90" s="17"/>
      <c r="E90" s="17"/>
      <c r="F90" s="17"/>
      <c r="G90" s="17"/>
      <c r="I90" s="13">
        <f t="shared" si="0"/>
        <v>0</v>
      </c>
      <c r="J90" s="46"/>
    </row>
    <row r="91" spans="1:10" x14ac:dyDescent="0.3">
      <c r="A91" s="2" t="s">
        <v>161</v>
      </c>
      <c r="B91" s="73" t="s">
        <v>297</v>
      </c>
      <c r="C91" s="17"/>
      <c r="D91" s="17"/>
      <c r="E91" s="17"/>
      <c r="F91" s="17"/>
      <c r="G91" s="17"/>
      <c r="I91" s="13">
        <f t="shared" si="0"/>
        <v>0</v>
      </c>
      <c r="J91" s="46"/>
    </row>
    <row r="92" spans="1:10" x14ac:dyDescent="0.3">
      <c r="A92" s="77" t="s">
        <v>175</v>
      </c>
      <c r="B92" s="67" t="s">
        <v>382</v>
      </c>
      <c r="C92" s="17"/>
      <c r="D92" s="17"/>
      <c r="E92" s="17">
        <v>4705</v>
      </c>
      <c r="F92" s="17">
        <v>3150</v>
      </c>
      <c r="G92" s="17">
        <v>10638</v>
      </c>
      <c r="I92" s="13">
        <f t="shared" si="0"/>
        <v>18493</v>
      </c>
      <c r="J92" s="46"/>
    </row>
    <row r="93" spans="1:10" x14ac:dyDescent="0.3">
      <c r="A93" s="77" t="s">
        <v>361</v>
      </c>
      <c r="B93" s="67" t="s">
        <v>382</v>
      </c>
      <c r="C93" s="17"/>
      <c r="D93" s="17"/>
      <c r="E93" s="17">
        <v>4076</v>
      </c>
      <c r="F93" s="17">
        <v>8166</v>
      </c>
      <c r="G93" s="17">
        <v>3498</v>
      </c>
      <c r="I93" s="13">
        <f t="shared" si="0"/>
        <v>15740</v>
      </c>
      <c r="J93" s="46"/>
    </row>
    <row r="94" spans="1:10" x14ac:dyDescent="0.3">
      <c r="A94" s="77" t="s">
        <v>176</v>
      </c>
      <c r="B94" s="67" t="s">
        <v>382</v>
      </c>
      <c r="C94" s="17"/>
      <c r="D94" s="17">
        <v>3384</v>
      </c>
      <c r="E94" s="17"/>
      <c r="F94" s="17">
        <v>1131</v>
      </c>
      <c r="G94" s="17">
        <v>3791</v>
      </c>
      <c r="I94" s="13">
        <f t="shared" si="0"/>
        <v>8306</v>
      </c>
      <c r="J94" s="46"/>
    </row>
    <row r="95" spans="1:10" x14ac:dyDescent="0.3">
      <c r="A95" s="77" t="s">
        <v>362</v>
      </c>
      <c r="B95" s="67" t="s">
        <v>382</v>
      </c>
      <c r="C95" s="17"/>
      <c r="D95" s="17">
        <v>3493</v>
      </c>
      <c r="E95" s="17">
        <v>4430</v>
      </c>
      <c r="F95" s="17">
        <v>2519</v>
      </c>
      <c r="G95" s="17"/>
      <c r="I95" s="13">
        <f t="shared" si="0"/>
        <v>10442</v>
      </c>
      <c r="J95" s="46"/>
    </row>
    <row r="96" spans="1:10" x14ac:dyDescent="0.3">
      <c r="A96" s="77" t="s">
        <v>177</v>
      </c>
      <c r="B96" s="67" t="s">
        <v>382</v>
      </c>
      <c r="C96" s="17"/>
      <c r="D96" s="17"/>
      <c r="E96" s="17">
        <v>2276</v>
      </c>
      <c r="F96" s="17"/>
      <c r="G96" s="17">
        <v>1773</v>
      </c>
      <c r="I96" s="13">
        <f t="shared" si="0"/>
        <v>4049</v>
      </c>
      <c r="J96" s="46"/>
    </row>
    <row r="97" spans="1:10" x14ac:dyDescent="0.3">
      <c r="A97" s="77" t="s">
        <v>449</v>
      </c>
      <c r="B97" s="67" t="s">
        <v>382</v>
      </c>
      <c r="C97" s="17"/>
      <c r="D97" s="17">
        <v>336</v>
      </c>
      <c r="E97" s="17">
        <v>2040</v>
      </c>
      <c r="F97" s="17">
        <v>2798</v>
      </c>
      <c r="G97" s="17">
        <v>957</v>
      </c>
      <c r="I97" s="13">
        <f t="shared" si="0"/>
        <v>6131</v>
      </c>
      <c r="J97" s="46"/>
    </row>
    <row r="98" spans="1:10" x14ac:dyDescent="0.3">
      <c r="A98" s="77" t="s">
        <v>363</v>
      </c>
      <c r="B98" s="67" t="s">
        <v>382</v>
      </c>
      <c r="C98" s="17"/>
      <c r="D98" s="17"/>
      <c r="E98" s="17">
        <v>113</v>
      </c>
      <c r="F98" s="17">
        <v>2902</v>
      </c>
      <c r="G98" s="17"/>
      <c r="I98" s="13">
        <f t="shared" si="0"/>
        <v>3015</v>
      </c>
      <c r="J98" s="46"/>
    </row>
    <row r="99" spans="1:10" x14ac:dyDescent="0.3">
      <c r="A99" s="77" t="s">
        <v>364</v>
      </c>
      <c r="B99" s="67" t="s">
        <v>382</v>
      </c>
      <c r="C99" s="17"/>
      <c r="D99" s="17">
        <v>1782</v>
      </c>
      <c r="E99" s="17"/>
      <c r="F99" s="17">
        <v>2122</v>
      </c>
      <c r="G99" s="17"/>
      <c r="I99" s="13">
        <f t="shared" si="0"/>
        <v>3904</v>
      </c>
      <c r="J99" s="46"/>
    </row>
    <row r="100" spans="1:10" x14ac:dyDescent="0.3">
      <c r="A100" t="s">
        <v>441</v>
      </c>
      <c r="B100" s="56" t="s">
        <v>32</v>
      </c>
      <c r="C100" s="17"/>
      <c r="D100" s="17"/>
      <c r="E100" s="17"/>
      <c r="F100" s="17"/>
      <c r="G100" s="17"/>
      <c r="I100" s="13">
        <f t="shared" si="0"/>
        <v>0</v>
      </c>
      <c r="J100" s="46">
        <f>I100</f>
        <v>0</v>
      </c>
    </row>
    <row r="101" spans="1:10" x14ac:dyDescent="0.3">
      <c r="A101" t="s">
        <v>340</v>
      </c>
      <c r="B101" s="56" t="s">
        <v>32</v>
      </c>
      <c r="C101" s="17"/>
      <c r="D101" s="17"/>
      <c r="E101" s="17"/>
      <c r="F101" s="17">
        <v>3539</v>
      </c>
      <c r="G101" s="17"/>
      <c r="I101" s="13">
        <f t="shared" si="0"/>
        <v>3539</v>
      </c>
      <c r="J101" s="46">
        <f t="shared" ref="J101:J119" si="2">I101</f>
        <v>3539</v>
      </c>
    </row>
    <row r="102" spans="1:10" x14ac:dyDescent="0.3">
      <c r="A102" t="s">
        <v>405</v>
      </c>
      <c r="B102" s="56" t="s">
        <v>32</v>
      </c>
      <c r="C102" s="17"/>
      <c r="D102" s="17"/>
      <c r="E102" s="17"/>
      <c r="F102" s="17"/>
      <c r="G102" s="17"/>
      <c r="I102" s="13">
        <f t="shared" si="0"/>
        <v>0</v>
      </c>
      <c r="J102" s="46">
        <f t="shared" si="2"/>
        <v>0</v>
      </c>
    </row>
    <row r="103" spans="1:10" x14ac:dyDescent="0.3">
      <c r="A103" t="s">
        <v>341</v>
      </c>
      <c r="B103" s="56" t="s">
        <v>32</v>
      </c>
      <c r="C103" s="17"/>
      <c r="D103" s="17">
        <v>1943</v>
      </c>
      <c r="E103" s="17"/>
      <c r="F103" s="17">
        <v>5496</v>
      </c>
      <c r="G103" s="17"/>
      <c r="I103" s="13">
        <f t="shared" si="0"/>
        <v>7439</v>
      </c>
      <c r="J103" s="46">
        <f t="shared" si="2"/>
        <v>7439</v>
      </c>
    </row>
    <row r="104" spans="1:10" x14ac:dyDescent="0.3">
      <c r="A104" t="s">
        <v>460</v>
      </c>
      <c r="B104" s="56" t="s">
        <v>32</v>
      </c>
      <c r="C104" s="17"/>
      <c r="D104" s="17"/>
      <c r="E104" s="17"/>
      <c r="F104" s="17">
        <v>779</v>
      </c>
      <c r="G104" s="17"/>
      <c r="I104" s="13">
        <f t="shared" si="0"/>
        <v>779</v>
      </c>
      <c r="J104" s="46">
        <f t="shared" si="2"/>
        <v>779</v>
      </c>
    </row>
    <row r="105" spans="1:10" x14ac:dyDescent="0.3">
      <c r="A105" t="s">
        <v>447</v>
      </c>
      <c r="B105" s="56" t="s">
        <v>32</v>
      </c>
      <c r="C105" s="17"/>
      <c r="D105" s="17">
        <v>2402</v>
      </c>
      <c r="E105" s="17"/>
      <c r="F105" s="17"/>
      <c r="G105" s="17"/>
      <c r="I105" s="13">
        <f t="shared" si="0"/>
        <v>2402</v>
      </c>
      <c r="J105" s="46">
        <f t="shared" si="2"/>
        <v>2402</v>
      </c>
    </row>
    <row r="106" spans="1:10" x14ac:dyDescent="0.3">
      <c r="A106" t="s">
        <v>35</v>
      </c>
      <c r="B106" s="56" t="s">
        <v>390</v>
      </c>
      <c r="C106" s="17"/>
      <c r="D106" s="17"/>
      <c r="E106" s="17"/>
      <c r="F106" s="17"/>
      <c r="G106" s="17"/>
      <c r="I106" s="13">
        <f t="shared" si="0"/>
        <v>0</v>
      </c>
      <c r="J106" s="46">
        <f t="shared" si="2"/>
        <v>0</v>
      </c>
    </row>
    <row r="107" spans="1:10" x14ac:dyDescent="0.3">
      <c r="A107" t="s">
        <v>389</v>
      </c>
      <c r="B107" s="56" t="s">
        <v>390</v>
      </c>
      <c r="C107" s="17"/>
      <c r="D107" s="17"/>
      <c r="E107" s="17"/>
      <c r="F107" s="17">
        <v>4142</v>
      </c>
      <c r="G107" s="17"/>
      <c r="I107" s="13">
        <f t="shared" si="0"/>
        <v>4142</v>
      </c>
      <c r="J107" s="46">
        <f t="shared" si="2"/>
        <v>4142</v>
      </c>
    </row>
    <row r="108" spans="1:10" x14ac:dyDescent="0.3">
      <c r="A108" t="s">
        <v>396</v>
      </c>
      <c r="B108" s="56" t="s">
        <v>390</v>
      </c>
      <c r="C108" s="17"/>
      <c r="D108" s="17"/>
      <c r="E108" s="17"/>
      <c r="F108" s="17"/>
      <c r="G108" s="17"/>
      <c r="I108" s="13">
        <f t="shared" si="0"/>
        <v>0</v>
      </c>
      <c r="J108" s="46">
        <f t="shared" si="2"/>
        <v>0</v>
      </c>
    </row>
    <row r="109" spans="1:10" x14ac:dyDescent="0.3">
      <c r="A109" t="s">
        <v>391</v>
      </c>
      <c r="B109" s="56" t="s">
        <v>390</v>
      </c>
      <c r="C109" s="17"/>
      <c r="D109" s="17"/>
      <c r="E109" s="17"/>
      <c r="F109" s="17"/>
      <c r="G109" s="17"/>
      <c r="I109" s="13">
        <f t="shared" si="0"/>
        <v>0</v>
      </c>
      <c r="J109" s="46">
        <f t="shared" si="2"/>
        <v>0</v>
      </c>
    </row>
    <row r="110" spans="1:10" x14ac:dyDescent="0.3">
      <c r="A110" t="s">
        <v>462</v>
      </c>
      <c r="B110" s="56" t="s">
        <v>390</v>
      </c>
      <c r="C110" s="17"/>
      <c r="D110" s="17"/>
      <c r="E110" s="17"/>
      <c r="F110" s="17">
        <v>868</v>
      </c>
      <c r="G110" s="17"/>
      <c r="I110" s="13">
        <f t="shared" si="0"/>
        <v>868</v>
      </c>
      <c r="J110" s="46">
        <f t="shared" si="2"/>
        <v>868</v>
      </c>
    </row>
    <row r="111" spans="1:10" x14ac:dyDescent="0.3">
      <c r="A111" t="s">
        <v>408</v>
      </c>
      <c r="B111" s="56" t="s">
        <v>390</v>
      </c>
      <c r="C111" s="17"/>
      <c r="D111" s="17"/>
      <c r="E111" s="17"/>
      <c r="F111" s="17"/>
      <c r="G111" s="17"/>
      <c r="I111" s="13">
        <f t="shared" si="0"/>
        <v>0</v>
      </c>
      <c r="J111" s="46">
        <f t="shared" si="2"/>
        <v>0</v>
      </c>
    </row>
    <row r="112" spans="1:10" x14ac:dyDescent="0.3">
      <c r="A112" t="s">
        <v>35</v>
      </c>
      <c r="B112" s="56" t="s">
        <v>433</v>
      </c>
      <c r="C112" s="17"/>
      <c r="D112" s="17"/>
      <c r="E112" s="17"/>
      <c r="F112" s="17"/>
      <c r="G112" s="17"/>
      <c r="I112" s="13">
        <f t="shared" si="0"/>
        <v>0</v>
      </c>
      <c r="J112" s="46">
        <f t="shared" si="2"/>
        <v>0</v>
      </c>
    </row>
    <row r="113" spans="1:10" x14ac:dyDescent="0.3">
      <c r="A113" t="s">
        <v>389</v>
      </c>
      <c r="B113" s="56" t="s">
        <v>433</v>
      </c>
      <c r="C113" s="17"/>
      <c r="D113" s="17"/>
      <c r="E113" s="17"/>
      <c r="F113" s="17"/>
      <c r="G113" s="17"/>
      <c r="I113" s="13">
        <f t="shared" si="0"/>
        <v>0</v>
      </c>
      <c r="J113" s="46">
        <f t="shared" si="2"/>
        <v>0</v>
      </c>
    </row>
    <row r="114" spans="1:10" x14ac:dyDescent="0.3">
      <c r="A114" t="s">
        <v>396</v>
      </c>
      <c r="B114" s="56" t="s">
        <v>433</v>
      </c>
      <c r="C114" s="17"/>
      <c r="D114" s="17"/>
      <c r="E114" s="17"/>
      <c r="F114" s="17"/>
      <c r="G114" s="17"/>
      <c r="I114" s="13">
        <f t="shared" si="0"/>
        <v>0</v>
      </c>
      <c r="J114" s="46">
        <f t="shared" si="2"/>
        <v>0</v>
      </c>
    </row>
    <row r="115" spans="1:10" x14ac:dyDescent="0.3">
      <c r="A115" t="s">
        <v>391</v>
      </c>
      <c r="B115" s="56" t="s">
        <v>433</v>
      </c>
      <c r="C115" s="17"/>
      <c r="D115" s="17"/>
      <c r="E115" s="17"/>
      <c r="F115" s="17"/>
      <c r="G115" s="17"/>
      <c r="I115" s="13">
        <f t="shared" si="0"/>
        <v>0</v>
      </c>
      <c r="J115" s="46">
        <f t="shared" si="2"/>
        <v>0</v>
      </c>
    </row>
    <row r="116" spans="1:10" x14ac:dyDescent="0.3">
      <c r="A116" t="s">
        <v>408</v>
      </c>
      <c r="B116" s="56" t="s">
        <v>433</v>
      </c>
      <c r="C116" s="17"/>
      <c r="D116" s="17">
        <v>2656</v>
      </c>
      <c r="E116" s="17"/>
      <c r="F116" s="17"/>
      <c r="G116" s="17"/>
      <c r="I116" s="13">
        <f t="shared" si="0"/>
        <v>2656</v>
      </c>
      <c r="J116" s="46">
        <f t="shared" si="2"/>
        <v>2656</v>
      </c>
    </row>
    <row r="117" spans="1:10" x14ac:dyDescent="0.3">
      <c r="A117" t="s">
        <v>37</v>
      </c>
      <c r="B117" s="54" t="s">
        <v>316</v>
      </c>
      <c r="C117" s="17"/>
      <c r="D117" s="17"/>
      <c r="E117" s="17"/>
      <c r="F117" s="17"/>
      <c r="G117" s="17"/>
      <c r="I117" s="13">
        <f t="shared" si="0"/>
        <v>0</v>
      </c>
      <c r="J117" s="46">
        <f t="shared" si="2"/>
        <v>0</v>
      </c>
    </row>
    <row r="118" spans="1:10" x14ac:dyDescent="0.3">
      <c r="A118" s="53" t="s">
        <v>332</v>
      </c>
      <c r="B118" s="54" t="s">
        <v>316</v>
      </c>
      <c r="C118" s="17"/>
      <c r="D118" s="17"/>
      <c r="E118" s="17"/>
      <c r="F118" s="17"/>
      <c r="G118" s="17"/>
      <c r="I118" s="13">
        <f t="shared" si="0"/>
        <v>0</v>
      </c>
      <c r="J118" s="46">
        <f t="shared" si="2"/>
        <v>0</v>
      </c>
    </row>
    <row r="119" spans="1:10" x14ac:dyDescent="0.3">
      <c r="A119" s="53" t="s">
        <v>326</v>
      </c>
      <c r="B119" s="54" t="s">
        <v>316</v>
      </c>
      <c r="C119" s="17"/>
      <c r="D119" s="17"/>
      <c r="E119" s="17"/>
      <c r="F119" s="17"/>
      <c r="G119" s="17"/>
      <c r="I119" s="13">
        <f t="shared" si="0"/>
        <v>0</v>
      </c>
      <c r="J119" s="46">
        <f t="shared" si="2"/>
        <v>0</v>
      </c>
    </row>
    <row r="120" spans="1:10" x14ac:dyDescent="0.3">
      <c r="A120" s="53" t="s">
        <v>339</v>
      </c>
      <c r="B120" s="54" t="s">
        <v>316</v>
      </c>
      <c r="C120" s="17"/>
      <c r="D120" s="17"/>
      <c r="E120" s="17"/>
      <c r="F120" s="10"/>
      <c r="G120" s="17"/>
      <c r="I120" s="13">
        <f t="shared" si="0"/>
        <v>0</v>
      </c>
      <c r="J120" s="46">
        <f>I120</f>
        <v>0</v>
      </c>
    </row>
    <row r="121" spans="1:10" x14ac:dyDescent="0.3">
      <c r="A121" s="53" t="s">
        <v>461</v>
      </c>
      <c r="B121" s="54" t="s">
        <v>316</v>
      </c>
      <c r="C121" s="17"/>
      <c r="D121" s="17"/>
      <c r="E121" s="17"/>
      <c r="F121" s="10">
        <v>722</v>
      </c>
      <c r="G121" s="17"/>
      <c r="I121" s="13">
        <f t="shared" si="0"/>
        <v>722</v>
      </c>
      <c r="J121" s="46">
        <f>I121</f>
        <v>722</v>
      </c>
    </row>
    <row r="122" spans="1:10" x14ac:dyDescent="0.3">
      <c r="A122" s="53" t="s">
        <v>161</v>
      </c>
      <c r="B122" s="54" t="s">
        <v>316</v>
      </c>
      <c r="C122" s="17"/>
      <c r="D122" s="17">
        <v>2083</v>
      </c>
      <c r="E122" s="17"/>
      <c r="F122" s="10"/>
      <c r="G122" s="17"/>
      <c r="I122" s="13">
        <f t="shared" si="0"/>
        <v>2083</v>
      </c>
      <c r="J122" s="46">
        <f>I122</f>
        <v>2083</v>
      </c>
    </row>
    <row r="123" spans="1:10" x14ac:dyDescent="0.3">
      <c r="A123" s="53" t="s">
        <v>25</v>
      </c>
      <c r="B123" s="54" t="s">
        <v>397</v>
      </c>
      <c r="C123" s="17"/>
      <c r="D123" s="17"/>
      <c r="E123" s="17"/>
      <c r="F123" s="10"/>
      <c r="G123" s="17"/>
      <c r="I123" s="13">
        <f t="shared" si="0"/>
        <v>0</v>
      </c>
      <c r="J123" s="46">
        <f t="shared" ref="J123:J129" si="3">I123</f>
        <v>0</v>
      </c>
    </row>
    <row r="124" spans="1:10" x14ac:dyDescent="0.3">
      <c r="A124" s="53" t="s">
        <v>349</v>
      </c>
      <c r="B124" s="54" t="s">
        <v>397</v>
      </c>
      <c r="C124" s="17"/>
      <c r="D124" s="17"/>
      <c r="E124" s="17"/>
      <c r="F124" s="10">
        <v>6786</v>
      </c>
      <c r="G124" s="17"/>
      <c r="I124" s="13">
        <f t="shared" si="0"/>
        <v>6786</v>
      </c>
      <c r="J124" s="46">
        <f t="shared" si="3"/>
        <v>6786</v>
      </c>
    </row>
    <row r="125" spans="1:10" x14ac:dyDescent="0.3">
      <c r="A125" s="53" t="s">
        <v>325</v>
      </c>
      <c r="B125" s="54" t="s">
        <v>397</v>
      </c>
      <c r="C125" s="17"/>
      <c r="D125" s="17">
        <v>6390</v>
      </c>
      <c r="E125" s="17"/>
      <c r="F125" s="10"/>
      <c r="G125" s="17"/>
      <c r="I125" s="13">
        <f t="shared" si="0"/>
        <v>6390</v>
      </c>
      <c r="J125" s="46">
        <f t="shared" si="3"/>
        <v>6390</v>
      </c>
    </row>
    <row r="126" spans="1:10" x14ac:dyDescent="0.3">
      <c r="A126" s="53" t="s">
        <v>28</v>
      </c>
      <c r="B126" s="54" t="s">
        <v>397</v>
      </c>
      <c r="C126" s="17"/>
      <c r="D126" s="17"/>
      <c r="E126" s="17"/>
      <c r="F126" s="10"/>
      <c r="G126" s="17"/>
      <c r="I126" s="13">
        <f t="shared" si="0"/>
        <v>0</v>
      </c>
      <c r="J126" s="46">
        <f t="shared" si="3"/>
        <v>0</v>
      </c>
    </row>
    <row r="127" spans="1:10" x14ac:dyDescent="0.3">
      <c r="A127" s="53" t="s">
        <v>398</v>
      </c>
      <c r="B127" s="54" t="s">
        <v>397</v>
      </c>
      <c r="C127" s="17"/>
      <c r="D127" s="17">
        <v>1795</v>
      </c>
      <c r="E127" s="17"/>
      <c r="F127" s="10">
        <v>4254</v>
      </c>
      <c r="G127" s="17"/>
      <c r="I127" s="13">
        <f t="shared" si="0"/>
        <v>6049</v>
      </c>
      <c r="J127" s="46">
        <f t="shared" si="3"/>
        <v>6049</v>
      </c>
    </row>
    <row r="128" spans="1:10" x14ac:dyDescent="0.3">
      <c r="A128" s="53" t="s">
        <v>458</v>
      </c>
      <c r="B128" s="54" t="s">
        <v>397</v>
      </c>
      <c r="C128" s="17"/>
      <c r="D128" s="17">
        <v>288</v>
      </c>
      <c r="E128" s="17"/>
      <c r="F128" s="10">
        <v>682</v>
      </c>
      <c r="G128" s="17"/>
      <c r="I128" s="13">
        <f t="shared" si="0"/>
        <v>970</v>
      </c>
      <c r="J128" s="46">
        <f t="shared" si="3"/>
        <v>970</v>
      </c>
    </row>
    <row r="129" spans="1:10" x14ac:dyDescent="0.3">
      <c r="A129" s="53" t="s">
        <v>160</v>
      </c>
      <c r="B129" s="54" t="s">
        <v>397</v>
      </c>
      <c r="C129" s="17"/>
      <c r="D129" s="17">
        <v>2063</v>
      </c>
      <c r="E129" s="17">
        <v>1691</v>
      </c>
      <c r="F129" s="10"/>
      <c r="G129" s="17"/>
      <c r="I129" s="13">
        <f t="shared" si="0"/>
        <v>3754</v>
      </c>
      <c r="J129" s="46">
        <f t="shared" si="3"/>
        <v>3754</v>
      </c>
    </row>
    <row r="130" spans="1:10" x14ac:dyDescent="0.3">
      <c r="A130" t="s">
        <v>37</v>
      </c>
      <c r="B130" t="s">
        <v>277</v>
      </c>
      <c r="C130" s="17"/>
      <c r="D130" s="17"/>
      <c r="E130" s="17"/>
      <c r="F130" s="10"/>
      <c r="G130" s="17"/>
      <c r="I130" s="47">
        <f t="shared" si="0"/>
        <v>0</v>
      </c>
      <c r="J130" s="46"/>
    </row>
    <row r="131" spans="1:10" x14ac:dyDescent="0.3">
      <c r="A131" t="s">
        <v>33</v>
      </c>
      <c r="B131" t="s">
        <v>277</v>
      </c>
      <c r="C131" s="17"/>
      <c r="D131" s="17"/>
      <c r="E131" s="17"/>
      <c r="F131" s="10"/>
      <c r="G131" s="17"/>
      <c r="I131" s="47">
        <f t="shared" si="0"/>
        <v>0</v>
      </c>
      <c r="J131" s="46"/>
    </row>
    <row r="132" spans="1:10" x14ac:dyDescent="0.3">
      <c r="A132" t="s">
        <v>31</v>
      </c>
      <c r="B132" t="s">
        <v>277</v>
      </c>
      <c r="C132" s="17"/>
      <c r="D132" s="17"/>
      <c r="E132" s="17"/>
      <c r="F132" s="10"/>
      <c r="G132" s="17"/>
      <c r="I132" s="47">
        <f t="shared" si="0"/>
        <v>0</v>
      </c>
      <c r="J132" s="46"/>
    </row>
    <row r="133" spans="1:10" x14ac:dyDescent="0.3">
      <c r="A133" t="s">
        <v>245</v>
      </c>
      <c r="B133" t="s">
        <v>277</v>
      </c>
      <c r="C133" s="17"/>
      <c r="D133" s="17"/>
      <c r="E133" s="17"/>
      <c r="F133" s="10"/>
      <c r="G133" s="17"/>
      <c r="I133" s="74">
        <f t="shared" si="0"/>
        <v>0</v>
      </c>
      <c r="J133" s="46"/>
    </row>
    <row r="134" spans="1:10" x14ac:dyDescent="0.3">
      <c r="A134" s="2" t="s">
        <v>37</v>
      </c>
      <c r="B134" s="2" t="s">
        <v>153</v>
      </c>
      <c r="C134" s="17"/>
      <c r="D134" s="17"/>
      <c r="E134" s="17"/>
      <c r="F134" s="10"/>
      <c r="G134" s="17"/>
      <c r="I134" s="47">
        <f t="shared" si="0"/>
        <v>0</v>
      </c>
      <c r="J134" s="46">
        <f>I130+I134+I142</f>
        <v>2290</v>
      </c>
    </row>
    <row r="135" spans="1:10" x14ac:dyDescent="0.3">
      <c r="A135" s="2" t="s">
        <v>332</v>
      </c>
      <c r="B135" s="2" t="s">
        <v>153</v>
      </c>
      <c r="C135" s="17"/>
      <c r="D135" s="17"/>
      <c r="E135" s="17"/>
      <c r="F135" s="10"/>
      <c r="G135" s="87"/>
      <c r="H135" s="87"/>
      <c r="I135" s="47">
        <f t="shared" si="0"/>
        <v>0</v>
      </c>
      <c r="J135" s="46">
        <f>I135+I143</f>
        <v>0</v>
      </c>
    </row>
    <row r="136" spans="1:10" x14ac:dyDescent="0.3">
      <c r="A136" s="2" t="s">
        <v>33</v>
      </c>
      <c r="B136" s="2" t="s">
        <v>153</v>
      </c>
      <c r="C136" s="17"/>
      <c r="D136" s="17"/>
      <c r="E136" s="17"/>
      <c r="F136" s="10"/>
      <c r="G136" s="17"/>
      <c r="I136" s="47">
        <f t="shared" si="0"/>
        <v>0</v>
      </c>
      <c r="J136" s="46">
        <f>I131+I136+I144</f>
        <v>688</v>
      </c>
    </row>
    <row r="137" spans="1:10" x14ac:dyDescent="0.3">
      <c r="A137" s="2" t="s">
        <v>326</v>
      </c>
      <c r="B137" s="2" t="s">
        <v>153</v>
      </c>
      <c r="C137" s="17"/>
      <c r="D137" s="17"/>
      <c r="E137" s="17"/>
      <c r="F137" s="10"/>
      <c r="G137" s="17"/>
      <c r="I137" s="47">
        <f t="shared" si="0"/>
        <v>0</v>
      </c>
      <c r="J137" s="46">
        <f>I137+I145</f>
        <v>11230</v>
      </c>
    </row>
    <row r="138" spans="1:10" x14ac:dyDescent="0.3">
      <c r="A138" s="2" t="s">
        <v>31</v>
      </c>
      <c r="B138" s="2" t="s">
        <v>153</v>
      </c>
      <c r="C138" s="17"/>
      <c r="D138" s="17"/>
      <c r="E138" s="17"/>
      <c r="F138" s="10"/>
      <c r="G138" s="17"/>
      <c r="I138" s="47">
        <f t="shared" si="0"/>
        <v>0</v>
      </c>
      <c r="J138" s="46">
        <f>I132+I138+I146</f>
        <v>3247</v>
      </c>
    </row>
    <row r="139" spans="1:10" x14ac:dyDescent="0.3">
      <c r="A139" s="2" t="s">
        <v>339</v>
      </c>
      <c r="B139" s="2" t="s">
        <v>153</v>
      </c>
      <c r="C139" s="17"/>
      <c r="D139" s="17"/>
      <c r="E139" s="17"/>
      <c r="F139" s="10"/>
      <c r="G139" s="17"/>
      <c r="I139" s="47">
        <f t="shared" si="0"/>
        <v>0</v>
      </c>
      <c r="J139" s="46">
        <f>I139+I147</f>
        <v>6761</v>
      </c>
    </row>
    <row r="140" spans="1:10" x14ac:dyDescent="0.3">
      <c r="A140" s="2" t="s">
        <v>245</v>
      </c>
      <c r="B140" s="2" t="s">
        <v>153</v>
      </c>
      <c r="C140" s="17"/>
      <c r="D140" s="17"/>
      <c r="E140" s="17"/>
      <c r="F140" s="10"/>
      <c r="G140" s="87"/>
      <c r="H140" s="87"/>
      <c r="I140" s="47">
        <f t="shared" si="0"/>
        <v>0</v>
      </c>
      <c r="J140" s="46">
        <f>I133+I140+I148</f>
        <v>0</v>
      </c>
    </row>
    <row r="141" spans="1:10" x14ac:dyDescent="0.3">
      <c r="A141" s="2" t="s">
        <v>161</v>
      </c>
      <c r="B141" s="2" t="s">
        <v>153</v>
      </c>
      <c r="C141" s="17"/>
      <c r="D141" s="17"/>
      <c r="E141" s="17"/>
      <c r="F141" s="10"/>
      <c r="G141" s="17"/>
      <c r="H141" s="17"/>
      <c r="I141" s="47">
        <f t="shared" si="0"/>
        <v>0</v>
      </c>
      <c r="J141" s="46">
        <f>I141+I149</f>
        <v>2693</v>
      </c>
    </row>
    <row r="142" spans="1:10" x14ac:dyDescent="0.3">
      <c r="A142" s="2" t="s">
        <v>37</v>
      </c>
      <c r="B142" s="2" t="s">
        <v>381</v>
      </c>
      <c r="C142" s="17"/>
      <c r="D142" s="17"/>
      <c r="E142" s="17"/>
      <c r="F142" s="17">
        <v>1201</v>
      </c>
      <c r="G142" s="17">
        <v>1089</v>
      </c>
      <c r="I142" s="47">
        <f t="shared" si="0"/>
        <v>2290</v>
      </c>
      <c r="J142" s="46"/>
    </row>
    <row r="143" spans="1:10" x14ac:dyDescent="0.3">
      <c r="A143" s="2" t="s">
        <v>332</v>
      </c>
      <c r="B143" s="2" t="s">
        <v>381</v>
      </c>
      <c r="C143" s="17"/>
      <c r="D143" s="17"/>
      <c r="E143" s="17"/>
      <c r="F143" s="10"/>
      <c r="G143" s="17"/>
      <c r="I143" s="47">
        <f t="shared" si="0"/>
        <v>0</v>
      </c>
      <c r="J143" s="46"/>
    </row>
    <row r="144" spans="1:10" x14ac:dyDescent="0.3">
      <c r="A144" s="2" t="s">
        <v>33</v>
      </c>
      <c r="B144" s="2" t="s">
        <v>381</v>
      </c>
      <c r="C144" s="17"/>
      <c r="D144" s="17">
        <v>688</v>
      </c>
      <c r="E144" s="17"/>
      <c r="F144" s="10"/>
      <c r="G144" s="17"/>
      <c r="I144" s="47">
        <f t="shared" si="0"/>
        <v>688</v>
      </c>
      <c r="J144" s="46"/>
    </row>
    <row r="145" spans="1:10" x14ac:dyDescent="0.3">
      <c r="A145" s="2" t="s">
        <v>326</v>
      </c>
      <c r="B145" s="2" t="s">
        <v>381</v>
      </c>
      <c r="C145" s="17"/>
      <c r="D145" s="17">
        <v>9446</v>
      </c>
      <c r="E145" s="17">
        <v>461</v>
      </c>
      <c r="F145" s="10">
        <v>1323</v>
      </c>
      <c r="G145" s="17"/>
      <c r="I145" s="47">
        <f t="shared" si="0"/>
        <v>11230</v>
      </c>
      <c r="J145" s="46"/>
    </row>
    <row r="146" spans="1:10" x14ac:dyDescent="0.3">
      <c r="A146" s="2" t="s">
        <v>31</v>
      </c>
      <c r="B146" s="2" t="s">
        <v>381</v>
      </c>
      <c r="C146" s="17"/>
      <c r="D146" s="17"/>
      <c r="E146" s="17">
        <v>1484</v>
      </c>
      <c r="F146" s="10"/>
      <c r="G146" s="17">
        <v>1763</v>
      </c>
      <c r="H146" s="17"/>
      <c r="I146" s="47">
        <f t="shared" si="0"/>
        <v>3247</v>
      </c>
      <c r="J146" s="46"/>
    </row>
    <row r="147" spans="1:10" x14ac:dyDescent="0.3">
      <c r="A147" s="2" t="s">
        <v>339</v>
      </c>
      <c r="B147" s="2" t="s">
        <v>381</v>
      </c>
      <c r="C147" s="17"/>
      <c r="D147" s="17"/>
      <c r="E147" s="17">
        <v>2228</v>
      </c>
      <c r="F147" s="10">
        <v>3495</v>
      </c>
      <c r="G147" s="17">
        <v>1038</v>
      </c>
      <c r="I147" s="47">
        <f t="shared" si="0"/>
        <v>6761</v>
      </c>
      <c r="J147" s="46"/>
    </row>
    <row r="148" spans="1:10" x14ac:dyDescent="0.3">
      <c r="A148" s="2" t="s">
        <v>245</v>
      </c>
      <c r="B148" s="2" t="s">
        <v>381</v>
      </c>
      <c r="C148" s="17"/>
      <c r="D148" s="17"/>
      <c r="E148" s="17"/>
      <c r="F148" s="10"/>
      <c r="G148" s="87"/>
      <c r="H148" s="87"/>
      <c r="I148" s="47">
        <f t="shared" si="0"/>
        <v>0</v>
      </c>
      <c r="J148" s="46"/>
    </row>
    <row r="149" spans="1:10" x14ac:dyDescent="0.3">
      <c r="A149" s="2" t="s">
        <v>161</v>
      </c>
      <c r="B149" s="2" t="s">
        <v>381</v>
      </c>
      <c r="C149" s="17"/>
      <c r="D149" s="17">
        <v>628</v>
      </c>
      <c r="E149" s="17">
        <v>1156</v>
      </c>
      <c r="F149" s="10">
        <v>909</v>
      </c>
      <c r="G149" s="17"/>
      <c r="I149" s="47">
        <f t="shared" si="0"/>
        <v>2693</v>
      </c>
      <c r="J149" s="46"/>
    </row>
    <row r="150" spans="1:10" x14ac:dyDescent="0.3">
      <c r="A150" s="2" t="s">
        <v>42</v>
      </c>
      <c r="B150" s="54" t="s">
        <v>385</v>
      </c>
      <c r="C150" s="17"/>
      <c r="D150" s="17"/>
      <c r="E150" s="17">
        <v>5264</v>
      </c>
      <c r="F150" s="10">
        <v>5724</v>
      </c>
      <c r="G150" s="17">
        <v>11698</v>
      </c>
      <c r="I150" s="47">
        <f t="shared" si="0"/>
        <v>22686</v>
      </c>
      <c r="J150" s="46">
        <f>I150+I160</f>
        <v>22686</v>
      </c>
    </row>
    <row r="151" spans="1:10" x14ac:dyDescent="0.3">
      <c r="A151" s="2" t="s">
        <v>356</v>
      </c>
      <c r="B151" s="54" t="s">
        <v>385</v>
      </c>
      <c r="C151" s="17"/>
      <c r="D151" s="17"/>
      <c r="E151" s="17">
        <v>4302</v>
      </c>
      <c r="F151" s="10">
        <v>10966</v>
      </c>
      <c r="G151" s="17">
        <v>3201</v>
      </c>
      <c r="I151" s="47">
        <f t="shared" si="0"/>
        <v>18469</v>
      </c>
      <c r="J151" s="46">
        <f>I151+I161</f>
        <v>18469</v>
      </c>
    </row>
    <row r="152" spans="1:10" x14ac:dyDescent="0.3">
      <c r="A152" s="2" t="s">
        <v>44</v>
      </c>
      <c r="B152" s="54" t="s">
        <v>385</v>
      </c>
      <c r="C152" s="17"/>
      <c r="D152" s="17">
        <v>9632</v>
      </c>
      <c r="E152" s="17"/>
      <c r="F152" s="10">
        <v>1374</v>
      </c>
      <c r="G152" s="17">
        <v>4229</v>
      </c>
      <c r="I152" s="47">
        <f t="shared" si="0"/>
        <v>15235</v>
      </c>
      <c r="J152" s="46">
        <f>I152+I162</f>
        <v>15235</v>
      </c>
    </row>
    <row r="153" spans="1:10" x14ac:dyDescent="0.3">
      <c r="A153" s="2" t="s">
        <v>357</v>
      </c>
      <c r="B153" s="54" t="s">
        <v>385</v>
      </c>
      <c r="C153" s="17"/>
      <c r="D153" s="17">
        <v>3928</v>
      </c>
      <c r="E153" s="17">
        <v>4873</v>
      </c>
      <c r="F153" s="10">
        <v>1262</v>
      </c>
      <c r="G153" s="17">
        <v>1751</v>
      </c>
      <c r="I153" s="47">
        <f t="shared" si="0"/>
        <v>11814</v>
      </c>
      <c r="J153" s="46">
        <f>I153+I163</f>
        <v>11814</v>
      </c>
    </row>
    <row r="154" spans="1:10" x14ac:dyDescent="0.3">
      <c r="A154" s="2" t="s">
        <v>71</v>
      </c>
      <c r="B154" s="54" t="s">
        <v>385</v>
      </c>
      <c r="C154" s="17"/>
      <c r="D154" s="17"/>
      <c r="E154" s="17">
        <v>1142</v>
      </c>
      <c r="F154" s="10">
        <v>1327</v>
      </c>
      <c r="G154" s="17">
        <v>2299</v>
      </c>
      <c r="I154" s="47">
        <f t="shared" si="0"/>
        <v>4768</v>
      </c>
      <c r="J154" s="46">
        <f>I154+I164</f>
        <v>4768</v>
      </c>
    </row>
    <row r="155" spans="1:10" x14ac:dyDescent="0.3">
      <c r="A155" s="2" t="s">
        <v>416</v>
      </c>
      <c r="B155" s="54" t="s">
        <v>385</v>
      </c>
      <c r="C155" s="17"/>
      <c r="D155" s="17">
        <v>3333</v>
      </c>
      <c r="E155" s="17"/>
      <c r="F155" s="10">
        <v>6340</v>
      </c>
      <c r="G155" s="17">
        <v>2092</v>
      </c>
      <c r="I155" s="47">
        <f t="shared" si="0"/>
        <v>11765</v>
      </c>
      <c r="J155" s="46">
        <f>I155+I159</f>
        <v>11765</v>
      </c>
    </row>
    <row r="156" spans="1:10" x14ac:dyDescent="0.3">
      <c r="A156" s="2" t="s">
        <v>457</v>
      </c>
      <c r="B156" s="54" t="s">
        <v>385</v>
      </c>
      <c r="C156" s="17"/>
      <c r="D156" s="17">
        <v>3523</v>
      </c>
      <c r="E156" s="17">
        <v>3081</v>
      </c>
      <c r="F156" s="10">
        <v>2011</v>
      </c>
      <c r="G156" s="17"/>
      <c r="I156" s="47">
        <f t="shared" ref="I156:I165" si="4">C156+D156+E156+F156+G156</f>
        <v>8615</v>
      </c>
      <c r="J156" s="46">
        <f>I156</f>
        <v>8615</v>
      </c>
    </row>
    <row r="157" spans="1:10" x14ac:dyDescent="0.3">
      <c r="A157" s="2" t="s">
        <v>358</v>
      </c>
      <c r="B157" s="54" t="s">
        <v>385</v>
      </c>
      <c r="C157" s="17"/>
      <c r="D157" s="17"/>
      <c r="E157" s="17">
        <v>4420</v>
      </c>
      <c r="F157" s="10">
        <v>3184</v>
      </c>
      <c r="G157" s="17"/>
      <c r="I157" s="47">
        <f t="shared" si="4"/>
        <v>7604</v>
      </c>
      <c r="J157" s="46">
        <f>I157+I165</f>
        <v>7604</v>
      </c>
    </row>
    <row r="158" spans="1:10" x14ac:dyDescent="0.3">
      <c r="A158" s="2" t="s">
        <v>359</v>
      </c>
      <c r="B158" s="54" t="s">
        <v>385</v>
      </c>
      <c r="C158" s="17"/>
      <c r="D158" s="17">
        <v>4620</v>
      </c>
      <c r="E158" s="17">
        <v>1116</v>
      </c>
      <c r="F158" s="10">
        <v>984</v>
      </c>
      <c r="G158" s="17"/>
      <c r="I158" s="47">
        <f t="shared" si="4"/>
        <v>6720</v>
      </c>
      <c r="J158" s="46">
        <f>I158</f>
        <v>6720</v>
      </c>
    </row>
    <row r="159" spans="1:10" x14ac:dyDescent="0.3">
      <c r="A159" s="2" t="s">
        <v>415</v>
      </c>
      <c r="B159" s="54" t="s">
        <v>433</v>
      </c>
      <c r="C159" s="17"/>
      <c r="D159" s="17"/>
      <c r="E159" s="17"/>
      <c r="F159" s="10"/>
      <c r="G159" s="17"/>
      <c r="I159" s="47">
        <f t="shared" si="4"/>
        <v>0</v>
      </c>
      <c r="J159" s="46"/>
    </row>
    <row r="160" spans="1:10" x14ac:dyDescent="0.3">
      <c r="A160" s="65" t="s">
        <v>29</v>
      </c>
      <c r="B160" s="58" t="s">
        <v>310</v>
      </c>
      <c r="C160" s="17"/>
      <c r="D160" s="17"/>
      <c r="E160" s="17"/>
      <c r="F160" s="17"/>
      <c r="G160" s="17"/>
      <c r="I160" s="47">
        <f t="shared" si="4"/>
        <v>0</v>
      </c>
      <c r="J160" s="46"/>
    </row>
    <row r="161" spans="1:12" x14ac:dyDescent="0.3">
      <c r="A161" s="65" t="s">
        <v>330</v>
      </c>
      <c r="B161" s="58" t="s">
        <v>310</v>
      </c>
      <c r="C161" s="17"/>
      <c r="D161" s="17"/>
      <c r="E161" s="17"/>
      <c r="F161" s="17"/>
      <c r="G161" s="17"/>
      <c r="I161" s="47">
        <f t="shared" si="4"/>
        <v>0</v>
      </c>
      <c r="J161" s="46"/>
    </row>
    <row r="162" spans="1:12" x14ac:dyDescent="0.3">
      <c r="A162" s="65" t="s">
        <v>17</v>
      </c>
      <c r="B162" s="58" t="s">
        <v>310</v>
      </c>
      <c r="C162" s="17"/>
      <c r="D162" s="17"/>
      <c r="E162" s="17"/>
      <c r="F162" s="17"/>
      <c r="G162" s="17"/>
      <c r="I162" s="47">
        <f t="shared" si="4"/>
        <v>0</v>
      </c>
      <c r="J162" s="46"/>
    </row>
    <row r="163" spans="1:12" x14ac:dyDescent="0.3">
      <c r="A163" s="65" t="s">
        <v>331</v>
      </c>
      <c r="B163" s="58" t="s">
        <v>310</v>
      </c>
      <c r="C163" s="17"/>
      <c r="D163" s="17"/>
      <c r="E163" s="17"/>
      <c r="F163" s="17"/>
      <c r="G163" s="17"/>
      <c r="I163" s="47">
        <f t="shared" si="4"/>
        <v>0</v>
      </c>
      <c r="J163" s="46"/>
    </row>
    <row r="164" spans="1:12" x14ac:dyDescent="0.3">
      <c r="A164" s="65" t="s">
        <v>18</v>
      </c>
      <c r="B164" s="58" t="s">
        <v>310</v>
      </c>
      <c r="C164" s="17"/>
      <c r="D164" s="17"/>
      <c r="E164" s="17"/>
      <c r="F164" s="10"/>
      <c r="G164" s="17"/>
      <c r="I164" s="47">
        <f t="shared" si="4"/>
        <v>0</v>
      </c>
      <c r="J164" s="46"/>
    </row>
    <row r="165" spans="1:12" x14ac:dyDescent="0.3">
      <c r="A165" s="65" t="s">
        <v>244</v>
      </c>
      <c r="B165" s="58" t="s">
        <v>310</v>
      </c>
      <c r="C165" s="17"/>
      <c r="D165" s="17"/>
      <c r="E165" s="17"/>
      <c r="F165" s="10"/>
      <c r="G165" s="17"/>
      <c r="I165" s="47">
        <f t="shared" si="4"/>
        <v>0</v>
      </c>
      <c r="J165" s="46"/>
    </row>
    <row r="166" spans="1:12" x14ac:dyDescent="0.3">
      <c r="C166" s="1" t="s">
        <v>0</v>
      </c>
      <c r="D166" s="1" t="s">
        <v>0</v>
      </c>
      <c r="E166" s="1" t="s">
        <v>0</v>
      </c>
      <c r="F166" s="1" t="s">
        <v>0</v>
      </c>
      <c r="G166" s="1" t="s">
        <v>0</v>
      </c>
      <c r="H166" s="1"/>
      <c r="I166" s="1" t="s">
        <v>0</v>
      </c>
    </row>
    <row r="167" spans="1:12" x14ac:dyDescent="0.3">
      <c r="C167" s="70">
        <f>SUM(C4:C165)</f>
        <v>0</v>
      </c>
      <c r="D167" s="70">
        <f>SUM(D4:D165)</f>
        <v>102489</v>
      </c>
      <c r="E167" s="70">
        <f>SUM(E4:E165)</f>
        <v>89959</v>
      </c>
      <c r="F167" s="70">
        <f>SUM(F4:F165)</f>
        <v>136795</v>
      </c>
      <c r="G167" s="70">
        <f>SUM(G4:G165)</f>
        <v>93958</v>
      </c>
      <c r="H167" s="9"/>
      <c r="I167" s="76">
        <f>SUM(I4:I165)</f>
        <v>423201</v>
      </c>
      <c r="J167" s="76">
        <f>SUM(J4:J165)</f>
        <v>423201</v>
      </c>
      <c r="L167" s="88">
        <f>I167-J167</f>
        <v>0</v>
      </c>
    </row>
    <row r="168" spans="1:12" x14ac:dyDescent="0.3">
      <c r="C168" s="1" t="s">
        <v>1</v>
      </c>
      <c r="D168" s="1" t="s">
        <v>1</v>
      </c>
      <c r="E168" s="1" t="s">
        <v>1</v>
      </c>
      <c r="F168" s="1" t="s">
        <v>1</v>
      </c>
      <c r="G168" s="1" t="s">
        <v>1</v>
      </c>
      <c r="H168" s="1"/>
      <c r="I168" s="1" t="s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4A22-A9C3-4469-AC3E-5FAC7163504E}">
  <dimension ref="A1:L170"/>
  <sheetViews>
    <sheetView topLeftCell="A100" zoomScale="130" zoomScaleNormal="130" workbookViewId="0">
      <selection activeCell="A109" sqref="A109"/>
    </sheetView>
  </sheetViews>
  <sheetFormatPr defaultRowHeight="14.4" x14ac:dyDescent="0.3"/>
  <cols>
    <col min="2" max="2" width="18.21875" customWidth="1"/>
    <col min="3" max="3" width="12.33203125" customWidth="1"/>
    <col min="4" max="4" width="12" customWidth="1"/>
    <col min="5" max="5" width="11.5546875" customWidth="1"/>
    <col min="6" max="6" width="11.6640625" customWidth="1"/>
    <col min="7" max="7" width="11.5546875" customWidth="1"/>
    <col min="8" max="8" width="11.77734375" customWidth="1"/>
    <col min="9" max="9" width="12" customWidth="1"/>
    <col min="10" max="10" width="12.33203125" customWidth="1"/>
  </cols>
  <sheetData>
    <row r="1" spans="1:10" x14ac:dyDescent="0.3">
      <c r="A1" t="s">
        <v>477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478</v>
      </c>
      <c r="I2" t="s">
        <v>7</v>
      </c>
    </row>
    <row r="3" spans="1:10" x14ac:dyDescent="0.3">
      <c r="C3" s="3" t="s">
        <v>476</v>
      </c>
      <c r="D3" s="4" t="s">
        <v>250</v>
      </c>
      <c r="E3" s="4" t="s">
        <v>251</v>
      </c>
      <c r="F3" s="3" t="s">
        <v>252</v>
      </c>
      <c r="G3" s="3" t="s">
        <v>253</v>
      </c>
      <c r="H3" s="3" t="s">
        <v>123</v>
      </c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>C4+D4+E4+F4+G4+H4</f>
        <v>0</v>
      </c>
      <c r="J4" s="44">
        <f>I4+I28+I20+I37+I45</f>
        <v>49283</v>
      </c>
    </row>
    <row r="5" spans="1:10" x14ac:dyDescent="0.3">
      <c r="A5" t="s">
        <v>421</v>
      </c>
      <c r="B5" t="s">
        <v>13</v>
      </c>
      <c r="C5" s="5"/>
      <c r="D5" s="5"/>
      <c r="E5" s="5"/>
      <c r="F5" s="10"/>
      <c r="G5" s="5"/>
      <c r="I5" s="47">
        <f t="shared" ref="I5:I68" si="0">C5+D5+E5+F5+G5+H5</f>
        <v>0</v>
      </c>
      <c r="J5" s="44">
        <f>I5+I29+I38+I46</f>
        <v>57233</v>
      </c>
    </row>
    <row r="6" spans="1:10" x14ac:dyDescent="0.3">
      <c r="A6" t="s">
        <v>20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I6+I30+I39+I47</f>
        <v>32169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>
        <v>947</v>
      </c>
      <c r="I7" s="47">
        <f t="shared" si="0"/>
        <v>947</v>
      </c>
      <c r="J7" s="44">
        <f>I7+I19+I23+I31+I40+I48</f>
        <v>50427</v>
      </c>
    </row>
    <row r="8" spans="1:10" x14ac:dyDescent="0.3">
      <c r="A8" t="s">
        <v>21</v>
      </c>
      <c r="B8" t="s">
        <v>13</v>
      </c>
      <c r="C8" s="5"/>
      <c r="D8" s="5"/>
      <c r="E8" s="5"/>
      <c r="F8" s="17"/>
      <c r="G8" s="5"/>
      <c r="I8" s="47">
        <f t="shared" si="0"/>
        <v>0</v>
      </c>
      <c r="J8" s="44">
        <f>I8+I24+I32+I41+I49</f>
        <v>29434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/>
      <c r="I9" s="47">
        <f t="shared" si="0"/>
        <v>0</v>
      </c>
      <c r="J9" s="44">
        <f>I9+I27+I33+I42+I50</f>
        <v>30196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/>
      <c r="G10" s="5"/>
      <c r="I10" s="47">
        <f t="shared" si="0"/>
        <v>0</v>
      </c>
      <c r="J10" s="44">
        <f>I10+I25+I21+I35+I43+I52</f>
        <v>0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I11+I26+I22+I36+I44+I53</f>
        <v>17014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/>
      <c r="D13" s="5">
        <v>1027</v>
      </c>
      <c r="E13" s="5">
        <v>957</v>
      </c>
      <c r="F13" s="5">
        <v>1039</v>
      </c>
      <c r="G13" s="5"/>
      <c r="I13" s="47">
        <f t="shared" si="0"/>
        <v>3023</v>
      </c>
      <c r="J13" s="46">
        <f>I13+I16</f>
        <v>3023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5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/>
      <c r="E15" s="5"/>
      <c r="F15" s="5"/>
      <c r="G15" s="5"/>
      <c r="I15" s="47">
        <f t="shared" si="0"/>
        <v>0</v>
      </c>
      <c r="J15" s="46">
        <f>I15+I18</f>
        <v>2948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67" t="s">
        <v>415</v>
      </c>
      <c r="B18" s="67" t="s">
        <v>315</v>
      </c>
      <c r="C18" s="17"/>
      <c r="D18" s="17"/>
      <c r="E18" s="17"/>
      <c r="F18" s="17">
        <v>1374</v>
      </c>
      <c r="G18" s="17">
        <v>1574</v>
      </c>
      <c r="I18" s="47">
        <f t="shared" si="0"/>
        <v>2948</v>
      </c>
      <c r="J18" s="46"/>
    </row>
    <row r="19" spans="1:10" x14ac:dyDescent="0.3">
      <c r="A19" s="73" t="s">
        <v>347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6"/>
    </row>
    <row r="20" spans="1:10" x14ac:dyDescent="0.3">
      <c r="A20" s="2" t="s">
        <v>172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353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354</v>
      </c>
      <c r="B22" s="2" t="s">
        <v>407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2" t="s">
        <v>329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174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307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2" t="s">
        <v>324</v>
      </c>
      <c r="B26" s="63" t="s">
        <v>345</v>
      </c>
      <c r="C26" s="17"/>
      <c r="D26" s="17"/>
      <c r="E26" s="17"/>
      <c r="F26" s="17"/>
      <c r="G26" s="17"/>
      <c r="I26" s="47">
        <f t="shared" si="0"/>
        <v>0</v>
      </c>
      <c r="J26" s="45"/>
    </row>
    <row r="27" spans="1:10" x14ac:dyDescent="0.3">
      <c r="A27" s="57" t="s">
        <v>415</v>
      </c>
      <c r="B27" s="57" t="s">
        <v>345</v>
      </c>
      <c r="C27" s="17"/>
      <c r="D27" s="17"/>
      <c r="E27" s="17"/>
      <c r="F27" s="17"/>
      <c r="G27" s="17"/>
      <c r="I27" s="47">
        <f t="shared" si="0"/>
        <v>0</v>
      </c>
      <c r="J27" s="46">
        <f>I27</f>
        <v>0</v>
      </c>
    </row>
    <row r="28" spans="1:10" x14ac:dyDescent="0.3">
      <c r="A28" s="60" t="s">
        <v>11</v>
      </c>
      <c r="B28" s="60" t="s">
        <v>315</v>
      </c>
      <c r="C28" s="17"/>
      <c r="D28" s="17">
        <v>3788</v>
      </c>
      <c r="E28" s="17">
        <v>4281</v>
      </c>
      <c r="F28" s="17">
        <v>15493</v>
      </c>
      <c r="G28" s="17">
        <v>11538</v>
      </c>
      <c r="H28" s="17">
        <v>1998</v>
      </c>
      <c r="I28" s="47">
        <f t="shared" si="0"/>
        <v>37098</v>
      </c>
      <c r="J28" s="45"/>
    </row>
    <row r="29" spans="1:10" x14ac:dyDescent="0.3">
      <c r="A29" s="60" t="s">
        <v>346</v>
      </c>
      <c r="B29" s="60" t="s">
        <v>315</v>
      </c>
      <c r="C29" s="17"/>
      <c r="D29" s="17">
        <v>10981</v>
      </c>
      <c r="E29" s="17">
        <v>1575</v>
      </c>
      <c r="F29" s="17"/>
      <c r="G29" s="17">
        <v>6110</v>
      </c>
      <c r="I29" s="47">
        <f t="shared" si="0"/>
        <v>18666</v>
      </c>
      <c r="J29" s="45"/>
    </row>
    <row r="30" spans="1:10" x14ac:dyDescent="0.3">
      <c r="A30" s="60" t="s">
        <v>10</v>
      </c>
      <c r="B30" s="60" t="s">
        <v>315</v>
      </c>
      <c r="C30" s="17"/>
      <c r="D30" s="17">
        <v>8537</v>
      </c>
      <c r="E30" s="17"/>
      <c r="F30" s="17">
        <v>2843</v>
      </c>
      <c r="G30" s="17">
        <v>4468</v>
      </c>
      <c r="I30" s="47">
        <f t="shared" si="0"/>
        <v>15848</v>
      </c>
      <c r="J30" s="45"/>
    </row>
    <row r="31" spans="1:10" x14ac:dyDescent="0.3">
      <c r="A31" s="60" t="s">
        <v>347</v>
      </c>
      <c r="B31" s="60" t="s">
        <v>315</v>
      </c>
      <c r="C31" s="17"/>
      <c r="D31" s="17">
        <v>4219</v>
      </c>
      <c r="E31" s="17">
        <v>7505</v>
      </c>
      <c r="F31" s="17">
        <v>2884</v>
      </c>
      <c r="G31" s="17">
        <v>13501</v>
      </c>
      <c r="I31" s="47">
        <f t="shared" si="0"/>
        <v>28109</v>
      </c>
      <c r="J31" s="45"/>
    </row>
    <row r="32" spans="1:10" x14ac:dyDescent="0.3">
      <c r="A32" s="60" t="s">
        <v>8</v>
      </c>
      <c r="B32" s="60" t="s">
        <v>315</v>
      </c>
      <c r="C32" s="17"/>
      <c r="D32" s="17">
        <v>6197</v>
      </c>
      <c r="E32" s="17">
        <v>1610</v>
      </c>
      <c r="F32" s="17">
        <v>4198</v>
      </c>
      <c r="G32" s="17">
        <v>2817</v>
      </c>
      <c r="I32" s="47">
        <f t="shared" si="0"/>
        <v>14822</v>
      </c>
      <c r="J32" s="45"/>
    </row>
    <row r="33" spans="1:10" x14ac:dyDescent="0.3">
      <c r="A33" s="60" t="s">
        <v>466</v>
      </c>
      <c r="B33" s="60" t="s">
        <v>315</v>
      </c>
      <c r="C33" s="17"/>
      <c r="D33" s="17"/>
      <c r="E33" s="17">
        <v>3330</v>
      </c>
      <c r="F33" s="17">
        <v>3262</v>
      </c>
      <c r="G33" s="17">
        <v>5685</v>
      </c>
      <c r="I33" s="47">
        <f t="shared" si="0"/>
        <v>12277</v>
      </c>
      <c r="J33" s="45"/>
    </row>
    <row r="34" spans="1:10" x14ac:dyDescent="0.3">
      <c r="A34" s="60" t="s">
        <v>467</v>
      </c>
      <c r="B34" s="60" t="s">
        <v>315</v>
      </c>
      <c r="C34" s="17"/>
      <c r="D34" s="17"/>
      <c r="E34" s="17">
        <v>1119</v>
      </c>
      <c r="F34" s="17"/>
      <c r="G34" s="17"/>
      <c r="H34" s="90">
        <v>892</v>
      </c>
      <c r="I34" s="47">
        <f t="shared" si="0"/>
        <v>2011</v>
      </c>
      <c r="J34" s="46">
        <f>I34+I51</f>
        <v>2011</v>
      </c>
    </row>
    <row r="35" spans="1:10" x14ac:dyDescent="0.3">
      <c r="A35" s="60" t="s">
        <v>348</v>
      </c>
      <c r="B35" s="60" t="s">
        <v>315</v>
      </c>
      <c r="C35" s="17"/>
      <c r="D35" s="17"/>
      <c r="E35" s="17"/>
      <c r="F35" s="17"/>
      <c r="G35" s="17"/>
      <c r="I35" s="47">
        <f t="shared" si="0"/>
        <v>0</v>
      </c>
      <c r="J35" s="45"/>
    </row>
    <row r="36" spans="1:10" x14ac:dyDescent="0.3">
      <c r="A36" s="60" t="s">
        <v>158</v>
      </c>
      <c r="B36" s="60" t="s">
        <v>315</v>
      </c>
      <c r="C36" s="17"/>
      <c r="D36" s="17">
        <v>1347</v>
      </c>
      <c r="E36" s="17">
        <v>5307</v>
      </c>
      <c r="F36" s="17"/>
      <c r="G36" s="17"/>
      <c r="H36" s="17">
        <v>4909</v>
      </c>
      <c r="I36" s="47">
        <f t="shared" si="0"/>
        <v>11563</v>
      </c>
      <c r="J36" s="45"/>
    </row>
    <row r="37" spans="1:10" x14ac:dyDescent="0.3">
      <c r="A37" s="2" t="s">
        <v>172</v>
      </c>
      <c r="B37" s="2" t="s">
        <v>469</v>
      </c>
      <c r="C37" s="17"/>
      <c r="D37" s="17">
        <v>2900</v>
      </c>
      <c r="E37" s="17">
        <v>5546</v>
      </c>
      <c r="F37" s="17">
        <v>3739</v>
      </c>
      <c r="G37" s="17"/>
      <c r="I37" s="47">
        <f t="shared" si="0"/>
        <v>12185</v>
      </c>
      <c r="J37" s="45"/>
    </row>
    <row r="38" spans="1:10" x14ac:dyDescent="0.3">
      <c r="A38" s="2" t="s">
        <v>352</v>
      </c>
      <c r="B38" s="2" t="s">
        <v>469</v>
      </c>
      <c r="C38" s="17"/>
      <c r="D38" s="17">
        <v>15646</v>
      </c>
      <c r="E38" s="17">
        <v>6773</v>
      </c>
      <c r="F38" s="17">
        <v>7478</v>
      </c>
      <c r="G38" s="17">
        <v>8670</v>
      </c>
      <c r="I38" s="47">
        <f t="shared" si="0"/>
        <v>38567</v>
      </c>
      <c r="J38" s="45"/>
    </row>
    <row r="39" spans="1:10" x14ac:dyDescent="0.3">
      <c r="A39" s="2" t="s">
        <v>22</v>
      </c>
      <c r="B39" s="2" t="s">
        <v>469</v>
      </c>
      <c r="C39" s="17"/>
      <c r="D39" s="17">
        <v>8797</v>
      </c>
      <c r="E39" s="17">
        <v>5199</v>
      </c>
      <c r="F39" s="17"/>
      <c r="G39" s="17">
        <v>2325</v>
      </c>
      <c r="I39" s="47">
        <f t="shared" si="0"/>
        <v>16321</v>
      </c>
      <c r="J39" s="45"/>
    </row>
    <row r="40" spans="1:10" x14ac:dyDescent="0.3">
      <c r="A40" s="2" t="s">
        <v>323</v>
      </c>
      <c r="B40" s="2" t="s">
        <v>469</v>
      </c>
      <c r="C40" s="17"/>
      <c r="D40" s="17">
        <v>652</v>
      </c>
      <c r="E40" s="17">
        <v>8153</v>
      </c>
      <c r="F40" s="17"/>
      <c r="G40" s="17">
        <v>12566</v>
      </c>
      <c r="I40" s="47">
        <f t="shared" si="0"/>
        <v>21371</v>
      </c>
      <c r="J40" s="45"/>
    </row>
    <row r="41" spans="1:10" x14ac:dyDescent="0.3">
      <c r="A41" s="2" t="s">
        <v>24</v>
      </c>
      <c r="B41" s="2" t="s">
        <v>469</v>
      </c>
      <c r="C41" s="17"/>
      <c r="D41" s="17">
        <v>189</v>
      </c>
      <c r="E41" s="17">
        <v>8696</v>
      </c>
      <c r="F41" s="17">
        <v>640</v>
      </c>
      <c r="G41" s="17">
        <v>5087</v>
      </c>
      <c r="I41" s="47">
        <f t="shared" si="0"/>
        <v>14612</v>
      </c>
      <c r="J41" s="45"/>
    </row>
    <row r="42" spans="1:10" x14ac:dyDescent="0.3">
      <c r="A42" s="2" t="s">
        <v>436</v>
      </c>
      <c r="B42" s="2" t="s">
        <v>469</v>
      </c>
      <c r="C42" s="17"/>
      <c r="D42" s="17">
        <v>3826</v>
      </c>
      <c r="E42" s="17">
        <v>4671</v>
      </c>
      <c r="F42" s="17">
        <v>8575</v>
      </c>
      <c r="G42" s="17">
        <v>847</v>
      </c>
      <c r="I42" s="47">
        <f t="shared" si="0"/>
        <v>17919</v>
      </c>
      <c r="J42" s="45"/>
    </row>
    <row r="43" spans="1:10" x14ac:dyDescent="0.3">
      <c r="A43" s="2" t="s">
        <v>353</v>
      </c>
      <c r="B43" s="2" t="s">
        <v>469</v>
      </c>
      <c r="C43" s="17"/>
      <c r="D43" s="17"/>
      <c r="E43" s="17"/>
      <c r="F43" s="17"/>
      <c r="G43" s="17"/>
      <c r="I43" s="47">
        <f t="shared" si="0"/>
        <v>0</v>
      </c>
      <c r="J43" s="45"/>
    </row>
    <row r="44" spans="1:10" x14ac:dyDescent="0.3">
      <c r="A44" s="2" t="s">
        <v>354</v>
      </c>
      <c r="B44" s="2" t="s">
        <v>469</v>
      </c>
      <c r="C44" s="17"/>
      <c r="D44" s="17">
        <v>1548</v>
      </c>
      <c r="E44" s="17">
        <v>1905</v>
      </c>
      <c r="F44" s="17"/>
      <c r="G44" s="17"/>
      <c r="H44" s="89">
        <v>1998</v>
      </c>
      <c r="I44" s="47">
        <f t="shared" si="0"/>
        <v>5451</v>
      </c>
      <c r="J44" s="45"/>
    </row>
    <row r="45" spans="1:10" x14ac:dyDescent="0.3">
      <c r="A45" s="77" t="s">
        <v>157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328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139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329</v>
      </c>
      <c r="B48" s="77" t="s">
        <v>386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77" t="s">
        <v>174</v>
      </c>
      <c r="B49" s="77" t="s">
        <v>386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77" t="s">
        <v>448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468</v>
      </c>
      <c r="B51" s="77" t="s">
        <v>386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77" t="s">
        <v>307</v>
      </c>
      <c r="B52" s="77" t="s">
        <v>386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77" t="s">
        <v>324</v>
      </c>
      <c r="B53" s="77" t="s">
        <v>386</v>
      </c>
      <c r="C53" s="17"/>
      <c r="D53" s="17"/>
      <c r="E53" s="17"/>
      <c r="F53" s="17"/>
      <c r="G53" s="17"/>
      <c r="I53" s="47">
        <f t="shared" si="0"/>
        <v>0</v>
      </c>
      <c r="J53" s="45"/>
    </row>
    <row r="54" spans="1:10" x14ac:dyDescent="0.3">
      <c r="A54" t="s">
        <v>29</v>
      </c>
      <c r="B54" t="s">
        <v>30</v>
      </c>
      <c r="C54" s="17"/>
      <c r="D54" s="17"/>
      <c r="E54" s="17"/>
      <c r="F54" s="17"/>
      <c r="G54" s="17"/>
      <c r="I54" s="47">
        <f t="shared" si="0"/>
        <v>0</v>
      </c>
      <c r="J54" s="44"/>
    </row>
    <row r="55" spans="1:10" x14ac:dyDescent="0.3">
      <c r="A55" s="57" t="s">
        <v>330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331</v>
      </c>
      <c r="B57" t="s">
        <v>30</v>
      </c>
      <c r="C57" s="17"/>
      <c r="D57" s="17"/>
      <c r="E57" s="17"/>
      <c r="F57" s="17"/>
      <c r="G57" s="17"/>
      <c r="I57" s="47">
        <f t="shared" si="0"/>
        <v>0</v>
      </c>
      <c r="J57" s="44"/>
    </row>
    <row r="58" spans="1:10" x14ac:dyDescent="0.3">
      <c r="A58" t="s">
        <v>18</v>
      </c>
      <c r="B58" t="s">
        <v>30</v>
      </c>
      <c r="C58" s="17"/>
      <c r="D58" s="17"/>
      <c r="E58" s="17"/>
      <c r="F58" s="17"/>
      <c r="G58" s="17"/>
      <c r="I58" s="47">
        <f t="shared" si="0"/>
        <v>0</v>
      </c>
      <c r="J58" s="44"/>
    </row>
    <row r="59" spans="1:10" x14ac:dyDescent="0.3">
      <c r="A59" t="s">
        <v>415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244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4"/>
    </row>
    <row r="61" spans="1:10" x14ac:dyDescent="0.3">
      <c r="A61" t="s">
        <v>162</v>
      </c>
      <c r="B61" t="s">
        <v>30</v>
      </c>
      <c r="C61" s="17"/>
      <c r="D61" s="17"/>
      <c r="E61" s="17"/>
      <c r="F61" s="17"/>
      <c r="G61" s="17"/>
      <c r="I61" s="47">
        <f t="shared" si="0"/>
        <v>0</v>
      </c>
      <c r="J61" s="46"/>
    </row>
    <row r="62" spans="1:10" x14ac:dyDescent="0.3">
      <c r="A62" s="42" t="s">
        <v>25</v>
      </c>
      <c r="B62" s="42" t="s">
        <v>30</v>
      </c>
      <c r="C62" s="17"/>
      <c r="D62" s="17"/>
      <c r="E62" s="17"/>
      <c r="F62" s="17"/>
      <c r="G62" s="17"/>
      <c r="I62" s="47">
        <f t="shared" si="0"/>
        <v>0</v>
      </c>
      <c r="J62" s="46">
        <f t="shared" ref="J62:J67" si="1">I62</f>
        <v>0</v>
      </c>
    </row>
    <row r="63" spans="1:10" x14ac:dyDescent="0.3">
      <c r="A63" s="42" t="s">
        <v>349</v>
      </c>
      <c r="B63" s="42" t="s">
        <v>30</v>
      </c>
      <c r="C63" s="17"/>
      <c r="D63" s="17"/>
      <c r="E63" s="17"/>
      <c r="F63" s="17"/>
      <c r="G63" s="17">
        <v>2186</v>
      </c>
      <c r="H63" s="89">
        <v>5731</v>
      </c>
      <c r="I63" s="47">
        <f t="shared" si="0"/>
        <v>7917</v>
      </c>
      <c r="J63" s="46">
        <f t="shared" si="1"/>
        <v>7917</v>
      </c>
    </row>
    <row r="64" spans="1:10" x14ac:dyDescent="0.3">
      <c r="A64" s="42" t="s">
        <v>27</v>
      </c>
      <c r="B64" s="42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60" t="s">
        <v>325</v>
      </c>
      <c r="B65" s="60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28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398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 t="shared" si="1"/>
        <v>0</v>
      </c>
    </row>
    <row r="68" spans="1:10" x14ac:dyDescent="0.3">
      <c r="A68" s="42" t="s">
        <v>458</v>
      </c>
      <c r="B68" s="42" t="s">
        <v>30</v>
      </c>
      <c r="C68" s="17"/>
      <c r="D68" s="17"/>
      <c r="E68" s="17"/>
      <c r="F68" s="17"/>
      <c r="G68" s="17">
        <v>258</v>
      </c>
      <c r="I68" s="47">
        <f t="shared" si="0"/>
        <v>258</v>
      </c>
      <c r="J68" s="44">
        <f>I68</f>
        <v>258</v>
      </c>
    </row>
    <row r="69" spans="1:10" x14ac:dyDescent="0.3">
      <c r="A69" s="53" t="s">
        <v>29</v>
      </c>
      <c r="B69" s="53" t="s">
        <v>472</v>
      </c>
      <c r="C69" s="17"/>
      <c r="D69" s="17"/>
      <c r="E69" s="17"/>
      <c r="F69" s="17">
        <v>6431</v>
      </c>
      <c r="G69" s="17">
        <v>4290</v>
      </c>
      <c r="H69" s="89">
        <v>1796</v>
      </c>
      <c r="I69" s="47">
        <f t="shared" ref="I69:I132" si="2">C69+D69+E69+F69+G69+H69</f>
        <v>12517</v>
      </c>
      <c r="J69" s="44"/>
    </row>
    <row r="70" spans="1:10" x14ac:dyDescent="0.3">
      <c r="A70" s="53" t="s">
        <v>330</v>
      </c>
      <c r="B70" s="53" t="s">
        <v>472</v>
      </c>
      <c r="C70" s="17"/>
      <c r="D70" s="17">
        <v>6667</v>
      </c>
      <c r="E70" s="17"/>
      <c r="F70" s="17"/>
      <c r="G70" s="17">
        <v>4932</v>
      </c>
      <c r="I70" s="47">
        <f t="shared" si="2"/>
        <v>11599</v>
      </c>
      <c r="J70" s="44"/>
    </row>
    <row r="71" spans="1:10" x14ac:dyDescent="0.3">
      <c r="A71" s="53" t="s">
        <v>17</v>
      </c>
      <c r="B71" s="53" t="s">
        <v>472</v>
      </c>
      <c r="C71" s="17"/>
      <c r="D71" s="17"/>
      <c r="E71" s="17"/>
      <c r="F71" s="17">
        <v>2395</v>
      </c>
      <c r="G71" s="17">
        <v>2609</v>
      </c>
      <c r="I71" s="47">
        <f t="shared" si="2"/>
        <v>5004</v>
      </c>
      <c r="J71" s="44"/>
    </row>
    <row r="72" spans="1:10" x14ac:dyDescent="0.3">
      <c r="A72" s="53" t="s">
        <v>331</v>
      </c>
      <c r="B72" s="53" t="s">
        <v>472</v>
      </c>
      <c r="C72" s="17"/>
      <c r="D72" s="17"/>
      <c r="E72" s="17">
        <v>5457</v>
      </c>
      <c r="F72" s="17"/>
      <c r="G72" s="17">
        <v>2271</v>
      </c>
      <c r="I72" s="47">
        <f t="shared" si="2"/>
        <v>7728</v>
      </c>
      <c r="J72" s="44"/>
    </row>
    <row r="73" spans="1:10" x14ac:dyDescent="0.3">
      <c r="A73" s="53" t="s">
        <v>18</v>
      </c>
      <c r="B73" s="53" t="s">
        <v>472</v>
      </c>
      <c r="C73" s="17"/>
      <c r="D73" s="17"/>
      <c r="E73" s="17"/>
      <c r="F73" s="17">
        <v>472</v>
      </c>
      <c r="G73" s="17">
        <v>2273</v>
      </c>
      <c r="I73" s="47">
        <f t="shared" si="2"/>
        <v>2745</v>
      </c>
      <c r="J73" s="44"/>
    </row>
    <row r="74" spans="1:10" x14ac:dyDescent="0.3">
      <c r="A74" s="53" t="s">
        <v>244</v>
      </c>
      <c r="B74" s="53" t="s">
        <v>472</v>
      </c>
      <c r="C74" s="17"/>
      <c r="D74" s="17"/>
      <c r="E74" s="17"/>
      <c r="F74" s="17"/>
      <c r="G74" s="17"/>
      <c r="I74" s="47">
        <f t="shared" si="2"/>
        <v>0</v>
      </c>
      <c r="J74" s="44"/>
    </row>
    <row r="75" spans="1:10" x14ac:dyDescent="0.3">
      <c r="A75" t="s">
        <v>29</v>
      </c>
      <c r="B75" s="59" t="s">
        <v>254</v>
      </c>
      <c r="C75" s="17"/>
      <c r="D75" s="17"/>
      <c r="E75" s="17"/>
      <c r="F75" s="17"/>
      <c r="G75" s="17"/>
      <c r="I75" s="47">
        <f t="shared" si="2"/>
        <v>0</v>
      </c>
      <c r="J75" s="44">
        <f>I54+I69+I75+I86+I94</f>
        <v>26579</v>
      </c>
    </row>
    <row r="76" spans="1:10" x14ac:dyDescent="0.3">
      <c r="A76" t="s">
        <v>330</v>
      </c>
      <c r="B76" s="59" t="s">
        <v>254</v>
      </c>
      <c r="C76" s="17"/>
      <c r="D76" s="17"/>
      <c r="E76" s="17"/>
      <c r="F76" s="17"/>
      <c r="G76" s="17"/>
      <c r="I76" s="47">
        <f t="shared" si="2"/>
        <v>0</v>
      </c>
      <c r="J76" s="46">
        <f>I76+I70+I87+I84+I95+I55</f>
        <v>29942</v>
      </c>
    </row>
    <row r="77" spans="1:10" x14ac:dyDescent="0.3">
      <c r="A77" t="s">
        <v>17</v>
      </c>
      <c r="B77" s="59" t="s">
        <v>254</v>
      </c>
      <c r="C77" s="17"/>
      <c r="D77" s="17"/>
      <c r="E77" s="17"/>
      <c r="F77" s="17"/>
      <c r="G77" s="17"/>
      <c r="I77" s="47">
        <f t="shared" si="2"/>
        <v>0</v>
      </c>
      <c r="J77" s="44">
        <f>I56+I71+I77+I83+I88+I96</f>
        <v>19184</v>
      </c>
    </row>
    <row r="78" spans="1:10" x14ac:dyDescent="0.3">
      <c r="A78" t="s">
        <v>331</v>
      </c>
      <c r="B78" s="59" t="s">
        <v>254</v>
      </c>
      <c r="C78" s="17"/>
      <c r="D78" s="17"/>
      <c r="E78" s="17"/>
      <c r="F78" s="17"/>
      <c r="G78" s="17"/>
      <c r="I78" s="47">
        <f t="shared" si="2"/>
        <v>0</v>
      </c>
      <c r="J78" s="46">
        <f>I72+I78+I89+I97+I57</f>
        <v>18926</v>
      </c>
    </row>
    <row r="79" spans="1:10" x14ac:dyDescent="0.3">
      <c r="A79" t="s">
        <v>18</v>
      </c>
      <c r="B79" s="59" t="s">
        <v>254</v>
      </c>
      <c r="C79" s="17"/>
      <c r="D79" s="17"/>
      <c r="E79" s="17"/>
      <c r="F79" s="17"/>
      <c r="G79" s="17"/>
      <c r="I79" s="47">
        <f t="shared" si="2"/>
        <v>0</v>
      </c>
      <c r="J79" s="44">
        <f>I58+I73+I90+I79+I98</f>
        <v>14021</v>
      </c>
    </row>
    <row r="80" spans="1:10" x14ac:dyDescent="0.3">
      <c r="A80" t="s">
        <v>415</v>
      </c>
      <c r="B80" s="59" t="s">
        <v>254</v>
      </c>
      <c r="C80" s="17"/>
      <c r="D80" s="17"/>
      <c r="E80" s="17"/>
      <c r="F80" s="17"/>
      <c r="G80" s="17"/>
      <c r="I80" s="47">
        <f t="shared" si="2"/>
        <v>0</v>
      </c>
      <c r="J80" s="44">
        <f>I80+I59+I91+I99</f>
        <v>16712</v>
      </c>
    </row>
    <row r="81" spans="1:10" x14ac:dyDescent="0.3">
      <c r="A81" t="s">
        <v>244</v>
      </c>
      <c r="B81" s="59" t="s">
        <v>254</v>
      </c>
      <c r="C81" s="17"/>
      <c r="D81" s="17"/>
      <c r="E81" s="17"/>
      <c r="F81" s="17"/>
      <c r="G81" s="17"/>
      <c r="I81" s="47">
        <f t="shared" si="2"/>
        <v>0</v>
      </c>
      <c r="J81" s="44">
        <f>I60+I74+I81+I92+I100</f>
        <v>0</v>
      </c>
    </row>
    <row r="82" spans="1:10" x14ac:dyDescent="0.3">
      <c r="A82" t="s">
        <v>162</v>
      </c>
      <c r="B82" s="59" t="s">
        <v>254</v>
      </c>
      <c r="C82" s="17"/>
      <c r="D82" s="17"/>
      <c r="E82" s="17"/>
      <c r="F82" s="17"/>
      <c r="G82" s="17"/>
      <c r="I82" s="47">
        <f t="shared" si="2"/>
        <v>0</v>
      </c>
      <c r="J82" s="44">
        <f>I61+I82+I93+I85+I101</f>
        <v>2413</v>
      </c>
    </row>
    <row r="83" spans="1:10" x14ac:dyDescent="0.3">
      <c r="A83" s="53" t="s">
        <v>33</v>
      </c>
      <c r="B83" s="53" t="s">
        <v>472</v>
      </c>
      <c r="C83" s="17"/>
      <c r="D83" s="17"/>
      <c r="E83" s="17">
        <v>895</v>
      </c>
      <c r="F83" s="17"/>
      <c r="G83" s="17"/>
      <c r="I83" s="47">
        <f t="shared" si="2"/>
        <v>895</v>
      </c>
      <c r="J83" s="44"/>
    </row>
    <row r="84" spans="1:10" x14ac:dyDescent="0.3">
      <c r="A84" t="s">
        <v>361</v>
      </c>
      <c r="B84" s="64" t="s">
        <v>360</v>
      </c>
      <c r="C84" s="17"/>
      <c r="D84" s="17"/>
      <c r="E84" s="17"/>
      <c r="F84" s="17"/>
      <c r="G84" s="17"/>
      <c r="I84" s="47">
        <f t="shared" si="2"/>
        <v>0</v>
      </c>
      <c r="J84" s="45"/>
    </row>
    <row r="85" spans="1:10" x14ac:dyDescent="0.3">
      <c r="A85" s="2" t="s">
        <v>364</v>
      </c>
      <c r="B85" s="64" t="s">
        <v>360</v>
      </c>
      <c r="C85" s="17"/>
      <c r="D85" s="17"/>
      <c r="E85" s="17"/>
      <c r="F85" s="17"/>
      <c r="G85" s="17"/>
      <c r="I85" s="47">
        <f t="shared" si="2"/>
        <v>0</v>
      </c>
      <c r="J85" s="45"/>
    </row>
    <row r="86" spans="1:10" x14ac:dyDescent="0.3">
      <c r="A86" s="2" t="s">
        <v>37</v>
      </c>
      <c r="B86" s="73" t="s">
        <v>297</v>
      </c>
      <c r="C86" s="17"/>
      <c r="D86" s="17"/>
      <c r="E86" s="17"/>
      <c r="F86" s="17"/>
      <c r="G86" s="17"/>
      <c r="I86" s="47">
        <f t="shared" si="2"/>
        <v>0</v>
      </c>
      <c r="J86" s="46"/>
    </row>
    <row r="87" spans="1:10" x14ac:dyDescent="0.3">
      <c r="A87" s="2" t="s">
        <v>332</v>
      </c>
      <c r="B87" s="73" t="s">
        <v>297</v>
      </c>
      <c r="C87" s="17"/>
      <c r="D87" s="17"/>
      <c r="E87" s="17"/>
      <c r="F87" s="17"/>
      <c r="G87" s="17"/>
      <c r="I87" s="47">
        <f t="shared" si="2"/>
        <v>0</v>
      </c>
      <c r="J87" s="46"/>
    </row>
    <row r="88" spans="1:10" x14ac:dyDescent="0.3">
      <c r="A88" s="2" t="s">
        <v>33</v>
      </c>
      <c r="B88" s="73" t="s">
        <v>297</v>
      </c>
      <c r="C88" s="17"/>
      <c r="D88" s="17"/>
      <c r="E88" s="17">
        <v>1991</v>
      </c>
      <c r="F88" s="17"/>
      <c r="G88" s="17">
        <v>1304</v>
      </c>
      <c r="I88" s="47">
        <f t="shared" si="2"/>
        <v>3295</v>
      </c>
      <c r="J88" s="46"/>
    </row>
    <row r="89" spans="1:10" x14ac:dyDescent="0.3">
      <c r="A89" s="2" t="s">
        <v>326</v>
      </c>
      <c r="B89" s="73" t="s">
        <v>297</v>
      </c>
      <c r="C89" s="17"/>
      <c r="D89" s="17"/>
      <c r="E89" s="17"/>
      <c r="F89" s="17"/>
      <c r="G89" s="17"/>
      <c r="I89" s="47">
        <f t="shared" si="2"/>
        <v>0</v>
      </c>
      <c r="J89" s="46"/>
    </row>
    <row r="90" spans="1:10" x14ac:dyDescent="0.3">
      <c r="A90" s="2" t="s">
        <v>31</v>
      </c>
      <c r="B90" s="73" t="s">
        <v>297</v>
      </c>
      <c r="C90" s="17"/>
      <c r="D90" s="17"/>
      <c r="E90" s="17"/>
      <c r="F90" s="17"/>
      <c r="G90" s="17"/>
      <c r="I90" s="47">
        <f t="shared" si="2"/>
        <v>0</v>
      </c>
      <c r="J90" s="46"/>
    </row>
    <row r="91" spans="1:10" x14ac:dyDescent="0.3">
      <c r="A91" s="2" t="s">
        <v>339</v>
      </c>
      <c r="B91" s="73" t="s">
        <v>297</v>
      </c>
      <c r="C91" s="17"/>
      <c r="D91" s="17"/>
      <c r="E91" s="17"/>
      <c r="F91" s="17"/>
      <c r="G91" s="17"/>
      <c r="I91" s="47">
        <f t="shared" si="2"/>
        <v>0</v>
      </c>
      <c r="J91" s="46"/>
    </row>
    <row r="92" spans="1:10" x14ac:dyDescent="0.3">
      <c r="A92" s="2" t="s">
        <v>245</v>
      </c>
      <c r="B92" s="73" t="s">
        <v>297</v>
      </c>
      <c r="C92" s="17"/>
      <c r="D92" s="17"/>
      <c r="E92" s="17"/>
      <c r="F92" s="17"/>
      <c r="G92" s="17"/>
      <c r="I92" s="47">
        <f t="shared" si="2"/>
        <v>0</v>
      </c>
      <c r="J92" s="46"/>
    </row>
    <row r="93" spans="1:10" x14ac:dyDescent="0.3">
      <c r="A93" s="2" t="s">
        <v>161</v>
      </c>
      <c r="B93" s="73" t="s">
        <v>297</v>
      </c>
      <c r="C93" s="17"/>
      <c r="D93" s="17"/>
      <c r="E93" s="17"/>
      <c r="F93" s="17"/>
      <c r="G93" s="17"/>
      <c r="I93" s="47">
        <f t="shared" si="2"/>
        <v>0</v>
      </c>
      <c r="J93" s="46"/>
    </row>
    <row r="94" spans="1:10" x14ac:dyDescent="0.3">
      <c r="A94" s="77" t="s">
        <v>175</v>
      </c>
      <c r="B94" s="67" t="s">
        <v>382</v>
      </c>
      <c r="C94" s="17"/>
      <c r="D94" s="17">
        <v>4216</v>
      </c>
      <c r="E94" s="17">
        <v>4538</v>
      </c>
      <c r="F94" s="17"/>
      <c r="G94" s="17">
        <v>5308</v>
      </c>
      <c r="I94" s="47">
        <f t="shared" si="2"/>
        <v>14062</v>
      </c>
      <c r="J94" s="46"/>
    </row>
    <row r="95" spans="1:10" x14ac:dyDescent="0.3">
      <c r="A95" s="77" t="s">
        <v>361</v>
      </c>
      <c r="B95" s="67" t="s">
        <v>382</v>
      </c>
      <c r="C95" s="17"/>
      <c r="D95" s="17">
        <v>6839</v>
      </c>
      <c r="E95" s="17">
        <v>5693</v>
      </c>
      <c r="F95" s="17">
        <v>5616</v>
      </c>
      <c r="G95" s="17">
        <v>195</v>
      </c>
      <c r="I95" s="47">
        <f t="shared" si="2"/>
        <v>18343</v>
      </c>
      <c r="J95" s="46"/>
    </row>
    <row r="96" spans="1:10" x14ac:dyDescent="0.3">
      <c r="A96" s="77" t="s">
        <v>176</v>
      </c>
      <c r="B96" s="67" t="s">
        <v>382</v>
      </c>
      <c r="C96" s="17"/>
      <c r="D96" s="17">
        <v>8046</v>
      </c>
      <c r="E96" s="17">
        <v>1944</v>
      </c>
      <c r="F96" s="17"/>
      <c r="G96" s="17"/>
      <c r="I96" s="47">
        <f t="shared" si="2"/>
        <v>9990</v>
      </c>
      <c r="J96" s="46"/>
    </row>
    <row r="97" spans="1:10" x14ac:dyDescent="0.3">
      <c r="A97" s="77" t="s">
        <v>362</v>
      </c>
      <c r="B97" s="67" t="s">
        <v>382</v>
      </c>
      <c r="C97" s="17"/>
      <c r="D97" s="17">
        <v>1066</v>
      </c>
      <c r="E97" s="17"/>
      <c r="F97" s="17">
        <v>2369</v>
      </c>
      <c r="G97" s="17">
        <v>7763</v>
      </c>
      <c r="I97" s="47">
        <f t="shared" si="2"/>
        <v>11198</v>
      </c>
      <c r="J97" s="46"/>
    </row>
    <row r="98" spans="1:10" x14ac:dyDescent="0.3">
      <c r="A98" s="77" t="s">
        <v>177</v>
      </c>
      <c r="B98" s="67" t="s">
        <v>382</v>
      </c>
      <c r="C98" s="17"/>
      <c r="D98" s="17">
        <v>5082</v>
      </c>
      <c r="E98" s="17">
        <v>6194</v>
      </c>
      <c r="F98" s="17"/>
      <c r="G98" s="17"/>
      <c r="I98" s="47">
        <f t="shared" si="2"/>
        <v>11276</v>
      </c>
      <c r="J98" s="46"/>
    </row>
    <row r="99" spans="1:10" x14ac:dyDescent="0.3">
      <c r="A99" s="77" t="s">
        <v>449</v>
      </c>
      <c r="B99" s="67" t="s">
        <v>382</v>
      </c>
      <c r="C99" s="17"/>
      <c r="D99" s="17">
        <v>3100</v>
      </c>
      <c r="E99" s="17">
        <v>2761</v>
      </c>
      <c r="F99" s="17">
        <v>7140</v>
      </c>
      <c r="G99" s="17">
        <v>3711</v>
      </c>
      <c r="I99" s="47">
        <f t="shared" si="2"/>
        <v>16712</v>
      </c>
      <c r="J99" s="46"/>
    </row>
    <row r="100" spans="1:10" x14ac:dyDescent="0.3">
      <c r="A100" s="77" t="s">
        <v>363</v>
      </c>
      <c r="B100" s="67" t="s">
        <v>382</v>
      </c>
      <c r="C100" s="17"/>
      <c r="D100" s="17"/>
      <c r="E100" s="17"/>
      <c r="F100" s="17"/>
      <c r="G100" s="17"/>
      <c r="I100" s="47">
        <f t="shared" si="2"/>
        <v>0</v>
      </c>
      <c r="J100" s="46"/>
    </row>
    <row r="101" spans="1:10" x14ac:dyDescent="0.3">
      <c r="A101" s="77" t="s">
        <v>364</v>
      </c>
      <c r="B101" s="67" t="s">
        <v>382</v>
      </c>
      <c r="C101" s="17"/>
      <c r="D101" s="17">
        <v>2413</v>
      </c>
      <c r="E101" s="17"/>
      <c r="F101" s="17"/>
      <c r="G101" s="17"/>
      <c r="I101" s="47">
        <f t="shared" si="2"/>
        <v>2413</v>
      </c>
      <c r="J101" s="46"/>
    </row>
    <row r="102" spans="1:10" x14ac:dyDescent="0.3">
      <c r="A102" t="s">
        <v>441</v>
      </c>
      <c r="B102" s="56" t="s">
        <v>32</v>
      </c>
      <c r="C102" s="17"/>
      <c r="D102" s="17"/>
      <c r="E102" s="17"/>
      <c r="F102" s="17"/>
      <c r="G102" s="17"/>
      <c r="I102" s="47">
        <f t="shared" si="2"/>
        <v>0</v>
      </c>
      <c r="J102" s="46">
        <f>I102</f>
        <v>0</v>
      </c>
    </row>
    <row r="103" spans="1:10" x14ac:dyDescent="0.3">
      <c r="A103" t="s">
        <v>340</v>
      </c>
      <c r="B103" s="56" t="s">
        <v>32</v>
      </c>
      <c r="C103" s="17"/>
      <c r="D103" s="17"/>
      <c r="E103" s="17"/>
      <c r="F103" s="17"/>
      <c r="G103" s="17">
        <v>3736</v>
      </c>
      <c r="H103" s="89">
        <v>17797</v>
      </c>
      <c r="I103" s="47">
        <f t="shared" si="2"/>
        <v>21533</v>
      </c>
      <c r="J103" s="46">
        <f t="shared" ref="J103:J121" si="3">I103</f>
        <v>21533</v>
      </c>
    </row>
    <row r="104" spans="1:10" x14ac:dyDescent="0.3">
      <c r="A104" t="s">
        <v>405</v>
      </c>
      <c r="B104" s="56" t="s">
        <v>32</v>
      </c>
      <c r="C104" s="17"/>
      <c r="D104" s="17"/>
      <c r="E104" s="17"/>
      <c r="F104" s="17"/>
      <c r="G104" s="17"/>
      <c r="H104" s="89"/>
      <c r="I104" s="47">
        <f t="shared" si="2"/>
        <v>0</v>
      </c>
      <c r="J104" s="46">
        <f t="shared" si="3"/>
        <v>0</v>
      </c>
    </row>
    <row r="105" spans="1:10" x14ac:dyDescent="0.3">
      <c r="A105" t="s">
        <v>341</v>
      </c>
      <c r="B105" s="56" t="s">
        <v>32</v>
      </c>
      <c r="C105" s="17"/>
      <c r="D105" s="17">
        <v>3075</v>
      </c>
      <c r="E105" s="17"/>
      <c r="F105" s="17"/>
      <c r="G105" s="17"/>
      <c r="H105" s="89">
        <v>3422</v>
      </c>
      <c r="I105" s="47">
        <f t="shared" si="2"/>
        <v>6497</v>
      </c>
      <c r="J105" s="46">
        <f t="shared" si="3"/>
        <v>6497</v>
      </c>
    </row>
    <row r="106" spans="1:10" x14ac:dyDescent="0.3">
      <c r="A106" t="s">
        <v>460</v>
      </c>
      <c r="B106" s="56" t="s">
        <v>32</v>
      </c>
      <c r="C106" s="17"/>
      <c r="D106" s="17"/>
      <c r="E106" s="17">
        <v>5398</v>
      </c>
      <c r="F106" s="17"/>
      <c r="G106" s="17"/>
      <c r="H106" s="23"/>
      <c r="I106" s="47">
        <f t="shared" si="2"/>
        <v>5398</v>
      </c>
      <c r="J106" s="46">
        <f t="shared" si="3"/>
        <v>5398</v>
      </c>
    </row>
    <row r="107" spans="1:10" x14ac:dyDescent="0.3">
      <c r="A107" t="s">
        <v>447</v>
      </c>
      <c r="B107" s="56" t="s">
        <v>32</v>
      </c>
      <c r="C107" s="17"/>
      <c r="D107" s="17">
        <v>6041</v>
      </c>
      <c r="E107" s="17"/>
      <c r="F107" s="17"/>
      <c r="G107" s="17"/>
      <c r="I107" s="47">
        <f t="shared" si="2"/>
        <v>6041</v>
      </c>
      <c r="J107" s="46">
        <f t="shared" si="3"/>
        <v>6041</v>
      </c>
    </row>
    <row r="108" spans="1:10" x14ac:dyDescent="0.3">
      <c r="A108" t="s">
        <v>35</v>
      </c>
      <c r="B108" s="56" t="s">
        <v>390</v>
      </c>
      <c r="C108" s="17"/>
      <c r="D108" s="17"/>
      <c r="E108" s="17"/>
      <c r="F108" s="17"/>
      <c r="G108" s="17"/>
      <c r="I108" s="47">
        <f t="shared" si="2"/>
        <v>0</v>
      </c>
      <c r="J108" s="46">
        <f t="shared" si="3"/>
        <v>0</v>
      </c>
    </row>
    <row r="109" spans="1:10" x14ac:dyDescent="0.3">
      <c r="A109" t="s">
        <v>389</v>
      </c>
      <c r="B109" s="56" t="s">
        <v>390</v>
      </c>
      <c r="C109" s="17"/>
      <c r="D109" s="17"/>
      <c r="E109" s="17"/>
      <c r="F109" s="17"/>
      <c r="G109" s="17">
        <v>1843</v>
      </c>
      <c r="I109" s="47">
        <f t="shared" si="2"/>
        <v>1843</v>
      </c>
      <c r="J109" s="46">
        <f t="shared" si="3"/>
        <v>1843</v>
      </c>
    </row>
    <row r="110" spans="1:10" x14ac:dyDescent="0.3">
      <c r="A110" t="s">
        <v>396</v>
      </c>
      <c r="B110" s="56" t="s">
        <v>390</v>
      </c>
      <c r="C110" s="17"/>
      <c r="D110" s="17"/>
      <c r="E110" s="17"/>
      <c r="F110" s="17"/>
      <c r="G110" s="17"/>
      <c r="I110" s="47">
        <f t="shared" si="2"/>
        <v>0</v>
      </c>
      <c r="J110" s="46">
        <f t="shared" si="3"/>
        <v>0</v>
      </c>
    </row>
    <row r="111" spans="1:10" x14ac:dyDescent="0.3">
      <c r="A111" t="s">
        <v>391</v>
      </c>
      <c r="B111" s="56" t="s">
        <v>390</v>
      </c>
      <c r="C111" s="17"/>
      <c r="D111" s="17"/>
      <c r="E111" s="17"/>
      <c r="F111" s="17"/>
      <c r="G111" s="17"/>
      <c r="I111" s="47">
        <f t="shared" si="2"/>
        <v>0</v>
      </c>
      <c r="J111" s="46">
        <f t="shared" si="3"/>
        <v>0</v>
      </c>
    </row>
    <row r="112" spans="1:10" x14ac:dyDescent="0.3">
      <c r="A112" t="s">
        <v>462</v>
      </c>
      <c r="B112" s="56" t="s">
        <v>390</v>
      </c>
      <c r="C112" s="17"/>
      <c r="D112" s="17"/>
      <c r="E112" s="17">
        <v>6210</v>
      </c>
      <c r="F112" s="17"/>
      <c r="G112" s="17"/>
      <c r="I112" s="47">
        <f t="shared" si="2"/>
        <v>6210</v>
      </c>
      <c r="J112" s="46">
        <f t="shared" si="3"/>
        <v>6210</v>
      </c>
    </row>
    <row r="113" spans="1:10" x14ac:dyDescent="0.3">
      <c r="A113" t="s">
        <v>408</v>
      </c>
      <c r="B113" s="56" t="s">
        <v>390</v>
      </c>
      <c r="C113" s="17"/>
      <c r="D113" s="17">
        <v>4649</v>
      </c>
      <c r="E113" s="17"/>
      <c r="F113" s="17"/>
      <c r="G113" s="17"/>
      <c r="I113" s="47">
        <f t="shared" si="2"/>
        <v>4649</v>
      </c>
      <c r="J113" s="46">
        <f t="shared" si="3"/>
        <v>4649</v>
      </c>
    </row>
    <row r="114" spans="1:10" x14ac:dyDescent="0.3">
      <c r="A114" t="s">
        <v>35</v>
      </c>
      <c r="B114" s="56" t="s">
        <v>433</v>
      </c>
      <c r="C114" s="17"/>
      <c r="D114" s="17"/>
      <c r="E114" s="17"/>
      <c r="F114" s="17"/>
      <c r="G114" s="17"/>
      <c r="I114" s="47">
        <f t="shared" si="2"/>
        <v>0</v>
      </c>
      <c r="J114" s="46">
        <f t="shared" si="3"/>
        <v>0</v>
      </c>
    </row>
    <row r="115" spans="1:10" x14ac:dyDescent="0.3">
      <c r="A115" t="s">
        <v>389</v>
      </c>
      <c r="B115" s="56" t="s">
        <v>433</v>
      </c>
      <c r="C115" s="17"/>
      <c r="D115" s="17"/>
      <c r="E115" s="17"/>
      <c r="F115" s="17"/>
      <c r="G115" s="17"/>
      <c r="I115" s="47">
        <f t="shared" si="2"/>
        <v>0</v>
      </c>
      <c r="J115" s="46">
        <f t="shared" si="3"/>
        <v>0</v>
      </c>
    </row>
    <row r="116" spans="1:10" x14ac:dyDescent="0.3">
      <c r="A116" t="s">
        <v>396</v>
      </c>
      <c r="B116" s="56" t="s">
        <v>433</v>
      </c>
      <c r="C116" s="17"/>
      <c r="D116" s="17"/>
      <c r="E116" s="17"/>
      <c r="F116" s="17"/>
      <c r="G116" s="17"/>
      <c r="I116" s="47">
        <f t="shared" si="2"/>
        <v>0</v>
      </c>
      <c r="J116" s="46">
        <f t="shared" si="3"/>
        <v>0</v>
      </c>
    </row>
    <row r="117" spans="1:10" x14ac:dyDescent="0.3">
      <c r="A117" t="s">
        <v>391</v>
      </c>
      <c r="B117" s="56" t="s">
        <v>433</v>
      </c>
      <c r="C117" s="17"/>
      <c r="D117" s="17"/>
      <c r="E117" s="17"/>
      <c r="F117" s="17"/>
      <c r="G117" s="17"/>
      <c r="I117" s="47">
        <f t="shared" si="2"/>
        <v>0</v>
      </c>
      <c r="J117" s="46">
        <f t="shared" si="3"/>
        <v>0</v>
      </c>
    </row>
    <row r="118" spans="1:10" x14ac:dyDescent="0.3">
      <c r="A118" t="s">
        <v>408</v>
      </c>
      <c r="B118" s="56" t="s">
        <v>433</v>
      </c>
      <c r="C118" s="17"/>
      <c r="D118" s="17">
        <v>2504</v>
      </c>
      <c r="E118" s="17"/>
      <c r="F118" s="17"/>
      <c r="G118" s="17"/>
      <c r="I118" s="47">
        <f t="shared" si="2"/>
        <v>2504</v>
      </c>
      <c r="J118" s="46">
        <f t="shared" si="3"/>
        <v>2504</v>
      </c>
    </row>
    <row r="119" spans="1:10" x14ac:dyDescent="0.3">
      <c r="A119" t="s">
        <v>37</v>
      </c>
      <c r="B119" s="54" t="s">
        <v>316</v>
      </c>
      <c r="C119" s="17"/>
      <c r="D119" s="17"/>
      <c r="E119" s="17"/>
      <c r="F119" s="17"/>
      <c r="G119" s="17"/>
      <c r="I119" s="47">
        <f t="shared" si="2"/>
        <v>0</v>
      </c>
      <c r="J119" s="46">
        <f t="shared" si="3"/>
        <v>0</v>
      </c>
    </row>
    <row r="120" spans="1:10" x14ac:dyDescent="0.3">
      <c r="A120" s="53" t="s">
        <v>332</v>
      </c>
      <c r="B120" s="54" t="s">
        <v>316</v>
      </c>
      <c r="C120" s="17"/>
      <c r="D120" s="17"/>
      <c r="E120" s="17"/>
      <c r="F120" s="17"/>
      <c r="G120" s="17"/>
      <c r="I120" s="47">
        <f t="shared" si="2"/>
        <v>0</v>
      </c>
      <c r="J120" s="46">
        <f t="shared" si="3"/>
        <v>0</v>
      </c>
    </row>
    <row r="121" spans="1:10" x14ac:dyDescent="0.3">
      <c r="A121" s="53" t="s">
        <v>326</v>
      </c>
      <c r="B121" s="54" t="s">
        <v>316</v>
      </c>
      <c r="C121" s="17"/>
      <c r="D121" s="17"/>
      <c r="E121" s="17"/>
      <c r="F121" s="17"/>
      <c r="G121" s="17"/>
      <c r="I121" s="47">
        <f t="shared" si="2"/>
        <v>0</v>
      </c>
      <c r="J121" s="46">
        <f t="shared" si="3"/>
        <v>0</v>
      </c>
    </row>
    <row r="122" spans="1:10" x14ac:dyDescent="0.3">
      <c r="A122" s="53" t="s">
        <v>339</v>
      </c>
      <c r="B122" s="54" t="s">
        <v>316</v>
      </c>
      <c r="C122" s="17"/>
      <c r="D122" s="17"/>
      <c r="E122" s="17"/>
      <c r="F122" s="10"/>
      <c r="G122" s="17"/>
      <c r="I122" s="47">
        <f t="shared" si="2"/>
        <v>0</v>
      </c>
      <c r="J122" s="46">
        <f>I122</f>
        <v>0</v>
      </c>
    </row>
    <row r="123" spans="1:10" x14ac:dyDescent="0.3">
      <c r="A123" s="53" t="s">
        <v>461</v>
      </c>
      <c r="B123" s="54" t="s">
        <v>316</v>
      </c>
      <c r="C123" s="17"/>
      <c r="D123" s="17"/>
      <c r="E123" s="17">
        <v>4758</v>
      </c>
      <c r="F123" s="10"/>
      <c r="G123" s="17"/>
      <c r="I123" s="47">
        <f t="shared" si="2"/>
        <v>4758</v>
      </c>
      <c r="J123" s="46">
        <f>I123</f>
        <v>4758</v>
      </c>
    </row>
    <row r="124" spans="1:10" x14ac:dyDescent="0.3">
      <c r="A124" s="53" t="s">
        <v>161</v>
      </c>
      <c r="B124" s="54" t="s">
        <v>316</v>
      </c>
      <c r="C124" s="17"/>
      <c r="D124" s="17">
        <v>5273</v>
      </c>
      <c r="E124" s="17"/>
      <c r="F124" s="10"/>
      <c r="G124" s="17"/>
      <c r="I124" s="47">
        <f t="shared" si="2"/>
        <v>5273</v>
      </c>
      <c r="J124" s="46">
        <f>I124</f>
        <v>5273</v>
      </c>
    </row>
    <row r="125" spans="1:10" x14ac:dyDescent="0.3">
      <c r="A125" s="53" t="s">
        <v>25</v>
      </c>
      <c r="B125" s="54" t="s">
        <v>397</v>
      </c>
      <c r="C125" s="17"/>
      <c r="D125" s="17"/>
      <c r="E125" s="17"/>
      <c r="F125" s="10"/>
      <c r="G125" s="17"/>
      <c r="I125" s="47">
        <f t="shared" si="2"/>
        <v>0</v>
      </c>
      <c r="J125" s="46">
        <f t="shared" ref="J125:J131" si="4">I125</f>
        <v>0</v>
      </c>
    </row>
    <row r="126" spans="1:10" x14ac:dyDescent="0.3">
      <c r="A126" s="53" t="s">
        <v>349</v>
      </c>
      <c r="B126" s="54" t="s">
        <v>397</v>
      </c>
      <c r="C126" s="17"/>
      <c r="D126" s="17">
        <v>1140</v>
      </c>
      <c r="E126" s="17"/>
      <c r="F126" s="10"/>
      <c r="G126" s="17">
        <v>5411</v>
      </c>
      <c r="H126" s="89">
        <v>15796</v>
      </c>
      <c r="I126" s="47">
        <f t="shared" si="2"/>
        <v>22347</v>
      </c>
      <c r="J126" s="46">
        <f t="shared" si="4"/>
        <v>22347</v>
      </c>
    </row>
    <row r="127" spans="1:10" x14ac:dyDescent="0.3">
      <c r="A127" s="53" t="s">
        <v>325</v>
      </c>
      <c r="B127" s="54" t="s">
        <v>397</v>
      </c>
      <c r="C127" s="17"/>
      <c r="D127" s="17"/>
      <c r="E127" s="17"/>
      <c r="F127" s="10"/>
      <c r="G127" s="17"/>
      <c r="H127" s="89"/>
      <c r="I127" s="47">
        <f t="shared" si="2"/>
        <v>0</v>
      </c>
      <c r="J127" s="46">
        <f t="shared" si="4"/>
        <v>0</v>
      </c>
    </row>
    <row r="128" spans="1:10" x14ac:dyDescent="0.3">
      <c r="A128" s="53" t="s">
        <v>28</v>
      </c>
      <c r="B128" s="54" t="s">
        <v>397</v>
      </c>
      <c r="C128" s="17"/>
      <c r="D128" s="17">
        <v>2044</v>
      </c>
      <c r="E128" s="17"/>
      <c r="F128" s="10"/>
      <c r="G128" s="17"/>
      <c r="H128" s="89"/>
      <c r="I128" s="47">
        <f t="shared" si="2"/>
        <v>2044</v>
      </c>
      <c r="J128" s="46">
        <f t="shared" si="4"/>
        <v>2044</v>
      </c>
    </row>
    <row r="129" spans="1:10" x14ac:dyDescent="0.3">
      <c r="A129" s="53" t="s">
        <v>398</v>
      </c>
      <c r="B129" s="54" t="s">
        <v>397</v>
      </c>
      <c r="C129" s="17"/>
      <c r="D129" s="17">
        <v>3626</v>
      </c>
      <c r="E129" s="17"/>
      <c r="F129" s="10"/>
      <c r="G129" s="17"/>
      <c r="H129" s="89">
        <v>3108</v>
      </c>
      <c r="I129" s="47">
        <f t="shared" si="2"/>
        <v>6734</v>
      </c>
      <c r="J129" s="46">
        <f t="shared" si="4"/>
        <v>6734</v>
      </c>
    </row>
    <row r="130" spans="1:10" x14ac:dyDescent="0.3">
      <c r="A130" s="53" t="s">
        <v>458</v>
      </c>
      <c r="B130" s="54" t="s">
        <v>397</v>
      </c>
      <c r="C130" s="17"/>
      <c r="D130" s="17"/>
      <c r="E130" s="17">
        <v>4866</v>
      </c>
      <c r="F130" s="10"/>
      <c r="G130" s="17">
        <v>1328</v>
      </c>
      <c r="I130" s="47">
        <f t="shared" si="2"/>
        <v>6194</v>
      </c>
      <c r="J130" s="46">
        <f t="shared" si="4"/>
        <v>6194</v>
      </c>
    </row>
    <row r="131" spans="1:10" x14ac:dyDescent="0.3">
      <c r="A131" s="53" t="s">
        <v>160</v>
      </c>
      <c r="B131" s="54" t="s">
        <v>397</v>
      </c>
      <c r="C131" s="17"/>
      <c r="D131" s="17">
        <v>7202</v>
      </c>
      <c r="E131" s="17"/>
      <c r="F131" s="10"/>
      <c r="G131" s="17"/>
      <c r="I131" s="47">
        <f t="shared" si="2"/>
        <v>7202</v>
      </c>
      <c r="J131" s="46">
        <f t="shared" si="4"/>
        <v>7202</v>
      </c>
    </row>
    <row r="132" spans="1:10" x14ac:dyDescent="0.3">
      <c r="A132" t="s">
        <v>37</v>
      </c>
      <c r="B132" t="s">
        <v>277</v>
      </c>
      <c r="C132" s="17"/>
      <c r="D132" s="17"/>
      <c r="E132" s="17"/>
      <c r="F132" s="10"/>
      <c r="G132" s="17"/>
      <c r="I132" s="47">
        <f t="shared" si="2"/>
        <v>0</v>
      </c>
      <c r="J132" s="46"/>
    </row>
    <row r="133" spans="1:10" x14ac:dyDescent="0.3">
      <c r="A133" t="s">
        <v>33</v>
      </c>
      <c r="B133" t="s">
        <v>277</v>
      </c>
      <c r="C133" s="17"/>
      <c r="D133" s="17"/>
      <c r="E133" s="17"/>
      <c r="F133" s="10"/>
      <c r="G133" s="17"/>
      <c r="I133" s="47">
        <f t="shared" ref="I133:I167" si="5">C133+D133+E133+F133+G133+H133</f>
        <v>0</v>
      </c>
      <c r="J133" s="46"/>
    </row>
    <row r="134" spans="1:10" x14ac:dyDescent="0.3">
      <c r="A134" t="s">
        <v>31</v>
      </c>
      <c r="B134" t="s">
        <v>277</v>
      </c>
      <c r="C134" s="17"/>
      <c r="D134" s="17"/>
      <c r="E134" s="17"/>
      <c r="F134" s="10"/>
      <c r="G134" s="17"/>
      <c r="I134" s="47">
        <f t="shared" si="5"/>
        <v>0</v>
      </c>
      <c r="J134" s="46"/>
    </row>
    <row r="135" spans="1:10" x14ac:dyDescent="0.3">
      <c r="A135" t="s">
        <v>245</v>
      </c>
      <c r="B135" t="s">
        <v>277</v>
      </c>
      <c r="C135" s="17"/>
      <c r="D135" s="17"/>
      <c r="E135" s="17"/>
      <c r="F135" s="10"/>
      <c r="G135" s="17"/>
      <c r="I135" s="47">
        <f t="shared" si="5"/>
        <v>0</v>
      </c>
      <c r="J135" s="46"/>
    </row>
    <row r="136" spans="1:10" x14ac:dyDescent="0.3">
      <c r="A136" s="2" t="s">
        <v>37</v>
      </c>
      <c r="B136" s="2" t="s">
        <v>153</v>
      </c>
      <c r="C136" s="17"/>
      <c r="D136" s="17">
        <v>419</v>
      </c>
      <c r="E136" s="17"/>
      <c r="F136" s="10"/>
      <c r="G136" s="17">
        <v>1055</v>
      </c>
      <c r="I136" s="47">
        <f t="shared" si="5"/>
        <v>1474</v>
      </c>
      <c r="J136" s="46">
        <f>I132+I136+I144</f>
        <v>3724</v>
      </c>
    </row>
    <row r="137" spans="1:10" x14ac:dyDescent="0.3">
      <c r="A137" s="2" t="s">
        <v>332</v>
      </c>
      <c r="B137" s="2" t="s">
        <v>153</v>
      </c>
      <c r="C137" s="17"/>
      <c r="D137" s="17"/>
      <c r="E137" s="17"/>
      <c r="F137" s="10"/>
      <c r="G137" s="87"/>
      <c r="H137" s="87"/>
      <c r="I137" s="47">
        <f t="shared" si="5"/>
        <v>0</v>
      </c>
      <c r="J137" s="46">
        <f>I137+I145</f>
        <v>0</v>
      </c>
    </row>
    <row r="138" spans="1:10" x14ac:dyDescent="0.3">
      <c r="A138" s="2" t="s">
        <v>33</v>
      </c>
      <c r="B138" s="2" t="s">
        <v>153</v>
      </c>
      <c r="C138" s="17"/>
      <c r="D138" s="17"/>
      <c r="E138" s="17"/>
      <c r="F138" s="10"/>
      <c r="G138" s="17"/>
      <c r="I138" s="47">
        <f t="shared" si="5"/>
        <v>0</v>
      </c>
      <c r="J138" s="46">
        <f>I133+I138+I146</f>
        <v>1972</v>
      </c>
    </row>
    <row r="139" spans="1:10" x14ac:dyDescent="0.3">
      <c r="A139" s="2" t="s">
        <v>326</v>
      </c>
      <c r="B139" s="2" t="s">
        <v>153</v>
      </c>
      <c r="C139" s="17"/>
      <c r="D139" s="17"/>
      <c r="E139" s="17"/>
      <c r="F139" s="10"/>
      <c r="G139" s="17"/>
      <c r="I139" s="47">
        <f t="shared" si="5"/>
        <v>0</v>
      </c>
      <c r="J139" s="46">
        <f>I139+I147</f>
        <v>7889</v>
      </c>
    </row>
    <row r="140" spans="1:10" x14ac:dyDescent="0.3">
      <c r="A140" s="2" t="s">
        <v>31</v>
      </c>
      <c r="B140" s="2" t="s">
        <v>153</v>
      </c>
      <c r="C140" s="17"/>
      <c r="D140" s="17"/>
      <c r="E140" s="17"/>
      <c r="F140" s="10"/>
      <c r="G140" s="17"/>
      <c r="I140" s="47">
        <f t="shared" si="5"/>
        <v>0</v>
      </c>
      <c r="J140" s="46">
        <f>I134+I140+I148</f>
        <v>9305</v>
      </c>
    </row>
    <row r="141" spans="1:10" x14ac:dyDescent="0.3">
      <c r="A141" s="2" t="s">
        <v>339</v>
      </c>
      <c r="B141" s="2" t="s">
        <v>153</v>
      </c>
      <c r="C141" s="17"/>
      <c r="D141" s="17"/>
      <c r="E141" s="17"/>
      <c r="F141" s="10"/>
      <c r="G141" s="17"/>
      <c r="I141" s="47">
        <f t="shared" si="5"/>
        <v>0</v>
      </c>
      <c r="J141" s="46">
        <f>I141+I149</f>
        <v>12380</v>
      </c>
    </row>
    <row r="142" spans="1:10" x14ac:dyDescent="0.3">
      <c r="A142" s="2" t="s">
        <v>245</v>
      </c>
      <c r="B142" s="2" t="s">
        <v>153</v>
      </c>
      <c r="C142" s="17"/>
      <c r="D142" s="17"/>
      <c r="E142" s="17"/>
      <c r="F142" s="10"/>
      <c r="G142" s="87"/>
      <c r="H142" s="87"/>
      <c r="I142" s="47">
        <f t="shared" si="5"/>
        <v>0</v>
      </c>
      <c r="J142" s="46">
        <f>I135+I142+I150</f>
        <v>0</v>
      </c>
    </row>
    <row r="143" spans="1:10" x14ac:dyDescent="0.3">
      <c r="A143" s="2" t="s">
        <v>161</v>
      </c>
      <c r="B143" s="2" t="s">
        <v>153</v>
      </c>
      <c r="C143" s="17"/>
      <c r="D143" s="17"/>
      <c r="E143" s="17"/>
      <c r="F143" s="10"/>
      <c r="G143" s="17"/>
      <c r="H143" s="17"/>
      <c r="I143" s="47">
        <f t="shared" si="5"/>
        <v>0</v>
      </c>
      <c r="J143" s="46">
        <f>I143+I151</f>
        <v>4677</v>
      </c>
    </row>
    <row r="144" spans="1:10" x14ac:dyDescent="0.3">
      <c r="A144" s="2" t="s">
        <v>37</v>
      </c>
      <c r="B144" s="2" t="s">
        <v>381</v>
      </c>
      <c r="C144" s="17"/>
      <c r="D144" s="17">
        <v>1623</v>
      </c>
      <c r="E144" s="17">
        <v>627</v>
      </c>
      <c r="F144" s="17"/>
      <c r="G144" s="17"/>
      <c r="I144" s="47">
        <f t="shared" si="5"/>
        <v>2250</v>
      </c>
      <c r="J144" s="46"/>
    </row>
    <row r="145" spans="1:10" x14ac:dyDescent="0.3">
      <c r="A145" s="2" t="s">
        <v>332</v>
      </c>
      <c r="B145" s="2" t="s">
        <v>381</v>
      </c>
      <c r="C145" s="17"/>
      <c r="D145" s="17"/>
      <c r="E145" s="17"/>
      <c r="F145" s="10"/>
      <c r="G145" s="17"/>
      <c r="I145" s="47">
        <f t="shared" si="5"/>
        <v>0</v>
      </c>
      <c r="J145" s="46"/>
    </row>
    <row r="146" spans="1:10" x14ac:dyDescent="0.3">
      <c r="A146" s="2" t="s">
        <v>33</v>
      </c>
      <c r="B146" s="2" t="s">
        <v>381</v>
      </c>
      <c r="C146" s="17"/>
      <c r="D146" s="17"/>
      <c r="E146" s="17"/>
      <c r="F146" s="10"/>
      <c r="G146" s="17">
        <v>1972</v>
      </c>
      <c r="I146" s="47">
        <f t="shared" si="5"/>
        <v>1972</v>
      </c>
      <c r="J146" s="46"/>
    </row>
    <row r="147" spans="1:10" x14ac:dyDescent="0.3">
      <c r="A147" s="2" t="s">
        <v>326</v>
      </c>
      <c r="B147" s="2" t="s">
        <v>381</v>
      </c>
      <c r="C147" s="17"/>
      <c r="D147" s="17">
        <v>2129</v>
      </c>
      <c r="E147" s="17">
        <v>2617</v>
      </c>
      <c r="F147" s="10">
        <v>3143</v>
      </c>
      <c r="G147" s="17"/>
      <c r="I147" s="47">
        <f t="shared" si="5"/>
        <v>7889</v>
      </c>
      <c r="J147" s="46"/>
    </row>
    <row r="148" spans="1:10" x14ac:dyDescent="0.3">
      <c r="A148" s="2" t="s">
        <v>31</v>
      </c>
      <c r="B148" s="2" t="s">
        <v>381</v>
      </c>
      <c r="C148" s="17"/>
      <c r="D148" s="17">
        <v>4772</v>
      </c>
      <c r="E148" s="17">
        <v>4533</v>
      </c>
      <c r="F148" s="10"/>
      <c r="G148" s="17"/>
      <c r="H148" s="17"/>
      <c r="I148" s="47">
        <f t="shared" si="5"/>
        <v>9305</v>
      </c>
      <c r="J148" s="46"/>
    </row>
    <row r="149" spans="1:10" x14ac:dyDescent="0.3">
      <c r="A149" s="2" t="s">
        <v>339</v>
      </c>
      <c r="B149" s="2" t="s">
        <v>381</v>
      </c>
      <c r="C149" s="17"/>
      <c r="D149" s="17">
        <v>1824</v>
      </c>
      <c r="E149" s="17">
        <v>3517</v>
      </c>
      <c r="F149" s="10">
        <v>4935</v>
      </c>
      <c r="G149" s="17">
        <v>1177</v>
      </c>
      <c r="H149" s="17">
        <v>927</v>
      </c>
      <c r="I149" s="47">
        <f t="shared" si="5"/>
        <v>12380</v>
      </c>
      <c r="J149" s="46"/>
    </row>
    <row r="150" spans="1:10" x14ac:dyDescent="0.3">
      <c r="A150" s="2" t="s">
        <v>245</v>
      </c>
      <c r="B150" s="2" t="s">
        <v>381</v>
      </c>
      <c r="C150" s="17"/>
      <c r="D150" s="17"/>
      <c r="E150" s="17"/>
      <c r="F150" s="10"/>
      <c r="G150" s="87"/>
      <c r="H150" s="87"/>
      <c r="I150" s="47">
        <f t="shared" si="5"/>
        <v>0</v>
      </c>
      <c r="J150" s="46"/>
    </row>
    <row r="151" spans="1:10" x14ac:dyDescent="0.3">
      <c r="A151" s="2" t="s">
        <v>161</v>
      </c>
      <c r="B151" s="2" t="s">
        <v>381</v>
      </c>
      <c r="C151" s="17"/>
      <c r="D151" s="17">
        <v>1241</v>
      </c>
      <c r="E151" s="17">
        <v>2206</v>
      </c>
      <c r="F151" s="10"/>
      <c r="G151" s="17"/>
      <c r="H151" s="87">
        <v>1230</v>
      </c>
      <c r="I151" s="47">
        <f t="shared" si="5"/>
        <v>4677</v>
      </c>
      <c r="J151" s="46"/>
    </row>
    <row r="152" spans="1:10" x14ac:dyDescent="0.3">
      <c r="A152" s="2" t="s">
        <v>42</v>
      </c>
      <c r="B152" s="54" t="s">
        <v>385</v>
      </c>
      <c r="C152" s="17"/>
      <c r="D152" s="17">
        <v>6621</v>
      </c>
      <c r="E152" s="17">
        <v>12845</v>
      </c>
      <c r="F152" s="10">
        <v>10900</v>
      </c>
      <c r="G152" s="17">
        <v>9408</v>
      </c>
      <c r="H152" s="17">
        <v>1966</v>
      </c>
      <c r="I152" s="47">
        <f t="shared" si="5"/>
        <v>41740</v>
      </c>
      <c r="J152" s="46">
        <f>I152+I162</f>
        <v>41740</v>
      </c>
    </row>
    <row r="153" spans="1:10" x14ac:dyDescent="0.3">
      <c r="A153" s="2" t="s">
        <v>356</v>
      </c>
      <c r="B153" s="54" t="s">
        <v>385</v>
      </c>
      <c r="C153" s="17"/>
      <c r="D153" s="17">
        <v>15689</v>
      </c>
      <c r="E153" s="17">
        <v>6722</v>
      </c>
      <c r="F153" s="10">
        <v>7271</v>
      </c>
      <c r="G153" s="17">
        <v>5983</v>
      </c>
      <c r="I153" s="47">
        <f t="shared" si="5"/>
        <v>35665</v>
      </c>
      <c r="J153" s="46">
        <f>I153+I163</f>
        <v>35665</v>
      </c>
    </row>
    <row r="154" spans="1:10" x14ac:dyDescent="0.3">
      <c r="A154" s="2" t="s">
        <v>44</v>
      </c>
      <c r="B154" s="54" t="s">
        <v>385</v>
      </c>
      <c r="C154" s="17"/>
      <c r="D154" s="17">
        <v>9331</v>
      </c>
      <c r="E154" s="17">
        <v>4739</v>
      </c>
      <c r="F154" s="10">
        <v>2547</v>
      </c>
      <c r="G154" s="17">
        <v>2167</v>
      </c>
      <c r="I154" s="47">
        <f t="shared" si="5"/>
        <v>18784</v>
      </c>
      <c r="J154" s="46">
        <f>I154+I164</f>
        <v>18784</v>
      </c>
    </row>
    <row r="155" spans="1:10" x14ac:dyDescent="0.3">
      <c r="A155" s="2" t="s">
        <v>357</v>
      </c>
      <c r="B155" s="54" t="s">
        <v>385</v>
      </c>
      <c r="C155" s="17"/>
      <c r="D155" s="17">
        <v>6180</v>
      </c>
      <c r="E155" s="17">
        <v>6837</v>
      </c>
      <c r="F155" s="10">
        <v>1863</v>
      </c>
      <c r="G155" s="17">
        <v>13274</v>
      </c>
      <c r="I155" s="47">
        <f t="shared" si="5"/>
        <v>28154</v>
      </c>
      <c r="J155" s="46">
        <f>I155+I165</f>
        <v>28154</v>
      </c>
    </row>
    <row r="156" spans="1:10" x14ac:dyDescent="0.3">
      <c r="A156" s="2" t="s">
        <v>71</v>
      </c>
      <c r="B156" s="54" t="s">
        <v>385</v>
      </c>
      <c r="C156" s="17"/>
      <c r="D156" s="17">
        <v>2488</v>
      </c>
      <c r="E156" s="17">
        <v>1127</v>
      </c>
      <c r="F156" s="10">
        <v>6112</v>
      </c>
      <c r="G156" s="17">
        <v>2625</v>
      </c>
      <c r="I156" s="47">
        <f t="shared" si="5"/>
        <v>12352</v>
      </c>
      <c r="J156" s="46">
        <f>I156+I166</f>
        <v>12352</v>
      </c>
    </row>
    <row r="157" spans="1:10" x14ac:dyDescent="0.3">
      <c r="A157" s="2" t="s">
        <v>416</v>
      </c>
      <c r="B157" s="54" t="s">
        <v>385</v>
      </c>
      <c r="C157" s="17"/>
      <c r="D157" s="17">
        <v>2708</v>
      </c>
      <c r="E157" s="17">
        <v>3265</v>
      </c>
      <c r="F157" s="10">
        <v>5164</v>
      </c>
      <c r="G157" s="17">
        <v>5854</v>
      </c>
      <c r="H157" s="17">
        <v>1049</v>
      </c>
      <c r="I157" s="47">
        <f t="shared" si="5"/>
        <v>18040</v>
      </c>
      <c r="J157" s="46">
        <f>I157+I161</f>
        <v>18167</v>
      </c>
    </row>
    <row r="158" spans="1:10" x14ac:dyDescent="0.3">
      <c r="A158" s="2" t="s">
        <v>457</v>
      </c>
      <c r="B158" s="54" t="s">
        <v>385</v>
      </c>
      <c r="C158" s="17"/>
      <c r="D158" s="17"/>
      <c r="E158" s="17">
        <v>5541</v>
      </c>
      <c r="F158" s="10"/>
      <c r="G158" s="17">
        <v>2103</v>
      </c>
      <c r="H158" s="87">
        <v>897</v>
      </c>
      <c r="I158" s="47">
        <f t="shared" si="5"/>
        <v>8541</v>
      </c>
      <c r="J158" s="46">
        <f>I158</f>
        <v>8541</v>
      </c>
    </row>
    <row r="159" spans="1:10" x14ac:dyDescent="0.3">
      <c r="A159" s="2" t="s">
        <v>358</v>
      </c>
      <c r="B159" s="54" t="s">
        <v>385</v>
      </c>
      <c r="C159" s="17"/>
      <c r="D159" s="17"/>
      <c r="E159" s="17"/>
      <c r="F159" s="10"/>
      <c r="G159" s="17"/>
      <c r="H159" s="87"/>
      <c r="I159" s="47">
        <f t="shared" si="5"/>
        <v>0</v>
      </c>
      <c r="J159" s="46">
        <f>I159+I167</f>
        <v>0</v>
      </c>
    </row>
    <row r="160" spans="1:10" x14ac:dyDescent="0.3">
      <c r="A160" s="2" t="s">
        <v>359</v>
      </c>
      <c r="B160" s="54" t="s">
        <v>385</v>
      </c>
      <c r="C160" s="17"/>
      <c r="D160" s="17">
        <v>7731</v>
      </c>
      <c r="E160" s="17">
        <v>2441</v>
      </c>
      <c r="F160" s="10"/>
      <c r="G160" s="17"/>
      <c r="H160" s="87">
        <v>3425</v>
      </c>
      <c r="I160" s="47">
        <f t="shared" si="5"/>
        <v>13597</v>
      </c>
      <c r="J160" s="46">
        <f>I160</f>
        <v>13597</v>
      </c>
    </row>
    <row r="161" spans="1:12" x14ac:dyDescent="0.3">
      <c r="A161" s="2" t="s">
        <v>415</v>
      </c>
      <c r="B161" s="54" t="s">
        <v>433</v>
      </c>
      <c r="C161" s="17"/>
      <c r="D161" s="17"/>
      <c r="E161" s="17"/>
      <c r="F161" s="10"/>
      <c r="G161" s="17">
        <v>127</v>
      </c>
      <c r="I161" s="47">
        <f t="shared" si="5"/>
        <v>127</v>
      </c>
      <c r="J161" s="46"/>
    </row>
    <row r="162" spans="1:12" x14ac:dyDescent="0.3">
      <c r="A162" s="65" t="s">
        <v>29</v>
      </c>
      <c r="B162" s="58" t="s">
        <v>310</v>
      </c>
      <c r="C162" s="17"/>
      <c r="D162" s="17"/>
      <c r="E162" s="17"/>
      <c r="F162" s="17"/>
      <c r="G162" s="17"/>
      <c r="I162" s="47">
        <f t="shared" si="5"/>
        <v>0</v>
      </c>
      <c r="J162" s="46"/>
    </row>
    <row r="163" spans="1:12" x14ac:dyDescent="0.3">
      <c r="A163" s="65" t="s">
        <v>330</v>
      </c>
      <c r="B163" s="58" t="s">
        <v>310</v>
      </c>
      <c r="C163" s="17"/>
      <c r="D163" s="17"/>
      <c r="E163" s="17"/>
      <c r="F163" s="17"/>
      <c r="G163" s="17"/>
      <c r="I163" s="47">
        <f t="shared" si="5"/>
        <v>0</v>
      </c>
      <c r="J163" s="46"/>
    </row>
    <row r="164" spans="1:12" x14ac:dyDescent="0.3">
      <c r="A164" s="65" t="s">
        <v>17</v>
      </c>
      <c r="B164" s="58" t="s">
        <v>310</v>
      </c>
      <c r="C164" s="17"/>
      <c r="D164" s="17"/>
      <c r="E164" s="17"/>
      <c r="F164" s="17"/>
      <c r="G164" s="17"/>
      <c r="I164" s="47">
        <f t="shared" si="5"/>
        <v>0</v>
      </c>
      <c r="J164" s="46"/>
    </row>
    <row r="165" spans="1:12" x14ac:dyDescent="0.3">
      <c r="A165" s="65" t="s">
        <v>331</v>
      </c>
      <c r="B165" s="58" t="s">
        <v>310</v>
      </c>
      <c r="C165" s="17"/>
      <c r="D165" s="17"/>
      <c r="E165" s="17"/>
      <c r="F165" s="17"/>
      <c r="G165" s="17"/>
      <c r="I165" s="47">
        <f t="shared" si="5"/>
        <v>0</v>
      </c>
      <c r="J165" s="46"/>
    </row>
    <row r="166" spans="1:12" x14ac:dyDescent="0.3">
      <c r="A166" s="65" t="s">
        <v>18</v>
      </c>
      <c r="B166" s="58" t="s">
        <v>310</v>
      </c>
      <c r="C166" s="17"/>
      <c r="D166" s="17"/>
      <c r="E166" s="17"/>
      <c r="F166" s="10"/>
      <c r="G166" s="17"/>
      <c r="I166" s="47">
        <f t="shared" si="5"/>
        <v>0</v>
      </c>
      <c r="J166" s="46"/>
    </row>
    <row r="167" spans="1:12" x14ac:dyDescent="0.3">
      <c r="A167" s="65" t="s">
        <v>244</v>
      </c>
      <c r="B167" s="58" t="s">
        <v>310</v>
      </c>
      <c r="C167" s="17"/>
      <c r="D167" s="17"/>
      <c r="E167" s="17"/>
      <c r="F167" s="10"/>
      <c r="G167" s="17"/>
      <c r="I167" s="47">
        <f t="shared" si="5"/>
        <v>0</v>
      </c>
      <c r="J167" s="46"/>
    </row>
    <row r="168" spans="1:12" x14ac:dyDescent="0.3">
      <c r="C168" s="1" t="s">
        <v>0</v>
      </c>
      <c r="D168" s="1" t="s">
        <v>0</v>
      </c>
      <c r="E168" s="1" t="s">
        <v>0</v>
      </c>
      <c r="F168" s="1" t="s">
        <v>0</v>
      </c>
      <c r="G168" s="1" t="s">
        <v>0</v>
      </c>
      <c r="H168" s="1" t="s">
        <v>0</v>
      </c>
      <c r="I168" s="1" t="s">
        <v>0</v>
      </c>
    </row>
    <row r="169" spans="1:12" x14ac:dyDescent="0.3">
      <c r="C169" s="70">
        <f t="shared" ref="C169:J169" si="6">SUM(C4:C167)</f>
        <v>0</v>
      </c>
      <c r="D169" s="70">
        <f t="shared" si="6"/>
        <v>205393</v>
      </c>
      <c r="E169" s="70">
        <f t="shared" si="6"/>
        <v>174349</v>
      </c>
      <c r="F169" s="70">
        <f t="shared" si="6"/>
        <v>117883</v>
      </c>
      <c r="G169" s="70">
        <f t="shared" si="6"/>
        <v>171298</v>
      </c>
      <c r="H169" s="70">
        <f t="shared" si="6"/>
        <v>66941</v>
      </c>
      <c r="I169" s="76">
        <f t="shared" si="6"/>
        <v>735864</v>
      </c>
      <c r="J169" s="76">
        <f t="shared" si="6"/>
        <v>735864</v>
      </c>
      <c r="L169" s="88">
        <f>I169-J169</f>
        <v>0</v>
      </c>
    </row>
    <row r="170" spans="1:12" x14ac:dyDescent="0.3">
      <c r="C170" s="1" t="s">
        <v>1</v>
      </c>
      <c r="D170" s="1" t="s">
        <v>1</v>
      </c>
      <c r="E170" s="1" t="s">
        <v>1</v>
      </c>
      <c r="F170" s="1" t="s">
        <v>1</v>
      </c>
      <c r="G170" s="1" t="s">
        <v>1</v>
      </c>
      <c r="H170" s="1" t="s">
        <v>1</v>
      </c>
      <c r="I170" s="1" t="s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8E45-C49D-4199-87D0-01A452B91AB8}">
  <dimension ref="A1:L175"/>
  <sheetViews>
    <sheetView topLeftCell="A98" zoomScale="130" zoomScaleNormal="130" workbookViewId="0">
      <selection activeCell="A114" sqref="A114:XFD114"/>
    </sheetView>
  </sheetViews>
  <sheetFormatPr defaultRowHeight="14.4" x14ac:dyDescent="0.3"/>
  <cols>
    <col min="2" max="2" width="19.6640625" customWidth="1"/>
    <col min="3" max="3" width="10.33203125" customWidth="1"/>
    <col min="4" max="4" width="10.109375" customWidth="1"/>
    <col min="5" max="5" width="10.77734375" customWidth="1"/>
    <col min="6" max="7" width="10.33203125" customWidth="1"/>
    <col min="8" max="8" width="10.21875" customWidth="1"/>
    <col min="9" max="10" width="12.44140625" customWidth="1"/>
  </cols>
  <sheetData>
    <row r="1" spans="1:10" x14ac:dyDescent="0.3">
      <c r="A1" t="s">
        <v>479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478</v>
      </c>
      <c r="I2" t="s">
        <v>7</v>
      </c>
    </row>
    <row r="3" spans="1:10" x14ac:dyDescent="0.3">
      <c r="C3" s="3" t="s">
        <v>90</v>
      </c>
      <c r="D3" s="4" t="s">
        <v>238</v>
      </c>
      <c r="E3" s="4" t="s">
        <v>239</v>
      </c>
      <c r="F3" s="3" t="s">
        <v>65</v>
      </c>
      <c r="G3" s="3" t="s">
        <v>137</v>
      </c>
      <c r="H3" s="3"/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>C4+D4+E4+F4+G4+H4</f>
        <v>0</v>
      </c>
      <c r="J4" s="44">
        <f>I4+I28+I20+I37+I45</f>
        <v>72231</v>
      </c>
    </row>
    <row r="5" spans="1:10" x14ac:dyDescent="0.3">
      <c r="A5" t="s">
        <v>421</v>
      </c>
      <c r="B5" t="s">
        <v>13</v>
      </c>
      <c r="C5" s="5">
        <v>2424</v>
      </c>
      <c r="D5" s="5"/>
      <c r="E5" s="5"/>
      <c r="F5" s="10"/>
      <c r="G5" s="5"/>
      <c r="I5" s="47">
        <f t="shared" ref="I5:I68" si="0">C5+D5+E5+F5+G5+H5</f>
        <v>2424</v>
      </c>
      <c r="J5" s="44">
        <f>I5+I29+I38+I46</f>
        <v>46105</v>
      </c>
    </row>
    <row r="6" spans="1:10" x14ac:dyDescent="0.3">
      <c r="A6" t="s">
        <v>20</v>
      </c>
      <c r="B6" t="s">
        <v>13</v>
      </c>
      <c r="C6" s="5"/>
      <c r="D6" s="5"/>
      <c r="E6" s="5"/>
      <c r="F6" s="17"/>
      <c r="G6" s="5"/>
      <c r="I6" s="47">
        <f t="shared" si="0"/>
        <v>0</v>
      </c>
      <c r="J6" s="44">
        <f>I6+I30+I39+I47</f>
        <v>29597</v>
      </c>
    </row>
    <row r="7" spans="1:10" x14ac:dyDescent="0.3">
      <c r="A7" t="s">
        <v>422</v>
      </c>
      <c r="B7" t="s">
        <v>13</v>
      </c>
      <c r="C7" s="5"/>
      <c r="D7" s="5"/>
      <c r="E7" s="5"/>
      <c r="F7" s="17"/>
      <c r="G7" s="5"/>
      <c r="I7" s="47">
        <f t="shared" si="0"/>
        <v>0</v>
      </c>
      <c r="J7" s="44">
        <f>I7+I19+I23+I31+I40+I48</f>
        <v>31657</v>
      </c>
    </row>
    <row r="8" spans="1:10" x14ac:dyDescent="0.3">
      <c r="A8" t="s">
        <v>21</v>
      </c>
      <c r="B8" t="s">
        <v>13</v>
      </c>
      <c r="C8" s="5">
        <v>629</v>
      </c>
      <c r="D8" s="5"/>
      <c r="E8" s="5"/>
      <c r="F8" s="17"/>
      <c r="G8" s="5"/>
      <c r="I8" s="47">
        <f t="shared" si="0"/>
        <v>629</v>
      </c>
      <c r="J8" s="44">
        <f>I8+I24+I32+I41+I49</f>
        <v>34924</v>
      </c>
    </row>
    <row r="9" spans="1:10" x14ac:dyDescent="0.3">
      <c r="A9" t="s">
        <v>423</v>
      </c>
      <c r="B9" t="s">
        <v>13</v>
      </c>
      <c r="C9" s="5"/>
      <c r="D9" s="5"/>
      <c r="E9" s="5"/>
      <c r="F9" s="17"/>
      <c r="G9" s="5"/>
      <c r="I9" s="47">
        <f t="shared" si="0"/>
        <v>0</v>
      </c>
      <c r="J9" s="44">
        <f>I9+I27+I33+I42+I50</f>
        <v>7030</v>
      </c>
    </row>
    <row r="10" spans="1:10" x14ac:dyDescent="0.3">
      <c r="A10" t="s">
        <v>243</v>
      </c>
      <c r="B10" t="s">
        <v>13</v>
      </c>
      <c r="C10" s="5"/>
      <c r="D10" s="5"/>
      <c r="E10" s="5"/>
      <c r="F10" s="17"/>
      <c r="G10" s="5"/>
      <c r="I10" s="47">
        <f t="shared" si="0"/>
        <v>0</v>
      </c>
      <c r="J10" s="44">
        <f>I10+I25+I21+I35+I43+I52</f>
        <v>31530</v>
      </c>
    </row>
    <row r="11" spans="1:10" x14ac:dyDescent="0.3">
      <c r="A11" t="s">
        <v>197</v>
      </c>
      <c r="B11" t="s">
        <v>13</v>
      </c>
      <c r="C11" s="5"/>
      <c r="D11" s="5"/>
      <c r="E11" s="5"/>
      <c r="F11" s="17"/>
      <c r="G11" s="5"/>
      <c r="I11" s="47">
        <f t="shared" si="0"/>
        <v>0</v>
      </c>
      <c r="J11" s="44">
        <f>I11+I26+I22+I36+I44+I53</f>
        <v>20682</v>
      </c>
    </row>
    <row r="12" spans="1:10" x14ac:dyDescent="0.3">
      <c r="A12" t="s">
        <v>22</v>
      </c>
      <c r="B12" t="s">
        <v>23</v>
      </c>
      <c r="C12" s="5"/>
      <c r="D12" s="5"/>
      <c r="E12" s="5"/>
      <c r="F12" s="17"/>
      <c r="G12" s="5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5">
        <v>651</v>
      </c>
      <c r="D13" s="5">
        <v>583</v>
      </c>
      <c r="E13" s="5">
        <v>505</v>
      </c>
      <c r="F13" s="5">
        <v>715</v>
      </c>
      <c r="G13" s="5"/>
      <c r="I13" s="47">
        <f t="shared" si="0"/>
        <v>2454</v>
      </c>
      <c r="J13" s="46">
        <f>I13+I16</f>
        <v>3398</v>
      </c>
    </row>
    <row r="14" spans="1:10" x14ac:dyDescent="0.3">
      <c r="A14" t="s">
        <v>24</v>
      </c>
      <c r="B14" t="s">
        <v>23</v>
      </c>
      <c r="C14" s="5"/>
      <c r="D14" s="5"/>
      <c r="E14" s="5"/>
      <c r="F14" s="5"/>
      <c r="G14" s="5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5"/>
      <c r="D15" s="5"/>
      <c r="E15" s="5"/>
      <c r="F15" s="5"/>
      <c r="G15" s="5"/>
      <c r="I15" s="47">
        <f t="shared" si="0"/>
        <v>0</v>
      </c>
      <c r="J15" s="46">
        <f>I15+I18</f>
        <v>1866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>
        <v>944</v>
      </c>
      <c r="I16" s="47">
        <f t="shared" si="0"/>
        <v>944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67" t="s">
        <v>415</v>
      </c>
      <c r="B18" s="67" t="s">
        <v>315</v>
      </c>
      <c r="C18" s="17"/>
      <c r="D18" s="17">
        <v>828</v>
      </c>
      <c r="E18" s="17"/>
      <c r="F18" s="17">
        <v>1038</v>
      </c>
      <c r="G18" s="17"/>
      <c r="I18" s="47">
        <f t="shared" si="0"/>
        <v>1866</v>
      </c>
      <c r="J18" s="46"/>
    </row>
    <row r="19" spans="1:10" x14ac:dyDescent="0.3">
      <c r="A19" s="73" t="s">
        <v>347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6"/>
    </row>
    <row r="20" spans="1:10" x14ac:dyDescent="0.3">
      <c r="A20" s="2" t="s">
        <v>172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353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354</v>
      </c>
      <c r="B22" s="2" t="s">
        <v>407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2" t="s">
        <v>329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174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307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2" t="s">
        <v>324</v>
      </c>
      <c r="B26" s="63" t="s">
        <v>345</v>
      </c>
      <c r="C26" s="17"/>
      <c r="D26" s="17"/>
      <c r="E26" s="17"/>
      <c r="F26" s="17"/>
      <c r="G26" s="17"/>
      <c r="I26" s="47">
        <f t="shared" si="0"/>
        <v>0</v>
      </c>
      <c r="J26" s="45"/>
    </row>
    <row r="27" spans="1:10" x14ac:dyDescent="0.3">
      <c r="A27" s="57" t="s">
        <v>415</v>
      </c>
      <c r="B27" s="57" t="s">
        <v>345</v>
      </c>
      <c r="C27" s="17"/>
      <c r="D27" s="17"/>
      <c r="E27" s="17"/>
      <c r="F27" s="17"/>
      <c r="G27" s="17"/>
      <c r="I27" s="47">
        <f t="shared" si="0"/>
        <v>0</v>
      </c>
      <c r="J27" s="46">
        <f>I27</f>
        <v>0</v>
      </c>
    </row>
    <row r="28" spans="1:10" x14ac:dyDescent="0.3">
      <c r="A28" s="60" t="s">
        <v>11</v>
      </c>
      <c r="B28" s="60" t="s">
        <v>315</v>
      </c>
      <c r="C28" s="17"/>
      <c r="D28" s="17">
        <v>21755</v>
      </c>
      <c r="E28" s="17">
        <v>14797</v>
      </c>
      <c r="F28" s="17">
        <v>11654</v>
      </c>
      <c r="G28" s="17">
        <v>9411</v>
      </c>
      <c r="H28" s="17"/>
      <c r="I28" s="47">
        <f t="shared" si="0"/>
        <v>57617</v>
      </c>
      <c r="J28" s="45"/>
    </row>
    <row r="29" spans="1:10" x14ac:dyDescent="0.3">
      <c r="A29" s="60" t="s">
        <v>346</v>
      </c>
      <c r="B29" s="60" t="s">
        <v>315</v>
      </c>
      <c r="C29" s="17">
        <v>1795</v>
      </c>
      <c r="D29" s="17">
        <v>1115</v>
      </c>
      <c r="E29" s="17">
        <v>5887</v>
      </c>
      <c r="F29" s="17">
        <v>15570</v>
      </c>
      <c r="G29" s="17"/>
      <c r="I29" s="47">
        <f t="shared" si="0"/>
        <v>24367</v>
      </c>
      <c r="J29" s="45"/>
    </row>
    <row r="30" spans="1:10" x14ac:dyDescent="0.3">
      <c r="A30" s="60" t="s">
        <v>10</v>
      </c>
      <c r="B30" s="60" t="s">
        <v>315</v>
      </c>
      <c r="C30" s="17"/>
      <c r="D30" s="17">
        <v>13447</v>
      </c>
      <c r="E30" s="17">
        <v>608</v>
      </c>
      <c r="F30" s="17">
        <v>7070</v>
      </c>
      <c r="G30" s="17">
        <v>719</v>
      </c>
      <c r="I30" s="47">
        <f t="shared" si="0"/>
        <v>21844</v>
      </c>
      <c r="J30" s="45"/>
    </row>
    <row r="31" spans="1:10" x14ac:dyDescent="0.3">
      <c r="A31" s="60" t="s">
        <v>347</v>
      </c>
      <c r="B31" s="60" t="s">
        <v>315</v>
      </c>
      <c r="C31" s="17">
        <v>1146</v>
      </c>
      <c r="D31" s="17">
        <v>4423</v>
      </c>
      <c r="E31" s="17">
        <v>8949</v>
      </c>
      <c r="F31" s="17">
        <v>1311</v>
      </c>
      <c r="G31" s="17">
        <v>1915</v>
      </c>
      <c r="I31" s="47">
        <f t="shared" si="0"/>
        <v>17744</v>
      </c>
      <c r="J31" s="45"/>
    </row>
    <row r="32" spans="1:10" x14ac:dyDescent="0.3">
      <c r="A32" s="60" t="s">
        <v>8</v>
      </c>
      <c r="B32" s="60" t="s">
        <v>315</v>
      </c>
      <c r="C32" s="17">
        <v>5481</v>
      </c>
      <c r="D32" s="17">
        <v>1717</v>
      </c>
      <c r="E32" s="17">
        <v>3191</v>
      </c>
      <c r="F32" s="17">
        <v>2641</v>
      </c>
      <c r="G32" s="17">
        <v>1758</v>
      </c>
      <c r="I32" s="47">
        <f t="shared" si="0"/>
        <v>14788</v>
      </c>
      <c r="J32" s="45"/>
    </row>
    <row r="33" spans="1:10" x14ac:dyDescent="0.3">
      <c r="A33" s="60" t="s">
        <v>466</v>
      </c>
      <c r="B33" s="60" t="s">
        <v>315</v>
      </c>
      <c r="C33" s="17"/>
      <c r="D33" s="17"/>
      <c r="E33" s="17"/>
      <c r="F33" s="17">
        <v>2499</v>
      </c>
      <c r="G33" s="17">
        <v>4531</v>
      </c>
      <c r="I33" s="47">
        <f t="shared" si="0"/>
        <v>7030</v>
      </c>
      <c r="J33" s="45"/>
    </row>
    <row r="34" spans="1:10" x14ac:dyDescent="0.3">
      <c r="A34" s="60" t="s">
        <v>467</v>
      </c>
      <c r="B34" s="60" t="s">
        <v>315</v>
      </c>
      <c r="C34" s="17"/>
      <c r="D34" s="17"/>
      <c r="E34" s="17"/>
      <c r="F34" s="17"/>
      <c r="G34" s="17"/>
      <c r="H34" s="90"/>
      <c r="I34" s="47">
        <f t="shared" si="0"/>
        <v>0</v>
      </c>
      <c r="J34" s="46">
        <f>I34+I51</f>
        <v>0</v>
      </c>
    </row>
    <row r="35" spans="1:10" x14ac:dyDescent="0.3">
      <c r="A35" s="60" t="s">
        <v>348</v>
      </c>
      <c r="B35" s="60" t="s">
        <v>315</v>
      </c>
      <c r="C35" s="17"/>
      <c r="D35" s="17">
        <v>1873</v>
      </c>
      <c r="E35" s="17">
        <v>11215</v>
      </c>
      <c r="F35" s="17">
        <v>8152</v>
      </c>
      <c r="G35" s="17">
        <v>681</v>
      </c>
      <c r="I35" s="47">
        <f t="shared" si="0"/>
        <v>21921</v>
      </c>
      <c r="J35" s="45"/>
    </row>
    <row r="36" spans="1:10" x14ac:dyDescent="0.3">
      <c r="A36" s="60" t="s">
        <v>158</v>
      </c>
      <c r="B36" s="60" t="s">
        <v>315</v>
      </c>
      <c r="C36" s="17"/>
      <c r="D36" s="17">
        <v>2250</v>
      </c>
      <c r="E36" s="17">
        <v>7464</v>
      </c>
      <c r="F36" s="17">
        <v>1181</v>
      </c>
      <c r="G36" s="17">
        <v>1360</v>
      </c>
      <c r="H36" s="17"/>
      <c r="I36" s="47">
        <f t="shared" si="0"/>
        <v>12255</v>
      </c>
      <c r="J36" s="45"/>
    </row>
    <row r="37" spans="1:10" x14ac:dyDescent="0.3">
      <c r="A37" s="2" t="s">
        <v>172</v>
      </c>
      <c r="B37" s="2" t="s">
        <v>469</v>
      </c>
      <c r="C37" s="17"/>
      <c r="D37" s="17">
        <v>7094</v>
      </c>
      <c r="E37" s="17"/>
      <c r="F37" s="17">
        <v>3042</v>
      </c>
      <c r="G37" s="17">
        <v>4478</v>
      </c>
      <c r="I37" s="47">
        <f t="shared" si="0"/>
        <v>14614</v>
      </c>
      <c r="J37" s="45"/>
    </row>
    <row r="38" spans="1:10" x14ac:dyDescent="0.3">
      <c r="A38" s="2" t="s">
        <v>352</v>
      </c>
      <c r="B38" s="2" t="s">
        <v>469</v>
      </c>
      <c r="C38" s="17">
        <v>5559</v>
      </c>
      <c r="D38" s="17"/>
      <c r="E38" s="17">
        <v>6710</v>
      </c>
      <c r="F38" s="17">
        <v>6151</v>
      </c>
      <c r="G38" s="17">
        <v>894</v>
      </c>
      <c r="I38" s="47">
        <f t="shared" si="0"/>
        <v>19314</v>
      </c>
      <c r="J38" s="45"/>
    </row>
    <row r="39" spans="1:10" x14ac:dyDescent="0.3">
      <c r="A39" s="2" t="s">
        <v>22</v>
      </c>
      <c r="B39" s="2" t="s">
        <v>469</v>
      </c>
      <c r="C39" s="17"/>
      <c r="D39" s="17">
        <v>6561</v>
      </c>
      <c r="E39" s="17"/>
      <c r="F39" s="17"/>
      <c r="G39" s="17">
        <v>1192</v>
      </c>
      <c r="I39" s="47">
        <f t="shared" si="0"/>
        <v>7753</v>
      </c>
      <c r="J39" s="45"/>
    </row>
    <row r="40" spans="1:10" x14ac:dyDescent="0.3">
      <c r="A40" s="2" t="s">
        <v>323</v>
      </c>
      <c r="B40" s="2" t="s">
        <v>469</v>
      </c>
      <c r="C40" s="17">
        <v>4417</v>
      </c>
      <c r="D40" s="17"/>
      <c r="E40" s="17">
        <v>2482</v>
      </c>
      <c r="F40" s="17">
        <v>2037</v>
      </c>
      <c r="G40" s="17">
        <v>3490</v>
      </c>
      <c r="I40" s="47">
        <f t="shared" si="0"/>
        <v>12426</v>
      </c>
      <c r="J40" s="45"/>
    </row>
    <row r="41" spans="1:10" x14ac:dyDescent="0.3">
      <c r="A41" s="2" t="s">
        <v>24</v>
      </c>
      <c r="B41" s="2" t="s">
        <v>469</v>
      </c>
      <c r="C41" s="17">
        <v>16496</v>
      </c>
      <c r="D41" s="17"/>
      <c r="E41" s="17"/>
      <c r="F41" s="17"/>
      <c r="G41" s="17">
        <v>3011</v>
      </c>
      <c r="I41" s="47">
        <f t="shared" si="0"/>
        <v>19507</v>
      </c>
      <c r="J41" s="45"/>
    </row>
    <row r="42" spans="1:10" x14ac:dyDescent="0.3">
      <c r="A42" s="2" t="s">
        <v>436</v>
      </c>
      <c r="B42" s="2" t="s">
        <v>469</v>
      </c>
      <c r="C42" s="17"/>
      <c r="D42" s="17"/>
      <c r="E42" s="17"/>
      <c r="F42" s="17"/>
      <c r="G42" s="17"/>
      <c r="I42" s="47">
        <f t="shared" si="0"/>
        <v>0</v>
      </c>
      <c r="J42" s="45"/>
    </row>
    <row r="43" spans="1:10" x14ac:dyDescent="0.3">
      <c r="A43" s="2" t="s">
        <v>353</v>
      </c>
      <c r="B43" s="2" t="s">
        <v>469</v>
      </c>
      <c r="C43" s="17">
        <v>3123</v>
      </c>
      <c r="D43" s="17"/>
      <c r="E43" s="17">
        <v>6285</v>
      </c>
      <c r="F43" s="17"/>
      <c r="G43" s="17"/>
      <c r="I43" s="47">
        <f t="shared" si="0"/>
        <v>9408</v>
      </c>
      <c r="J43" s="45"/>
    </row>
    <row r="44" spans="1:10" x14ac:dyDescent="0.3">
      <c r="A44" s="2" t="s">
        <v>354</v>
      </c>
      <c r="B44" s="2" t="s">
        <v>469</v>
      </c>
      <c r="C44" s="17"/>
      <c r="D44" s="17">
        <v>796</v>
      </c>
      <c r="E44" s="17">
        <v>6907</v>
      </c>
      <c r="F44" s="17">
        <v>724</v>
      </c>
      <c r="G44" s="17"/>
      <c r="H44" s="89"/>
      <c r="I44" s="47">
        <f t="shared" si="0"/>
        <v>8427</v>
      </c>
      <c r="J44" s="45"/>
    </row>
    <row r="45" spans="1:10" x14ac:dyDescent="0.3">
      <c r="A45" s="77" t="s">
        <v>157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328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139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329</v>
      </c>
      <c r="B48" s="77" t="s">
        <v>386</v>
      </c>
      <c r="C48" s="17"/>
      <c r="D48" s="17"/>
      <c r="E48" s="17"/>
      <c r="F48" s="17"/>
      <c r="G48" s="17">
        <v>1487</v>
      </c>
      <c r="I48" s="47">
        <f t="shared" si="0"/>
        <v>1487</v>
      </c>
      <c r="J48" s="45"/>
    </row>
    <row r="49" spans="1:10" x14ac:dyDescent="0.3">
      <c r="A49" s="77" t="s">
        <v>174</v>
      </c>
      <c r="B49" s="77" t="s">
        <v>386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77" t="s">
        <v>448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468</v>
      </c>
      <c r="B51" s="77" t="s">
        <v>386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77" t="s">
        <v>307</v>
      </c>
      <c r="B52" s="77" t="s">
        <v>386</v>
      </c>
      <c r="C52" s="17"/>
      <c r="D52" s="17"/>
      <c r="E52" s="17">
        <v>201</v>
      </c>
      <c r="F52" s="17"/>
      <c r="G52" s="17"/>
      <c r="I52" s="47">
        <f t="shared" si="0"/>
        <v>201</v>
      </c>
      <c r="J52" s="45"/>
    </row>
    <row r="53" spans="1:10" x14ac:dyDescent="0.3">
      <c r="A53" s="77" t="s">
        <v>324</v>
      </c>
      <c r="B53" s="77" t="s">
        <v>386</v>
      </c>
      <c r="C53" s="17"/>
      <c r="D53" s="17"/>
      <c r="E53" s="17"/>
      <c r="F53" s="17"/>
      <c r="G53" s="17"/>
      <c r="I53" s="47">
        <f t="shared" si="0"/>
        <v>0</v>
      </c>
      <c r="J53" s="45"/>
    </row>
    <row r="54" spans="1:10" x14ac:dyDescent="0.3">
      <c r="A54" t="s">
        <v>29</v>
      </c>
      <c r="B54" t="s">
        <v>30</v>
      </c>
      <c r="C54" s="17"/>
      <c r="D54" s="17">
        <v>2081</v>
      </c>
      <c r="E54" s="17"/>
      <c r="F54" s="17">
        <v>2085</v>
      </c>
      <c r="G54" s="17"/>
      <c r="I54" s="47">
        <f t="shared" si="0"/>
        <v>4166</v>
      </c>
      <c r="J54" s="44"/>
    </row>
    <row r="55" spans="1:10" x14ac:dyDescent="0.3">
      <c r="A55" s="57" t="s">
        <v>330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331</v>
      </c>
      <c r="B57" t="s">
        <v>30</v>
      </c>
      <c r="C57" s="17"/>
      <c r="D57" s="17"/>
      <c r="E57" s="17"/>
      <c r="F57" s="17"/>
      <c r="G57" s="17"/>
      <c r="I57" s="47">
        <f t="shared" si="0"/>
        <v>0</v>
      </c>
      <c r="J57" s="44"/>
    </row>
    <row r="58" spans="1:10" x14ac:dyDescent="0.3">
      <c r="A58" t="s">
        <v>18</v>
      </c>
      <c r="B58" t="s">
        <v>30</v>
      </c>
      <c r="C58" s="17"/>
      <c r="D58" s="17"/>
      <c r="E58" s="17"/>
      <c r="F58" s="17"/>
      <c r="G58" s="17"/>
      <c r="I58" s="47">
        <f t="shared" si="0"/>
        <v>0</v>
      </c>
      <c r="J58" s="44"/>
    </row>
    <row r="59" spans="1:10" x14ac:dyDescent="0.3">
      <c r="A59" t="s">
        <v>415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244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4"/>
    </row>
    <row r="61" spans="1:10" x14ac:dyDescent="0.3">
      <c r="A61" t="s">
        <v>162</v>
      </c>
      <c r="B61" t="s">
        <v>30</v>
      </c>
      <c r="C61" s="17"/>
      <c r="D61" s="17"/>
      <c r="E61" s="17"/>
      <c r="F61" s="17"/>
      <c r="G61" s="17"/>
      <c r="I61" s="47">
        <f t="shared" si="0"/>
        <v>0</v>
      </c>
      <c r="J61" s="46"/>
    </row>
    <row r="62" spans="1:10" x14ac:dyDescent="0.3">
      <c r="A62" s="42" t="s">
        <v>25</v>
      </c>
      <c r="B62" s="42" t="s">
        <v>30</v>
      </c>
      <c r="C62" s="17"/>
      <c r="D62" s="17">
        <v>4383</v>
      </c>
      <c r="E62" s="17">
        <v>1241</v>
      </c>
      <c r="F62" s="17">
        <v>2999</v>
      </c>
      <c r="G62" s="17"/>
      <c r="I62" s="47">
        <f t="shared" si="0"/>
        <v>8623</v>
      </c>
      <c r="J62" s="46">
        <f t="shared" ref="J62:J67" si="1">I62</f>
        <v>8623</v>
      </c>
    </row>
    <row r="63" spans="1:10" x14ac:dyDescent="0.3">
      <c r="A63" s="42" t="s">
        <v>349</v>
      </c>
      <c r="B63" s="42" t="s">
        <v>30</v>
      </c>
      <c r="C63" s="17"/>
      <c r="D63" s="17"/>
      <c r="E63" s="17">
        <v>530</v>
      </c>
      <c r="F63" s="17">
        <v>1676</v>
      </c>
      <c r="G63" s="17"/>
      <c r="H63" s="89"/>
      <c r="I63" s="47">
        <f t="shared" si="0"/>
        <v>2206</v>
      </c>
      <c r="J63" s="46">
        <f t="shared" si="1"/>
        <v>2206</v>
      </c>
    </row>
    <row r="64" spans="1:10" x14ac:dyDescent="0.3">
      <c r="A64" s="42" t="s">
        <v>27</v>
      </c>
      <c r="B64" s="42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60" t="s">
        <v>325</v>
      </c>
      <c r="B65" s="60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28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398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 t="shared" si="1"/>
        <v>0</v>
      </c>
    </row>
    <row r="68" spans="1:10" x14ac:dyDescent="0.3">
      <c r="A68" s="42" t="s">
        <v>458</v>
      </c>
      <c r="B68" s="42" t="s">
        <v>30</v>
      </c>
      <c r="C68" s="17"/>
      <c r="D68" s="17"/>
      <c r="E68" s="17"/>
      <c r="F68" s="17"/>
      <c r="G68" s="17"/>
      <c r="I68" s="47">
        <f t="shared" si="0"/>
        <v>0</v>
      </c>
      <c r="J68" s="44">
        <f>I68</f>
        <v>0</v>
      </c>
    </row>
    <row r="69" spans="1:10" x14ac:dyDescent="0.3">
      <c r="A69" s="53" t="s">
        <v>29</v>
      </c>
      <c r="B69" s="53" t="s">
        <v>472</v>
      </c>
      <c r="C69" s="17"/>
      <c r="D69" s="17">
        <v>2705</v>
      </c>
      <c r="E69" s="17"/>
      <c r="F69" s="17"/>
      <c r="G69" s="17"/>
      <c r="H69" s="89"/>
      <c r="I69" s="47">
        <f t="shared" ref="I69:I137" si="2">C69+D69+E69+F69+G69+H69</f>
        <v>2705</v>
      </c>
      <c r="J69" s="44"/>
    </row>
    <row r="70" spans="1:10" x14ac:dyDescent="0.3">
      <c r="A70" s="53" t="s">
        <v>330</v>
      </c>
      <c r="B70" s="53" t="s">
        <v>472</v>
      </c>
      <c r="C70" s="17">
        <v>1479</v>
      </c>
      <c r="D70" s="17"/>
      <c r="E70" s="17">
        <v>3301</v>
      </c>
      <c r="F70" s="17"/>
      <c r="G70" s="17"/>
      <c r="I70" s="47">
        <f t="shared" si="2"/>
        <v>4780</v>
      </c>
      <c r="J70" s="44"/>
    </row>
    <row r="71" spans="1:10" x14ac:dyDescent="0.3">
      <c r="A71" s="53" t="s">
        <v>17</v>
      </c>
      <c r="B71" s="53" t="s">
        <v>472</v>
      </c>
      <c r="C71" s="17"/>
      <c r="D71" s="17"/>
      <c r="E71" s="17"/>
      <c r="F71" s="17"/>
      <c r="G71" s="17"/>
      <c r="I71" s="47">
        <f t="shared" si="2"/>
        <v>0</v>
      </c>
      <c r="J71" s="44"/>
    </row>
    <row r="72" spans="1:10" x14ac:dyDescent="0.3">
      <c r="A72" s="53" t="s">
        <v>331</v>
      </c>
      <c r="B72" s="53" t="s">
        <v>472</v>
      </c>
      <c r="C72" s="17">
        <v>877</v>
      </c>
      <c r="D72" s="17"/>
      <c r="E72" s="17"/>
      <c r="F72" s="17">
        <v>1052</v>
      </c>
      <c r="G72" s="17"/>
      <c r="I72" s="47">
        <f t="shared" si="2"/>
        <v>1929</v>
      </c>
      <c r="J72" s="44"/>
    </row>
    <row r="73" spans="1:10" x14ac:dyDescent="0.3">
      <c r="A73" s="53" t="s">
        <v>18</v>
      </c>
      <c r="B73" s="53" t="s">
        <v>472</v>
      </c>
      <c r="C73" s="17">
        <v>4395</v>
      </c>
      <c r="D73" s="17"/>
      <c r="E73" s="17"/>
      <c r="F73" s="17"/>
      <c r="G73" s="17"/>
      <c r="I73" s="47">
        <f t="shared" si="2"/>
        <v>4395</v>
      </c>
      <c r="J73" s="44"/>
    </row>
    <row r="74" spans="1:10" x14ac:dyDescent="0.3">
      <c r="A74" s="53" t="s">
        <v>244</v>
      </c>
      <c r="B74" s="53" t="s">
        <v>472</v>
      </c>
      <c r="C74" s="17"/>
      <c r="D74" s="17"/>
      <c r="E74" s="17"/>
      <c r="F74" s="17"/>
      <c r="G74" s="17"/>
      <c r="I74" s="47">
        <f t="shared" si="2"/>
        <v>0</v>
      </c>
      <c r="J74" s="44"/>
    </row>
    <row r="75" spans="1:10" x14ac:dyDescent="0.3">
      <c r="A75" t="s">
        <v>29</v>
      </c>
      <c r="B75" s="59" t="s">
        <v>254</v>
      </c>
      <c r="C75" s="17"/>
      <c r="D75" s="17"/>
      <c r="E75" s="17"/>
      <c r="F75" s="17"/>
      <c r="G75" s="17"/>
      <c r="I75" s="47">
        <f t="shared" si="2"/>
        <v>0</v>
      </c>
      <c r="J75" s="44">
        <f>I54+I69+I75+I86+I94</f>
        <v>37957</v>
      </c>
    </row>
    <row r="76" spans="1:10" x14ac:dyDescent="0.3">
      <c r="A76" t="s">
        <v>330</v>
      </c>
      <c r="B76" s="59" t="s">
        <v>254</v>
      </c>
      <c r="C76" s="17"/>
      <c r="D76" s="17"/>
      <c r="E76" s="17"/>
      <c r="F76" s="17"/>
      <c r="G76" s="17"/>
      <c r="I76" s="47">
        <f t="shared" si="2"/>
        <v>0</v>
      </c>
      <c r="J76" s="46">
        <f>I76+I70+I87+I84+I95+I55</f>
        <v>22189</v>
      </c>
    </row>
    <row r="77" spans="1:10" x14ac:dyDescent="0.3">
      <c r="A77" t="s">
        <v>17</v>
      </c>
      <c r="B77" s="59" t="s">
        <v>254</v>
      </c>
      <c r="C77" s="17"/>
      <c r="D77" s="17"/>
      <c r="E77" s="17"/>
      <c r="F77" s="17"/>
      <c r="G77" s="17"/>
      <c r="I77" s="47">
        <f t="shared" si="2"/>
        <v>0</v>
      </c>
      <c r="J77" s="44">
        <f>I56+I71+I77+I83+I88+I96</f>
        <v>20274</v>
      </c>
    </row>
    <row r="78" spans="1:10" x14ac:dyDescent="0.3">
      <c r="A78" t="s">
        <v>331</v>
      </c>
      <c r="B78" s="59" t="s">
        <v>254</v>
      </c>
      <c r="C78" s="17"/>
      <c r="D78" s="17"/>
      <c r="E78" s="17"/>
      <c r="F78" s="17"/>
      <c r="G78" s="17"/>
      <c r="I78" s="47">
        <f t="shared" si="2"/>
        <v>0</v>
      </c>
      <c r="J78" s="46">
        <f>I72+I78+I89+I97+I57</f>
        <v>16010</v>
      </c>
    </row>
    <row r="79" spans="1:10" x14ac:dyDescent="0.3">
      <c r="A79" t="s">
        <v>18</v>
      </c>
      <c r="B79" s="59" t="s">
        <v>254</v>
      </c>
      <c r="C79" s="17"/>
      <c r="D79" s="17"/>
      <c r="E79" s="17"/>
      <c r="F79" s="17"/>
      <c r="G79" s="17"/>
      <c r="I79" s="47">
        <f t="shared" si="2"/>
        <v>0</v>
      </c>
      <c r="J79" s="44">
        <f>I58+I73+I90+I79+I98</f>
        <v>19723</v>
      </c>
    </row>
    <row r="80" spans="1:10" x14ac:dyDescent="0.3">
      <c r="A80" t="s">
        <v>415</v>
      </c>
      <c r="B80" s="59" t="s">
        <v>254</v>
      </c>
      <c r="C80" s="17"/>
      <c r="D80" s="17"/>
      <c r="E80" s="17"/>
      <c r="F80" s="17"/>
      <c r="G80" s="17"/>
      <c r="I80" s="47">
        <f t="shared" si="2"/>
        <v>0</v>
      </c>
      <c r="J80" s="44">
        <f>I80+I59+I91+I99</f>
        <v>4165</v>
      </c>
    </row>
    <row r="81" spans="1:10" x14ac:dyDescent="0.3">
      <c r="A81" t="s">
        <v>244</v>
      </c>
      <c r="B81" s="59" t="s">
        <v>254</v>
      </c>
      <c r="C81" s="17"/>
      <c r="D81" s="17"/>
      <c r="E81" s="17"/>
      <c r="F81" s="17"/>
      <c r="G81" s="17"/>
      <c r="I81" s="47">
        <f t="shared" si="2"/>
        <v>0</v>
      </c>
      <c r="J81" s="44">
        <f>I60+I74+I81+I92+I100</f>
        <v>20344</v>
      </c>
    </row>
    <row r="82" spans="1:10" x14ac:dyDescent="0.3">
      <c r="A82" t="s">
        <v>162</v>
      </c>
      <c r="B82" s="59" t="s">
        <v>254</v>
      </c>
      <c r="C82" s="17"/>
      <c r="D82" s="17"/>
      <c r="E82" s="17"/>
      <c r="F82" s="17"/>
      <c r="G82" s="17"/>
      <c r="I82" s="47">
        <f t="shared" si="2"/>
        <v>0</v>
      </c>
      <c r="J82" s="44">
        <f>I61+I82+I93+I85+I101</f>
        <v>5412</v>
      </c>
    </row>
    <row r="83" spans="1:10" x14ac:dyDescent="0.3">
      <c r="A83" s="53" t="s">
        <v>33</v>
      </c>
      <c r="B83" s="53" t="s">
        <v>472</v>
      </c>
      <c r="C83" s="17"/>
      <c r="D83" s="17"/>
      <c r="E83" s="17"/>
      <c r="F83" s="17"/>
      <c r="G83" s="17"/>
      <c r="I83" s="47">
        <f t="shared" si="2"/>
        <v>0</v>
      </c>
      <c r="J83" s="44"/>
    </row>
    <row r="84" spans="1:10" x14ac:dyDescent="0.3">
      <c r="A84" t="s">
        <v>361</v>
      </c>
      <c r="B84" s="64" t="s">
        <v>360</v>
      </c>
      <c r="C84" s="17"/>
      <c r="D84" s="17"/>
      <c r="E84" s="17"/>
      <c r="F84" s="17"/>
      <c r="G84" s="17"/>
      <c r="I84" s="47">
        <f t="shared" si="2"/>
        <v>0</v>
      </c>
      <c r="J84" s="45"/>
    </row>
    <row r="85" spans="1:10" x14ac:dyDescent="0.3">
      <c r="A85" s="2" t="s">
        <v>364</v>
      </c>
      <c r="B85" s="64" t="s">
        <v>360</v>
      </c>
      <c r="C85" s="17"/>
      <c r="D85" s="17"/>
      <c r="E85" s="17"/>
      <c r="F85" s="17"/>
      <c r="G85" s="17"/>
      <c r="I85" s="47">
        <f t="shared" si="2"/>
        <v>0</v>
      </c>
      <c r="J85" s="45"/>
    </row>
    <row r="86" spans="1:10" x14ac:dyDescent="0.3">
      <c r="A86" s="2" t="s">
        <v>37</v>
      </c>
      <c r="B86" s="73" t="s">
        <v>297</v>
      </c>
      <c r="C86" s="17"/>
      <c r="D86" s="17"/>
      <c r="E86" s="17"/>
      <c r="F86" s="17"/>
      <c r="G86" s="17"/>
      <c r="I86" s="47">
        <f t="shared" si="2"/>
        <v>0</v>
      </c>
      <c r="J86" s="46"/>
    </row>
    <row r="87" spans="1:10" x14ac:dyDescent="0.3">
      <c r="A87" s="2" t="s">
        <v>332</v>
      </c>
      <c r="B87" s="73" t="s">
        <v>297</v>
      </c>
      <c r="C87" s="17"/>
      <c r="D87" s="17"/>
      <c r="E87" s="17"/>
      <c r="F87" s="17"/>
      <c r="G87" s="17">
        <v>866</v>
      </c>
      <c r="I87" s="47">
        <f t="shared" si="2"/>
        <v>866</v>
      </c>
      <c r="J87" s="46"/>
    </row>
    <row r="88" spans="1:10" x14ac:dyDescent="0.3">
      <c r="A88" s="2" t="s">
        <v>33</v>
      </c>
      <c r="B88" s="73" t="s">
        <v>297</v>
      </c>
      <c r="C88" s="17"/>
      <c r="D88" s="17">
        <v>14526</v>
      </c>
      <c r="E88" s="17">
        <v>577</v>
      </c>
      <c r="F88" s="17">
        <v>4586</v>
      </c>
      <c r="G88" s="17">
        <v>585</v>
      </c>
      <c r="I88" s="47">
        <f t="shared" si="2"/>
        <v>20274</v>
      </c>
      <c r="J88" s="46"/>
    </row>
    <row r="89" spans="1:10" x14ac:dyDescent="0.3">
      <c r="A89" s="2" t="s">
        <v>326</v>
      </c>
      <c r="B89" s="73" t="s">
        <v>297</v>
      </c>
      <c r="C89" s="17"/>
      <c r="D89" s="17"/>
      <c r="E89" s="17"/>
      <c r="F89" s="17"/>
      <c r="G89" s="17"/>
      <c r="I89" s="47">
        <f t="shared" si="2"/>
        <v>0</v>
      </c>
      <c r="J89" s="46"/>
    </row>
    <row r="90" spans="1:10" x14ac:dyDescent="0.3">
      <c r="A90" s="2" t="s">
        <v>31</v>
      </c>
      <c r="B90" s="73" t="s">
        <v>297</v>
      </c>
      <c r="C90" s="17"/>
      <c r="D90" s="17"/>
      <c r="E90" s="17">
        <v>3050</v>
      </c>
      <c r="F90" s="17">
        <v>2707</v>
      </c>
      <c r="G90" s="17">
        <v>1642</v>
      </c>
      <c r="I90" s="47">
        <f t="shared" si="2"/>
        <v>7399</v>
      </c>
      <c r="J90" s="46"/>
    </row>
    <row r="91" spans="1:10" x14ac:dyDescent="0.3">
      <c r="A91" s="2" t="s">
        <v>339</v>
      </c>
      <c r="B91" s="73" t="s">
        <v>297</v>
      </c>
      <c r="C91" s="17"/>
      <c r="D91" s="17"/>
      <c r="E91" s="17"/>
      <c r="F91" s="17"/>
      <c r="G91" s="17"/>
      <c r="I91" s="47">
        <f t="shared" si="2"/>
        <v>0</v>
      </c>
      <c r="J91" s="46"/>
    </row>
    <row r="92" spans="1:10" x14ac:dyDescent="0.3">
      <c r="A92" s="2" t="s">
        <v>245</v>
      </c>
      <c r="B92" s="73" t="s">
        <v>297</v>
      </c>
      <c r="C92" s="17"/>
      <c r="D92" s="17"/>
      <c r="E92" s="17"/>
      <c r="F92" s="17">
        <v>4657</v>
      </c>
      <c r="G92" s="17">
        <v>617</v>
      </c>
      <c r="I92" s="47">
        <f t="shared" si="2"/>
        <v>5274</v>
      </c>
      <c r="J92" s="46"/>
    </row>
    <row r="93" spans="1:10" x14ac:dyDescent="0.3">
      <c r="A93" s="2" t="s">
        <v>161</v>
      </c>
      <c r="B93" s="73" t="s">
        <v>297</v>
      </c>
      <c r="C93" s="17"/>
      <c r="D93" s="17"/>
      <c r="E93" s="17"/>
      <c r="F93" s="17"/>
      <c r="G93" s="17"/>
      <c r="I93" s="47">
        <f t="shared" si="2"/>
        <v>0</v>
      </c>
      <c r="J93" s="46"/>
    </row>
    <row r="94" spans="1:10" x14ac:dyDescent="0.3">
      <c r="A94" s="77" t="s">
        <v>175</v>
      </c>
      <c r="B94" s="67" t="s">
        <v>382</v>
      </c>
      <c r="C94" s="17"/>
      <c r="D94" s="17">
        <v>9773</v>
      </c>
      <c r="E94" s="17">
        <v>8419</v>
      </c>
      <c r="F94" s="17">
        <v>6742</v>
      </c>
      <c r="G94" s="17">
        <v>6152</v>
      </c>
      <c r="I94" s="47">
        <f t="shared" si="2"/>
        <v>31086</v>
      </c>
      <c r="J94" s="46"/>
    </row>
    <row r="95" spans="1:10" x14ac:dyDescent="0.3">
      <c r="A95" s="77" t="s">
        <v>361</v>
      </c>
      <c r="B95" s="67" t="s">
        <v>382</v>
      </c>
      <c r="C95" s="17">
        <v>4169</v>
      </c>
      <c r="D95" s="17">
        <v>943</v>
      </c>
      <c r="E95" s="17">
        <v>1012</v>
      </c>
      <c r="F95" s="17">
        <v>10419</v>
      </c>
      <c r="G95" s="17"/>
      <c r="I95" s="47">
        <f t="shared" si="2"/>
        <v>16543</v>
      </c>
      <c r="J95" s="46"/>
    </row>
    <row r="96" spans="1:10" x14ac:dyDescent="0.3">
      <c r="A96" s="77" t="s">
        <v>176</v>
      </c>
      <c r="B96" s="67" t="s">
        <v>382</v>
      </c>
      <c r="C96" s="17"/>
      <c r="D96" s="17"/>
      <c r="E96" s="17"/>
      <c r="F96" s="17"/>
      <c r="G96" s="17"/>
      <c r="I96" s="47">
        <f t="shared" si="2"/>
        <v>0</v>
      </c>
      <c r="J96" s="46"/>
    </row>
    <row r="97" spans="1:10" x14ac:dyDescent="0.3">
      <c r="A97" s="77" t="s">
        <v>362</v>
      </c>
      <c r="B97" s="67" t="s">
        <v>382</v>
      </c>
      <c r="C97" s="17">
        <v>2134</v>
      </c>
      <c r="D97" s="17">
        <v>3501</v>
      </c>
      <c r="E97" s="17">
        <v>4865</v>
      </c>
      <c r="F97" s="17"/>
      <c r="G97" s="17">
        <v>3581</v>
      </c>
      <c r="I97" s="47">
        <f t="shared" si="2"/>
        <v>14081</v>
      </c>
      <c r="J97" s="46"/>
    </row>
    <row r="98" spans="1:10" x14ac:dyDescent="0.3">
      <c r="A98" s="77" t="s">
        <v>177</v>
      </c>
      <c r="B98" s="67" t="s">
        <v>382</v>
      </c>
      <c r="C98" s="17">
        <v>6508</v>
      </c>
      <c r="D98" s="17">
        <v>1421</v>
      </c>
      <c r="E98" s="17"/>
      <c r="F98" s="17"/>
      <c r="G98" s="17"/>
      <c r="I98" s="47">
        <f t="shared" si="2"/>
        <v>7929</v>
      </c>
      <c r="J98" s="46"/>
    </row>
    <row r="99" spans="1:10" x14ac:dyDescent="0.3">
      <c r="A99" s="77" t="s">
        <v>449</v>
      </c>
      <c r="B99" s="67" t="s">
        <v>382</v>
      </c>
      <c r="C99" s="17"/>
      <c r="D99" s="17"/>
      <c r="E99" s="17"/>
      <c r="F99" s="17">
        <v>2033</v>
      </c>
      <c r="G99" s="17">
        <v>2132</v>
      </c>
      <c r="I99" s="47">
        <f t="shared" si="2"/>
        <v>4165</v>
      </c>
      <c r="J99" s="46"/>
    </row>
    <row r="100" spans="1:10" x14ac:dyDescent="0.3">
      <c r="A100" s="77" t="s">
        <v>363</v>
      </c>
      <c r="B100" s="67" t="s">
        <v>382</v>
      </c>
      <c r="C100" s="17">
        <v>1938</v>
      </c>
      <c r="D100" s="17">
        <v>1971</v>
      </c>
      <c r="E100" s="17">
        <v>8470</v>
      </c>
      <c r="F100" s="17">
        <v>2691</v>
      </c>
      <c r="G100" s="17"/>
      <c r="I100" s="47">
        <f t="shared" si="2"/>
        <v>15070</v>
      </c>
      <c r="J100" s="46"/>
    </row>
    <row r="101" spans="1:10" x14ac:dyDescent="0.3">
      <c r="A101" s="77" t="s">
        <v>364</v>
      </c>
      <c r="B101" s="67" t="s">
        <v>382</v>
      </c>
      <c r="C101" s="17"/>
      <c r="D101" s="17"/>
      <c r="E101" s="17">
        <v>3763</v>
      </c>
      <c r="F101" s="17">
        <v>598</v>
      </c>
      <c r="G101" s="17">
        <v>1051</v>
      </c>
      <c r="I101" s="47">
        <f t="shared" si="2"/>
        <v>5412</v>
      </c>
      <c r="J101" s="46"/>
    </row>
    <row r="102" spans="1:10" x14ac:dyDescent="0.3">
      <c r="A102" t="s">
        <v>441</v>
      </c>
      <c r="B102" s="56" t="s">
        <v>32</v>
      </c>
      <c r="C102" s="17"/>
      <c r="D102" s="17">
        <v>5279</v>
      </c>
      <c r="E102" s="17">
        <v>1701</v>
      </c>
      <c r="F102" s="17">
        <v>8922</v>
      </c>
      <c r="G102" s="17">
        <v>5884</v>
      </c>
      <c r="I102" s="47">
        <f t="shared" si="2"/>
        <v>21786</v>
      </c>
      <c r="J102" s="46">
        <f>I102</f>
        <v>21786</v>
      </c>
    </row>
    <row r="103" spans="1:10" x14ac:dyDescent="0.3">
      <c r="A103" t="s">
        <v>340</v>
      </c>
      <c r="B103" s="56" t="s">
        <v>32</v>
      </c>
      <c r="C103" s="17"/>
      <c r="D103" s="17"/>
      <c r="E103" s="17"/>
      <c r="F103" s="17">
        <v>1971</v>
      </c>
      <c r="G103" s="17"/>
      <c r="H103" s="89"/>
      <c r="I103" s="47">
        <f t="shared" si="2"/>
        <v>1971</v>
      </c>
      <c r="J103" s="46">
        <f t="shared" ref="J103:J121" si="3">I103</f>
        <v>1971</v>
      </c>
    </row>
    <row r="104" spans="1:10" x14ac:dyDescent="0.3">
      <c r="A104" t="s">
        <v>405</v>
      </c>
      <c r="B104" s="56" t="s">
        <v>32</v>
      </c>
      <c r="C104" s="17"/>
      <c r="D104" s="17"/>
      <c r="E104" s="17">
        <v>5412</v>
      </c>
      <c r="F104" s="17"/>
      <c r="G104" s="17">
        <v>3730</v>
      </c>
      <c r="H104" s="89"/>
      <c r="I104" s="47">
        <f t="shared" si="2"/>
        <v>9142</v>
      </c>
      <c r="J104" s="46">
        <f t="shared" si="3"/>
        <v>9142</v>
      </c>
    </row>
    <row r="105" spans="1:10" x14ac:dyDescent="0.3">
      <c r="A105" t="s">
        <v>341</v>
      </c>
      <c r="B105" s="56" t="s">
        <v>32</v>
      </c>
      <c r="C105" s="17"/>
      <c r="D105" s="17"/>
      <c r="E105" s="17"/>
      <c r="F105" s="17"/>
      <c r="G105" s="17"/>
      <c r="H105" s="89"/>
      <c r="I105" s="47">
        <f t="shared" si="2"/>
        <v>0</v>
      </c>
      <c r="J105" s="46">
        <f t="shared" si="3"/>
        <v>0</v>
      </c>
    </row>
    <row r="106" spans="1:10" x14ac:dyDescent="0.3">
      <c r="A106" t="s">
        <v>460</v>
      </c>
      <c r="B106" s="56" t="s">
        <v>32</v>
      </c>
      <c r="C106" s="17"/>
      <c r="D106" s="17"/>
      <c r="E106" s="17"/>
      <c r="F106" s="17"/>
      <c r="G106" s="17"/>
      <c r="H106" s="23"/>
      <c r="I106" s="47">
        <f t="shared" si="2"/>
        <v>0</v>
      </c>
      <c r="J106" s="46">
        <f t="shared" si="3"/>
        <v>0</v>
      </c>
    </row>
    <row r="107" spans="1:10" x14ac:dyDescent="0.3">
      <c r="A107" t="s">
        <v>447</v>
      </c>
      <c r="B107" s="56" t="s">
        <v>32</v>
      </c>
      <c r="C107" s="17"/>
      <c r="D107" s="17"/>
      <c r="E107" s="17"/>
      <c r="F107" s="17"/>
      <c r="G107" s="17"/>
      <c r="I107" s="47">
        <f t="shared" si="2"/>
        <v>0</v>
      </c>
      <c r="J107" s="46">
        <f t="shared" si="3"/>
        <v>0</v>
      </c>
    </row>
    <row r="108" spans="1:10" x14ac:dyDescent="0.3">
      <c r="A108" t="s">
        <v>35</v>
      </c>
      <c r="B108" s="56" t="s">
        <v>390</v>
      </c>
      <c r="C108" s="17"/>
      <c r="D108" s="17">
        <v>6059</v>
      </c>
      <c r="E108" s="17">
        <v>1985</v>
      </c>
      <c r="F108" s="17"/>
      <c r="G108" s="17"/>
      <c r="I108" s="47">
        <f t="shared" si="2"/>
        <v>8044</v>
      </c>
      <c r="J108" s="46">
        <f t="shared" si="3"/>
        <v>8044</v>
      </c>
    </row>
    <row r="109" spans="1:10" x14ac:dyDescent="0.3">
      <c r="A109" t="s">
        <v>389</v>
      </c>
      <c r="B109" s="56" t="s">
        <v>390</v>
      </c>
      <c r="C109" s="17"/>
      <c r="D109" s="17"/>
      <c r="E109" s="17"/>
      <c r="F109" s="17"/>
      <c r="G109" s="17"/>
      <c r="I109" s="47">
        <f t="shared" si="2"/>
        <v>0</v>
      </c>
      <c r="J109" s="46">
        <f t="shared" si="3"/>
        <v>0</v>
      </c>
    </row>
    <row r="110" spans="1:10" x14ac:dyDescent="0.3">
      <c r="A110" t="s">
        <v>396</v>
      </c>
      <c r="B110" s="56" t="s">
        <v>390</v>
      </c>
      <c r="C110" s="17"/>
      <c r="D110" s="17"/>
      <c r="E110" s="17"/>
      <c r="F110" s="17"/>
      <c r="G110" s="17"/>
      <c r="I110" s="47">
        <f t="shared" si="2"/>
        <v>0</v>
      </c>
      <c r="J110" s="46">
        <f t="shared" si="3"/>
        <v>0</v>
      </c>
    </row>
    <row r="111" spans="1:10" x14ac:dyDescent="0.3">
      <c r="A111" t="s">
        <v>391</v>
      </c>
      <c r="B111" s="56" t="s">
        <v>390</v>
      </c>
      <c r="C111" s="17"/>
      <c r="D111" s="17"/>
      <c r="E111" s="17"/>
      <c r="F111" s="17"/>
      <c r="G111" s="17"/>
      <c r="I111" s="47">
        <f t="shared" si="2"/>
        <v>0</v>
      </c>
      <c r="J111" s="46">
        <f t="shared" si="3"/>
        <v>0</v>
      </c>
    </row>
    <row r="112" spans="1:10" x14ac:dyDescent="0.3">
      <c r="A112" t="s">
        <v>462</v>
      </c>
      <c r="B112" s="56" t="s">
        <v>390</v>
      </c>
      <c r="C112" s="17"/>
      <c r="D112" s="17"/>
      <c r="E112" s="17"/>
      <c r="F112" s="17"/>
      <c r="G112" s="17"/>
      <c r="I112" s="47">
        <f t="shared" si="2"/>
        <v>0</v>
      </c>
      <c r="J112" s="46">
        <f t="shared" si="3"/>
        <v>0</v>
      </c>
    </row>
    <row r="113" spans="1:10" x14ac:dyDescent="0.3">
      <c r="A113" t="s">
        <v>408</v>
      </c>
      <c r="B113" s="56" t="s">
        <v>390</v>
      </c>
      <c r="C113" s="17"/>
      <c r="D113" s="17"/>
      <c r="E113" s="17"/>
      <c r="F113" s="17"/>
      <c r="G113" s="17"/>
      <c r="I113" s="47">
        <f t="shared" si="2"/>
        <v>0</v>
      </c>
      <c r="J113" s="46">
        <f t="shared" si="3"/>
        <v>0</v>
      </c>
    </row>
    <row r="114" spans="1:10" x14ac:dyDescent="0.3">
      <c r="A114" t="s">
        <v>481</v>
      </c>
      <c r="B114" s="56" t="s">
        <v>480</v>
      </c>
      <c r="C114" s="17"/>
      <c r="D114" s="17"/>
      <c r="E114" s="17"/>
      <c r="F114" s="17">
        <v>9367</v>
      </c>
      <c r="G114" s="17">
        <v>6164</v>
      </c>
      <c r="I114" s="47">
        <f t="shared" si="2"/>
        <v>15531</v>
      </c>
      <c r="J114" s="46">
        <f t="shared" si="3"/>
        <v>15531</v>
      </c>
    </row>
    <row r="115" spans="1:10" x14ac:dyDescent="0.3">
      <c r="A115" t="s">
        <v>482</v>
      </c>
      <c r="B115" s="56" t="s">
        <v>480</v>
      </c>
      <c r="C115" s="17"/>
      <c r="D115" s="17"/>
      <c r="E115" s="17"/>
      <c r="F115" s="17">
        <v>1952</v>
      </c>
      <c r="G115" s="17"/>
      <c r="I115" s="47">
        <f t="shared" si="2"/>
        <v>1952</v>
      </c>
      <c r="J115" s="46">
        <f t="shared" si="3"/>
        <v>1952</v>
      </c>
    </row>
    <row r="116" spans="1:10" x14ac:dyDescent="0.3">
      <c r="A116" t="s">
        <v>483</v>
      </c>
      <c r="B116" s="56" t="s">
        <v>480</v>
      </c>
      <c r="C116" s="17"/>
      <c r="D116" s="17"/>
      <c r="E116" s="17">
        <v>5571</v>
      </c>
      <c r="F116" s="17"/>
      <c r="G116" s="17">
        <v>3884</v>
      </c>
      <c r="I116" s="47">
        <f t="shared" si="2"/>
        <v>9455</v>
      </c>
      <c r="J116" s="46">
        <f t="shared" si="3"/>
        <v>9455</v>
      </c>
    </row>
    <row r="117" spans="1:10" x14ac:dyDescent="0.3">
      <c r="A117" t="s">
        <v>484</v>
      </c>
      <c r="B117" s="56" t="s">
        <v>480</v>
      </c>
      <c r="C117" s="17"/>
      <c r="D117" s="17"/>
      <c r="E117" s="17"/>
      <c r="F117" s="17"/>
      <c r="G117" s="17"/>
      <c r="I117" s="47">
        <f t="shared" si="2"/>
        <v>0</v>
      </c>
      <c r="J117" s="46">
        <f t="shared" si="3"/>
        <v>0</v>
      </c>
    </row>
    <row r="118" spans="1:10" x14ac:dyDescent="0.3">
      <c r="A118" t="s">
        <v>485</v>
      </c>
      <c r="B118" s="56" t="s">
        <v>480</v>
      </c>
      <c r="C118" s="17"/>
      <c r="D118" s="17"/>
      <c r="E118" s="17"/>
      <c r="F118" s="17"/>
      <c r="G118" s="17"/>
      <c r="I118" s="47">
        <f t="shared" si="2"/>
        <v>0</v>
      </c>
      <c r="J118" s="46">
        <f t="shared" si="3"/>
        <v>0</v>
      </c>
    </row>
    <row r="119" spans="1:10" x14ac:dyDescent="0.3">
      <c r="A119" t="s">
        <v>37</v>
      </c>
      <c r="B119" s="54" t="s">
        <v>316</v>
      </c>
      <c r="C119" s="17"/>
      <c r="D119" s="17">
        <v>4237</v>
      </c>
      <c r="E119" s="17"/>
      <c r="F119" s="17">
        <v>5099</v>
      </c>
      <c r="G119" s="17"/>
      <c r="I119" s="47">
        <f t="shared" si="2"/>
        <v>9336</v>
      </c>
      <c r="J119" s="46">
        <f t="shared" si="3"/>
        <v>9336</v>
      </c>
    </row>
    <row r="120" spans="1:10" x14ac:dyDescent="0.3">
      <c r="A120" s="53" t="s">
        <v>332</v>
      </c>
      <c r="B120" s="54" t="s">
        <v>316</v>
      </c>
      <c r="C120" s="17"/>
      <c r="D120" s="17"/>
      <c r="E120" s="17"/>
      <c r="F120" s="17">
        <v>1563</v>
      </c>
      <c r="G120" s="17"/>
      <c r="I120" s="47">
        <f t="shared" si="2"/>
        <v>1563</v>
      </c>
      <c r="J120" s="46">
        <f t="shared" si="3"/>
        <v>1563</v>
      </c>
    </row>
    <row r="121" spans="1:10" x14ac:dyDescent="0.3">
      <c r="A121" s="53" t="s">
        <v>326</v>
      </c>
      <c r="B121" s="54" t="s">
        <v>316</v>
      </c>
      <c r="C121" s="17"/>
      <c r="D121" s="17"/>
      <c r="E121" s="17"/>
      <c r="F121" s="17"/>
      <c r="G121" s="17"/>
      <c r="I121" s="47">
        <f t="shared" si="2"/>
        <v>0</v>
      </c>
      <c r="J121" s="46">
        <f t="shared" si="3"/>
        <v>0</v>
      </c>
    </row>
    <row r="122" spans="1:10" x14ac:dyDescent="0.3">
      <c r="A122" s="53" t="s">
        <v>339</v>
      </c>
      <c r="B122" s="54" t="s">
        <v>316</v>
      </c>
      <c r="C122" s="17"/>
      <c r="D122" s="17"/>
      <c r="E122" s="17"/>
      <c r="F122" s="10"/>
      <c r="G122" s="17"/>
      <c r="I122" s="47">
        <f t="shared" si="2"/>
        <v>0</v>
      </c>
      <c r="J122" s="46">
        <f>I122</f>
        <v>0</v>
      </c>
    </row>
    <row r="123" spans="1:10" x14ac:dyDescent="0.3">
      <c r="A123" s="53" t="s">
        <v>461</v>
      </c>
      <c r="B123" s="54" t="s">
        <v>316</v>
      </c>
      <c r="C123" s="17"/>
      <c r="D123" s="17"/>
      <c r="E123" s="17"/>
      <c r="F123" s="10"/>
      <c r="G123" s="17"/>
      <c r="I123" s="47">
        <f t="shared" si="2"/>
        <v>0</v>
      </c>
      <c r="J123" s="46">
        <f>I123</f>
        <v>0</v>
      </c>
    </row>
    <row r="124" spans="1:10" x14ac:dyDescent="0.3">
      <c r="A124" s="53" t="s">
        <v>161</v>
      </c>
      <c r="B124" s="54" t="s">
        <v>316</v>
      </c>
      <c r="C124" s="17"/>
      <c r="D124" s="17"/>
      <c r="E124" s="17"/>
      <c r="F124" s="10"/>
      <c r="G124" s="17"/>
      <c r="I124" s="47">
        <f t="shared" si="2"/>
        <v>0</v>
      </c>
      <c r="J124" s="46">
        <f>I124</f>
        <v>0</v>
      </c>
    </row>
    <row r="125" spans="1:10" x14ac:dyDescent="0.3">
      <c r="A125" s="53" t="s">
        <v>25</v>
      </c>
      <c r="B125" s="54" t="s">
        <v>397</v>
      </c>
      <c r="C125" s="17"/>
      <c r="D125" s="17">
        <v>4678</v>
      </c>
      <c r="E125" s="17">
        <v>1703</v>
      </c>
      <c r="F125" s="10">
        <v>2573</v>
      </c>
      <c r="G125" s="17">
        <v>5540</v>
      </c>
      <c r="I125" s="47">
        <f t="shared" si="2"/>
        <v>14494</v>
      </c>
      <c r="J125" s="46">
        <f t="shared" ref="J125:J131" si="4">I125</f>
        <v>14494</v>
      </c>
    </row>
    <row r="126" spans="1:10" x14ac:dyDescent="0.3">
      <c r="A126" s="53" t="s">
        <v>349</v>
      </c>
      <c r="B126" s="54" t="s">
        <v>397</v>
      </c>
      <c r="C126" s="17"/>
      <c r="D126" s="17"/>
      <c r="E126" s="17"/>
      <c r="F126" s="10"/>
      <c r="G126" s="17"/>
      <c r="H126" s="89"/>
      <c r="I126" s="47">
        <f t="shared" si="2"/>
        <v>0</v>
      </c>
      <c r="J126" s="46">
        <f t="shared" si="4"/>
        <v>0</v>
      </c>
    </row>
    <row r="127" spans="1:10" x14ac:dyDescent="0.3">
      <c r="A127" s="53" t="s">
        <v>325</v>
      </c>
      <c r="B127" s="54" t="s">
        <v>397</v>
      </c>
      <c r="C127" s="17"/>
      <c r="D127" s="17">
        <v>2231</v>
      </c>
      <c r="E127" s="17">
        <v>9408</v>
      </c>
      <c r="F127" s="10"/>
      <c r="G127" s="17">
        <v>5123</v>
      </c>
      <c r="H127" s="89"/>
      <c r="I127" s="47">
        <f t="shared" si="2"/>
        <v>16762</v>
      </c>
      <c r="J127" s="46">
        <f t="shared" si="4"/>
        <v>16762</v>
      </c>
    </row>
    <row r="128" spans="1:10" x14ac:dyDescent="0.3">
      <c r="A128" s="53" t="s">
        <v>28</v>
      </c>
      <c r="B128" s="54" t="s">
        <v>397</v>
      </c>
      <c r="C128" s="17"/>
      <c r="D128" s="17">
        <v>665</v>
      </c>
      <c r="E128" s="17"/>
      <c r="F128" s="10"/>
      <c r="G128" s="17"/>
      <c r="H128" s="89"/>
      <c r="I128" s="47">
        <f t="shared" si="2"/>
        <v>665</v>
      </c>
      <c r="J128" s="46">
        <f t="shared" si="4"/>
        <v>665</v>
      </c>
    </row>
    <row r="129" spans="1:10" x14ac:dyDescent="0.3">
      <c r="A129" s="53" t="s">
        <v>398</v>
      </c>
      <c r="B129" s="54" t="s">
        <v>397</v>
      </c>
      <c r="C129" s="17"/>
      <c r="D129" s="17">
        <v>806</v>
      </c>
      <c r="E129" s="17"/>
      <c r="F129" s="10"/>
      <c r="G129" s="17"/>
      <c r="H129" s="89"/>
      <c r="I129" s="47">
        <f t="shared" si="2"/>
        <v>806</v>
      </c>
      <c r="J129" s="46">
        <f t="shared" si="4"/>
        <v>806</v>
      </c>
    </row>
    <row r="130" spans="1:10" x14ac:dyDescent="0.3">
      <c r="A130" s="53" t="s">
        <v>458</v>
      </c>
      <c r="B130" s="54" t="s">
        <v>397</v>
      </c>
      <c r="C130" s="17"/>
      <c r="D130" s="17">
        <v>2547</v>
      </c>
      <c r="E130" s="17"/>
      <c r="F130" s="10"/>
      <c r="G130" s="17"/>
      <c r="I130" s="47">
        <f t="shared" si="2"/>
        <v>2547</v>
      </c>
      <c r="J130" s="46">
        <f t="shared" si="4"/>
        <v>2547</v>
      </c>
    </row>
    <row r="131" spans="1:10" x14ac:dyDescent="0.3">
      <c r="A131" s="53" t="s">
        <v>160</v>
      </c>
      <c r="B131" s="54" t="s">
        <v>397</v>
      </c>
      <c r="C131" s="17"/>
      <c r="D131" s="17">
        <v>2092</v>
      </c>
      <c r="E131" s="17"/>
      <c r="F131" s="10"/>
      <c r="G131" s="17"/>
      <c r="I131" s="47">
        <f t="shared" si="2"/>
        <v>2092</v>
      </c>
      <c r="J131" s="46">
        <f t="shared" si="4"/>
        <v>2092</v>
      </c>
    </row>
    <row r="132" spans="1:10" x14ac:dyDescent="0.3">
      <c r="A132" t="s">
        <v>25</v>
      </c>
      <c r="B132" s="54" t="s">
        <v>486</v>
      </c>
      <c r="C132" s="17"/>
      <c r="D132" s="17"/>
      <c r="E132" s="17">
        <v>1485</v>
      </c>
      <c r="F132" s="10">
        <v>7522</v>
      </c>
      <c r="G132" s="17">
        <v>4814</v>
      </c>
      <c r="I132" s="47">
        <f t="shared" ref="I132:I136" si="5">C132+D132+E132+F132+G132+H132</f>
        <v>13821</v>
      </c>
      <c r="J132" s="46">
        <f t="shared" ref="J132:J136" si="6">I132</f>
        <v>13821</v>
      </c>
    </row>
    <row r="133" spans="1:10" x14ac:dyDescent="0.3">
      <c r="A133" t="s">
        <v>349</v>
      </c>
      <c r="B133" s="54" t="s">
        <v>486</v>
      </c>
      <c r="C133" s="17"/>
      <c r="D133" s="17"/>
      <c r="E133" s="17"/>
      <c r="F133" s="10">
        <v>1574</v>
      </c>
      <c r="G133" s="17"/>
      <c r="I133" s="47">
        <f t="shared" si="5"/>
        <v>1574</v>
      </c>
      <c r="J133" s="46">
        <f t="shared" si="6"/>
        <v>1574</v>
      </c>
    </row>
    <row r="134" spans="1:10" x14ac:dyDescent="0.3">
      <c r="A134" t="s">
        <v>325</v>
      </c>
      <c r="B134" s="54" t="s">
        <v>486</v>
      </c>
      <c r="C134" s="17"/>
      <c r="D134" s="17"/>
      <c r="E134" s="17"/>
      <c r="F134" s="10"/>
      <c r="G134" s="17">
        <v>1568</v>
      </c>
      <c r="I134" s="47">
        <f t="shared" si="5"/>
        <v>1568</v>
      </c>
      <c r="J134" s="46">
        <f t="shared" si="6"/>
        <v>1568</v>
      </c>
    </row>
    <row r="135" spans="1:10" x14ac:dyDescent="0.3">
      <c r="A135" t="s">
        <v>398</v>
      </c>
      <c r="B135" s="54" t="s">
        <v>486</v>
      </c>
      <c r="C135" s="17"/>
      <c r="D135" s="17"/>
      <c r="E135" s="17"/>
      <c r="F135" s="10"/>
      <c r="G135" s="17"/>
      <c r="I135" s="47">
        <f t="shared" si="5"/>
        <v>0</v>
      </c>
      <c r="J135" s="46">
        <f t="shared" si="6"/>
        <v>0</v>
      </c>
    </row>
    <row r="136" spans="1:10" x14ac:dyDescent="0.3">
      <c r="A136" t="s">
        <v>160</v>
      </c>
      <c r="B136" s="54" t="s">
        <v>486</v>
      </c>
      <c r="C136" s="17"/>
      <c r="D136" s="17"/>
      <c r="E136" s="17"/>
      <c r="F136" s="10"/>
      <c r="G136" s="17"/>
      <c r="I136" s="47">
        <f t="shared" si="5"/>
        <v>0</v>
      </c>
      <c r="J136" s="46">
        <f t="shared" si="6"/>
        <v>0</v>
      </c>
    </row>
    <row r="137" spans="1:10" x14ac:dyDescent="0.3">
      <c r="A137" t="s">
        <v>37</v>
      </c>
      <c r="B137" t="s">
        <v>277</v>
      </c>
      <c r="C137" s="17"/>
      <c r="D137" s="17"/>
      <c r="E137" s="17"/>
      <c r="F137" s="10"/>
      <c r="G137" s="17"/>
      <c r="I137" s="47">
        <f t="shared" si="2"/>
        <v>0</v>
      </c>
      <c r="J137" s="46"/>
    </row>
    <row r="138" spans="1:10" x14ac:dyDescent="0.3">
      <c r="A138" t="s">
        <v>33</v>
      </c>
      <c r="B138" t="s">
        <v>277</v>
      </c>
      <c r="C138" s="17"/>
      <c r="D138" s="17"/>
      <c r="E138" s="17"/>
      <c r="F138" s="10"/>
      <c r="G138" s="17"/>
      <c r="I138" s="47">
        <f t="shared" ref="I138:I172" si="7">C138+D138+E138+F138+G138+H138</f>
        <v>0</v>
      </c>
      <c r="J138" s="46"/>
    </row>
    <row r="139" spans="1:10" x14ac:dyDescent="0.3">
      <c r="A139" t="s">
        <v>31</v>
      </c>
      <c r="B139" t="s">
        <v>277</v>
      </c>
      <c r="C139" s="17"/>
      <c r="D139" s="17"/>
      <c r="E139" s="17"/>
      <c r="F139" s="10"/>
      <c r="G139" s="17"/>
      <c r="I139" s="47">
        <f t="shared" si="7"/>
        <v>0</v>
      </c>
      <c r="J139" s="46"/>
    </row>
    <row r="140" spans="1:10" x14ac:dyDescent="0.3">
      <c r="A140" t="s">
        <v>245</v>
      </c>
      <c r="B140" t="s">
        <v>277</v>
      </c>
      <c r="C140" s="17"/>
      <c r="D140" s="17"/>
      <c r="E140" s="17"/>
      <c r="F140" s="10"/>
      <c r="G140" s="17"/>
      <c r="I140" s="47">
        <f t="shared" si="7"/>
        <v>0</v>
      </c>
      <c r="J140" s="46"/>
    </row>
    <row r="141" spans="1:10" x14ac:dyDescent="0.3">
      <c r="A141" s="2" t="s">
        <v>37</v>
      </c>
      <c r="B141" s="2" t="s">
        <v>153</v>
      </c>
      <c r="C141" s="82">
        <v>452</v>
      </c>
      <c r="D141" s="82">
        <v>5176</v>
      </c>
      <c r="E141" s="82">
        <v>1144</v>
      </c>
      <c r="F141" s="91">
        <v>1563</v>
      </c>
      <c r="G141" s="82">
        <v>103</v>
      </c>
      <c r="I141" s="47">
        <f t="shared" si="7"/>
        <v>8438</v>
      </c>
      <c r="J141" s="46">
        <f>I137+I141+I149</f>
        <v>8759</v>
      </c>
    </row>
    <row r="142" spans="1:10" x14ac:dyDescent="0.3">
      <c r="A142" s="2" t="s">
        <v>332</v>
      </c>
      <c r="B142" s="2" t="s">
        <v>153</v>
      </c>
      <c r="C142" s="17"/>
      <c r="D142" s="17"/>
      <c r="E142" s="17"/>
      <c r="F142" s="10"/>
      <c r="G142" s="87"/>
      <c r="H142" s="87"/>
      <c r="I142" s="47">
        <f t="shared" si="7"/>
        <v>0</v>
      </c>
      <c r="J142" s="46">
        <f>I142+I150</f>
        <v>1704</v>
      </c>
    </row>
    <row r="143" spans="1:10" x14ac:dyDescent="0.3">
      <c r="A143" s="2" t="s">
        <v>33</v>
      </c>
      <c r="B143" s="2" t="s">
        <v>153</v>
      </c>
      <c r="C143" s="17"/>
      <c r="D143" s="17"/>
      <c r="E143" s="17"/>
      <c r="F143" s="10"/>
      <c r="G143" s="17"/>
      <c r="I143" s="47">
        <f t="shared" si="7"/>
        <v>0</v>
      </c>
      <c r="J143" s="46">
        <f>I138+I143+I151</f>
        <v>9300</v>
      </c>
    </row>
    <row r="144" spans="1:10" x14ac:dyDescent="0.3">
      <c r="A144" s="2" t="s">
        <v>326</v>
      </c>
      <c r="B144" s="2" t="s">
        <v>153</v>
      </c>
      <c r="C144" s="17"/>
      <c r="D144" s="17"/>
      <c r="E144" s="17"/>
      <c r="F144" s="10"/>
      <c r="G144" s="17"/>
      <c r="I144" s="47">
        <f t="shared" si="7"/>
        <v>0</v>
      </c>
      <c r="J144" s="46">
        <f>I144+I152</f>
        <v>7310</v>
      </c>
    </row>
    <row r="145" spans="1:10" x14ac:dyDescent="0.3">
      <c r="A145" s="2" t="s">
        <v>31</v>
      </c>
      <c r="B145" s="2" t="s">
        <v>153</v>
      </c>
      <c r="C145" s="17"/>
      <c r="D145" s="17"/>
      <c r="E145" s="17"/>
      <c r="F145" s="10"/>
      <c r="G145" s="17"/>
      <c r="I145" s="47">
        <f t="shared" si="7"/>
        <v>0</v>
      </c>
      <c r="J145" s="46">
        <f>I139+I145+I153</f>
        <v>2955</v>
      </c>
    </row>
    <row r="146" spans="1:10" x14ac:dyDescent="0.3">
      <c r="A146" s="2" t="s">
        <v>339</v>
      </c>
      <c r="B146" s="2" t="s">
        <v>153</v>
      </c>
      <c r="C146" s="17"/>
      <c r="D146" s="17"/>
      <c r="E146" s="17"/>
      <c r="F146" s="10"/>
      <c r="G146" s="17"/>
      <c r="I146" s="47">
        <f t="shared" si="7"/>
        <v>0</v>
      </c>
      <c r="J146" s="46">
        <f>I146+I154</f>
        <v>1701</v>
      </c>
    </row>
    <row r="147" spans="1:10" x14ac:dyDescent="0.3">
      <c r="A147" s="2" t="s">
        <v>245</v>
      </c>
      <c r="B147" s="2" t="s">
        <v>153</v>
      </c>
      <c r="C147" s="17"/>
      <c r="D147" s="17"/>
      <c r="E147" s="17"/>
      <c r="F147" s="10"/>
      <c r="G147" s="87"/>
      <c r="H147" s="87"/>
      <c r="I147" s="47">
        <f t="shared" si="7"/>
        <v>0</v>
      </c>
      <c r="J147" s="46">
        <f>I140+I147+I155</f>
        <v>8660</v>
      </c>
    </row>
    <row r="148" spans="1:10" x14ac:dyDescent="0.3">
      <c r="A148" s="2" t="s">
        <v>161</v>
      </c>
      <c r="B148" s="2" t="s">
        <v>153</v>
      </c>
      <c r="C148" s="17"/>
      <c r="D148" s="17"/>
      <c r="E148" s="17"/>
      <c r="F148" s="10"/>
      <c r="G148" s="17"/>
      <c r="H148" s="17"/>
      <c r="I148" s="47">
        <f t="shared" si="7"/>
        <v>0</v>
      </c>
      <c r="J148" s="46">
        <f>I148+I156</f>
        <v>4394</v>
      </c>
    </row>
    <row r="149" spans="1:10" x14ac:dyDescent="0.3">
      <c r="A149" s="2" t="s">
        <v>37</v>
      </c>
      <c r="B149" s="2" t="s">
        <v>381</v>
      </c>
      <c r="C149" s="17"/>
      <c r="D149" s="82">
        <v>321</v>
      </c>
      <c r="E149" s="17"/>
      <c r="F149" s="17"/>
      <c r="G149" s="17"/>
      <c r="I149" s="47">
        <f t="shared" si="7"/>
        <v>321</v>
      </c>
      <c r="J149" s="46"/>
    </row>
    <row r="150" spans="1:10" x14ac:dyDescent="0.3">
      <c r="A150" s="2" t="s">
        <v>332</v>
      </c>
      <c r="B150" s="2" t="s">
        <v>381</v>
      </c>
      <c r="C150" s="17"/>
      <c r="D150" s="17"/>
      <c r="E150" s="82">
        <v>1072</v>
      </c>
      <c r="F150" s="91">
        <v>632</v>
      </c>
      <c r="G150" s="17"/>
      <c r="I150" s="47">
        <f t="shared" si="7"/>
        <v>1704</v>
      </c>
      <c r="J150" s="46"/>
    </row>
    <row r="151" spans="1:10" x14ac:dyDescent="0.3">
      <c r="A151" s="2" t="s">
        <v>33</v>
      </c>
      <c r="B151" s="2" t="s">
        <v>381</v>
      </c>
      <c r="C151" s="17"/>
      <c r="D151" s="82">
        <v>2398</v>
      </c>
      <c r="E151" s="82">
        <v>750</v>
      </c>
      <c r="F151" s="91">
        <v>5557</v>
      </c>
      <c r="G151" s="82">
        <v>595</v>
      </c>
      <c r="I151" s="47">
        <f t="shared" si="7"/>
        <v>9300</v>
      </c>
      <c r="J151" s="46"/>
    </row>
    <row r="152" spans="1:10" x14ac:dyDescent="0.3">
      <c r="A152" s="2" t="s">
        <v>326</v>
      </c>
      <c r="B152" s="2" t="s">
        <v>381</v>
      </c>
      <c r="C152" s="17"/>
      <c r="D152" s="82">
        <v>7310</v>
      </c>
      <c r="E152" s="82"/>
      <c r="F152" s="10"/>
      <c r="G152" s="17"/>
      <c r="I152" s="47">
        <f t="shared" si="7"/>
        <v>7310</v>
      </c>
      <c r="J152" s="46"/>
    </row>
    <row r="153" spans="1:10" x14ac:dyDescent="0.3">
      <c r="A153" s="2" t="s">
        <v>31</v>
      </c>
      <c r="B153" s="2" t="s">
        <v>381</v>
      </c>
      <c r="C153" s="17"/>
      <c r="D153" s="17"/>
      <c r="E153" s="82">
        <v>2830</v>
      </c>
      <c r="F153" s="91">
        <v>125</v>
      </c>
      <c r="G153" s="17"/>
      <c r="H153" s="17"/>
      <c r="I153" s="47">
        <f t="shared" si="7"/>
        <v>2955</v>
      </c>
      <c r="J153" s="46"/>
    </row>
    <row r="154" spans="1:10" x14ac:dyDescent="0.3">
      <c r="A154" s="2" t="s">
        <v>339</v>
      </c>
      <c r="B154" s="2" t="s">
        <v>381</v>
      </c>
      <c r="C154" s="17"/>
      <c r="D154" s="17"/>
      <c r="E154" s="82"/>
      <c r="F154" s="91">
        <v>1701</v>
      </c>
      <c r="G154" s="17"/>
      <c r="H154" s="17"/>
      <c r="I154" s="47">
        <f t="shared" si="7"/>
        <v>1701</v>
      </c>
      <c r="J154" s="46"/>
    </row>
    <row r="155" spans="1:10" x14ac:dyDescent="0.3">
      <c r="A155" s="2" t="s">
        <v>245</v>
      </c>
      <c r="B155" s="2" t="s">
        <v>381</v>
      </c>
      <c r="C155" s="17"/>
      <c r="D155" s="17"/>
      <c r="E155" s="82">
        <v>5330</v>
      </c>
      <c r="F155" s="91">
        <v>2692</v>
      </c>
      <c r="G155" s="82">
        <v>638</v>
      </c>
      <c r="H155" s="87"/>
      <c r="I155" s="47">
        <f t="shared" si="7"/>
        <v>8660</v>
      </c>
      <c r="J155" s="46"/>
    </row>
    <row r="156" spans="1:10" x14ac:dyDescent="0.3">
      <c r="A156" s="2" t="s">
        <v>161</v>
      </c>
      <c r="B156" s="2" t="s">
        <v>381</v>
      </c>
      <c r="C156" s="17"/>
      <c r="D156" s="17"/>
      <c r="E156" s="82">
        <v>2612</v>
      </c>
      <c r="F156" s="91">
        <v>550</v>
      </c>
      <c r="G156" s="82">
        <v>1232</v>
      </c>
      <c r="H156" s="87"/>
      <c r="I156" s="47">
        <f t="shared" si="7"/>
        <v>4394</v>
      </c>
      <c r="J156" s="46"/>
    </row>
    <row r="157" spans="1:10" x14ac:dyDescent="0.3">
      <c r="A157" s="2" t="s">
        <v>42</v>
      </c>
      <c r="B157" s="54" t="s">
        <v>385</v>
      </c>
      <c r="C157" s="17"/>
      <c r="D157" s="17">
        <v>20858</v>
      </c>
      <c r="E157" s="17">
        <v>15346</v>
      </c>
      <c r="F157" s="10">
        <v>12555</v>
      </c>
      <c r="G157" s="17">
        <v>13052</v>
      </c>
      <c r="H157" s="17"/>
      <c r="I157" s="47">
        <f t="shared" si="7"/>
        <v>61811</v>
      </c>
      <c r="J157" s="46">
        <f>I157+I167</f>
        <v>61811</v>
      </c>
    </row>
    <row r="158" spans="1:10" x14ac:dyDescent="0.3">
      <c r="A158" s="2" t="s">
        <v>356</v>
      </c>
      <c r="B158" s="54" t="s">
        <v>385</v>
      </c>
      <c r="C158" s="17">
        <v>5715</v>
      </c>
      <c r="D158" s="17">
        <v>1074</v>
      </c>
      <c r="E158" s="17">
        <v>4400</v>
      </c>
      <c r="F158" s="10">
        <v>14116</v>
      </c>
      <c r="G158" s="17">
        <v>903</v>
      </c>
      <c r="I158" s="47">
        <f t="shared" si="7"/>
        <v>26208</v>
      </c>
      <c r="J158" s="46">
        <f>I158+I168</f>
        <v>26208</v>
      </c>
    </row>
    <row r="159" spans="1:10" x14ac:dyDescent="0.3">
      <c r="A159" s="2" t="s">
        <v>44</v>
      </c>
      <c r="B159" s="54" t="s">
        <v>385</v>
      </c>
      <c r="C159" s="17"/>
      <c r="D159" s="17">
        <v>10442</v>
      </c>
      <c r="E159" s="17">
        <v>558</v>
      </c>
      <c r="F159" s="10">
        <v>1831</v>
      </c>
      <c r="G159" s="17"/>
      <c r="I159" s="47">
        <f t="shared" si="7"/>
        <v>12831</v>
      </c>
      <c r="J159" s="46">
        <f>I159+I169</f>
        <v>12831</v>
      </c>
    </row>
    <row r="160" spans="1:10" x14ac:dyDescent="0.3">
      <c r="A160" s="2" t="s">
        <v>357</v>
      </c>
      <c r="B160" s="54" t="s">
        <v>385</v>
      </c>
      <c r="C160" s="17">
        <v>4463</v>
      </c>
      <c r="D160" s="17">
        <v>2275</v>
      </c>
      <c r="E160" s="17">
        <v>14489</v>
      </c>
      <c r="F160" s="10">
        <v>2213</v>
      </c>
      <c r="G160" s="17">
        <v>10515</v>
      </c>
      <c r="I160" s="47">
        <f t="shared" si="7"/>
        <v>33955</v>
      </c>
      <c r="J160" s="46">
        <f>I160+I170</f>
        <v>33955</v>
      </c>
    </row>
    <row r="161" spans="1:12" x14ac:dyDescent="0.3">
      <c r="A161" s="2" t="s">
        <v>71</v>
      </c>
      <c r="B161" s="54" t="s">
        <v>385</v>
      </c>
      <c r="C161" s="17">
        <v>12087</v>
      </c>
      <c r="D161" s="17">
        <v>2003</v>
      </c>
      <c r="E161" s="17"/>
      <c r="F161" s="10">
        <v>2496</v>
      </c>
      <c r="G161" s="17">
        <v>1671</v>
      </c>
      <c r="I161" s="47">
        <f t="shared" si="7"/>
        <v>18257</v>
      </c>
      <c r="J161" s="46">
        <f>I161+I171</f>
        <v>18257</v>
      </c>
    </row>
    <row r="162" spans="1:12" x14ac:dyDescent="0.3">
      <c r="A162" s="2" t="s">
        <v>416</v>
      </c>
      <c r="B162" s="54" t="s">
        <v>385</v>
      </c>
      <c r="C162" s="17"/>
      <c r="D162" s="17">
        <v>2609</v>
      </c>
      <c r="E162" s="17"/>
      <c r="F162" s="10">
        <v>2383</v>
      </c>
      <c r="G162" s="17">
        <v>5606</v>
      </c>
      <c r="H162" s="17"/>
      <c r="I162" s="47">
        <f t="shared" si="7"/>
        <v>10598</v>
      </c>
      <c r="J162" s="46">
        <f>I162+I166</f>
        <v>10598</v>
      </c>
    </row>
    <row r="163" spans="1:12" x14ac:dyDescent="0.3">
      <c r="A163" s="2" t="s">
        <v>457</v>
      </c>
      <c r="B163" s="54" t="s">
        <v>385</v>
      </c>
      <c r="C163" s="17"/>
      <c r="D163" s="17">
        <v>3508</v>
      </c>
      <c r="E163" s="17"/>
      <c r="F163" s="10"/>
      <c r="G163" s="17"/>
      <c r="H163" s="87"/>
      <c r="I163" s="47">
        <f t="shared" si="7"/>
        <v>3508</v>
      </c>
      <c r="J163" s="46">
        <f>I163</f>
        <v>3508</v>
      </c>
    </row>
    <row r="164" spans="1:12" x14ac:dyDescent="0.3">
      <c r="A164" s="2" t="s">
        <v>358</v>
      </c>
      <c r="B164" s="54" t="s">
        <v>385</v>
      </c>
      <c r="C164" s="17">
        <v>2018</v>
      </c>
      <c r="D164" s="17">
        <v>1695</v>
      </c>
      <c r="E164" s="17">
        <v>5053</v>
      </c>
      <c r="F164" s="10">
        <v>5400</v>
      </c>
      <c r="G164" s="17"/>
      <c r="H164" s="87"/>
      <c r="I164" s="47">
        <f t="shared" si="7"/>
        <v>14166</v>
      </c>
      <c r="J164" s="46">
        <f>I164+I172</f>
        <v>14166</v>
      </c>
    </row>
    <row r="165" spans="1:12" x14ac:dyDescent="0.3">
      <c r="A165" s="2" t="s">
        <v>359</v>
      </c>
      <c r="B165" s="54" t="s">
        <v>385</v>
      </c>
      <c r="C165" s="17"/>
      <c r="D165" s="17">
        <v>5029</v>
      </c>
      <c r="E165" s="17">
        <v>6775</v>
      </c>
      <c r="F165" s="10">
        <v>316</v>
      </c>
      <c r="G165" s="17"/>
      <c r="H165" s="87"/>
      <c r="I165" s="47">
        <f t="shared" si="7"/>
        <v>12120</v>
      </c>
      <c r="J165" s="46">
        <f>I165</f>
        <v>12120</v>
      </c>
    </row>
    <row r="166" spans="1:12" x14ac:dyDescent="0.3">
      <c r="A166" s="2" t="s">
        <v>415</v>
      </c>
      <c r="B166" s="54" t="s">
        <v>433</v>
      </c>
      <c r="C166" s="17"/>
      <c r="D166" s="17"/>
      <c r="E166" s="17"/>
      <c r="F166" s="10"/>
      <c r="G166" s="17"/>
      <c r="I166" s="47">
        <f t="shared" si="7"/>
        <v>0</v>
      </c>
      <c r="J166" s="46"/>
    </row>
    <row r="167" spans="1:12" x14ac:dyDescent="0.3">
      <c r="A167" s="65" t="s">
        <v>29</v>
      </c>
      <c r="B167" s="58" t="s">
        <v>310</v>
      </c>
      <c r="C167" s="17"/>
      <c r="D167" s="17"/>
      <c r="E167" s="17"/>
      <c r="F167" s="17"/>
      <c r="G167" s="17"/>
      <c r="I167" s="47">
        <f t="shared" si="7"/>
        <v>0</v>
      </c>
      <c r="J167" s="46"/>
    </row>
    <row r="168" spans="1:12" x14ac:dyDescent="0.3">
      <c r="A168" s="65" t="s">
        <v>330</v>
      </c>
      <c r="B168" s="58" t="s">
        <v>310</v>
      </c>
      <c r="C168" s="17"/>
      <c r="D168" s="17"/>
      <c r="E168" s="17"/>
      <c r="F168" s="17"/>
      <c r="G168" s="17"/>
      <c r="I168" s="47">
        <f t="shared" si="7"/>
        <v>0</v>
      </c>
      <c r="J168" s="46"/>
    </row>
    <row r="169" spans="1:12" x14ac:dyDescent="0.3">
      <c r="A169" s="65" t="s">
        <v>17</v>
      </c>
      <c r="B169" s="58" t="s">
        <v>310</v>
      </c>
      <c r="C169" s="17"/>
      <c r="D169" s="17"/>
      <c r="E169" s="17"/>
      <c r="F169" s="17"/>
      <c r="G169" s="17"/>
      <c r="I169" s="47">
        <f t="shared" si="7"/>
        <v>0</v>
      </c>
      <c r="J169" s="46"/>
    </row>
    <row r="170" spans="1:12" x14ac:dyDescent="0.3">
      <c r="A170" s="65" t="s">
        <v>331</v>
      </c>
      <c r="B170" s="58" t="s">
        <v>310</v>
      </c>
      <c r="C170" s="17"/>
      <c r="D170" s="17"/>
      <c r="E170" s="17"/>
      <c r="F170" s="17"/>
      <c r="G170" s="17"/>
      <c r="I170" s="47">
        <f t="shared" si="7"/>
        <v>0</v>
      </c>
      <c r="J170" s="46"/>
    </row>
    <row r="171" spans="1:12" x14ac:dyDescent="0.3">
      <c r="A171" s="65" t="s">
        <v>18</v>
      </c>
      <c r="B171" s="58" t="s">
        <v>310</v>
      </c>
      <c r="C171" s="17"/>
      <c r="D171" s="17"/>
      <c r="E171" s="17"/>
      <c r="F171" s="10"/>
      <c r="G171" s="17"/>
      <c r="I171" s="47">
        <f t="shared" si="7"/>
        <v>0</v>
      </c>
      <c r="J171" s="46"/>
    </row>
    <row r="172" spans="1:12" x14ac:dyDescent="0.3">
      <c r="A172" s="65" t="s">
        <v>244</v>
      </c>
      <c r="B172" s="58" t="s">
        <v>310</v>
      </c>
      <c r="C172" s="17"/>
      <c r="D172" s="17"/>
      <c r="E172" s="17"/>
      <c r="F172" s="10"/>
      <c r="G172" s="17"/>
      <c r="I172" s="47">
        <f t="shared" si="7"/>
        <v>0</v>
      </c>
      <c r="J172" s="46"/>
    </row>
    <row r="173" spans="1:12" x14ac:dyDescent="0.3">
      <c r="C173" s="1" t="s">
        <v>0</v>
      </c>
      <c r="D173" s="1" t="s">
        <v>0</v>
      </c>
      <c r="E173" s="1" t="s">
        <v>0</v>
      </c>
      <c r="F173" s="1" t="s">
        <v>0</v>
      </c>
      <c r="G173" s="1" t="s">
        <v>0</v>
      </c>
      <c r="H173" s="1" t="s">
        <v>0</v>
      </c>
      <c r="I173" s="1" t="s">
        <v>0</v>
      </c>
    </row>
    <row r="174" spans="1:12" x14ac:dyDescent="0.3">
      <c r="C174" s="70">
        <f t="shared" ref="C174:J174" si="8">SUM(C4:C172)</f>
        <v>87956</v>
      </c>
      <c r="D174" s="70">
        <f t="shared" si="8"/>
        <v>197038</v>
      </c>
      <c r="E174" s="70">
        <f t="shared" si="8"/>
        <v>198053</v>
      </c>
      <c r="F174" s="70">
        <f t="shared" si="8"/>
        <v>200703</v>
      </c>
      <c r="G174" s="70">
        <f t="shared" si="8"/>
        <v>123519</v>
      </c>
      <c r="H174" s="70">
        <f t="shared" si="8"/>
        <v>0</v>
      </c>
      <c r="I174" s="76">
        <f t="shared" si="8"/>
        <v>807269</v>
      </c>
      <c r="J174" s="76">
        <f t="shared" si="8"/>
        <v>807269</v>
      </c>
      <c r="L174" s="88">
        <f>I174-J174</f>
        <v>0</v>
      </c>
    </row>
    <row r="175" spans="1:12" x14ac:dyDescent="0.3">
      <c r="C175" s="1" t="s">
        <v>1</v>
      </c>
      <c r="D175" s="1" t="s">
        <v>1</v>
      </c>
      <c r="E175" s="1" t="s">
        <v>1</v>
      </c>
      <c r="F175" s="1" t="s">
        <v>1</v>
      </c>
      <c r="G175" s="1" t="s">
        <v>1</v>
      </c>
      <c r="H175" s="1" t="s">
        <v>1</v>
      </c>
      <c r="I175" s="1" t="s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F065E-3B23-4FA3-AAC2-396683D0C623}">
  <dimension ref="A1:L183"/>
  <sheetViews>
    <sheetView zoomScale="115" zoomScaleNormal="115" workbookViewId="0">
      <pane xSplit="2" ySplit="3" topLeftCell="C108" activePane="bottomRight" state="frozen"/>
      <selection pane="topRight" activeCell="C1" sqref="C1"/>
      <selection pane="bottomLeft" activeCell="A4" sqref="A4"/>
      <selection pane="bottomRight" activeCell="A123" sqref="A123"/>
    </sheetView>
  </sheetViews>
  <sheetFormatPr defaultRowHeight="14.4" x14ac:dyDescent="0.3"/>
  <cols>
    <col min="2" max="2" width="19.6640625" customWidth="1"/>
    <col min="3" max="3" width="10.33203125" customWidth="1"/>
    <col min="4" max="4" width="11.109375" customWidth="1"/>
    <col min="5" max="5" width="10.77734375" customWidth="1"/>
    <col min="6" max="6" width="11.109375" customWidth="1"/>
    <col min="7" max="7" width="11.44140625" customWidth="1"/>
    <col min="8" max="8" width="10.21875" customWidth="1"/>
    <col min="9" max="10" width="12.44140625" customWidth="1"/>
  </cols>
  <sheetData>
    <row r="1" spans="1:10" x14ac:dyDescent="0.3">
      <c r="A1" t="s">
        <v>487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478</v>
      </c>
      <c r="I2" t="s">
        <v>7</v>
      </c>
    </row>
    <row r="3" spans="1:10" x14ac:dyDescent="0.3">
      <c r="C3" s="3" t="s">
        <v>155</v>
      </c>
      <c r="D3" s="4" t="s">
        <v>226</v>
      </c>
      <c r="E3" s="4" t="s">
        <v>227</v>
      </c>
      <c r="F3" s="3" t="s">
        <v>228</v>
      </c>
      <c r="G3" s="3" t="s">
        <v>231</v>
      </c>
      <c r="H3" s="3"/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>C4+D4+E4+F4+G4+H4</f>
        <v>0</v>
      </c>
      <c r="J4" s="44">
        <f>I4+I28+I20+I37+I45</f>
        <v>93588</v>
      </c>
    </row>
    <row r="5" spans="1:10" x14ac:dyDescent="0.3">
      <c r="A5" t="s">
        <v>421</v>
      </c>
      <c r="B5" t="s">
        <v>13</v>
      </c>
      <c r="C5" s="17"/>
      <c r="D5" s="17"/>
      <c r="E5" s="17"/>
      <c r="F5" s="10"/>
      <c r="G5" s="17"/>
      <c r="I5" s="47">
        <f t="shared" ref="I5:I68" si="0">C5+D5+E5+F5+G5+H5</f>
        <v>0</v>
      </c>
      <c r="J5" s="44">
        <f>I5+I29+I38+I46</f>
        <v>37726</v>
      </c>
    </row>
    <row r="6" spans="1:10" x14ac:dyDescent="0.3">
      <c r="A6" t="s">
        <v>20</v>
      </c>
      <c r="B6" t="s">
        <v>13</v>
      </c>
      <c r="C6" s="17"/>
      <c r="D6" s="17"/>
      <c r="E6" s="17"/>
      <c r="F6" s="17"/>
      <c r="G6" s="17"/>
      <c r="I6" s="47">
        <f t="shared" si="0"/>
        <v>0</v>
      </c>
      <c r="J6" s="44">
        <f>I6+I30+I39+I47</f>
        <v>35988</v>
      </c>
    </row>
    <row r="7" spans="1:10" x14ac:dyDescent="0.3">
      <c r="A7" t="s">
        <v>422</v>
      </c>
      <c r="B7" t="s">
        <v>13</v>
      </c>
      <c r="C7" s="17"/>
      <c r="D7" s="17"/>
      <c r="E7" s="17"/>
      <c r="F7" s="17"/>
      <c r="G7" s="17"/>
      <c r="I7" s="47">
        <f t="shared" si="0"/>
        <v>0</v>
      </c>
      <c r="J7" s="44">
        <f>I7+I19+I23+I31+I40+I48</f>
        <v>27655</v>
      </c>
    </row>
    <row r="8" spans="1:10" x14ac:dyDescent="0.3">
      <c r="A8" t="s">
        <v>21</v>
      </c>
      <c r="B8" t="s">
        <v>13</v>
      </c>
      <c r="C8" s="17"/>
      <c r="D8" s="17"/>
      <c r="E8" s="17"/>
      <c r="F8" s="17"/>
      <c r="G8" s="17"/>
      <c r="I8" s="47">
        <f t="shared" si="0"/>
        <v>0</v>
      </c>
      <c r="J8" s="44">
        <f>I8+I24+I32+I41+I49</f>
        <v>26217</v>
      </c>
    </row>
    <row r="9" spans="1:10" x14ac:dyDescent="0.3">
      <c r="A9" t="s">
        <v>423</v>
      </c>
      <c r="B9" t="s">
        <v>13</v>
      </c>
      <c r="C9" s="17"/>
      <c r="D9" s="17"/>
      <c r="E9" s="17"/>
      <c r="F9" s="17"/>
      <c r="G9" s="17"/>
      <c r="I9" s="47">
        <f t="shared" si="0"/>
        <v>0</v>
      </c>
      <c r="J9" s="44">
        <f>I9+I27+I33+I42+I50</f>
        <v>30382</v>
      </c>
    </row>
    <row r="10" spans="1:10" x14ac:dyDescent="0.3">
      <c r="A10" t="s">
        <v>243</v>
      </c>
      <c r="B10" t="s">
        <v>13</v>
      </c>
      <c r="C10" s="17"/>
      <c r="D10" s="17"/>
      <c r="E10" s="17"/>
      <c r="F10" s="17"/>
      <c r="G10" s="17"/>
      <c r="I10" s="47">
        <f t="shared" si="0"/>
        <v>0</v>
      </c>
      <c r="J10" s="44">
        <f>I10+I25+I21+I35+I43+I52</f>
        <v>32525</v>
      </c>
    </row>
    <row r="11" spans="1:10" x14ac:dyDescent="0.3">
      <c r="A11" t="s">
        <v>197</v>
      </c>
      <c r="B11" t="s">
        <v>13</v>
      </c>
      <c r="C11" s="17"/>
      <c r="D11" s="17"/>
      <c r="E11" s="17"/>
      <c r="F11" s="17"/>
      <c r="G11" s="17"/>
      <c r="I11" s="47">
        <f t="shared" si="0"/>
        <v>0</v>
      </c>
      <c r="J11" s="44">
        <f>I11+I26+I22+I36+I44+I53</f>
        <v>14705</v>
      </c>
    </row>
    <row r="12" spans="1:10" x14ac:dyDescent="0.3">
      <c r="A12" t="s">
        <v>22</v>
      </c>
      <c r="B12" t="s">
        <v>23</v>
      </c>
      <c r="C12" s="17"/>
      <c r="D12" s="17"/>
      <c r="E12" s="17"/>
      <c r="F12" s="17"/>
      <c r="G12" s="17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17"/>
      <c r="D13" s="17">
        <v>1440</v>
      </c>
      <c r="E13" s="17">
        <v>455</v>
      </c>
      <c r="F13" s="17">
        <v>453</v>
      </c>
      <c r="G13" s="17">
        <v>611</v>
      </c>
      <c r="I13" s="47">
        <f t="shared" si="0"/>
        <v>2959</v>
      </c>
      <c r="J13" s="46">
        <f>I13+I16</f>
        <v>2959</v>
      </c>
    </row>
    <row r="14" spans="1:10" x14ac:dyDescent="0.3">
      <c r="A14" t="s">
        <v>24</v>
      </c>
      <c r="B14" t="s">
        <v>23</v>
      </c>
      <c r="C14" s="17"/>
      <c r="D14" s="17"/>
      <c r="E14" s="17"/>
      <c r="F14" s="17"/>
      <c r="G14" s="17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17"/>
      <c r="D15" s="17"/>
      <c r="E15" s="17"/>
      <c r="F15" s="17"/>
      <c r="G15" s="17"/>
      <c r="I15" s="47">
        <f t="shared" si="0"/>
        <v>0</v>
      </c>
      <c r="J15" s="46">
        <f>I15+I18</f>
        <v>4924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67" t="s">
        <v>415</v>
      </c>
      <c r="B18" s="67" t="s">
        <v>315</v>
      </c>
      <c r="C18" s="17"/>
      <c r="D18" s="17">
        <v>1882</v>
      </c>
      <c r="E18" s="17"/>
      <c r="F18" s="17">
        <v>1101</v>
      </c>
      <c r="G18" s="17">
        <v>1941</v>
      </c>
      <c r="I18" s="47">
        <f t="shared" si="0"/>
        <v>4924</v>
      </c>
      <c r="J18" s="46"/>
    </row>
    <row r="19" spans="1:10" x14ac:dyDescent="0.3">
      <c r="A19" s="73" t="s">
        <v>347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6"/>
    </row>
    <row r="20" spans="1:10" x14ac:dyDescent="0.3">
      <c r="A20" s="2" t="s">
        <v>172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353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354</v>
      </c>
      <c r="B22" s="2" t="s">
        <v>407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2" t="s">
        <v>329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174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307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2" t="s">
        <v>324</v>
      </c>
      <c r="B26" s="63" t="s">
        <v>345</v>
      </c>
      <c r="C26" s="17"/>
      <c r="D26" s="17"/>
      <c r="E26" s="17"/>
      <c r="F26" s="17"/>
      <c r="G26" s="17"/>
      <c r="I26" s="47">
        <f t="shared" si="0"/>
        <v>0</v>
      </c>
      <c r="J26" s="45"/>
    </row>
    <row r="27" spans="1:10" x14ac:dyDescent="0.3">
      <c r="A27" s="57" t="s">
        <v>415</v>
      </c>
      <c r="B27" s="57" t="s">
        <v>345</v>
      </c>
      <c r="C27" s="17"/>
      <c r="D27" s="17"/>
      <c r="E27" s="17"/>
      <c r="F27" s="17"/>
      <c r="G27" s="17"/>
      <c r="I27" s="47">
        <f t="shared" si="0"/>
        <v>0</v>
      </c>
      <c r="J27" s="46">
        <f>I27</f>
        <v>0</v>
      </c>
    </row>
    <row r="28" spans="1:10" x14ac:dyDescent="0.3">
      <c r="A28" s="60" t="s">
        <v>11</v>
      </c>
      <c r="B28" s="60" t="s">
        <v>315</v>
      </c>
      <c r="C28" s="17"/>
      <c r="D28" s="17">
        <v>10330</v>
      </c>
      <c r="E28" s="17">
        <v>22090</v>
      </c>
      <c r="F28" s="17">
        <v>4666</v>
      </c>
      <c r="G28" s="17">
        <v>4171</v>
      </c>
      <c r="H28" s="17"/>
      <c r="I28" s="47">
        <f t="shared" si="0"/>
        <v>41257</v>
      </c>
      <c r="J28" s="45"/>
    </row>
    <row r="29" spans="1:10" x14ac:dyDescent="0.3">
      <c r="A29" s="60" t="s">
        <v>346</v>
      </c>
      <c r="B29" s="60" t="s">
        <v>315</v>
      </c>
      <c r="C29" s="17"/>
      <c r="D29" s="17"/>
      <c r="E29" s="17"/>
      <c r="F29" s="17">
        <v>9163</v>
      </c>
      <c r="G29" s="17">
        <v>1924</v>
      </c>
      <c r="I29" s="47">
        <f t="shared" si="0"/>
        <v>11087</v>
      </c>
      <c r="J29" s="45"/>
    </row>
    <row r="30" spans="1:10" x14ac:dyDescent="0.3">
      <c r="A30" s="60" t="s">
        <v>10</v>
      </c>
      <c r="B30" s="60" t="s">
        <v>315</v>
      </c>
      <c r="C30" s="17"/>
      <c r="D30" s="17">
        <v>14813</v>
      </c>
      <c r="E30" s="17">
        <v>3277</v>
      </c>
      <c r="F30" s="17"/>
      <c r="G30" s="17">
        <v>3479</v>
      </c>
      <c r="I30" s="47">
        <f t="shared" si="0"/>
        <v>21569</v>
      </c>
      <c r="J30" s="45"/>
    </row>
    <row r="31" spans="1:10" x14ac:dyDescent="0.3">
      <c r="A31" s="60" t="s">
        <v>347</v>
      </c>
      <c r="B31" s="60" t="s">
        <v>315</v>
      </c>
      <c r="C31" s="17"/>
      <c r="D31" s="17">
        <v>5296</v>
      </c>
      <c r="E31" s="17">
        <v>2461</v>
      </c>
      <c r="F31" s="17"/>
      <c r="G31" s="17">
        <v>2598</v>
      </c>
      <c r="I31" s="47">
        <f t="shared" si="0"/>
        <v>10355</v>
      </c>
      <c r="J31" s="45"/>
    </row>
    <row r="32" spans="1:10" x14ac:dyDescent="0.3">
      <c r="A32" s="60" t="s">
        <v>8</v>
      </c>
      <c r="B32" s="60" t="s">
        <v>315</v>
      </c>
      <c r="C32" s="17"/>
      <c r="D32" s="17">
        <v>2787</v>
      </c>
      <c r="E32" s="17">
        <v>6048</v>
      </c>
      <c r="F32" s="17">
        <v>1619</v>
      </c>
      <c r="G32" s="17"/>
      <c r="I32" s="47">
        <f t="shared" si="0"/>
        <v>10454</v>
      </c>
      <c r="J32" s="45"/>
    </row>
    <row r="33" spans="1:10" x14ac:dyDescent="0.3">
      <c r="A33" s="60" t="s">
        <v>466</v>
      </c>
      <c r="B33" s="60" t="s">
        <v>315</v>
      </c>
      <c r="C33" s="17"/>
      <c r="D33" s="17">
        <v>2296</v>
      </c>
      <c r="E33" s="17">
        <v>2475</v>
      </c>
      <c r="F33" s="17">
        <v>3894</v>
      </c>
      <c r="G33" s="17">
        <v>653</v>
      </c>
      <c r="I33" s="47">
        <f t="shared" si="0"/>
        <v>9318</v>
      </c>
      <c r="J33" s="45"/>
    </row>
    <row r="34" spans="1:10" x14ac:dyDescent="0.3">
      <c r="A34" s="60" t="s">
        <v>467</v>
      </c>
      <c r="B34" s="60" t="s">
        <v>315</v>
      </c>
      <c r="C34" s="17"/>
      <c r="D34" s="17"/>
      <c r="E34" s="17"/>
      <c r="F34" s="17"/>
      <c r="G34" s="17"/>
      <c r="H34" s="90"/>
      <c r="I34" s="47">
        <f t="shared" si="0"/>
        <v>0</v>
      </c>
      <c r="J34" s="46">
        <f>I34+I51</f>
        <v>0</v>
      </c>
    </row>
    <row r="35" spans="1:10" x14ac:dyDescent="0.3">
      <c r="A35" s="60" t="s">
        <v>348</v>
      </c>
      <c r="B35" s="60" t="s">
        <v>315</v>
      </c>
      <c r="C35" s="17"/>
      <c r="D35" s="17">
        <v>1311</v>
      </c>
      <c r="E35" s="17">
        <v>6487</v>
      </c>
      <c r="F35" s="17">
        <v>4512</v>
      </c>
      <c r="G35" s="17">
        <v>5845</v>
      </c>
      <c r="I35" s="47">
        <f t="shared" si="0"/>
        <v>18155</v>
      </c>
      <c r="J35" s="45"/>
    </row>
    <row r="36" spans="1:10" x14ac:dyDescent="0.3">
      <c r="A36" s="60" t="s">
        <v>158</v>
      </c>
      <c r="B36" s="60" t="s">
        <v>315</v>
      </c>
      <c r="C36" s="17"/>
      <c r="D36" s="17">
        <v>5082</v>
      </c>
      <c r="E36" s="17">
        <v>4810</v>
      </c>
      <c r="F36" s="17">
        <v>385</v>
      </c>
      <c r="G36" s="17"/>
      <c r="H36" s="17"/>
      <c r="I36" s="47">
        <f t="shared" si="0"/>
        <v>10277</v>
      </c>
      <c r="J36" s="45"/>
    </row>
    <row r="37" spans="1:10" x14ac:dyDescent="0.3">
      <c r="A37" s="2" t="s">
        <v>172</v>
      </c>
      <c r="B37" s="2" t="s">
        <v>469</v>
      </c>
      <c r="C37" s="17"/>
      <c r="D37" s="17">
        <v>6061</v>
      </c>
      <c r="E37" s="17">
        <v>23506</v>
      </c>
      <c r="F37" s="17">
        <v>6064</v>
      </c>
      <c r="G37" s="17">
        <v>16700</v>
      </c>
      <c r="I37" s="47">
        <f t="shared" si="0"/>
        <v>52331</v>
      </c>
      <c r="J37" s="45"/>
    </row>
    <row r="38" spans="1:10" x14ac:dyDescent="0.3">
      <c r="A38" s="2" t="s">
        <v>352</v>
      </c>
      <c r="B38" s="2" t="s">
        <v>469</v>
      </c>
      <c r="C38" s="17"/>
      <c r="D38" s="17">
        <v>4727</v>
      </c>
      <c r="E38" s="17"/>
      <c r="F38" s="17">
        <v>14114</v>
      </c>
      <c r="G38" s="17">
        <v>7798</v>
      </c>
      <c r="I38" s="47">
        <f t="shared" si="0"/>
        <v>26639</v>
      </c>
      <c r="J38" s="45"/>
    </row>
    <row r="39" spans="1:10" x14ac:dyDescent="0.3">
      <c r="A39" s="2" t="s">
        <v>22</v>
      </c>
      <c r="B39" s="2" t="s">
        <v>469</v>
      </c>
      <c r="C39" s="17"/>
      <c r="D39" s="17">
        <v>12242</v>
      </c>
      <c r="E39" s="17">
        <v>2177</v>
      </c>
      <c r="F39" s="17"/>
      <c r="G39" s="17"/>
      <c r="I39" s="47">
        <f t="shared" si="0"/>
        <v>14419</v>
      </c>
      <c r="J39" s="45"/>
    </row>
    <row r="40" spans="1:10" x14ac:dyDescent="0.3">
      <c r="A40" s="2" t="s">
        <v>323</v>
      </c>
      <c r="B40" s="2" t="s">
        <v>469</v>
      </c>
      <c r="C40" s="17"/>
      <c r="D40" s="17">
        <v>5491</v>
      </c>
      <c r="E40" s="17">
        <v>7380</v>
      </c>
      <c r="F40" s="17"/>
      <c r="G40" s="17">
        <v>4429</v>
      </c>
      <c r="I40" s="47">
        <f t="shared" si="0"/>
        <v>17300</v>
      </c>
      <c r="J40" s="45"/>
    </row>
    <row r="41" spans="1:10" x14ac:dyDescent="0.3">
      <c r="A41" s="2" t="s">
        <v>24</v>
      </c>
      <c r="B41" s="2" t="s">
        <v>469</v>
      </c>
      <c r="C41" s="17"/>
      <c r="D41" s="17">
        <v>8686</v>
      </c>
      <c r="E41" s="17">
        <v>2950</v>
      </c>
      <c r="F41" s="17">
        <v>2819</v>
      </c>
      <c r="G41" s="17"/>
      <c r="I41" s="47">
        <f t="shared" si="0"/>
        <v>14455</v>
      </c>
      <c r="J41" s="45"/>
    </row>
    <row r="42" spans="1:10" x14ac:dyDescent="0.3">
      <c r="A42" s="2" t="s">
        <v>436</v>
      </c>
      <c r="B42" s="2" t="s">
        <v>469</v>
      </c>
      <c r="C42" s="17"/>
      <c r="D42" s="17">
        <v>6850</v>
      </c>
      <c r="E42" s="17">
        <v>227</v>
      </c>
      <c r="F42" s="17">
        <v>8650</v>
      </c>
      <c r="G42" s="17">
        <v>5337</v>
      </c>
      <c r="I42" s="47">
        <f t="shared" si="0"/>
        <v>21064</v>
      </c>
      <c r="J42" s="45"/>
    </row>
    <row r="43" spans="1:10" x14ac:dyDescent="0.3">
      <c r="A43" s="2" t="s">
        <v>353</v>
      </c>
      <c r="B43" s="2" t="s">
        <v>469</v>
      </c>
      <c r="C43" s="17"/>
      <c r="D43" s="17"/>
      <c r="E43" s="17"/>
      <c r="F43" s="17">
        <v>13728</v>
      </c>
      <c r="G43" s="17">
        <v>642</v>
      </c>
      <c r="I43" s="47">
        <f t="shared" si="0"/>
        <v>14370</v>
      </c>
      <c r="J43" s="45"/>
    </row>
    <row r="44" spans="1:10" x14ac:dyDescent="0.3">
      <c r="A44" s="2" t="s">
        <v>354</v>
      </c>
      <c r="B44" s="2" t="s">
        <v>469</v>
      </c>
      <c r="C44" s="17"/>
      <c r="D44" s="17"/>
      <c r="E44" s="17">
        <v>3131</v>
      </c>
      <c r="F44" s="17">
        <v>1297</v>
      </c>
      <c r="G44" s="17"/>
      <c r="H44" s="89"/>
      <c r="I44" s="47">
        <f t="shared" si="0"/>
        <v>4428</v>
      </c>
      <c r="J44" s="45"/>
    </row>
    <row r="45" spans="1:10" x14ac:dyDescent="0.3">
      <c r="A45" s="77" t="s">
        <v>157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328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139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329</v>
      </c>
      <c r="B48" s="77" t="s">
        <v>386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77" t="s">
        <v>174</v>
      </c>
      <c r="B49" s="77" t="s">
        <v>386</v>
      </c>
      <c r="C49" s="17"/>
      <c r="D49" s="17"/>
      <c r="E49" s="17"/>
      <c r="F49" s="17">
        <v>1308</v>
      </c>
      <c r="G49" s="17"/>
      <c r="I49" s="47">
        <f t="shared" si="0"/>
        <v>1308</v>
      </c>
      <c r="J49" s="45"/>
    </row>
    <row r="50" spans="1:10" x14ac:dyDescent="0.3">
      <c r="A50" s="77" t="s">
        <v>448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468</v>
      </c>
      <c r="B51" s="77" t="s">
        <v>386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77" t="s">
        <v>307</v>
      </c>
      <c r="B52" s="77" t="s">
        <v>386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77" t="s">
        <v>324</v>
      </c>
      <c r="B53" s="77" t="s">
        <v>386</v>
      </c>
      <c r="C53" s="17"/>
      <c r="D53" s="17"/>
      <c r="E53" s="17"/>
      <c r="F53" s="17"/>
      <c r="G53" s="17"/>
      <c r="I53" s="47">
        <f t="shared" si="0"/>
        <v>0</v>
      </c>
      <c r="J53" s="45"/>
    </row>
    <row r="54" spans="1:10" x14ac:dyDescent="0.3">
      <c r="A54" t="s">
        <v>29</v>
      </c>
      <c r="B54" t="s">
        <v>30</v>
      </c>
      <c r="C54" s="17"/>
      <c r="D54" s="17"/>
      <c r="E54" s="17"/>
      <c r="F54" s="17"/>
      <c r="G54" s="17"/>
      <c r="I54" s="47">
        <f t="shared" si="0"/>
        <v>0</v>
      </c>
      <c r="J54" s="44"/>
    </row>
    <row r="55" spans="1:10" x14ac:dyDescent="0.3">
      <c r="A55" s="57" t="s">
        <v>330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331</v>
      </c>
      <c r="B57" t="s">
        <v>30</v>
      </c>
      <c r="C57" s="17"/>
      <c r="D57" s="17"/>
      <c r="E57" s="17"/>
      <c r="F57" s="17"/>
      <c r="G57" s="17"/>
      <c r="I57" s="47">
        <f t="shared" si="0"/>
        <v>0</v>
      </c>
      <c r="J57" s="44"/>
    </row>
    <row r="58" spans="1:10" x14ac:dyDescent="0.3">
      <c r="A58" t="s">
        <v>18</v>
      </c>
      <c r="B58" t="s">
        <v>30</v>
      </c>
      <c r="C58" s="17"/>
      <c r="D58" s="17"/>
      <c r="E58" s="17">
        <v>1725</v>
      </c>
      <c r="F58" s="17"/>
      <c r="G58" s="17"/>
      <c r="I58" s="47">
        <f t="shared" si="0"/>
        <v>1725</v>
      </c>
      <c r="J58" s="44"/>
    </row>
    <row r="59" spans="1:10" x14ac:dyDescent="0.3">
      <c r="A59" t="s">
        <v>415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244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4"/>
    </row>
    <row r="61" spans="1:10" x14ac:dyDescent="0.3">
      <c r="A61" t="s">
        <v>162</v>
      </c>
      <c r="B61" t="s">
        <v>30</v>
      </c>
      <c r="C61" s="17"/>
      <c r="D61" s="17">
        <v>186</v>
      </c>
      <c r="E61" s="17"/>
      <c r="F61" s="17"/>
      <c r="G61" s="17"/>
      <c r="I61" s="47">
        <f t="shared" si="0"/>
        <v>186</v>
      </c>
      <c r="J61" s="46"/>
    </row>
    <row r="62" spans="1:10" x14ac:dyDescent="0.3">
      <c r="A62" s="42" t="s">
        <v>25</v>
      </c>
      <c r="B62" s="42" t="s">
        <v>30</v>
      </c>
      <c r="C62" s="17"/>
      <c r="D62" s="17"/>
      <c r="E62" s="17"/>
      <c r="F62" s="17"/>
      <c r="G62" s="17"/>
      <c r="I62" s="47">
        <f t="shared" si="0"/>
        <v>0</v>
      </c>
      <c r="J62" s="46">
        <f t="shared" ref="J62:J67" si="1">I62</f>
        <v>0</v>
      </c>
    </row>
    <row r="63" spans="1:10" x14ac:dyDescent="0.3">
      <c r="A63" s="42" t="s">
        <v>349</v>
      </c>
      <c r="B63" s="42" t="s">
        <v>30</v>
      </c>
      <c r="C63" s="17"/>
      <c r="D63" s="17"/>
      <c r="E63" s="17"/>
      <c r="F63" s="17"/>
      <c r="G63" s="17"/>
      <c r="H63" s="89"/>
      <c r="I63" s="47">
        <f t="shared" si="0"/>
        <v>0</v>
      </c>
      <c r="J63" s="46">
        <f t="shared" si="1"/>
        <v>0</v>
      </c>
    </row>
    <row r="64" spans="1:10" x14ac:dyDescent="0.3">
      <c r="A64" s="42" t="s">
        <v>27</v>
      </c>
      <c r="B64" s="42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60" t="s">
        <v>325</v>
      </c>
      <c r="B65" s="60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28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398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 t="shared" si="1"/>
        <v>0</v>
      </c>
    </row>
    <row r="68" spans="1:10" x14ac:dyDescent="0.3">
      <c r="A68" s="42" t="s">
        <v>458</v>
      </c>
      <c r="B68" s="42" t="s">
        <v>30</v>
      </c>
      <c r="C68" s="17"/>
      <c r="D68" s="17"/>
      <c r="E68" s="17"/>
      <c r="F68" s="17"/>
      <c r="G68" s="17"/>
      <c r="I68" s="47">
        <f t="shared" si="0"/>
        <v>0</v>
      </c>
      <c r="J68" s="44">
        <f>I68</f>
        <v>0</v>
      </c>
    </row>
    <row r="69" spans="1:10" x14ac:dyDescent="0.3">
      <c r="A69" s="53" t="s">
        <v>29</v>
      </c>
      <c r="B69" s="53" t="s">
        <v>472</v>
      </c>
      <c r="C69" s="17"/>
      <c r="D69" s="17"/>
      <c r="E69" s="17"/>
      <c r="F69" s="17"/>
      <c r="G69" s="17"/>
      <c r="H69" s="89"/>
      <c r="I69" s="47">
        <f t="shared" ref="I69:I145" si="2">C69+D69+E69+F69+G69+H69</f>
        <v>0</v>
      </c>
      <c r="J69" s="44"/>
    </row>
    <row r="70" spans="1:10" x14ac:dyDescent="0.3">
      <c r="A70" s="53" t="s">
        <v>330</v>
      </c>
      <c r="B70" s="53" t="s">
        <v>472</v>
      </c>
      <c r="C70" s="17"/>
      <c r="D70" s="17"/>
      <c r="E70" s="17"/>
      <c r="F70" s="17"/>
      <c r="G70" s="17"/>
      <c r="I70" s="47">
        <f t="shared" si="2"/>
        <v>0</v>
      </c>
      <c r="J70" s="44"/>
    </row>
    <row r="71" spans="1:10" x14ac:dyDescent="0.3">
      <c r="A71" s="53" t="s">
        <v>17</v>
      </c>
      <c r="B71" s="53" t="s">
        <v>472</v>
      </c>
      <c r="C71" s="17"/>
      <c r="D71" s="17"/>
      <c r="E71" s="17"/>
      <c r="F71" s="17"/>
      <c r="G71" s="17"/>
      <c r="I71" s="47">
        <f t="shared" si="2"/>
        <v>0</v>
      </c>
      <c r="J71" s="44"/>
    </row>
    <row r="72" spans="1:10" x14ac:dyDescent="0.3">
      <c r="A72" s="53" t="s">
        <v>331</v>
      </c>
      <c r="B72" s="53" t="s">
        <v>472</v>
      </c>
      <c r="C72" s="17"/>
      <c r="D72" s="17">
        <v>1367</v>
      </c>
      <c r="E72" s="17"/>
      <c r="F72" s="17"/>
      <c r="G72" s="17"/>
      <c r="I72" s="47">
        <f t="shared" si="2"/>
        <v>1367</v>
      </c>
      <c r="J72" s="44"/>
    </row>
    <row r="73" spans="1:10" x14ac:dyDescent="0.3">
      <c r="A73" s="53" t="s">
        <v>18</v>
      </c>
      <c r="B73" s="53" t="s">
        <v>472</v>
      </c>
      <c r="C73" s="17"/>
      <c r="D73" s="17">
        <v>1973</v>
      </c>
      <c r="E73" s="17"/>
      <c r="F73" s="17"/>
      <c r="G73" s="17"/>
      <c r="I73" s="47">
        <f t="shared" si="2"/>
        <v>1973</v>
      </c>
      <c r="J73" s="44"/>
    </row>
    <row r="74" spans="1:10" x14ac:dyDescent="0.3">
      <c r="A74" s="53" t="s">
        <v>244</v>
      </c>
      <c r="B74" s="53" t="s">
        <v>472</v>
      </c>
      <c r="C74" s="17"/>
      <c r="D74" s="17"/>
      <c r="E74" s="17"/>
      <c r="F74" s="17"/>
      <c r="G74" s="17"/>
      <c r="I74" s="47">
        <f t="shared" si="2"/>
        <v>0</v>
      </c>
      <c r="J74" s="44"/>
    </row>
    <row r="75" spans="1:10" x14ac:dyDescent="0.3">
      <c r="A75" t="s">
        <v>29</v>
      </c>
      <c r="B75" s="59" t="s">
        <v>254</v>
      </c>
      <c r="C75" s="17"/>
      <c r="D75" s="17"/>
      <c r="E75" s="17"/>
      <c r="F75" s="17"/>
      <c r="G75" s="17"/>
      <c r="I75" s="47">
        <f t="shared" si="2"/>
        <v>0</v>
      </c>
      <c r="J75" s="44">
        <f>I54+I69+I75+I86+I94+I102</f>
        <v>50772</v>
      </c>
    </row>
    <row r="76" spans="1:10" x14ac:dyDescent="0.3">
      <c r="A76" t="s">
        <v>330</v>
      </c>
      <c r="B76" s="59" t="s">
        <v>254</v>
      </c>
      <c r="C76" s="17"/>
      <c r="D76" s="17"/>
      <c r="E76" s="17"/>
      <c r="F76" s="17"/>
      <c r="G76" s="17"/>
      <c r="I76" s="47">
        <f t="shared" si="2"/>
        <v>0</v>
      </c>
      <c r="J76" s="46">
        <f>I76+I70+I87+I84+I95+I55+I103</f>
        <v>27075</v>
      </c>
    </row>
    <row r="77" spans="1:10" x14ac:dyDescent="0.3">
      <c r="A77" t="s">
        <v>17</v>
      </c>
      <c r="B77" s="59" t="s">
        <v>254</v>
      </c>
      <c r="C77" s="17"/>
      <c r="D77" s="17"/>
      <c r="E77" s="17"/>
      <c r="F77" s="17"/>
      <c r="G77" s="17"/>
      <c r="I77" s="47">
        <f t="shared" si="2"/>
        <v>0</v>
      </c>
      <c r="J77" s="44">
        <f>I56+I71+I77+I83+I88+I96+I104</f>
        <v>17730</v>
      </c>
    </row>
    <row r="78" spans="1:10" x14ac:dyDescent="0.3">
      <c r="A78" t="s">
        <v>331</v>
      </c>
      <c r="B78" s="59" t="s">
        <v>254</v>
      </c>
      <c r="C78" s="17"/>
      <c r="D78" s="17"/>
      <c r="E78" s="17"/>
      <c r="F78" s="17"/>
      <c r="G78" s="17"/>
      <c r="I78" s="47">
        <f t="shared" si="2"/>
        <v>0</v>
      </c>
      <c r="J78" s="46">
        <f>I72+I78+I89+I97+I57+I105</f>
        <v>10152</v>
      </c>
    </row>
    <row r="79" spans="1:10" x14ac:dyDescent="0.3">
      <c r="A79" t="s">
        <v>18</v>
      </c>
      <c r="B79" s="59" t="s">
        <v>254</v>
      </c>
      <c r="C79" s="17"/>
      <c r="D79" s="17"/>
      <c r="E79" s="17"/>
      <c r="F79" s="17"/>
      <c r="G79" s="17"/>
      <c r="I79" s="47">
        <f t="shared" si="2"/>
        <v>0</v>
      </c>
      <c r="J79" s="44">
        <f>I58+I73+I90+I79+I98+I106</f>
        <v>18004</v>
      </c>
    </row>
    <row r="80" spans="1:10" x14ac:dyDescent="0.3">
      <c r="A80" t="s">
        <v>415</v>
      </c>
      <c r="B80" s="59" t="s">
        <v>254</v>
      </c>
      <c r="C80" s="17"/>
      <c r="D80" s="17"/>
      <c r="E80" s="17"/>
      <c r="F80" s="17"/>
      <c r="G80" s="17"/>
      <c r="I80" s="47">
        <f t="shared" si="2"/>
        <v>0</v>
      </c>
      <c r="J80" s="44">
        <f>I80+I59+I91+I99+I107</f>
        <v>18335</v>
      </c>
    </row>
    <row r="81" spans="1:10" x14ac:dyDescent="0.3">
      <c r="A81" t="s">
        <v>244</v>
      </c>
      <c r="B81" s="59" t="s">
        <v>254</v>
      </c>
      <c r="C81" s="17"/>
      <c r="D81" s="17"/>
      <c r="E81" s="17"/>
      <c r="F81" s="17"/>
      <c r="G81" s="17"/>
      <c r="I81" s="47">
        <f t="shared" si="2"/>
        <v>0</v>
      </c>
      <c r="J81" s="44">
        <f>I60+I74+I81+I92+I100+I108</f>
        <v>23919</v>
      </c>
    </row>
    <row r="82" spans="1:10" x14ac:dyDescent="0.3">
      <c r="A82" t="s">
        <v>162</v>
      </c>
      <c r="B82" s="59" t="s">
        <v>254</v>
      </c>
      <c r="C82" s="17"/>
      <c r="D82" s="17">
        <v>2604</v>
      </c>
      <c r="E82" s="17"/>
      <c r="F82" s="17"/>
      <c r="G82" s="17"/>
      <c r="I82" s="47">
        <f t="shared" si="2"/>
        <v>2604</v>
      </c>
      <c r="J82" s="44">
        <f>I61+I82+I93+I85+I101+I109</f>
        <v>9178</v>
      </c>
    </row>
    <row r="83" spans="1:10" x14ac:dyDescent="0.3">
      <c r="A83" s="53" t="s">
        <v>33</v>
      </c>
      <c r="B83" s="53" t="s">
        <v>472</v>
      </c>
      <c r="C83" s="17"/>
      <c r="D83" s="17"/>
      <c r="E83" s="17"/>
      <c r="F83" s="17"/>
      <c r="G83" s="17"/>
      <c r="I83" s="47">
        <f t="shared" si="2"/>
        <v>0</v>
      </c>
      <c r="J83" s="44"/>
    </row>
    <row r="84" spans="1:10" x14ac:dyDescent="0.3">
      <c r="A84" t="s">
        <v>361</v>
      </c>
      <c r="B84" s="64" t="s">
        <v>360</v>
      </c>
      <c r="C84" s="17"/>
      <c r="D84" s="17"/>
      <c r="E84" s="17"/>
      <c r="F84" s="17"/>
      <c r="G84" s="17"/>
      <c r="I84" s="47">
        <f t="shared" si="2"/>
        <v>0</v>
      </c>
      <c r="J84" s="45"/>
    </row>
    <row r="85" spans="1:10" x14ac:dyDescent="0.3">
      <c r="A85" s="2" t="s">
        <v>364</v>
      </c>
      <c r="B85" s="64" t="s">
        <v>360</v>
      </c>
      <c r="C85" s="17"/>
      <c r="D85" s="17"/>
      <c r="E85" s="17"/>
      <c r="F85" s="17"/>
      <c r="G85" s="17"/>
      <c r="I85" s="47">
        <f t="shared" si="2"/>
        <v>0</v>
      </c>
      <c r="J85" s="45"/>
    </row>
    <row r="86" spans="1:10" x14ac:dyDescent="0.3">
      <c r="A86" s="2" t="s">
        <v>37</v>
      </c>
      <c r="B86" s="73" t="s">
        <v>297</v>
      </c>
      <c r="C86" s="17"/>
      <c r="D86" s="17"/>
      <c r="E86" s="17">
        <v>1250</v>
      </c>
      <c r="F86" s="17">
        <v>4197</v>
      </c>
      <c r="G86" s="17">
        <v>18630</v>
      </c>
      <c r="I86" s="47">
        <f t="shared" si="2"/>
        <v>24077</v>
      </c>
      <c r="J86" s="46"/>
    </row>
    <row r="87" spans="1:10" x14ac:dyDescent="0.3">
      <c r="A87" s="2" t="s">
        <v>332</v>
      </c>
      <c r="B87" s="73" t="s">
        <v>297</v>
      </c>
      <c r="C87" s="17"/>
      <c r="D87" s="17">
        <v>4568</v>
      </c>
      <c r="E87" s="17"/>
      <c r="F87" s="17">
        <v>16495</v>
      </c>
      <c r="G87" s="17">
        <v>6012</v>
      </c>
      <c r="I87" s="47">
        <f t="shared" si="2"/>
        <v>27075</v>
      </c>
      <c r="J87" s="46"/>
    </row>
    <row r="88" spans="1:10" x14ac:dyDescent="0.3">
      <c r="A88" s="2" t="s">
        <v>33</v>
      </c>
      <c r="B88" s="73" t="s">
        <v>297</v>
      </c>
      <c r="C88" s="17"/>
      <c r="D88" s="17">
        <v>13528</v>
      </c>
      <c r="E88" s="17">
        <v>2997</v>
      </c>
      <c r="F88" s="17"/>
      <c r="G88" s="17">
        <v>1205</v>
      </c>
      <c r="I88" s="47">
        <f t="shared" si="2"/>
        <v>17730</v>
      </c>
      <c r="J88" s="46"/>
    </row>
    <row r="89" spans="1:10" x14ac:dyDescent="0.3">
      <c r="A89" s="2" t="s">
        <v>326</v>
      </c>
      <c r="B89" s="73" t="s">
        <v>297</v>
      </c>
      <c r="C89" s="17"/>
      <c r="D89" s="17"/>
      <c r="E89" s="17">
        <v>3158</v>
      </c>
      <c r="F89" s="17"/>
      <c r="G89" s="17"/>
      <c r="I89" s="47">
        <f t="shared" si="2"/>
        <v>3158</v>
      </c>
      <c r="J89" s="46"/>
    </row>
    <row r="90" spans="1:10" x14ac:dyDescent="0.3">
      <c r="A90" s="2" t="s">
        <v>31</v>
      </c>
      <c r="B90" s="73" t="s">
        <v>297</v>
      </c>
      <c r="C90" s="17"/>
      <c r="D90" s="17">
        <v>3990</v>
      </c>
      <c r="E90" s="17">
        <v>5725</v>
      </c>
      <c r="F90" s="17">
        <v>2676</v>
      </c>
      <c r="G90" s="17"/>
      <c r="I90" s="47">
        <f t="shared" si="2"/>
        <v>12391</v>
      </c>
      <c r="J90" s="46"/>
    </row>
    <row r="91" spans="1:10" x14ac:dyDescent="0.3">
      <c r="A91" s="2" t="s">
        <v>339</v>
      </c>
      <c r="B91" s="73" t="s">
        <v>297</v>
      </c>
      <c r="C91" s="17"/>
      <c r="D91" s="17">
        <v>1163</v>
      </c>
      <c r="E91" s="17"/>
      <c r="F91" s="17">
        <v>5754</v>
      </c>
      <c r="G91" s="17">
        <v>4545</v>
      </c>
      <c r="I91" s="47">
        <f t="shared" si="2"/>
        <v>11462</v>
      </c>
      <c r="J91" s="46"/>
    </row>
    <row r="92" spans="1:10" x14ac:dyDescent="0.3">
      <c r="A92" s="2" t="s">
        <v>245</v>
      </c>
      <c r="B92" s="73" t="s">
        <v>297</v>
      </c>
      <c r="C92" s="17"/>
      <c r="D92" s="17">
        <v>1254</v>
      </c>
      <c r="E92" s="17">
        <v>7118</v>
      </c>
      <c r="F92" s="17">
        <v>10838</v>
      </c>
      <c r="G92" s="17">
        <v>372</v>
      </c>
      <c r="I92" s="47">
        <f t="shared" si="2"/>
        <v>19582</v>
      </c>
      <c r="J92" s="46"/>
    </row>
    <row r="93" spans="1:10" x14ac:dyDescent="0.3">
      <c r="A93" s="2" t="s">
        <v>161</v>
      </c>
      <c r="B93" s="73" t="s">
        <v>297</v>
      </c>
      <c r="C93" s="17"/>
      <c r="D93" s="17"/>
      <c r="E93" s="17"/>
      <c r="F93" s="17">
        <v>1726</v>
      </c>
      <c r="G93" s="17"/>
      <c r="I93" s="47">
        <f t="shared" si="2"/>
        <v>1726</v>
      </c>
      <c r="J93" s="46"/>
    </row>
    <row r="94" spans="1:10" x14ac:dyDescent="0.3">
      <c r="A94" s="77" t="s">
        <v>175</v>
      </c>
      <c r="B94" s="67" t="s">
        <v>382</v>
      </c>
      <c r="C94" s="17"/>
      <c r="D94" s="17">
        <v>7281</v>
      </c>
      <c r="E94" s="17">
        <v>19414</v>
      </c>
      <c r="F94" s="17"/>
      <c r="G94" s="17"/>
      <c r="I94" s="47">
        <f t="shared" si="2"/>
        <v>26695</v>
      </c>
      <c r="J94" s="46"/>
    </row>
    <row r="95" spans="1:10" x14ac:dyDescent="0.3">
      <c r="A95" s="77" t="s">
        <v>361</v>
      </c>
      <c r="B95" s="67" t="s">
        <v>382</v>
      </c>
      <c r="C95" s="17"/>
      <c r="D95" s="17"/>
      <c r="E95" s="17"/>
      <c r="F95" s="17"/>
      <c r="G95" s="17"/>
      <c r="I95" s="47">
        <f t="shared" si="2"/>
        <v>0</v>
      </c>
      <c r="J95" s="46"/>
    </row>
    <row r="96" spans="1:10" x14ac:dyDescent="0.3">
      <c r="A96" s="77" t="s">
        <v>176</v>
      </c>
      <c r="B96" s="67" t="s">
        <v>382</v>
      </c>
      <c r="C96" s="17"/>
      <c r="D96" s="17"/>
      <c r="E96" s="17"/>
      <c r="F96" s="17"/>
      <c r="G96" s="17"/>
      <c r="I96" s="47">
        <f t="shared" si="2"/>
        <v>0</v>
      </c>
      <c r="J96" s="46"/>
    </row>
    <row r="97" spans="1:10" x14ac:dyDescent="0.3">
      <c r="A97" s="77" t="s">
        <v>362</v>
      </c>
      <c r="B97" s="67" t="s">
        <v>382</v>
      </c>
      <c r="C97" s="17"/>
      <c r="D97" s="17">
        <v>1608</v>
      </c>
      <c r="E97" s="17">
        <v>1854</v>
      </c>
      <c r="F97" s="17"/>
      <c r="G97" s="17">
        <v>2165</v>
      </c>
      <c r="I97" s="47">
        <f t="shared" si="2"/>
        <v>5627</v>
      </c>
      <c r="J97" s="46"/>
    </row>
    <row r="98" spans="1:10" x14ac:dyDescent="0.3">
      <c r="A98" s="77" t="s">
        <v>177</v>
      </c>
      <c r="B98" s="67" t="s">
        <v>382</v>
      </c>
      <c r="C98" s="17"/>
      <c r="D98" s="17">
        <v>166</v>
      </c>
      <c r="E98" s="17"/>
      <c r="F98" s="17">
        <v>1749</v>
      </c>
      <c r="G98" s="17"/>
      <c r="I98" s="47">
        <f t="shared" si="2"/>
        <v>1915</v>
      </c>
      <c r="J98" s="46"/>
    </row>
    <row r="99" spans="1:10" x14ac:dyDescent="0.3">
      <c r="A99" s="77" t="s">
        <v>449</v>
      </c>
      <c r="B99" s="67" t="s">
        <v>382</v>
      </c>
      <c r="C99" s="17"/>
      <c r="D99" s="17">
        <v>3315</v>
      </c>
      <c r="E99" s="17">
        <v>1881</v>
      </c>
      <c r="F99" s="17">
        <v>1677</v>
      </c>
      <c r="G99" s="17"/>
      <c r="I99" s="47">
        <f t="shared" si="2"/>
        <v>6873</v>
      </c>
      <c r="J99" s="46"/>
    </row>
    <row r="100" spans="1:10" x14ac:dyDescent="0.3">
      <c r="A100" s="77" t="s">
        <v>363</v>
      </c>
      <c r="B100" s="67" t="s">
        <v>382</v>
      </c>
      <c r="C100" s="17"/>
      <c r="D100" s="17"/>
      <c r="E100" s="17"/>
      <c r="F100" s="17"/>
      <c r="G100" s="17"/>
      <c r="I100" s="47">
        <f t="shared" si="2"/>
        <v>0</v>
      </c>
      <c r="J100" s="46"/>
    </row>
    <row r="101" spans="1:10" x14ac:dyDescent="0.3">
      <c r="A101" s="77" t="s">
        <v>364</v>
      </c>
      <c r="B101" s="67" t="s">
        <v>382</v>
      </c>
      <c r="C101" s="17"/>
      <c r="D101" s="17">
        <v>1383</v>
      </c>
      <c r="E101" s="17">
        <v>3279</v>
      </c>
      <c r="F101" s="17"/>
      <c r="G101" s="17"/>
      <c r="I101" s="47">
        <f t="shared" si="2"/>
        <v>4662</v>
      </c>
      <c r="J101" s="46"/>
    </row>
    <row r="102" spans="1:10" x14ac:dyDescent="0.3">
      <c r="A102" s="92" t="s">
        <v>29</v>
      </c>
      <c r="B102" s="92" t="s">
        <v>382</v>
      </c>
      <c r="C102" s="17"/>
      <c r="D102" s="17"/>
      <c r="E102" s="17"/>
      <c r="F102" s="17"/>
      <c r="G102" s="17"/>
      <c r="I102" s="47">
        <f t="shared" si="2"/>
        <v>0</v>
      </c>
      <c r="J102" s="46"/>
    </row>
    <row r="103" spans="1:10" x14ac:dyDescent="0.3">
      <c r="A103" s="92" t="s">
        <v>330</v>
      </c>
      <c r="B103" s="92" t="s">
        <v>382</v>
      </c>
      <c r="C103" s="17"/>
      <c r="D103" s="17"/>
      <c r="E103" s="17"/>
      <c r="F103" s="17"/>
      <c r="G103" s="17"/>
      <c r="I103" s="47">
        <f t="shared" si="2"/>
        <v>0</v>
      </c>
      <c r="J103" s="46"/>
    </row>
    <row r="104" spans="1:10" x14ac:dyDescent="0.3">
      <c r="A104" s="92" t="s">
        <v>17</v>
      </c>
      <c r="B104" s="92" t="s">
        <v>382</v>
      </c>
      <c r="C104" s="17"/>
      <c r="D104" s="17"/>
      <c r="E104" s="17"/>
      <c r="F104" s="17"/>
      <c r="G104" s="17"/>
      <c r="I104" s="47">
        <f t="shared" si="2"/>
        <v>0</v>
      </c>
      <c r="J104" s="46"/>
    </row>
    <row r="105" spans="1:10" x14ac:dyDescent="0.3">
      <c r="A105" s="92" t="s">
        <v>331</v>
      </c>
      <c r="B105" s="92" t="s">
        <v>382</v>
      </c>
      <c r="C105" s="17"/>
      <c r="D105" s="17"/>
      <c r="E105" s="17"/>
      <c r="F105" s="17"/>
      <c r="G105" s="17"/>
      <c r="I105" s="47">
        <f t="shared" si="2"/>
        <v>0</v>
      </c>
      <c r="J105" s="46"/>
    </row>
    <row r="106" spans="1:10" x14ac:dyDescent="0.3">
      <c r="A106" s="92" t="s">
        <v>18</v>
      </c>
      <c r="B106" s="92" t="s">
        <v>382</v>
      </c>
      <c r="C106" s="17"/>
      <c r="D106" s="17"/>
      <c r="E106" s="17"/>
      <c r="F106" s="17"/>
      <c r="G106" s="17"/>
      <c r="I106" s="47">
        <f t="shared" si="2"/>
        <v>0</v>
      </c>
      <c r="J106" s="46"/>
    </row>
    <row r="107" spans="1:10" x14ac:dyDescent="0.3">
      <c r="A107" s="92" t="s">
        <v>415</v>
      </c>
      <c r="B107" s="92" t="s">
        <v>382</v>
      </c>
      <c r="C107" s="17"/>
      <c r="D107" s="17"/>
      <c r="E107" s="17"/>
      <c r="F107" s="17"/>
      <c r="G107" s="17"/>
      <c r="I107" s="47">
        <f t="shared" si="2"/>
        <v>0</v>
      </c>
      <c r="J107" s="46"/>
    </row>
    <row r="108" spans="1:10" x14ac:dyDescent="0.3">
      <c r="A108" s="92" t="s">
        <v>244</v>
      </c>
      <c r="B108" s="92" t="s">
        <v>382</v>
      </c>
      <c r="C108" s="17"/>
      <c r="D108" s="17"/>
      <c r="E108" s="17"/>
      <c r="F108" s="17"/>
      <c r="G108" s="17">
        <v>4337</v>
      </c>
      <c r="I108" s="47">
        <f t="shared" si="2"/>
        <v>4337</v>
      </c>
      <c r="J108" s="46"/>
    </row>
    <row r="109" spans="1:10" x14ac:dyDescent="0.3">
      <c r="A109" s="92" t="s">
        <v>162</v>
      </c>
      <c r="B109" s="92" t="s">
        <v>382</v>
      </c>
      <c r="C109" s="17"/>
      <c r="D109" s="17"/>
      <c r="E109" s="17"/>
      <c r="F109" s="17"/>
      <c r="G109" s="17"/>
      <c r="I109" s="47">
        <f t="shared" si="2"/>
        <v>0</v>
      </c>
      <c r="J109" s="46"/>
    </row>
    <row r="110" spans="1:10" x14ac:dyDescent="0.3">
      <c r="A110" t="s">
        <v>441</v>
      </c>
      <c r="B110" s="56" t="s">
        <v>32</v>
      </c>
      <c r="C110" s="17"/>
      <c r="D110" s="17"/>
      <c r="E110" s="17"/>
      <c r="F110" s="17"/>
      <c r="G110" s="17"/>
      <c r="I110" s="47">
        <f t="shared" si="2"/>
        <v>0</v>
      </c>
      <c r="J110" s="46">
        <f>I110</f>
        <v>0</v>
      </c>
    </row>
    <row r="111" spans="1:10" x14ac:dyDescent="0.3">
      <c r="A111" t="s">
        <v>340</v>
      </c>
      <c r="B111" s="56" t="s">
        <v>32</v>
      </c>
      <c r="C111" s="17"/>
      <c r="D111" s="17"/>
      <c r="E111" s="17"/>
      <c r="F111" s="17"/>
      <c r="G111" s="17"/>
      <c r="H111" s="89"/>
      <c r="I111" s="47">
        <f t="shared" si="2"/>
        <v>0</v>
      </c>
      <c r="J111" s="46">
        <f t="shared" ref="J111:J129" si="3">I111</f>
        <v>0</v>
      </c>
    </row>
    <row r="112" spans="1:10" x14ac:dyDescent="0.3">
      <c r="A112" t="s">
        <v>405</v>
      </c>
      <c r="B112" s="56" t="s">
        <v>32</v>
      </c>
      <c r="C112" s="17"/>
      <c r="D112" s="17"/>
      <c r="E112" s="17"/>
      <c r="F112" s="17"/>
      <c r="G112" s="17">
        <v>1183</v>
      </c>
      <c r="H112" s="89"/>
      <c r="I112" s="47">
        <f t="shared" si="2"/>
        <v>1183</v>
      </c>
      <c r="J112" s="46">
        <f t="shared" si="3"/>
        <v>1183</v>
      </c>
    </row>
    <row r="113" spans="1:10" x14ac:dyDescent="0.3">
      <c r="A113" t="s">
        <v>341</v>
      </c>
      <c r="B113" s="56" t="s">
        <v>32</v>
      </c>
      <c r="C113" s="17"/>
      <c r="D113" s="17"/>
      <c r="E113" s="17">
        <v>995</v>
      </c>
      <c r="F113" s="17"/>
      <c r="G113" s="17"/>
      <c r="H113" s="89"/>
      <c r="I113" s="47">
        <f t="shared" si="2"/>
        <v>995</v>
      </c>
      <c r="J113" s="46">
        <f t="shared" si="3"/>
        <v>995</v>
      </c>
    </row>
    <row r="114" spans="1:10" x14ac:dyDescent="0.3">
      <c r="A114" t="s">
        <v>460</v>
      </c>
      <c r="B114" s="56" t="s">
        <v>32</v>
      </c>
      <c r="C114" s="17"/>
      <c r="D114" s="17"/>
      <c r="E114" s="17">
        <v>1902</v>
      </c>
      <c r="F114" s="17"/>
      <c r="G114" s="17"/>
      <c r="H114" s="23"/>
      <c r="I114" s="47">
        <f t="shared" si="2"/>
        <v>1902</v>
      </c>
      <c r="J114" s="46">
        <f t="shared" si="3"/>
        <v>1902</v>
      </c>
    </row>
    <row r="115" spans="1:10" x14ac:dyDescent="0.3">
      <c r="A115" t="s">
        <v>447</v>
      </c>
      <c r="B115" s="56" t="s">
        <v>32</v>
      </c>
      <c r="C115" s="17"/>
      <c r="D115" s="17"/>
      <c r="E115" s="17"/>
      <c r="F115" s="17"/>
      <c r="G115" s="17">
        <v>2444</v>
      </c>
      <c r="I115" s="47">
        <f t="shared" si="2"/>
        <v>2444</v>
      </c>
      <c r="J115" s="46">
        <f t="shared" si="3"/>
        <v>2444</v>
      </c>
    </row>
    <row r="116" spans="1:10" x14ac:dyDescent="0.3">
      <c r="A116" t="s">
        <v>35</v>
      </c>
      <c r="B116" s="56" t="s">
        <v>390</v>
      </c>
      <c r="C116" s="17"/>
      <c r="D116" s="17"/>
      <c r="E116" s="17"/>
      <c r="F116" s="17"/>
      <c r="G116" s="17"/>
      <c r="I116" s="47">
        <f t="shared" si="2"/>
        <v>0</v>
      </c>
      <c r="J116" s="46">
        <f t="shared" si="3"/>
        <v>0</v>
      </c>
    </row>
    <row r="117" spans="1:10" x14ac:dyDescent="0.3">
      <c r="A117" t="s">
        <v>389</v>
      </c>
      <c r="B117" s="56" t="s">
        <v>390</v>
      </c>
      <c r="C117" s="17"/>
      <c r="D117" s="17"/>
      <c r="E117" s="17"/>
      <c r="F117" s="17"/>
      <c r="G117" s="17"/>
      <c r="I117" s="47">
        <f t="shared" si="2"/>
        <v>0</v>
      </c>
      <c r="J117" s="46">
        <f t="shared" si="3"/>
        <v>0</v>
      </c>
    </row>
    <row r="118" spans="1:10" x14ac:dyDescent="0.3">
      <c r="A118" t="s">
        <v>396</v>
      </c>
      <c r="B118" s="56" t="s">
        <v>390</v>
      </c>
      <c r="C118" s="17"/>
      <c r="D118" s="17"/>
      <c r="E118" s="17"/>
      <c r="F118" s="17"/>
      <c r="G118" s="17"/>
      <c r="I118" s="47">
        <f t="shared" si="2"/>
        <v>0</v>
      </c>
      <c r="J118" s="46">
        <f t="shared" si="3"/>
        <v>0</v>
      </c>
    </row>
    <row r="119" spans="1:10" x14ac:dyDescent="0.3">
      <c r="A119" t="s">
        <v>391</v>
      </c>
      <c r="B119" s="56" t="s">
        <v>390</v>
      </c>
      <c r="C119" s="17"/>
      <c r="D119" s="17"/>
      <c r="E119" s="17"/>
      <c r="F119" s="17"/>
      <c r="G119" s="17"/>
      <c r="I119" s="47">
        <f t="shared" si="2"/>
        <v>0</v>
      </c>
      <c r="J119" s="46">
        <f t="shared" si="3"/>
        <v>0</v>
      </c>
    </row>
    <row r="120" spans="1:10" ht="13.8" customHeight="1" x14ac:dyDescent="0.3">
      <c r="A120" t="s">
        <v>462</v>
      </c>
      <c r="B120" s="56" t="s">
        <v>390</v>
      </c>
      <c r="C120" s="17"/>
      <c r="D120" s="17"/>
      <c r="E120" s="17"/>
      <c r="F120" s="17"/>
      <c r="G120" s="17"/>
      <c r="I120" s="47">
        <f t="shared" si="2"/>
        <v>0</v>
      </c>
      <c r="J120" s="46">
        <f t="shared" si="3"/>
        <v>0</v>
      </c>
    </row>
    <row r="121" spans="1:10" x14ac:dyDescent="0.3">
      <c r="A121" t="s">
        <v>408</v>
      </c>
      <c r="B121" s="56" t="s">
        <v>390</v>
      </c>
      <c r="C121" s="17"/>
      <c r="D121" s="17"/>
      <c r="E121" s="17"/>
      <c r="F121" s="17"/>
      <c r="G121" s="17"/>
      <c r="I121" s="47">
        <f t="shared" si="2"/>
        <v>0</v>
      </c>
      <c r="J121" s="46">
        <f t="shared" si="3"/>
        <v>0</v>
      </c>
    </row>
    <row r="122" spans="1:10" x14ac:dyDescent="0.3">
      <c r="A122" t="s">
        <v>481</v>
      </c>
      <c r="B122" s="56" t="s">
        <v>480</v>
      </c>
      <c r="C122" s="17"/>
      <c r="D122" s="17"/>
      <c r="E122" s="17"/>
      <c r="F122" s="17"/>
      <c r="G122" s="17"/>
      <c r="I122" s="47">
        <f t="shared" si="2"/>
        <v>0</v>
      </c>
      <c r="J122" s="46">
        <f t="shared" si="3"/>
        <v>0</v>
      </c>
    </row>
    <row r="123" spans="1:10" x14ac:dyDescent="0.3">
      <c r="A123" t="s">
        <v>482</v>
      </c>
      <c r="B123" s="56" t="s">
        <v>480</v>
      </c>
      <c r="C123" s="17"/>
      <c r="D123" s="17"/>
      <c r="E123" s="17"/>
      <c r="F123" s="17"/>
      <c r="G123" s="17"/>
      <c r="I123" s="47">
        <f t="shared" si="2"/>
        <v>0</v>
      </c>
      <c r="J123" s="46">
        <f t="shared" si="3"/>
        <v>0</v>
      </c>
    </row>
    <row r="124" spans="1:10" x14ac:dyDescent="0.3">
      <c r="A124" t="s">
        <v>483</v>
      </c>
      <c r="B124" s="56" t="s">
        <v>480</v>
      </c>
      <c r="C124" s="17"/>
      <c r="D124" s="17"/>
      <c r="E124" s="17"/>
      <c r="F124" s="17"/>
      <c r="G124" s="17">
        <v>1330</v>
      </c>
      <c r="I124" s="47">
        <f t="shared" si="2"/>
        <v>1330</v>
      </c>
      <c r="J124" s="46">
        <f t="shared" si="3"/>
        <v>1330</v>
      </c>
    </row>
    <row r="125" spans="1:10" x14ac:dyDescent="0.3">
      <c r="A125" t="s">
        <v>484</v>
      </c>
      <c r="B125" s="56" t="s">
        <v>480</v>
      </c>
      <c r="C125" s="17"/>
      <c r="D125" s="17"/>
      <c r="E125" s="17">
        <v>1177</v>
      </c>
      <c r="F125" s="17"/>
      <c r="G125" s="17"/>
      <c r="I125" s="47">
        <f t="shared" si="2"/>
        <v>1177</v>
      </c>
      <c r="J125" s="46">
        <f t="shared" si="3"/>
        <v>1177</v>
      </c>
    </row>
    <row r="126" spans="1:10" x14ac:dyDescent="0.3">
      <c r="A126" t="s">
        <v>485</v>
      </c>
      <c r="B126" s="56" t="s">
        <v>480</v>
      </c>
      <c r="C126" s="17"/>
      <c r="D126" s="17"/>
      <c r="E126" s="17"/>
      <c r="F126" s="17"/>
      <c r="G126" s="17">
        <v>2211</v>
      </c>
      <c r="I126" s="47">
        <f t="shared" si="2"/>
        <v>2211</v>
      </c>
      <c r="J126" s="46">
        <f t="shared" si="3"/>
        <v>2211</v>
      </c>
    </row>
    <row r="127" spans="1:10" x14ac:dyDescent="0.3">
      <c r="A127" t="s">
        <v>37</v>
      </c>
      <c r="B127" s="54" t="s">
        <v>316</v>
      </c>
      <c r="C127" s="17"/>
      <c r="D127" s="17"/>
      <c r="E127" s="17"/>
      <c r="F127" s="17"/>
      <c r="G127" s="17"/>
      <c r="I127" s="47">
        <f t="shared" si="2"/>
        <v>0</v>
      </c>
      <c r="J127" s="46">
        <f t="shared" si="3"/>
        <v>0</v>
      </c>
    </row>
    <row r="128" spans="1:10" x14ac:dyDescent="0.3">
      <c r="A128" s="53" t="s">
        <v>332</v>
      </c>
      <c r="B128" s="54" t="s">
        <v>316</v>
      </c>
      <c r="C128" s="17"/>
      <c r="D128" s="17"/>
      <c r="E128" s="17">
        <v>352</v>
      </c>
      <c r="F128" s="17"/>
      <c r="G128" s="17"/>
      <c r="I128" s="47">
        <f t="shared" si="2"/>
        <v>352</v>
      </c>
      <c r="J128" s="46">
        <f t="shared" si="3"/>
        <v>352</v>
      </c>
    </row>
    <row r="129" spans="1:10" x14ac:dyDescent="0.3">
      <c r="A129" s="53" t="s">
        <v>326</v>
      </c>
      <c r="B129" s="54" t="s">
        <v>316</v>
      </c>
      <c r="C129" s="17"/>
      <c r="D129" s="17"/>
      <c r="E129" s="17"/>
      <c r="F129" s="17"/>
      <c r="G129" s="17">
        <v>1029</v>
      </c>
      <c r="I129" s="47">
        <f t="shared" si="2"/>
        <v>1029</v>
      </c>
      <c r="J129" s="46">
        <f t="shared" si="3"/>
        <v>1029</v>
      </c>
    </row>
    <row r="130" spans="1:10" x14ac:dyDescent="0.3">
      <c r="A130" s="53" t="s">
        <v>339</v>
      </c>
      <c r="B130" s="54" t="s">
        <v>316</v>
      </c>
      <c r="C130" s="17"/>
      <c r="D130" s="17"/>
      <c r="E130" s="17"/>
      <c r="F130" s="10">
        <v>153</v>
      </c>
      <c r="G130" s="17"/>
      <c r="I130" s="47">
        <f t="shared" si="2"/>
        <v>153</v>
      </c>
      <c r="J130" s="46">
        <f>I130</f>
        <v>153</v>
      </c>
    </row>
    <row r="131" spans="1:10" x14ac:dyDescent="0.3">
      <c r="A131" s="53" t="s">
        <v>461</v>
      </c>
      <c r="B131" s="54" t="s">
        <v>316</v>
      </c>
      <c r="C131" s="17"/>
      <c r="D131" s="17"/>
      <c r="E131" s="17"/>
      <c r="F131" s="10"/>
      <c r="G131" s="17"/>
      <c r="I131" s="47">
        <f t="shared" si="2"/>
        <v>0</v>
      </c>
      <c r="J131" s="46">
        <f>I131</f>
        <v>0</v>
      </c>
    </row>
    <row r="132" spans="1:10" x14ac:dyDescent="0.3">
      <c r="A132" s="53" t="s">
        <v>161</v>
      </c>
      <c r="B132" s="54" t="s">
        <v>316</v>
      </c>
      <c r="C132" s="17"/>
      <c r="D132" s="17"/>
      <c r="E132" s="17"/>
      <c r="F132" s="10"/>
      <c r="G132" s="17">
        <v>1948</v>
      </c>
      <c r="I132" s="47">
        <f t="shared" si="2"/>
        <v>1948</v>
      </c>
      <c r="J132" s="46">
        <f>I132</f>
        <v>1948</v>
      </c>
    </row>
    <row r="133" spans="1:10" x14ac:dyDescent="0.3">
      <c r="A133" s="53" t="s">
        <v>25</v>
      </c>
      <c r="B133" s="54" t="s">
        <v>397</v>
      </c>
      <c r="C133" s="17"/>
      <c r="D133" s="17"/>
      <c r="E133" s="17"/>
      <c r="F133" s="10"/>
      <c r="G133" s="17"/>
      <c r="I133" s="47">
        <f t="shared" si="2"/>
        <v>0</v>
      </c>
      <c r="J133" s="46">
        <f t="shared" ref="J133:J144" si="4">I133</f>
        <v>0</v>
      </c>
    </row>
    <row r="134" spans="1:10" x14ac:dyDescent="0.3">
      <c r="A134" s="53" t="s">
        <v>349</v>
      </c>
      <c r="B134" s="54" t="s">
        <v>397</v>
      </c>
      <c r="C134" s="17"/>
      <c r="D134" s="17"/>
      <c r="E134" s="17"/>
      <c r="F134" s="10"/>
      <c r="G134" s="17"/>
      <c r="H134" s="89"/>
      <c r="I134" s="47">
        <f t="shared" si="2"/>
        <v>0</v>
      </c>
      <c r="J134" s="46">
        <f t="shared" si="4"/>
        <v>0</v>
      </c>
    </row>
    <row r="135" spans="1:10" x14ac:dyDescent="0.3">
      <c r="A135" s="53" t="s">
        <v>325</v>
      </c>
      <c r="B135" s="54" t="s">
        <v>397</v>
      </c>
      <c r="C135" s="17"/>
      <c r="D135" s="17"/>
      <c r="E135" s="17"/>
      <c r="F135" s="10"/>
      <c r="G135" s="17">
        <v>1047</v>
      </c>
      <c r="H135" s="89"/>
      <c r="I135" s="47">
        <f t="shared" si="2"/>
        <v>1047</v>
      </c>
      <c r="J135" s="46">
        <f t="shared" si="4"/>
        <v>1047</v>
      </c>
    </row>
    <row r="136" spans="1:10" x14ac:dyDescent="0.3">
      <c r="A136" s="53" t="s">
        <v>28</v>
      </c>
      <c r="B136" s="54" t="s">
        <v>397</v>
      </c>
      <c r="C136" s="17"/>
      <c r="D136" s="17"/>
      <c r="E136" s="17"/>
      <c r="F136" s="10"/>
      <c r="G136" s="17"/>
      <c r="H136" s="89"/>
      <c r="I136" s="47">
        <f t="shared" si="2"/>
        <v>0</v>
      </c>
      <c r="J136" s="46">
        <f t="shared" si="4"/>
        <v>0</v>
      </c>
    </row>
    <row r="137" spans="1:10" x14ac:dyDescent="0.3">
      <c r="A137" s="53" t="s">
        <v>398</v>
      </c>
      <c r="B137" s="54" t="s">
        <v>397</v>
      </c>
      <c r="C137" s="17"/>
      <c r="D137" s="17"/>
      <c r="E137" s="17">
        <v>1005</v>
      </c>
      <c r="F137" s="10"/>
      <c r="G137" s="17"/>
      <c r="H137" s="89"/>
      <c r="I137" s="47">
        <f t="shared" si="2"/>
        <v>1005</v>
      </c>
      <c r="J137" s="46">
        <f t="shared" si="4"/>
        <v>1005</v>
      </c>
    </row>
    <row r="138" spans="1:10" x14ac:dyDescent="0.3">
      <c r="A138" s="53" t="s">
        <v>458</v>
      </c>
      <c r="B138" s="54" t="s">
        <v>397</v>
      </c>
      <c r="C138" s="17"/>
      <c r="D138" s="17"/>
      <c r="E138" s="17">
        <v>1778</v>
      </c>
      <c r="F138" s="10">
        <v>2490</v>
      </c>
      <c r="G138" s="17"/>
      <c r="I138" s="47">
        <f t="shared" si="2"/>
        <v>4268</v>
      </c>
      <c r="J138" s="46">
        <f t="shared" si="4"/>
        <v>4268</v>
      </c>
    </row>
    <row r="139" spans="1:10" x14ac:dyDescent="0.3">
      <c r="A139" s="53" t="s">
        <v>160</v>
      </c>
      <c r="B139" s="54" t="s">
        <v>397</v>
      </c>
      <c r="C139" s="17"/>
      <c r="D139" s="17"/>
      <c r="E139" s="17"/>
      <c r="F139" s="10"/>
      <c r="G139" s="17">
        <v>2216</v>
      </c>
      <c r="I139" s="47">
        <f t="shared" si="2"/>
        <v>2216</v>
      </c>
      <c r="J139" s="46">
        <f t="shared" si="4"/>
        <v>2216</v>
      </c>
    </row>
    <row r="140" spans="1:10" x14ac:dyDescent="0.3">
      <c r="A140" t="s">
        <v>25</v>
      </c>
      <c r="B140" s="54" t="s">
        <v>486</v>
      </c>
      <c r="C140" s="17"/>
      <c r="D140" s="17"/>
      <c r="E140" s="17"/>
      <c r="F140" s="10"/>
      <c r="G140" s="17"/>
      <c r="I140" s="47">
        <f t="shared" si="2"/>
        <v>0</v>
      </c>
      <c r="J140" s="46">
        <f t="shared" si="4"/>
        <v>0</v>
      </c>
    </row>
    <row r="141" spans="1:10" x14ac:dyDescent="0.3">
      <c r="A141" t="s">
        <v>349</v>
      </c>
      <c r="B141" s="54" t="s">
        <v>486</v>
      </c>
      <c r="C141" s="17"/>
      <c r="D141" s="17">
        <v>2478</v>
      </c>
      <c r="E141" s="17">
        <v>2455</v>
      </c>
      <c r="F141" s="10">
        <v>1780</v>
      </c>
      <c r="G141" s="17"/>
      <c r="I141" s="47">
        <f t="shared" si="2"/>
        <v>6713</v>
      </c>
      <c r="J141" s="46">
        <f t="shared" si="4"/>
        <v>6713</v>
      </c>
    </row>
    <row r="142" spans="1:10" x14ac:dyDescent="0.3">
      <c r="A142" t="s">
        <v>325</v>
      </c>
      <c r="B142" s="54" t="s">
        <v>486</v>
      </c>
      <c r="C142" s="17"/>
      <c r="D142" s="17"/>
      <c r="E142" s="17"/>
      <c r="F142" s="10"/>
      <c r="G142" s="17"/>
      <c r="I142" s="47">
        <f t="shared" si="2"/>
        <v>0</v>
      </c>
      <c r="J142" s="46">
        <f t="shared" si="4"/>
        <v>0</v>
      </c>
    </row>
    <row r="143" spans="1:10" x14ac:dyDescent="0.3">
      <c r="A143" t="s">
        <v>398</v>
      </c>
      <c r="B143" s="54" t="s">
        <v>486</v>
      </c>
      <c r="C143" s="17"/>
      <c r="D143" s="17"/>
      <c r="E143" s="17">
        <v>997</v>
      </c>
      <c r="F143" s="10">
        <v>1561</v>
      </c>
      <c r="G143" s="17"/>
      <c r="I143" s="47">
        <f t="shared" si="2"/>
        <v>2558</v>
      </c>
      <c r="J143" s="46">
        <f t="shared" si="4"/>
        <v>2558</v>
      </c>
    </row>
    <row r="144" spans="1:10" x14ac:dyDescent="0.3">
      <c r="A144" t="s">
        <v>160</v>
      </c>
      <c r="B144" s="54" t="s">
        <v>486</v>
      </c>
      <c r="C144" s="17"/>
      <c r="D144" s="17">
        <v>2394</v>
      </c>
      <c r="E144" s="17"/>
      <c r="F144" s="10"/>
      <c r="G144" s="17"/>
      <c r="I144" s="47">
        <f t="shared" si="2"/>
        <v>2394</v>
      </c>
      <c r="J144" s="46">
        <f t="shared" si="4"/>
        <v>2394</v>
      </c>
    </row>
    <row r="145" spans="1:10" x14ac:dyDescent="0.3">
      <c r="A145" t="s">
        <v>37</v>
      </c>
      <c r="B145" t="s">
        <v>277</v>
      </c>
      <c r="C145" s="17"/>
      <c r="D145" s="17"/>
      <c r="E145" s="17"/>
      <c r="F145" s="10"/>
      <c r="G145" s="17"/>
      <c r="I145" s="47">
        <f t="shared" si="2"/>
        <v>0</v>
      </c>
      <c r="J145" s="46"/>
    </row>
    <row r="146" spans="1:10" x14ac:dyDescent="0.3">
      <c r="A146" t="s">
        <v>33</v>
      </c>
      <c r="B146" t="s">
        <v>277</v>
      </c>
      <c r="C146" s="17"/>
      <c r="D146" s="17"/>
      <c r="E146" s="17"/>
      <c r="F146" s="10"/>
      <c r="G146" s="17"/>
      <c r="I146" s="47">
        <f t="shared" ref="I146:I180" si="5">C146+D146+E146+F146+G146+H146</f>
        <v>0</v>
      </c>
      <c r="J146" s="46"/>
    </row>
    <row r="147" spans="1:10" x14ac:dyDescent="0.3">
      <c r="A147" t="s">
        <v>31</v>
      </c>
      <c r="B147" t="s">
        <v>277</v>
      </c>
      <c r="C147" s="17"/>
      <c r="D147" s="17"/>
      <c r="E147" s="17"/>
      <c r="F147" s="10"/>
      <c r="G147" s="17"/>
      <c r="I147" s="47">
        <f t="shared" si="5"/>
        <v>0</v>
      </c>
      <c r="J147" s="46"/>
    </row>
    <row r="148" spans="1:10" x14ac:dyDescent="0.3">
      <c r="A148" t="s">
        <v>245</v>
      </c>
      <c r="B148" t="s">
        <v>277</v>
      </c>
      <c r="C148" s="17"/>
      <c r="D148" s="17"/>
      <c r="E148" s="17"/>
      <c r="F148" s="10"/>
      <c r="G148" s="17"/>
      <c r="I148" s="47">
        <f t="shared" si="5"/>
        <v>0</v>
      </c>
      <c r="J148" s="46"/>
    </row>
    <row r="149" spans="1:10" x14ac:dyDescent="0.3">
      <c r="A149" s="2" t="s">
        <v>37</v>
      </c>
      <c r="B149" s="2" t="s">
        <v>153</v>
      </c>
      <c r="C149" s="17"/>
      <c r="D149" s="17">
        <v>1524</v>
      </c>
      <c r="E149" s="17">
        <v>1939</v>
      </c>
      <c r="F149" s="10">
        <v>291</v>
      </c>
      <c r="G149" s="17">
        <v>1684</v>
      </c>
      <c r="I149" s="47">
        <f t="shared" si="5"/>
        <v>5438</v>
      </c>
      <c r="J149" s="46">
        <f>I145+I149+I157</f>
        <v>5438</v>
      </c>
    </row>
    <row r="150" spans="1:10" x14ac:dyDescent="0.3">
      <c r="A150" s="2" t="s">
        <v>332</v>
      </c>
      <c r="B150" s="2" t="s">
        <v>153</v>
      </c>
      <c r="C150" s="17"/>
      <c r="D150" s="17">
        <v>2238</v>
      </c>
      <c r="E150" s="17">
        <v>487</v>
      </c>
      <c r="F150" s="10">
        <v>2813</v>
      </c>
      <c r="G150" s="17">
        <v>1673</v>
      </c>
      <c r="H150" s="87"/>
      <c r="I150" s="47">
        <f t="shared" si="5"/>
        <v>7211</v>
      </c>
      <c r="J150" s="46">
        <f>I150+I158</f>
        <v>8384</v>
      </c>
    </row>
    <row r="151" spans="1:10" x14ac:dyDescent="0.3">
      <c r="A151" s="2" t="s">
        <v>33</v>
      </c>
      <c r="B151" s="2" t="s">
        <v>153</v>
      </c>
      <c r="C151" s="17"/>
      <c r="D151" s="17">
        <v>578</v>
      </c>
      <c r="E151" s="17">
        <v>1033</v>
      </c>
      <c r="F151" s="10"/>
      <c r="G151" s="17"/>
      <c r="I151" s="47">
        <f t="shared" si="5"/>
        <v>1611</v>
      </c>
      <c r="J151" s="46">
        <f>I146+I151+I159</f>
        <v>2293</v>
      </c>
    </row>
    <row r="152" spans="1:10" x14ac:dyDescent="0.3">
      <c r="A152" s="2" t="s">
        <v>326</v>
      </c>
      <c r="B152" s="2" t="s">
        <v>153</v>
      </c>
      <c r="C152" s="17"/>
      <c r="D152" s="17"/>
      <c r="E152" s="17"/>
      <c r="F152" s="10"/>
      <c r="G152" s="17"/>
      <c r="I152" s="47">
        <f t="shared" si="5"/>
        <v>0</v>
      </c>
      <c r="J152" s="46">
        <f>I152+I160</f>
        <v>0</v>
      </c>
    </row>
    <row r="153" spans="1:10" x14ac:dyDescent="0.3">
      <c r="A153" s="2" t="s">
        <v>31</v>
      </c>
      <c r="B153" s="2" t="s">
        <v>153</v>
      </c>
      <c r="C153" s="17"/>
      <c r="D153" s="17"/>
      <c r="E153" s="17">
        <v>149</v>
      </c>
      <c r="F153" s="10"/>
      <c r="G153" s="17"/>
      <c r="I153" s="47">
        <f t="shared" si="5"/>
        <v>149</v>
      </c>
      <c r="J153" s="46">
        <f>I147+I153+I161</f>
        <v>2394</v>
      </c>
    </row>
    <row r="154" spans="1:10" x14ac:dyDescent="0.3">
      <c r="A154" s="2" t="s">
        <v>339</v>
      </c>
      <c r="B154" s="2" t="s">
        <v>153</v>
      </c>
      <c r="C154" s="17"/>
      <c r="D154" s="17"/>
      <c r="E154" s="17">
        <v>1266</v>
      </c>
      <c r="F154" s="10"/>
      <c r="G154" s="17"/>
      <c r="I154" s="47">
        <f t="shared" si="5"/>
        <v>1266</v>
      </c>
      <c r="J154" s="46">
        <f>I154+I162</f>
        <v>2753</v>
      </c>
    </row>
    <row r="155" spans="1:10" x14ac:dyDescent="0.3">
      <c r="A155" s="2" t="s">
        <v>245</v>
      </c>
      <c r="B155" s="2" t="s">
        <v>153</v>
      </c>
      <c r="C155" s="17"/>
      <c r="D155" s="17">
        <v>384</v>
      </c>
      <c r="E155" s="17">
        <v>6539</v>
      </c>
      <c r="F155" s="10">
        <v>1020</v>
      </c>
      <c r="G155" s="17">
        <v>1112</v>
      </c>
      <c r="H155" s="87"/>
      <c r="I155" s="47">
        <f t="shared" si="5"/>
        <v>9055</v>
      </c>
      <c r="J155" s="46">
        <f>I148+I155+I163</f>
        <v>13230</v>
      </c>
    </row>
    <row r="156" spans="1:10" x14ac:dyDescent="0.3">
      <c r="A156" s="2" t="s">
        <v>161</v>
      </c>
      <c r="B156" s="2" t="s">
        <v>153</v>
      </c>
      <c r="C156" s="17"/>
      <c r="D156" s="17"/>
      <c r="E156" s="17"/>
      <c r="F156" s="10"/>
      <c r="G156" s="17"/>
      <c r="H156" s="17"/>
      <c r="I156" s="47">
        <f t="shared" si="5"/>
        <v>0</v>
      </c>
      <c r="J156" s="46">
        <f>I156+I164</f>
        <v>6267</v>
      </c>
    </row>
    <row r="157" spans="1:10" x14ac:dyDescent="0.3">
      <c r="A157" s="2" t="s">
        <v>37</v>
      </c>
      <c r="B157" s="2" t="s">
        <v>381</v>
      </c>
      <c r="C157" s="17"/>
      <c r="D157" s="17"/>
      <c r="E157" s="17"/>
      <c r="F157" s="17"/>
      <c r="G157" s="17"/>
      <c r="I157" s="47">
        <f t="shared" si="5"/>
        <v>0</v>
      </c>
      <c r="J157" s="46"/>
    </row>
    <row r="158" spans="1:10" x14ac:dyDescent="0.3">
      <c r="A158" s="2" t="s">
        <v>332</v>
      </c>
      <c r="B158" s="2" t="s">
        <v>381</v>
      </c>
      <c r="C158" s="17"/>
      <c r="D158" s="17">
        <v>1173</v>
      </c>
      <c r="E158" s="17"/>
      <c r="F158" s="10"/>
      <c r="G158" s="17"/>
      <c r="I158" s="47">
        <f t="shared" si="5"/>
        <v>1173</v>
      </c>
      <c r="J158" s="46"/>
    </row>
    <row r="159" spans="1:10" x14ac:dyDescent="0.3">
      <c r="A159" s="2" t="s">
        <v>33</v>
      </c>
      <c r="B159" s="2" t="s">
        <v>381</v>
      </c>
      <c r="C159" s="17"/>
      <c r="D159" s="17"/>
      <c r="E159" s="17">
        <v>682</v>
      </c>
      <c r="F159" s="10"/>
      <c r="G159" s="17"/>
      <c r="I159" s="47">
        <f t="shared" si="5"/>
        <v>682</v>
      </c>
      <c r="J159" s="46"/>
    </row>
    <row r="160" spans="1:10" x14ac:dyDescent="0.3">
      <c r="A160" s="2" t="s">
        <v>326</v>
      </c>
      <c r="B160" s="2" t="s">
        <v>381</v>
      </c>
      <c r="C160" s="17"/>
      <c r="D160" s="17"/>
      <c r="E160" s="17"/>
      <c r="F160" s="10"/>
      <c r="G160" s="17"/>
      <c r="I160" s="47">
        <f t="shared" si="5"/>
        <v>0</v>
      </c>
      <c r="J160" s="46"/>
    </row>
    <row r="161" spans="1:10" x14ac:dyDescent="0.3">
      <c r="A161" s="2" t="s">
        <v>31</v>
      </c>
      <c r="B161" s="2" t="s">
        <v>381</v>
      </c>
      <c r="C161" s="17"/>
      <c r="D161" s="17"/>
      <c r="E161" s="17">
        <v>2245</v>
      </c>
      <c r="F161" s="10"/>
      <c r="G161" s="17"/>
      <c r="H161" s="17"/>
      <c r="I161" s="47">
        <f t="shared" si="5"/>
        <v>2245</v>
      </c>
      <c r="J161" s="46"/>
    </row>
    <row r="162" spans="1:10" x14ac:dyDescent="0.3">
      <c r="A162" s="2" t="s">
        <v>339</v>
      </c>
      <c r="B162" s="2" t="s">
        <v>381</v>
      </c>
      <c r="C162" s="17"/>
      <c r="D162" s="17"/>
      <c r="E162" s="17"/>
      <c r="F162" s="10">
        <v>1487</v>
      </c>
      <c r="G162" s="17"/>
      <c r="H162" s="17"/>
      <c r="I162" s="47">
        <f t="shared" si="5"/>
        <v>1487</v>
      </c>
      <c r="J162" s="46"/>
    </row>
    <row r="163" spans="1:10" x14ac:dyDescent="0.3">
      <c r="A163" s="2" t="s">
        <v>245</v>
      </c>
      <c r="B163" s="2" t="s">
        <v>381</v>
      </c>
      <c r="C163" s="17"/>
      <c r="D163" s="17">
        <v>824</v>
      </c>
      <c r="E163" s="17"/>
      <c r="F163" s="10"/>
      <c r="G163" s="17">
        <v>3351</v>
      </c>
      <c r="H163" s="87"/>
      <c r="I163" s="47">
        <f t="shared" si="5"/>
        <v>4175</v>
      </c>
      <c r="J163" s="46"/>
    </row>
    <row r="164" spans="1:10" x14ac:dyDescent="0.3">
      <c r="A164" s="2" t="s">
        <v>161</v>
      </c>
      <c r="B164" s="2" t="s">
        <v>381</v>
      </c>
      <c r="C164" s="17"/>
      <c r="D164" s="17">
        <v>1894</v>
      </c>
      <c r="E164" s="17">
        <v>3544</v>
      </c>
      <c r="F164" s="10">
        <v>829</v>
      </c>
      <c r="G164" s="17"/>
      <c r="H164" s="87"/>
      <c r="I164" s="47">
        <f t="shared" si="5"/>
        <v>6267</v>
      </c>
      <c r="J164" s="46"/>
    </row>
    <row r="165" spans="1:10" x14ac:dyDescent="0.3">
      <c r="A165" s="2" t="s">
        <v>42</v>
      </c>
      <c r="B165" s="54" t="s">
        <v>385</v>
      </c>
      <c r="C165" s="17"/>
      <c r="D165" s="17">
        <v>9006</v>
      </c>
      <c r="E165" s="17">
        <v>23853</v>
      </c>
      <c r="F165" s="10">
        <v>7639</v>
      </c>
      <c r="G165" s="17">
        <v>20968</v>
      </c>
      <c r="H165" s="17"/>
      <c r="I165" s="47">
        <f t="shared" si="5"/>
        <v>61466</v>
      </c>
      <c r="J165" s="46">
        <f>I165+I175</f>
        <v>61466</v>
      </c>
    </row>
    <row r="166" spans="1:10" x14ac:dyDescent="0.3">
      <c r="A166" s="2" t="s">
        <v>356</v>
      </c>
      <c r="B166" s="54" t="s">
        <v>385</v>
      </c>
      <c r="C166" s="17"/>
      <c r="D166" s="17">
        <v>3914</v>
      </c>
      <c r="E166" s="17">
        <v>3510</v>
      </c>
      <c r="F166" s="10">
        <v>15530</v>
      </c>
      <c r="G166" s="17">
        <v>3515</v>
      </c>
      <c r="I166" s="47">
        <f t="shared" si="5"/>
        <v>26469</v>
      </c>
      <c r="J166" s="46">
        <f>I166+I176</f>
        <v>26469</v>
      </c>
    </row>
    <row r="167" spans="1:10" x14ac:dyDescent="0.3">
      <c r="A167" s="2" t="s">
        <v>44</v>
      </c>
      <c r="B167" s="54" t="s">
        <v>385</v>
      </c>
      <c r="C167" s="17"/>
      <c r="D167" s="17">
        <v>13165</v>
      </c>
      <c r="E167" s="17">
        <v>1144</v>
      </c>
      <c r="F167" s="10"/>
      <c r="G167" s="17">
        <v>5014</v>
      </c>
      <c r="I167" s="47">
        <f t="shared" si="5"/>
        <v>19323</v>
      </c>
      <c r="J167" s="46">
        <f>I167+I177</f>
        <v>19323</v>
      </c>
    </row>
    <row r="168" spans="1:10" x14ac:dyDescent="0.3">
      <c r="A168" s="2" t="s">
        <v>357</v>
      </c>
      <c r="B168" s="54" t="s">
        <v>385</v>
      </c>
      <c r="C168" s="17"/>
      <c r="D168" s="17">
        <v>7496</v>
      </c>
      <c r="E168" s="17">
        <v>6548</v>
      </c>
      <c r="F168" s="10">
        <v>711</v>
      </c>
      <c r="G168" s="17">
        <v>3886</v>
      </c>
      <c r="I168" s="47">
        <f t="shared" si="5"/>
        <v>18641</v>
      </c>
      <c r="J168" s="46">
        <f>I168+I178</f>
        <v>18641</v>
      </c>
    </row>
    <row r="169" spans="1:10" x14ac:dyDescent="0.3">
      <c r="A169" s="2" t="s">
        <v>71</v>
      </c>
      <c r="B169" s="54" t="s">
        <v>385</v>
      </c>
      <c r="C169" s="17"/>
      <c r="D169" s="17">
        <v>6255</v>
      </c>
      <c r="E169" s="17">
        <v>6181</v>
      </c>
      <c r="F169" s="10">
        <v>4890</v>
      </c>
      <c r="G169" s="17"/>
      <c r="I169" s="47">
        <f t="shared" si="5"/>
        <v>17326</v>
      </c>
      <c r="J169" s="46">
        <f>I169+I179</f>
        <v>17326</v>
      </c>
    </row>
    <row r="170" spans="1:10" x14ac:dyDescent="0.3">
      <c r="A170" s="2" t="s">
        <v>416</v>
      </c>
      <c r="B170" s="54" t="s">
        <v>385</v>
      </c>
      <c r="C170" s="17"/>
      <c r="D170" s="17">
        <v>7523</v>
      </c>
      <c r="E170" s="17">
        <v>2053</v>
      </c>
      <c r="F170" s="10">
        <v>9590</v>
      </c>
      <c r="G170" s="17">
        <v>7776</v>
      </c>
      <c r="H170" s="17"/>
      <c r="I170" s="47">
        <f t="shared" si="5"/>
        <v>26942</v>
      </c>
      <c r="J170" s="46">
        <f>I170+I174</f>
        <v>26942</v>
      </c>
    </row>
    <row r="171" spans="1:10" x14ac:dyDescent="0.3">
      <c r="A171" s="2" t="s">
        <v>457</v>
      </c>
      <c r="B171" s="54" t="s">
        <v>385</v>
      </c>
      <c r="C171" s="17"/>
      <c r="D171" s="17"/>
      <c r="E171" s="17">
        <v>771</v>
      </c>
      <c r="F171" s="10">
        <v>3148</v>
      </c>
      <c r="G171" s="17"/>
      <c r="H171" s="87"/>
      <c r="I171" s="47">
        <f t="shared" si="5"/>
        <v>3919</v>
      </c>
      <c r="J171" s="46">
        <f>I171</f>
        <v>3919</v>
      </c>
    </row>
    <row r="172" spans="1:10" x14ac:dyDescent="0.3">
      <c r="A172" s="2" t="s">
        <v>358</v>
      </c>
      <c r="B172" s="54" t="s">
        <v>385</v>
      </c>
      <c r="C172" s="17"/>
      <c r="D172" s="17"/>
      <c r="E172" s="17">
        <v>585</v>
      </c>
      <c r="F172" s="10">
        <v>11435</v>
      </c>
      <c r="G172" s="17">
        <v>587</v>
      </c>
      <c r="H172" s="87"/>
      <c r="I172" s="47">
        <f t="shared" si="5"/>
        <v>12607</v>
      </c>
      <c r="J172" s="46">
        <f>I172+I180</f>
        <v>12607</v>
      </c>
    </row>
    <row r="173" spans="1:10" x14ac:dyDescent="0.3">
      <c r="A173" s="2" t="s">
        <v>359</v>
      </c>
      <c r="B173" s="54" t="s">
        <v>385</v>
      </c>
      <c r="C173" s="17"/>
      <c r="D173" s="17">
        <v>5944</v>
      </c>
      <c r="E173" s="17">
        <v>3418</v>
      </c>
      <c r="F173" s="10">
        <v>801</v>
      </c>
      <c r="G173" s="17">
        <v>1382</v>
      </c>
      <c r="H173" s="87"/>
      <c r="I173" s="47">
        <f t="shared" si="5"/>
        <v>11545</v>
      </c>
      <c r="J173" s="46">
        <f>I173</f>
        <v>11545</v>
      </c>
    </row>
    <row r="174" spans="1:10" x14ac:dyDescent="0.3">
      <c r="A174" s="2" t="s">
        <v>415</v>
      </c>
      <c r="B174" s="54" t="s">
        <v>433</v>
      </c>
      <c r="C174" s="17"/>
      <c r="D174" s="17"/>
      <c r="E174" s="17"/>
      <c r="F174" s="10"/>
      <c r="G174" s="17"/>
      <c r="I174" s="47">
        <f t="shared" si="5"/>
        <v>0</v>
      </c>
      <c r="J174" s="46"/>
    </row>
    <row r="175" spans="1:10" x14ac:dyDescent="0.3">
      <c r="A175" s="65" t="s">
        <v>29</v>
      </c>
      <c r="B175" s="58" t="s">
        <v>310</v>
      </c>
      <c r="C175" s="17"/>
      <c r="D175" s="17"/>
      <c r="E175" s="17"/>
      <c r="F175" s="17"/>
      <c r="G175" s="17"/>
      <c r="I175" s="47">
        <f t="shared" si="5"/>
        <v>0</v>
      </c>
      <c r="J175" s="46"/>
    </row>
    <row r="176" spans="1:10" x14ac:dyDescent="0.3">
      <c r="A176" s="65" t="s">
        <v>330</v>
      </c>
      <c r="B176" s="58" t="s">
        <v>310</v>
      </c>
      <c r="C176" s="17"/>
      <c r="D176" s="17"/>
      <c r="E176" s="17"/>
      <c r="F176" s="17"/>
      <c r="G176" s="17"/>
      <c r="I176" s="47">
        <f t="shared" si="5"/>
        <v>0</v>
      </c>
      <c r="J176" s="46"/>
    </row>
    <row r="177" spans="1:12" x14ac:dyDescent="0.3">
      <c r="A177" s="65" t="s">
        <v>17</v>
      </c>
      <c r="B177" s="58" t="s">
        <v>310</v>
      </c>
      <c r="C177" s="17"/>
      <c r="D177" s="17"/>
      <c r="E177" s="17"/>
      <c r="F177" s="17"/>
      <c r="G177" s="17"/>
      <c r="I177" s="47">
        <f t="shared" si="5"/>
        <v>0</v>
      </c>
      <c r="J177" s="46"/>
    </row>
    <row r="178" spans="1:12" x14ac:dyDescent="0.3">
      <c r="A178" s="65" t="s">
        <v>331</v>
      </c>
      <c r="B178" s="58" t="s">
        <v>310</v>
      </c>
      <c r="C178" s="17"/>
      <c r="D178" s="17"/>
      <c r="E178" s="17"/>
      <c r="F178" s="17"/>
      <c r="G178" s="17"/>
      <c r="I178" s="47">
        <f t="shared" si="5"/>
        <v>0</v>
      </c>
      <c r="J178" s="46"/>
    </row>
    <row r="179" spans="1:12" x14ac:dyDescent="0.3">
      <c r="A179" s="65" t="s">
        <v>18</v>
      </c>
      <c r="B179" s="58" t="s">
        <v>310</v>
      </c>
      <c r="C179" s="17"/>
      <c r="D179" s="17"/>
      <c r="E179" s="17"/>
      <c r="F179" s="10"/>
      <c r="G179" s="17"/>
      <c r="I179" s="47">
        <f t="shared" si="5"/>
        <v>0</v>
      </c>
      <c r="J179" s="46"/>
    </row>
    <row r="180" spans="1:12" x14ac:dyDescent="0.3">
      <c r="A180" s="65" t="s">
        <v>244</v>
      </c>
      <c r="B180" s="58" t="s">
        <v>310</v>
      </c>
      <c r="C180" s="17"/>
      <c r="D180" s="17"/>
      <c r="E180" s="17"/>
      <c r="F180" s="10"/>
      <c r="G180" s="17"/>
      <c r="I180" s="47">
        <f t="shared" si="5"/>
        <v>0</v>
      </c>
      <c r="J180" s="46"/>
    </row>
    <row r="181" spans="1:12" x14ac:dyDescent="0.3">
      <c r="C181" s="1" t="s">
        <v>0</v>
      </c>
      <c r="D181" s="1" t="s">
        <v>0</v>
      </c>
      <c r="E181" s="1" t="s">
        <v>0</v>
      </c>
      <c r="F181" s="1" t="s">
        <v>0</v>
      </c>
      <c r="G181" s="1" t="s">
        <v>0</v>
      </c>
      <c r="H181" s="1" t="s">
        <v>0</v>
      </c>
      <c r="I181" s="1" t="s">
        <v>0</v>
      </c>
    </row>
    <row r="182" spans="1:12" x14ac:dyDescent="0.3">
      <c r="C182" s="70">
        <f t="shared" ref="C182:J182" si="6">SUM(C4:C180)</f>
        <v>0</v>
      </c>
      <c r="D182" s="70">
        <f t="shared" si="6"/>
        <v>200470</v>
      </c>
      <c r="E182" s="70">
        <f t="shared" si="6"/>
        <v>212483</v>
      </c>
      <c r="F182" s="70">
        <f t="shared" si="6"/>
        <v>185053</v>
      </c>
      <c r="G182" s="70">
        <f t="shared" si="6"/>
        <v>157750</v>
      </c>
      <c r="H182" s="70">
        <f t="shared" si="6"/>
        <v>0</v>
      </c>
      <c r="I182" s="76">
        <f t="shared" si="6"/>
        <v>755756</v>
      </c>
      <c r="J182" s="76">
        <f t="shared" si="6"/>
        <v>755756</v>
      </c>
      <c r="L182" s="88">
        <f>I182-J182</f>
        <v>0</v>
      </c>
    </row>
    <row r="183" spans="1:12" x14ac:dyDescent="0.3">
      <c r="C183" s="1" t="s">
        <v>1</v>
      </c>
      <c r="D183" s="1" t="s">
        <v>1</v>
      </c>
      <c r="E183" s="1" t="s">
        <v>1</v>
      </c>
      <c r="F183" s="1" t="s">
        <v>1</v>
      </c>
      <c r="G183" s="1" t="s">
        <v>1</v>
      </c>
      <c r="H183" s="1" t="s">
        <v>1</v>
      </c>
      <c r="I183" s="1" t="s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F18A-C4DD-41D4-BED2-64C61D559B83}">
  <dimension ref="A1:L194"/>
  <sheetViews>
    <sheetView topLeftCell="A109" zoomScale="115" zoomScaleNormal="115" workbookViewId="0">
      <selection activeCell="A131" sqref="A131"/>
    </sheetView>
  </sheetViews>
  <sheetFormatPr defaultRowHeight="14.4" x14ac:dyDescent="0.3"/>
  <cols>
    <col min="2" max="2" width="19.6640625" customWidth="1"/>
    <col min="3" max="3" width="10.33203125" customWidth="1"/>
    <col min="4" max="4" width="11" customWidth="1"/>
    <col min="5" max="5" width="10.77734375" customWidth="1"/>
    <col min="6" max="7" width="10.33203125" customWidth="1"/>
    <col min="8" max="8" width="10.21875" customWidth="1"/>
    <col min="9" max="10" width="12.44140625" customWidth="1"/>
  </cols>
  <sheetData>
    <row r="1" spans="1:10" x14ac:dyDescent="0.3">
      <c r="A1" t="s">
        <v>488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478</v>
      </c>
      <c r="I2" t="s">
        <v>7</v>
      </c>
    </row>
    <row r="3" spans="1:10" x14ac:dyDescent="0.3">
      <c r="C3" s="3" t="s">
        <v>149</v>
      </c>
      <c r="D3" s="4" t="s">
        <v>150</v>
      </c>
      <c r="E3" s="4" t="s">
        <v>151</v>
      </c>
      <c r="F3" s="3" t="s">
        <v>152</v>
      </c>
      <c r="G3" s="3" t="s">
        <v>236</v>
      </c>
      <c r="H3" s="3"/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>C4+D4+E4+F4+G4+H4</f>
        <v>0</v>
      </c>
      <c r="J4" s="44">
        <f>I4+I28+I20+I37+I45</f>
        <v>41867</v>
      </c>
    </row>
    <row r="5" spans="1:10" x14ac:dyDescent="0.3">
      <c r="A5" t="s">
        <v>421</v>
      </c>
      <c r="B5" t="s">
        <v>13</v>
      </c>
      <c r="C5" s="17"/>
      <c r="D5" s="17"/>
      <c r="E5" s="17"/>
      <c r="F5" s="10"/>
      <c r="G5" s="17"/>
      <c r="I5" s="47">
        <f t="shared" ref="I5:I68" si="0">C5+D5+E5+F5+G5+H5</f>
        <v>0</v>
      </c>
      <c r="J5" s="44">
        <f>I5+I29+I38+I46</f>
        <v>43925</v>
      </c>
    </row>
    <row r="6" spans="1:10" x14ac:dyDescent="0.3">
      <c r="A6" t="s">
        <v>20</v>
      </c>
      <c r="B6" t="s">
        <v>13</v>
      </c>
      <c r="C6" s="17"/>
      <c r="D6" s="17"/>
      <c r="E6" s="17"/>
      <c r="F6" s="17"/>
      <c r="G6" s="17"/>
      <c r="I6" s="47">
        <f t="shared" si="0"/>
        <v>0</v>
      </c>
      <c r="J6" s="44">
        <f>I6+I30+I39+I47</f>
        <v>22700</v>
      </c>
    </row>
    <row r="7" spans="1:10" x14ac:dyDescent="0.3">
      <c r="A7" t="s">
        <v>422</v>
      </c>
      <c r="B7" t="s">
        <v>13</v>
      </c>
      <c r="C7" s="17"/>
      <c r="D7" s="17"/>
      <c r="E7" s="17"/>
      <c r="F7" s="17"/>
      <c r="G7" s="17"/>
      <c r="I7" s="47">
        <f t="shared" si="0"/>
        <v>0</v>
      </c>
      <c r="J7" s="44">
        <f>I7+I19+I23+I31+I40+I48</f>
        <v>51733</v>
      </c>
    </row>
    <row r="8" spans="1:10" x14ac:dyDescent="0.3">
      <c r="A8" t="s">
        <v>21</v>
      </c>
      <c r="B8" t="s">
        <v>13</v>
      </c>
      <c r="C8" s="17"/>
      <c r="D8" s="17"/>
      <c r="E8" s="17"/>
      <c r="F8" s="17"/>
      <c r="G8" s="17"/>
      <c r="I8" s="47">
        <f t="shared" si="0"/>
        <v>0</v>
      </c>
      <c r="J8" s="44">
        <f>I8+I24+I32+I41+I49</f>
        <v>38920</v>
      </c>
    </row>
    <row r="9" spans="1:10" x14ac:dyDescent="0.3">
      <c r="A9" t="s">
        <v>423</v>
      </c>
      <c r="B9" t="s">
        <v>13</v>
      </c>
      <c r="C9" s="17"/>
      <c r="D9" s="17"/>
      <c r="E9" s="17"/>
      <c r="F9" s="17"/>
      <c r="G9" s="17"/>
      <c r="I9" s="47">
        <f t="shared" si="0"/>
        <v>0</v>
      </c>
      <c r="J9" s="44">
        <f>I9+I27+I33+I42+I50</f>
        <v>68662</v>
      </c>
    </row>
    <row r="10" spans="1:10" x14ac:dyDescent="0.3">
      <c r="A10" t="s">
        <v>243</v>
      </c>
      <c r="B10" t="s">
        <v>13</v>
      </c>
      <c r="C10" s="17"/>
      <c r="D10" s="17"/>
      <c r="E10" s="17"/>
      <c r="F10" s="17"/>
      <c r="G10" s="17"/>
      <c r="I10" s="47">
        <f t="shared" si="0"/>
        <v>0</v>
      </c>
      <c r="J10" s="44">
        <f>I10+I25+I21+I35+I43+I52</f>
        <v>23041</v>
      </c>
    </row>
    <row r="11" spans="1:10" x14ac:dyDescent="0.3">
      <c r="A11" t="s">
        <v>197</v>
      </c>
      <c r="B11" t="s">
        <v>13</v>
      </c>
      <c r="C11" s="17"/>
      <c r="D11" s="17"/>
      <c r="E11" s="17"/>
      <c r="F11" s="17"/>
      <c r="G11" s="17"/>
      <c r="I11" s="47">
        <f t="shared" si="0"/>
        <v>0</v>
      </c>
      <c r="J11" s="44">
        <f>I11+I26+I22+I36+I44+I53</f>
        <v>24487</v>
      </c>
    </row>
    <row r="12" spans="1:10" x14ac:dyDescent="0.3">
      <c r="A12" t="s">
        <v>22</v>
      </c>
      <c r="B12" t="s">
        <v>23</v>
      </c>
      <c r="C12" s="17"/>
      <c r="D12" s="17"/>
      <c r="E12" s="17"/>
      <c r="F12" s="17"/>
      <c r="G12" s="17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17"/>
      <c r="D13" s="17"/>
      <c r="E13" s="17"/>
      <c r="F13" s="17"/>
      <c r="G13" s="17"/>
      <c r="I13" s="47">
        <f t="shared" si="0"/>
        <v>0</v>
      </c>
      <c r="J13" s="46">
        <f>I13+I16</f>
        <v>0</v>
      </c>
    </row>
    <row r="14" spans="1:10" x14ac:dyDescent="0.3">
      <c r="A14" t="s">
        <v>24</v>
      </c>
      <c r="B14" t="s">
        <v>23</v>
      </c>
      <c r="C14" s="17"/>
      <c r="D14" s="17"/>
      <c r="E14" s="17"/>
      <c r="F14" s="17"/>
      <c r="G14" s="17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17"/>
      <c r="D15" s="17"/>
      <c r="E15" s="17"/>
      <c r="F15" s="17"/>
      <c r="G15" s="17"/>
      <c r="I15" s="47">
        <f t="shared" si="0"/>
        <v>0</v>
      </c>
      <c r="J15" s="46">
        <f>I15+I18</f>
        <v>2798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67" t="s">
        <v>415</v>
      </c>
      <c r="B18" s="67" t="s">
        <v>315</v>
      </c>
      <c r="C18" s="17"/>
      <c r="D18" s="17">
        <v>1495</v>
      </c>
      <c r="E18" s="17"/>
      <c r="F18" s="17">
        <v>1303</v>
      </c>
      <c r="G18" s="17"/>
      <c r="I18" s="47">
        <f t="shared" si="0"/>
        <v>2798</v>
      </c>
      <c r="J18" s="46"/>
    </row>
    <row r="19" spans="1:10" x14ac:dyDescent="0.3">
      <c r="A19" s="73" t="s">
        <v>347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6"/>
    </row>
    <row r="20" spans="1:10" x14ac:dyDescent="0.3">
      <c r="A20" s="2" t="s">
        <v>172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353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354</v>
      </c>
      <c r="B22" s="2" t="s">
        <v>407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2" t="s">
        <v>329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174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307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2" t="s">
        <v>324</v>
      </c>
      <c r="B26" s="63" t="s">
        <v>345</v>
      </c>
      <c r="C26" s="17"/>
      <c r="D26" s="17"/>
      <c r="E26" s="17"/>
      <c r="F26" s="17"/>
      <c r="G26" s="17"/>
      <c r="I26" s="47">
        <f t="shared" si="0"/>
        <v>0</v>
      </c>
      <c r="J26" s="45"/>
    </row>
    <row r="27" spans="1:10" x14ac:dyDescent="0.3">
      <c r="A27" s="57" t="s">
        <v>415</v>
      </c>
      <c r="B27" s="57" t="s">
        <v>345</v>
      </c>
      <c r="C27" s="17"/>
      <c r="D27" s="17"/>
      <c r="E27" s="17"/>
      <c r="F27" s="17"/>
      <c r="G27" s="17"/>
      <c r="I27" s="47">
        <f t="shared" si="0"/>
        <v>0</v>
      </c>
      <c r="J27" s="46">
        <f>I27</f>
        <v>0</v>
      </c>
    </row>
    <row r="28" spans="1:10" x14ac:dyDescent="0.3">
      <c r="A28" s="60" t="s">
        <v>11</v>
      </c>
      <c r="B28" s="60" t="s">
        <v>315</v>
      </c>
      <c r="C28" s="17">
        <v>1820</v>
      </c>
      <c r="D28" s="17">
        <v>1020</v>
      </c>
      <c r="E28" s="17">
        <v>4324</v>
      </c>
      <c r="F28" s="17">
        <v>3351</v>
      </c>
      <c r="G28" s="17"/>
      <c r="H28" s="17"/>
      <c r="I28" s="47">
        <f t="shared" si="0"/>
        <v>10515</v>
      </c>
      <c r="J28" s="45"/>
    </row>
    <row r="29" spans="1:10" x14ac:dyDescent="0.3">
      <c r="A29" s="60" t="s">
        <v>346</v>
      </c>
      <c r="B29" s="60" t="s">
        <v>315</v>
      </c>
      <c r="C29" s="17">
        <v>2478</v>
      </c>
      <c r="D29" s="17">
        <v>4997</v>
      </c>
      <c r="E29" s="17"/>
      <c r="F29" s="17">
        <v>4409</v>
      </c>
      <c r="G29" s="17"/>
      <c r="I29" s="47">
        <f t="shared" si="0"/>
        <v>11884</v>
      </c>
      <c r="J29" s="45"/>
    </row>
    <row r="30" spans="1:10" x14ac:dyDescent="0.3">
      <c r="A30" s="60" t="s">
        <v>10</v>
      </c>
      <c r="B30" s="60" t="s">
        <v>315</v>
      </c>
      <c r="C30" s="17">
        <v>1185</v>
      </c>
      <c r="D30" s="17"/>
      <c r="E30" s="17">
        <v>2515</v>
      </c>
      <c r="F30" s="17"/>
      <c r="G30" s="17"/>
      <c r="I30" s="47">
        <f t="shared" si="0"/>
        <v>3700</v>
      </c>
      <c r="J30" s="45"/>
    </row>
    <row r="31" spans="1:10" x14ac:dyDescent="0.3">
      <c r="A31" s="60" t="s">
        <v>347</v>
      </c>
      <c r="B31" s="60" t="s">
        <v>315</v>
      </c>
      <c r="C31" s="17">
        <v>3933</v>
      </c>
      <c r="D31" s="17"/>
      <c r="E31" s="17">
        <v>2345</v>
      </c>
      <c r="F31" s="17">
        <v>3349</v>
      </c>
      <c r="G31" s="17"/>
      <c r="I31" s="47">
        <f t="shared" si="0"/>
        <v>9627</v>
      </c>
      <c r="J31" s="45"/>
    </row>
    <row r="32" spans="1:10" x14ac:dyDescent="0.3">
      <c r="A32" s="60" t="s">
        <v>8</v>
      </c>
      <c r="B32" s="60" t="s">
        <v>315</v>
      </c>
      <c r="C32" s="17"/>
      <c r="D32" s="17">
        <v>2770</v>
      </c>
      <c r="E32" s="17">
        <v>2230</v>
      </c>
      <c r="F32" s="17">
        <v>1174</v>
      </c>
      <c r="G32" s="17">
        <v>1390</v>
      </c>
      <c r="I32" s="47">
        <f t="shared" si="0"/>
        <v>7564</v>
      </c>
      <c r="J32" s="45"/>
    </row>
    <row r="33" spans="1:10" x14ac:dyDescent="0.3">
      <c r="A33" s="60" t="s">
        <v>466</v>
      </c>
      <c r="B33" s="60" t="s">
        <v>315</v>
      </c>
      <c r="C33" s="17">
        <v>17899</v>
      </c>
      <c r="D33" s="17">
        <v>11085</v>
      </c>
      <c r="E33" s="17">
        <v>524</v>
      </c>
      <c r="F33" s="17">
        <v>1109</v>
      </c>
      <c r="G33" s="17"/>
      <c r="I33" s="47">
        <f t="shared" si="0"/>
        <v>30617</v>
      </c>
      <c r="J33" s="45"/>
    </row>
    <row r="34" spans="1:10" x14ac:dyDescent="0.3">
      <c r="A34" s="60" t="s">
        <v>467</v>
      </c>
      <c r="B34" s="60" t="s">
        <v>315</v>
      </c>
      <c r="C34" s="17"/>
      <c r="D34" s="17"/>
      <c r="E34" s="17"/>
      <c r="F34" s="17"/>
      <c r="G34" s="17"/>
      <c r="H34" s="90"/>
      <c r="I34" s="47">
        <f t="shared" si="0"/>
        <v>0</v>
      </c>
      <c r="J34" s="46">
        <f>I34+I51</f>
        <v>0</v>
      </c>
    </row>
    <row r="35" spans="1:10" x14ac:dyDescent="0.3">
      <c r="A35" s="60" t="s">
        <v>348</v>
      </c>
      <c r="B35" s="60" t="s">
        <v>315</v>
      </c>
      <c r="C35" s="17">
        <v>4068</v>
      </c>
      <c r="D35" s="17">
        <v>1927</v>
      </c>
      <c r="E35" s="17"/>
      <c r="F35" s="17">
        <v>306</v>
      </c>
      <c r="G35" s="17"/>
      <c r="I35" s="47">
        <f t="shared" si="0"/>
        <v>6301</v>
      </c>
      <c r="J35" s="45"/>
    </row>
    <row r="36" spans="1:10" x14ac:dyDescent="0.3">
      <c r="A36" s="60" t="s">
        <v>158</v>
      </c>
      <c r="B36" s="60" t="s">
        <v>315</v>
      </c>
      <c r="C36" s="17">
        <v>886</v>
      </c>
      <c r="D36" s="17">
        <v>1501</v>
      </c>
      <c r="E36" s="17">
        <v>1391</v>
      </c>
      <c r="F36" s="17"/>
      <c r="G36" s="17"/>
      <c r="H36" s="17"/>
      <c r="I36" s="47">
        <f t="shared" si="0"/>
        <v>3778</v>
      </c>
      <c r="J36" s="45"/>
    </row>
    <row r="37" spans="1:10" x14ac:dyDescent="0.3">
      <c r="A37" s="2" t="s">
        <v>172</v>
      </c>
      <c r="B37" s="2" t="s">
        <v>469</v>
      </c>
      <c r="C37" s="17">
        <v>7346</v>
      </c>
      <c r="D37" s="17">
        <v>11729</v>
      </c>
      <c r="E37" s="17">
        <v>7429</v>
      </c>
      <c r="F37" s="17">
        <v>4848</v>
      </c>
      <c r="G37" s="17"/>
      <c r="I37" s="47">
        <f t="shared" si="0"/>
        <v>31352</v>
      </c>
      <c r="J37" s="45"/>
    </row>
    <row r="38" spans="1:10" x14ac:dyDescent="0.3">
      <c r="A38" s="2" t="s">
        <v>352</v>
      </c>
      <c r="B38" s="2" t="s">
        <v>469</v>
      </c>
      <c r="C38" s="17">
        <v>6711</v>
      </c>
      <c r="D38" s="17">
        <v>11551</v>
      </c>
      <c r="E38" s="17">
        <v>3275</v>
      </c>
      <c r="F38" s="17">
        <v>7450</v>
      </c>
      <c r="G38" s="17">
        <v>3054</v>
      </c>
      <c r="I38" s="47">
        <f t="shared" si="0"/>
        <v>32041</v>
      </c>
      <c r="J38" s="45"/>
    </row>
    <row r="39" spans="1:10" x14ac:dyDescent="0.3">
      <c r="A39" s="2" t="s">
        <v>22</v>
      </c>
      <c r="B39" s="2" t="s">
        <v>469</v>
      </c>
      <c r="C39" s="17">
        <v>6351</v>
      </c>
      <c r="D39" s="17"/>
      <c r="E39" s="17">
        <v>10186</v>
      </c>
      <c r="F39" s="17">
        <v>2463</v>
      </c>
      <c r="G39" s="17"/>
      <c r="I39" s="47">
        <f t="shared" si="0"/>
        <v>19000</v>
      </c>
      <c r="J39" s="45"/>
    </row>
    <row r="40" spans="1:10" x14ac:dyDescent="0.3">
      <c r="A40" s="2" t="s">
        <v>323</v>
      </c>
      <c r="B40" s="2" t="s">
        <v>469</v>
      </c>
      <c r="C40" s="17">
        <v>2415</v>
      </c>
      <c r="D40" s="17">
        <v>5164</v>
      </c>
      <c r="E40" s="17">
        <v>11411</v>
      </c>
      <c r="F40" s="17">
        <v>23116</v>
      </c>
      <c r="G40" s="17"/>
      <c r="I40" s="47">
        <f t="shared" si="0"/>
        <v>42106</v>
      </c>
      <c r="J40" s="45"/>
    </row>
    <row r="41" spans="1:10" x14ac:dyDescent="0.3">
      <c r="A41" s="2" t="s">
        <v>24</v>
      </c>
      <c r="B41" s="2" t="s">
        <v>469</v>
      </c>
      <c r="C41" s="17">
        <v>2984</v>
      </c>
      <c r="D41" s="17"/>
      <c r="E41" s="17">
        <v>8948</v>
      </c>
      <c r="F41" s="17">
        <v>9172</v>
      </c>
      <c r="G41" s="17">
        <v>10252</v>
      </c>
      <c r="I41" s="47">
        <f t="shared" si="0"/>
        <v>31356</v>
      </c>
      <c r="J41" s="45"/>
    </row>
    <row r="42" spans="1:10" x14ac:dyDescent="0.3">
      <c r="A42" s="2" t="s">
        <v>436</v>
      </c>
      <c r="B42" s="2" t="s">
        <v>469</v>
      </c>
      <c r="C42" s="17">
        <v>7935</v>
      </c>
      <c r="D42" s="17">
        <v>17617</v>
      </c>
      <c r="E42" s="17">
        <v>6635</v>
      </c>
      <c r="F42" s="17">
        <v>5858</v>
      </c>
      <c r="G42" s="17"/>
      <c r="I42" s="47">
        <f t="shared" si="0"/>
        <v>38045</v>
      </c>
      <c r="J42" s="45"/>
    </row>
    <row r="43" spans="1:10" x14ac:dyDescent="0.3">
      <c r="A43" s="2" t="s">
        <v>353</v>
      </c>
      <c r="B43" s="2" t="s">
        <v>469</v>
      </c>
      <c r="C43" s="17">
        <v>5408</v>
      </c>
      <c r="D43" s="17">
        <v>4127</v>
      </c>
      <c r="E43" s="17">
        <v>3830</v>
      </c>
      <c r="F43" s="17">
        <v>3375</v>
      </c>
      <c r="G43" s="17"/>
      <c r="I43" s="47">
        <f t="shared" si="0"/>
        <v>16740</v>
      </c>
      <c r="J43" s="45"/>
    </row>
    <row r="44" spans="1:10" x14ac:dyDescent="0.3">
      <c r="A44" s="2" t="s">
        <v>354</v>
      </c>
      <c r="B44" s="2" t="s">
        <v>469</v>
      </c>
      <c r="C44" s="17">
        <v>4462</v>
      </c>
      <c r="D44" s="17">
        <v>6301</v>
      </c>
      <c r="E44" s="17">
        <v>2203</v>
      </c>
      <c r="F44" s="17">
        <v>3814</v>
      </c>
      <c r="G44" s="17">
        <v>3929</v>
      </c>
      <c r="H44" s="89"/>
      <c r="I44" s="47">
        <f t="shared" si="0"/>
        <v>20709</v>
      </c>
      <c r="J44" s="45"/>
    </row>
    <row r="45" spans="1:10" x14ac:dyDescent="0.3">
      <c r="A45" s="77" t="s">
        <v>157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328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139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329</v>
      </c>
      <c r="B48" s="77" t="s">
        <v>386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77" t="s">
        <v>174</v>
      </c>
      <c r="B49" s="77" t="s">
        <v>386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77" t="s">
        <v>448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468</v>
      </c>
      <c r="B51" s="77" t="s">
        <v>386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77" t="s">
        <v>307</v>
      </c>
      <c r="B52" s="77" t="s">
        <v>386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77" t="s">
        <v>324</v>
      </c>
      <c r="B53" s="77" t="s">
        <v>386</v>
      </c>
      <c r="C53" s="17"/>
      <c r="D53" s="17"/>
      <c r="E53" s="17"/>
      <c r="F53" s="17"/>
      <c r="G53" s="17"/>
      <c r="I53" s="47">
        <f t="shared" si="0"/>
        <v>0</v>
      </c>
      <c r="J53" s="45"/>
    </row>
    <row r="54" spans="1:10" x14ac:dyDescent="0.3">
      <c r="A54" t="s">
        <v>29</v>
      </c>
      <c r="B54" t="s">
        <v>30</v>
      </c>
      <c r="C54" s="17"/>
      <c r="D54" s="17"/>
      <c r="E54" s="17"/>
      <c r="F54" s="17"/>
      <c r="G54" s="17"/>
      <c r="I54" s="47">
        <f t="shared" si="0"/>
        <v>0</v>
      </c>
      <c r="J54" s="44"/>
    </row>
    <row r="55" spans="1:10" x14ac:dyDescent="0.3">
      <c r="A55" s="57" t="s">
        <v>330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331</v>
      </c>
      <c r="B57" t="s">
        <v>30</v>
      </c>
      <c r="C57" s="17"/>
      <c r="D57" s="17"/>
      <c r="E57" s="17"/>
      <c r="F57" s="17"/>
      <c r="G57" s="17"/>
      <c r="I57" s="47">
        <f t="shared" si="0"/>
        <v>0</v>
      </c>
      <c r="J57" s="44"/>
    </row>
    <row r="58" spans="1:10" x14ac:dyDescent="0.3">
      <c r="A58" t="s">
        <v>18</v>
      </c>
      <c r="B58" t="s">
        <v>30</v>
      </c>
      <c r="C58" s="17"/>
      <c r="D58" s="17"/>
      <c r="E58" s="17"/>
      <c r="F58" s="17"/>
      <c r="G58" s="17"/>
      <c r="I58" s="47">
        <f t="shared" si="0"/>
        <v>0</v>
      </c>
      <c r="J58" s="44"/>
    </row>
    <row r="59" spans="1:10" x14ac:dyDescent="0.3">
      <c r="A59" t="s">
        <v>415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244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4"/>
    </row>
    <row r="61" spans="1:10" x14ac:dyDescent="0.3">
      <c r="A61" t="s">
        <v>162</v>
      </c>
      <c r="B61" t="s">
        <v>30</v>
      </c>
      <c r="C61" s="17"/>
      <c r="D61" s="17"/>
      <c r="E61" s="17"/>
      <c r="F61" s="17"/>
      <c r="G61" s="17"/>
      <c r="I61" s="47">
        <f t="shared" si="0"/>
        <v>0</v>
      </c>
      <c r="J61" s="46"/>
    </row>
    <row r="62" spans="1:10" x14ac:dyDescent="0.3">
      <c r="A62" s="42" t="s">
        <v>25</v>
      </c>
      <c r="B62" s="42" t="s">
        <v>30</v>
      </c>
      <c r="C62" s="17"/>
      <c r="D62" s="17"/>
      <c r="E62" s="17"/>
      <c r="F62" s="17"/>
      <c r="G62" s="17"/>
      <c r="I62" s="47">
        <f t="shared" si="0"/>
        <v>0</v>
      </c>
      <c r="J62" s="46">
        <f t="shared" ref="J62:J67" si="1">I62</f>
        <v>0</v>
      </c>
    </row>
    <row r="63" spans="1:10" x14ac:dyDescent="0.3">
      <c r="A63" s="42" t="s">
        <v>349</v>
      </c>
      <c r="B63" s="42" t="s">
        <v>30</v>
      </c>
      <c r="C63" s="17"/>
      <c r="D63" s="17"/>
      <c r="E63" s="17"/>
      <c r="F63" s="17"/>
      <c r="G63" s="17"/>
      <c r="H63" s="89"/>
      <c r="I63" s="47">
        <f t="shared" si="0"/>
        <v>0</v>
      </c>
      <c r="J63" s="46">
        <f t="shared" si="1"/>
        <v>0</v>
      </c>
    </row>
    <row r="64" spans="1:10" x14ac:dyDescent="0.3">
      <c r="A64" s="42" t="s">
        <v>27</v>
      </c>
      <c r="B64" s="42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60" t="s">
        <v>325</v>
      </c>
      <c r="B65" s="60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28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398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 t="shared" si="1"/>
        <v>0</v>
      </c>
    </row>
    <row r="68" spans="1:10" x14ac:dyDescent="0.3">
      <c r="A68" s="42" t="s">
        <v>458</v>
      </c>
      <c r="B68" s="42" t="s">
        <v>30</v>
      </c>
      <c r="C68" s="17"/>
      <c r="D68" s="17"/>
      <c r="E68" s="17"/>
      <c r="F68" s="17"/>
      <c r="G68" s="17"/>
      <c r="I68" s="47">
        <f t="shared" si="0"/>
        <v>0</v>
      </c>
      <c r="J68" s="44">
        <f>I68</f>
        <v>0</v>
      </c>
    </row>
    <row r="69" spans="1:10" x14ac:dyDescent="0.3">
      <c r="A69" s="53" t="s">
        <v>29</v>
      </c>
      <c r="B69" s="53" t="s">
        <v>472</v>
      </c>
      <c r="C69" s="17"/>
      <c r="D69" s="17"/>
      <c r="E69" s="17"/>
      <c r="F69" s="17"/>
      <c r="G69" s="17"/>
      <c r="H69" s="89"/>
      <c r="I69" s="47">
        <f t="shared" ref="I69:I152" si="2">C69+D69+E69+F69+G69+H69</f>
        <v>0</v>
      </c>
      <c r="J69" s="44"/>
    </row>
    <row r="70" spans="1:10" x14ac:dyDescent="0.3">
      <c r="A70" s="53" t="s">
        <v>330</v>
      </c>
      <c r="B70" s="53" t="s">
        <v>472</v>
      </c>
      <c r="C70" s="17">
        <v>1350</v>
      </c>
      <c r="D70" s="17"/>
      <c r="E70" s="17"/>
      <c r="F70" s="17">
        <v>3053</v>
      </c>
      <c r="G70" s="17"/>
      <c r="I70" s="47">
        <f t="shared" si="2"/>
        <v>4403</v>
      </c>
      <c r="J70" s="44"/>
    </row>
    <row r="71" spans="1:10" x14ac:dyDescent="0.3">
      <c r="A71" s="53" t="s">
        <v>17</v>
      </c>
      <c r="B71" s="53" t="s">
        <v>472</v>
      </c>
      <c r="C71" s="17"/>
      <c r="D71" s="17"/>
      <c r="E71" s="17"/>
      <c r="F71" s="17"/>
      <c r="G71" s="17"/>
      <c r="I71" s="47">
        <f t="shared" si="2"/>
        <v>0</v>
      </c>
      <c r="J71" s="44"/>
    </row>
    <row r="72" spans="1:10" x14ac:dyDescent="0.3">
      <c r="A72" s="53" t="s">
        <v>331</v>
      </c>
      <c r="B72" s="53" t="s">
        <v>472</v>
      </c>
      <c r="C72" s="17"/>
      <c r="D72" s="17"/>
      <c r="E72" s="17">
        <v>1977</v>
      </c>
      <c r="F72" s="17">
        <v>1453</v>
      </c>
      <c r="G72" s="17"/>
      <c r="I72" s="47">
        <f t="shared" si="2"/>
        <v>3430</v>
      </c>
      <c r="J72" s="44"/>
    </row>
    <row r="73" spans="1:10" x14ac:dyDescent="0.3">
      <c r="A73" s="53" t="s">
        <v>18</v>
      </c>
      <c r="B73" s="53" t="s">
        <v>472</v>
      </c>
      <c r="C73" s="17"/>
      <c r="D73" s="17"/>
      <c r="E73" s="17"/>
      <c r="F73" s="17"/>
      <c r="G73" s="17">
        <v>1249</v>
      </c>
      <c r="I73" s="47">
        <f t="shared" si="2"/>
        <v>1249</v>
      </c>
      <c r="J73" s="44"/>
    </row>
    <row r="74" spans="1:10" x14ac:dyDescent="0.3">
      <c r="A74" s="53" t="s">
        <v>415</v>
      </c>
      <c r="B74" s="53" t="s">
        <v>472</v>
      </c>
      <c r="C74" s="17">
        <v>3357</v>
      </c>
      <c r="D74" s="17"/>
      <c r="E74" s="17">
        <v>442</v>
      </c>
      <c r="F74" s="17"/>
      <c r="G74" s="17"/>
      <c r="I74" s="47">
        <f t="shared" si="2"/>
        <v>3799</v>
      </c>
      <c r="J74" s="44"/>
    </row>
    <row r="75" spans="1:10" x14ac:dyDescent="0.3">
      <c r="A75" s="53" t="s">
        <v>244</v>
      </c>
      <c r="B75" s="53" t="s">
        <v>472</v>
      </c>
      <c r="C75" s="17">
        <v>2769</v>
      </c>
      <c r="D75" s="17"/>
      <c r="E75" s="17"/>
      <c r="F75" s="17"/>
      <c r="G75" s="17"/>
      <c r="I75" s="47">
        <f t="shared" si="2"/>
        <v>2769</v>
      </c>
      <c r="J75" s="44"/>
    </row>
    <row r="76" spans="1:10" x14ac:dyDescent="0.3">
      <c r="A76" t="s">
        <v>29</v>
      </c>
      <c r="B76" s="59" t="s">
        <v>254</v>
      </c>
      <c r="C76" s="17"/>
      <c r="D76" s="17"/>
      <c r="E76" s="17"/>
      <c r="F76" s="17"/>
      <c r="G76" s="17"/>
      <c r="I76" s="47">
        <f t="shared" si="2"/>
        <v>0</v>
      </c>
      <c r="J76" s="44">
        <f>I54+I69+I76+I92+I100+I108+I84</f>
        <v>28932</v>
      </c>
    </row>
    <row r="77" spans="1:10" x14ac:dyDescent="0.3">
      <c r="A77" t="s">
        <v>330</v>
      </c>
      <c r="B77" s="59" t="s">
        <v>254</v>
      </c>
      <c r="C77" s="17"/>
      <c r="D77" s="17"/>
      <c r="E77" s="17"/>
      <c r="F77" s="17"/>
      <c r="G77" s="17"/>
      <c r="I77" s="47">
        <f t="shared" si="2"/>
        <v>0</v>
      </c>
      <c r="J77" s="46">
        <f>I77+I70+I93+I90+I101+I55+I109+I85</f>
        <v>22048</v>
      </c>
    </row>
    <row r="78" spans="1:10" x14ac:dyDescent="0.3">
      <c r="A78" t="s">
        <v>17</v>
      </c>
      <c r="B78" s="59" t="s">
        <v>254</v>
      </c>
      <c r="C78" s="17"/>
      <c r="D78" s="17"/>
      <c r="E78" s="17"/>
      <c r="F78" s="17"/>
      <c r="G78" s="17"/>
      <c r="I78" s="47">
        <f t="shared" si="2"/>
        <v>0</v>
      </c>
      <c r="J78" s="44">
        <f>I56+I71+I78+I86+I94+I102+I110</f>
        <v>12883</v>
      </c>
    </row>
    <row r="79" spans="1:10" x14ac:dyDescent="0.3">
      <c r="A79" t="s">
        <v>331</v>
      </c>
      <c r="B79" s="59" t="s">
        <v>254</v>
      </c>
      <c r="C79" s="17"/>
      <c r="D79" s="17"/>
      <c r="E79" s="17"/>
      <c r="F79" s="17"/>
      <c r="G79" s="17"/>
      <c r="I79" s="47">
        <f t="shared" si="2"/>
        <v>0</v>
      </c>
      <c r="J79" s="46">
        <f>I72+I79+I95+I103+I57+I111</f>
        <v>36451</v>
      </c>
    </row>
    <row r="80" spans="1:10" x14ac:dyDescent="0.3">
      <c r="A80" t="s">
        <v>18</v>
      </c>
      <c r="B80" s="59" t="s">
        <v>254</v>
      </c>
      <c r="C80" s="17"/>
      <c r="D80" s="17"/>
      <c r="E80" s="17"/>
      <c r="F80" s="17"/>
      <c r="G80" s="17"/>
      <c r="I80" s="47">
        <f t="shared" si="2"/>
        <v>0</v>
      </c>
      <c r="J80" s="44">
        <f>I58+I73+I96+I80+I104+I112+I87</f>
        <v>26366</v>
      </c>
    </row>
    <row r="81" spans="1:10" x14ac:dyDescent="0.3">
      <c r="A81" t="s">
        <v>415</v>
      </c>
      <c r="B81" s="59" t="s">
        <v>254</v>
      </c>
      <c r="C81" s="17"/>
      <c r="D81" s="17"/>
      <c r="E81" s="17"/>
      <c r="F81" s="17"/>
      <c r="G81" s="17"/>
      <c r="I81" s="47">
        <f t="shared" si="2"/>
        <v>0</v>
      </c>
      <c r="J81" s="44">
        <f>I74+I81+I59+I97+I105+I113</f>
        <v>37234</v>
      </c>
    </row>
    <row r="82" spans="1:10" x14ac:dyDescent="0.3">
      <c r="A82" t="s">
        <v>244</v>
      </c>
      <c r="B82" s="59" t="s">
        <v>254</v>
      </c>
      <c r="C82" s="17"/>
      <c r="D82" s="17"/>
      <c r="E82" s="17"/>
      <c r="F82" s="17"/>
      <c r="G82" s="17"/>
      <c r="I82" s="47">
        <f t="shared" si="2"/>
        <v>0</v>
      </c>
      <c r="J82" s="44">
        <f>I60+I75+I82+I98+I106+I114+I88</f>
        <v>15211</v>
      </c>
    </row>
    <row r="83" spans="1:10" x14ac:dyDescent="0.3">
      <c r="A83" t="s">
        <v>162</v>
      </c>
      <c r="B83" s="59" t="s">
        <v>254</v>
      </c>
      <c r="C83" s="17"/>
      <c r="D83" s="17"/>
      <c r="E83" s="17"/>
      <c r="F83" s="17"/>
      <c r="G83" s="17"/>
      <c r="I83" s="47">
        <f t="shared" si="2"/>
        <v>0</v>
      </c>
      <c r="J83" s="44">
        <f>I61+I83+I99+I91+I107+I115+I89</f>
        <v>14448</v>
      </c>
    </row>
    <row r="84" spans="1:10" x14ac:dyDescent="0.3">
      <c r="A84" s="2" t="s">
        <v>37</v>
      </c>
      <c r="B84" s="2" t="s">
        <v>472</v>
      </c>
      <c r="C84" s="17"/>
      <c r="D84" s="17"/>
      <c r="E84" s="17">
        <v>1513</v>
      </c>
      <c r="F84" s="17"/>
      <c r="G84" s="17"/>
      <c r="I84" s="47">
        <f t="shared" si="2"/>
        <v>1513</v>
      </c>
      <c r="J84" s="44"/>
    </row>
    <row r="85" spans="1:10" x14ac:dyDescent="0.3">
      <c r="A85" s="2" t="s">
        <v>332</v>
      </c>
      <c r="B85" s="2" t="s">
        <v>472</v>
      </c>
      <c r="C85" s="17"/>
      <c r="D85" s="17"/>
      <c r="E85" s="17"/>
      <c r="F85" s="17"/>
      <c r="G85" s="17"/>
      <c r="I85" s="47">
        <f t="shared" si="2"/>
        <v>0</v>
      </c>
      <c r="J85" s="44"/>
    </row>
    <row r="86" spans="1:10" x14ac:dyDescent="0.3">
      <c r="A86" s="53" t="s">
        <v>33</v>
      </c>
      <c r="B86" s="53" t="s">
        <v>472</v>
      </c>
      <c r="C86" s="17"/>
      <c r="D86" s="17"/>
      <c r="E86" s="17"/>
      <c r="F86" s="17"/>
      <c r="G86" s="17"/>
      <c r="I86" s="47">
        <f t="shared" si="2"/>
        <v>0</v>
      </c>
      <c r="J86" s="44"/>
    </row>
    <row r="87" spans="1:10" x14ac:dyDescent="0.3">
      <c r="A87" s="2" t="s">
        <v>31</v>
      </c>
      <c r="B87" s="2" t="s">
        <v>472</v>
      </c>
      <c r="C87" s="17"/>
      <c r="D87" s="17"/>
      <c r="E87" s="17">
        <v>2008</v>
      </c>
      <c r="F87" s="17"/>
      <c r="G87" s="17"/>
      <c r="I87" s="47">
        <f t="shared" si="2"/>
        <v>2008</v>
      </c>
      <c r="J87" s="44"/>
    </row>
    <row r="88" spans="1:10" x14ac:dyDescent="0.3">
      <c r="A88" s="2" t="s">
        <v>245</v>
      </c>
      <c r="B88" s="2" t="s">
        <v>472</v>
      </c>
      <c r="C88" s="17"/>
      <c r="D88" s="17"/>
      <c r="E88" s="17"/>
      <c r="F88" s="17">
        <v>2992</v>
      </c>
      <c r="G88" s="17"/>
      <c r="I88" s="47">
        <f t="shared" si="2"/>
        <v>2992</v>
      </c>
      <c r="J88" s="44"/>
    </row>
    <row r="89" spans="1:10" x14ac:dyDescent="0.3">
      <c r="A89" s="2" t="s">
        <v>161</v>
      </c>
      <c r="B89" s="2" t="s">
        <v>472</v>
      </c>
      <c r="C89" s="17"/>
      <c r="D89" s="17"/>
      <c r="E89" s="17"/>
      <c r="F89" s="17"/>
      <c r="G89" s="17"/>
      <c r="I89" s="47">
        <f t="shared" si="2"/>
        <v>0</v>
      </c>
      <c r="J89" s="44"/>
    </row>
    <row r="90" spans="1:10" x14ac:dyDescent="0.3">
      <c r="A90" t="s">
        <v>361</v>
      </c>
      <c r="B90" s="64" t="s">
        <v>360</v>
      </c>
      <c r="C90" s="17"/>
      <c r="D90" s="17"/>
      <c r="E90" s="17"/>
      <c r="F90" s="17"/>
      <c r="G90" s="17"/>
      <c r="I90" s="47">
        <f t="shared" si="2"/>
        <v>0</v>
      </c>
      <c r="J90" s="45"/>
    </row>
    <row r="91" spans="1:10" x14ac:dyDescent="0.3">
      <c r="A91" s="2" t="s">
        <v>364</v>
      </c>
      <c r="B91" s="64" t="s">
        <v>360</v>
      </c>
      <c r="C91" s="17"/>
      <c r="D91" s="17"/>
      <c r="E91" s="17"/>
      <c r="F91" s="17"/>
      <c r="G91" s="17"/>
      <c r="I91" s="47">
        <f t="shared" si="2"/>
        <v>0</v>
      </c>
      <c r="J91" s="45"/>
    </row>
    <row r="92" spans="1:10" x14ac:dyDescent="0.3">
      <c r="A92" s="2" t="s">
        <v>37</v>
      </c>
      <c r="B92" s="73" t="s">
        <v>297</v>
      </c>
      <c r="C92" s="17">
        <v>7366</v>
      </c>
      <c r="D92" s="17">
        <v>6786</v>
      </c>
      <c r="E92" s="17"/>
      <c r="F92" s="17">
        <v>2558</v>
      </c>
      <c r="G92" s="17"/>
      <c r="I92" s="47">
        <f t="shared" si="2"/>
        <v>16710</v>
      </c>
      <c r="J92" s="46"/>
    </row>
    <row r="93" spans="1:10" x14ac:dyDescent="0.3">
      <c r="A93" s="2" t="s">
        <v>332</v>
      </c>
      <c r="B93" s="73" t="s">
        <v>297</v>
      </c>
      <c r="C93" s="17">
        <v>3898</v>
      </c>
      <c r="D93" s="17">
        <v>7633</v>
      </c>
      <c r="E93" s="17"/>
      <c r="F93" s="17"/>
      <c r="G93" s="17"/>
      <c r="I93" s="47">
        <f t="shared" si="2"/>
        <v>11531</v>
      </c>
      <c r="J93" s="46"/>
    </row>
    <row r="94" spans="1:10" x14ac:dyDescent="0.3">
      <c r="A94" s="2" t="s">
        <v>33</v>
      </c>
      <c r="B94" s="73" t="s">
        <v>297</v>
      </c>
      <c r="C94" s="17"/>
      <c r="D94" s="17"/>
      <c r="E94" s="17"/>
      <c r="F94" s="17"/>
      <c r="G94" s="17"/>
      <c r="I94" s="47">
        <f t="shared" si="2"/>
        <v>0</v>
      </c>
      <c r="J94" s="46"/>
    </row>
    <row r="95" spans="1:10" x14ac:dyDescent="0.3">
      <c r="A95" s="2" t="s">
        <v>326</v>
      </c>
      <c r="B95" s="73" t="s">
        <v>297</v>
      </c>
      <c r="C95" s="17">
        <v>5845</v>
      </c>
      <c r="D95" s="17">
        <v>5039</v>
      </c>
      <c r="E95" s="17"/>
      <c r="F95" s="17"/>
      <c r="G95" s="17"/>
      <c r="I95" s="47">
        <f t="shared" si="2"/>
        <v>10884</v>
      </c>
      <c r="J95" s="46"/>
    </row>
    <row r="96" spans="1:10" x14ac:dyDescent="0.3">
      <c r="A96" s="2" t="s">
        <v>31</v>
      </c>
      <c r="B96" s="73" t="s">
        <v>297</v>
      </c>
      <c r="C96" s="17"/>
      <c r="D96" s="17"/>
      <c r="E96" s="17"/>
      <c r="F96" s="17"/>
      <c r="G96" s="17"/>
      <c r="I96" s="47">
        <f t="shared" si="2"/>
        <v>0</v>
      </c>
      <c r="J96" s="46"/>
    </row>
    <row r="97" spans="1:10" x14ac:dyDescent="0.3">
      <c r="A97" s="2" t="s">
        <v>339</v>
      </c>
      <c r="B97" s="73" t="s">
        <v>297</v>
      </c>
      <c r="C97" s="17">
        <v>11477</v>
      </c>
      <c r="D97" s="17"/>
      <c r="E97" s="17"/>
      <c r="F97" s="17"/>
      <c r="G97" s="17"/>
      <c r="I97" s="47">
        <f t="shared" si="2"/>
        <v>11477</v>
      </c>
      <c r="J97" s="46"/>
    </row>
    <row r="98" spans="1:10" x14ac:dyDescent="0.3">
      <c r="A98" s="2" t="s">
        <v>245</v>
      </c>
      <c r="B98" s="73" t="s">
        <v>297</v>
      </c>
      <c r="C98" s="17"/>
      <c r="D98" s="17"/>
      <c r="E98" s="17"/>
      <c r="F98" s="17"/>
      <c r="G98" s="17"/>
      <c r="I98" s="47">
        <f t="shared" si="2"/>
        <v>0</v>
      </c>
      <c r="J98" s="46"/>
    </row>
    <row r="99" spans="1:10" x14ac:dyDescent="0.3">
      <c r="A99" s="2" t="s">
        <v>161</v>
      </c>
      <c r="B99" s="73" t="s">
        <v>297</v>
      </c>
      <c r="C99" s="17">
        <v>3165</v>
      </c>
      <c r="D99" s="17">
        <v>3824</v>
      </c>
      <c r="E99" s="17"/>
      <c r="F99" s="17">
        <v>3803</v>
      </c>
      <c r="G99" s="17">
        <v>3656</v>
      </c>
      <c r="I99" s="47">
        <f t="shared" si="2"/>
        <v>14448</v>
      </c>
      <c r="J99" s="46"/>
    </row>
    <row r="100" spans="1:10" x14ac:dyDescent="0.3">
      <c r="A100" s="77" t="s">
        <v>175</v>
      </c>
      <c r="B100" s="67" t="s">
        <v>382</v>
      </c>
      <c r="C100" s="17"/>
      <c r="D100" s="17"/>
      <c r="E100" s="17"/>
      <c r="F100" s="17"/>
      <c r="G100" s="17"/>
      <c r="I100" s="47">
        <f t="shared" si="2"/>
        <v>0</v>
      </c>
      <c r="J100" s="46"/>
    </row>
    <row r="101" spans="1:10" x14ac:dyDescent="0.3">
      <c r="A101" s="77" t="s">
        <v>361</v>
      </c>
      <c r="B101" s="67" t="s">
        <v>382</v>
      </c>
      <c r="C101" s="17"/>
      <c r="D101" s="17"/>
      <c r="E101" s="17"/>
      <c r="F101" s="17">
        <v>534</v>
      </c>
      <c r="G101" s="17"/>
      <c r="I101" s="47">
        <f t="shared" si="2"/>
        <v>534</v>
      </c>
      <c r="J101" s="46"/>
    </row>
    <row r="102" spans="1:10" x14ac:dyDescent="0.3">
      <c r="A102" s="77" t="s">
        <v>176</v>
      </c>
      <c r="B102" s="67" t="s">
        <v>382</v>
      </c>
      <c r="C102" s="17">
        <v>565</v>
      </c>
      <c r="D102" s="17"/>
      <c r="E102" s="17"/>
      <c r="F102" s="17"/>
      <c r="G102" s="17"/>
      <c r="I102" s="47">
        <f t="shared" si="2"/>
        <v>565</v>
      </c>
      <c r="J102" s="46"/>
    </row>
    <row r="103" spans="1:10" x14ac:dyDescent="0.3">
      <c r="A103" s="77" t="s">
        <v>362</v>
      </c>
      <c r="B103" s="67" t="s">
        <v>382</v>
      </c>
      <c r="C103" s="17"/>
      <c r="D103" s="17"/>
      <c r="E103" s="17">
        <v>6344</v>
      </c>
      <c r="F103" s="17">
        <v>14895</v>
      </c>
      <c r="G103" s="17"/>
      <c r="I103" s="47">
        <f t="shared" si="2"/>
        <v>21239</v>
      </c>
      <c r="J103" s="46"/>
    </row>
    <row r="104" spans="1:10" x14ac:dyDescent="0.3">
      <c r="A104" s="77" t="s">
        <v>177</v>
      </c>
      <c r="B104" s="67" t="s">
        <v>382</v>
      </c>
      <c r="C104" s="17">
        <v>2341</v>
      </c>
      <c r="D104" s="17">
        <v>2335</v>
      </c>
      <c r="E104" s="17">
        <v>4617</v>
      </c>
      <c r="F104" s="17">
        <v>7294</v>
      </c>
      <c r="G104" s="17">
        <v>573</v>
      </c>
      <c r="I104" s="47">
        <f t="shared" si="2"/>
        <v>17160</v>
      </c>
      <c r="J104" s="46"/>
    </row>
    <row r="105" spans="1:10" x14ac:dyDescent="0.3">
      <c r="A105" s="77" t="s">
        <v>449</v>
      </c>
      <c r="B105" s="67" t="s">
        <v>382</v>
      </c>
      <c r="C105" s="17"/>
      <c r="D105" s="17">
        <v>10733</v>
      </c>
      <c r="E105" s="17"/>
      <c r="F105" s="17">
        <v>1521</v>
      </c>
      <c r="G105" s="17"/>
      <c r="I105" s="47">
        <f t="shared" si="2"/>
        <v>12254</v>
      </c>
      <c r="J105" s="46"/>
    </row>
    <row r="106" spans="1:10" x14ac:dyDescent="0.3">
      <c r="A106" s="77" t="s">
        <v>363</v>
      </c>
      <c r="B106" s="67" t="s">
        <v>382</v>
      </c>
      <c r="C106" s="17">
        <v>337</v>
      </c>
      <c r="D106" s="17">
        <v>1386</v>
      </c>
      <c r="E106" s="17"/>
      <c r="F106" s="17"/>
      <c r="G106" s="17"/>
      <c r="I106" s="47">
        <f t="shared" si="2"/>
        <v>1723</v>
      </c>
      <c r="J106" s="46"/>
    </row>
    <row r="107" spans="1:10" x14ac:dyDescent="0.3">
      <c r="A107" s="77" t="s">
        <v>364</v>
      </c>
      <c r="B107" s="67" t="s">
        <v>382</v>
      </c>
      <c r="C107" s="17"/>
      <c r="D107" s="17"/>
      <c r="E107" s="17"/>
      <c r="F107" s="17"/>
      <c r="G107" s="17"/>
      <c r="I107" s="47">
        <f t="shared" si="2"/>
        <v>0</v>
      </c>
      <c r="J107" s="46"/>
    </row>
    <row r="108" spans="1:10" x14ac:dyDescent="0.3">
      <c r="A108" s="92" t="s">
        <v>29</v>
      </c>
      <c r="B108" s="92" t="s">
        <v>382</v>
      </c>
      <c r="C108" s="17"/>
      <c r="D108" s="17">
        <v>4171</v>
      </c>
      <c r="E108" s="17">
        <v>4214</v>
      </c>
      <c r="F108" s="17">
        <v>2324</v>
      </c>
      <c r="G108" s="17"/>
      <c r="I108" s="47">
        <f t="shared" si="2"/>
        <v>10709</v>
      </c>
      <c r="J108" s="46"/>
    </row>
    <row r="109" spans="1:10" x14ac:dyDescent="0.3">
      <c r="A109" s="92" t="s">
        <v>330</v>
      </c>
      <c r="B109" s="92" t="s">
        <v>382</v>
      </c>
      <c r="C109" s="17"/>
      <c r="D109" s="17"/>
      <c r="E109" s="17">
        <v>2915</v>
      </c>
      <c r="F109" s="17"/>
      <c r="G109" s="17">
        <v>2665</v>
      </c>
      <c r="I109" s="47">
        <f t="shared" si="2"/>
        <v>5580</v>
      </c>
      <c r="J109" s="46"/>
    </row>
    <row r="110" spans="1:10" x14ac:dyDescent="0.3">
      <c r="A110" s="92" t="s">
        <v>17</v>
      </c>
      <c r="B110" s="92" t="s">
        <v>382</v>
      </c>
      <c r="C110" s="17">
        <v>4587</v>
      </c>
      <c r="D110" s="17"/>
      <c r="E110" s="17">
        <v>5764</v>
      </c>
      <c r="F110" s="17">
        <v>1967</v>
      </c>
      <c r="G110" s="17"/>
      <c r="I110" s="47">
        <f t="shared" si="2"/>
        <v>12318</v>
      </c>
      <c r="J110" s="46"/>
    </row>
    <row r="111" spans="1:10" x14ac:dyDescent="0.3">
      <c r="A111" s="92" t="s">
        <v>331</v>
      </c>
      <c r="B111" s="92" t="s">
        <v>382</v>
      </c>
      <c r="C111" s="17"/>
      <c r="D111" s="17"/>
      <c r="E111" s="17"/>
      <c r="F111" s="17">
        <v>898</v>
      </c>
      <c r="G111" s="17"/>
      <c r="I111" s="47">
        <f t="shared" si="2"/>
        <v>898</v>
      </c>
      <c r="J111" s="46"/>
    </row>
    <row r="112" spans="1:10" x14ac:dyDescent="0.3">
      <c r="A112" s="92" t="s">
        <v>18</v>
      </c>
      <c r="B112" s="92" t="s">
        <v>382</v>
      </c>
      <c r="C112" s="17"/>
      <c r="D112" s="17"/>
      <c r="E112" s="17"/>
      <c r="F112" s="17"/>
      <c r="G112" s="17">
        <v>5949</v>
      </c>
      <c r="I112" s="47">
        <f t="shared" si="2"/>
        <v>5949</v>
      </c>
      <c r="J112" s="46"/>
    </row>
    <row r="113" spans="1:10" x14ac:dyDescent="0.3">
      <c r="A113" s="92" t="s">
        <v>415</v>
      </c>
      <c r="B113" s="92" t="s">
        <v>382</v>
      </c>
      <c r="C113" s="17"/>
      <c r="D113" s="17">
        <v>1740</v>
      </c>
      <c r="E113" s="17">
        <v>5075</v>
      </c>
      <c r="F113" s="17">
        <v>2889</v>
      </c>
      <c r="G113" s="17"/>
      <c r="I113" s="47">
        <f t="shared" si="2"/>
        <v>9704</v>
      </c>
      <c r="J113" s="46"/>
    </row>
    <row r="114" spans="1:10" x14ac:dyDescent="0.3">
      <c r="A114" s="92" t="s">
        <v>244</v>
      </c>
      <c r="B114" s="92" t="s">
        <v>382</v>
      </c>
      <c r="C114" s="17"/>
      <c r="D114" s="17">
        <v>4294</v>
      </c>
      <c r="E114" s="17">
        <v>3433</v>
      </c>
      <c r="F114" s="17"/>
      <c r="G114" s="17"/>
      <c r="I114" s="47">
        <f t="shared" si="2"/>
        <v>7727</v>
      </c>
      <c r="J114" s="46"/>
    </row>
    <row r="115" spans="1:10" x14ac:dyDescent="0.3">
      <c r="A115" s="92" t="s">
        <v>162</v>
      </c>
      <c r="B115" s="92" t="s">
        <v>382</v>
      </c>
      <c r="C115" s="17"/>
      <c r="D115" s="17"/>
      <c r="E115" s="17"/>
      <c r="F115" s="17"/>
      <c r="G115" s="17"/>
      <c r="I115" s="47">
        <f t="shared" si="2"/>
        <v>0</v>
      </c>
      <c r="J115" s="46"/>
    </row>
    <row r="116" spans="1:10" x14ac:dyDescent="0.3">
      <c r="A116" t="s">
        <v>441</v>
      </c>
      <c r="B116" s="56" t="s">
        <v>32</v>
      </c>
      <c r="C116" s="17"/>
      <c r="D116" s="17"/>
      <c r="E116" s="17"/>
      <c r="F116" s="17"/>
      <c r="G116" s="17"/>
      <c r="I116" s="47">
        <f t="shared" si="2"/>
        <v>0</v>
      </c>
      <c r="J116" s="46">
        <f>I116</f>
        <v>0</v>
      </c>
    </row>
    <row r="117" spans="1:10" x14ac:dyDescent="0.3">
      <c r="A117" t="s">
        <v>340</v>
      </c>
      <c r="B117" s="56" t="s">
        <v>32</v>
      </c>
      <c r="C117" s="17">
        <v>2779</v>
      </c>
      <c r="D117" s="17"/>
      <c r="E117" s="17"/>
      <c r="F117" s="17"/>
      <c r="G117" s="17"/>
      <c r="H117" s="89"/>
      <c r="I117" s="47">
        <f t="shared" si="2"/>
        <v>2779</v>
      </c>
      <c r="J117" s="46">
        <f t="shared" ref="J117:J135" si="3">I117</f>
        <v>2779</v>
      </c>
    </row>
    <row r="118" spans="1:10" x14ac:dyDescent="0.3">
      <c r="A118" t="s">
        <v>405</v>
      </c>
      <c r="B118" s="56" t="s">
        <v>32</v>
      </c>
      <c r="C118" s="17"/>
      <c r="D118" s="17">
        <v>2024</v>
      </c>
      <c r="E118" s="17"/>
      <c r="F118" s="17"/>
      <c r="G118" s="17"/>
      <c r="H118" s="89"/>
      <c r="I118" s="47">
        <f t="shared" si="2"/>
        <v>2024</v>
      </c>
      <c r="J118" s="46">
        <f t="shared" si="3"/>
        <v>2024</v>
      </c>
    </row>
    <row r="119" spans="1:10" x14ac:dyDescent="0.3">
      <c r="A119" t="s">
        <v>341</v>
      </c>
      <c r="B119" s="56" t="s">
        <v>32</v>
      </c>
      <c r="C119" s="17">
        <v>1227</v>
      </c>
      <c r="D119" s="17"/>
      <c r="E119" s="17">
        <v>1711</v>
      </c>
      <c r="F119" s="17"/>
      <c r="G119" s="17"/>
      <c r="H119" s="89"/>
      <c r="I119" s="47">
        <f t="shared" si="2"/>
        <v>2938</v>
      </c>
      <c r="J119" s="46">
        <f t="shared" si="3"/>
        <v>2938</v>
      </c>
    </row>
    <row r="120" spans="1:10" x14ac:dyDescent="0.3">
      <c r="A120" t="s">
        <v>460</v>
      </c>
      <c r="B120" s="56" t="s">
        <v>32</v>
      </c>
      <c r="C120" s="17">
        <v>2106</v>
      </c>
      <c r="D120" s="17"/>
      <c r="E120" s="17">
        <v>2607</v>
      </c>
      <c r="F120" s="17">
        <v>5464</v>
      </c>
      <c r="G120" s="17"/>
      <c r="H120" s="23"/>
      <c r="I120" s="47">
        <f t="shared" si="2"/>
        <v>10177</v>
      </c>
      <c r="J120" s="46">
        <f t="shared" si="3"/>
        <v>10177</v>
      </c>
    </row>
    <row r="121" spans="1:10" x14ac:dyDescent="0.3">
      <c r="A121" t="s">
        <v>447</v>
      </c>
      <c r="B121" s="56" t="s">
        <v>32</v>
      </c>
      <c r="C121" s="17"/>
      <c r="D121" s="17"/>
      <c r="E121" s="17">
        <v>1777</v>
      </c>
      <c r="F121" s="17"/>
      <c r="G121" s="17"/>
      <c r="I121" s="47">
        <f t="shared" si="2"/>
        <v>1777</v>
      </c>
      <c r="J121" s="46">
        <f t="shared" si="3"/>
        <v>1777</v>
      </c>
    </row>
    <row r="122" spans="1:10" x14ac:dyDescent="0.3">
      <c r="A122" t="s">
        <v>35</v>
      </c>
      <c r="B122" s="56" t="s">
        <v>390</v>
      </c>
      <c r="C122" s="17"/>
      <c r="D122" s="17"/>
      <c r="E122" s="17"/>
      <c r="F122" s="17"/>
      <c r="G122" s="17"/>
      <c r="I122" s="47">
        <f t="shared" si="2"/>
        <v>0</v>
      </c>
      <c r="J122" s="46">
        <f t="shared" si="3"/>
        <v>0</v>
      </c>
    </row>
    <row r="123" spans="1:10" x14ac:dyDescent="0.3">
      <c r="A123" t="s">
        <v>389</v>
      </c>
      <c r="B123" s="56" t="s">
        <v>390</v>
      </c>
      <c r="C123" s="17"/>
      <c r="D123" s="17"/>
      <c r="E123" s="17"/>
      <c r="F123" s="17"/>
      <c r="G123" s="17"/>
      <c r="I123" s="47">
        <f t="shared" si="2"/>
        <v>0</v>
      </c>
      <c r="J123" s="46">
        <f t="shared" si="3"/>
        <v>0</v>
      </c>
    </row>
    <row r="124" spans="1:10" x14ac:dyDescent="0.3">
      <c r="A124" t="s">
        <v>396</v>
      </c>
      <c r="B124" s="56" t="s">
        <v>390</v>
      </c>
      <c r="C124" s="17"/>
      <c r="D124" s="17"/>
      <c r="E124" s="17"/>
      <c r="F124" s="17"/>
      <c r="G124" s="17"/>
      <c r="I124" s="47">
        <f t="shared" si="2"/>
        <v>0</v>
      </c>
      <c r="J124" s="46">
        <f t="shared" si="3"/>
        <v>0</v>
      </c>
    </row>
    <row r="125" spans="1:10" x14ac:dyDescent="0.3">
      <c r="A125" t="s">
        <v>391</v>
      </c>
      <c r="B125" s="56" t="s">
        <v>390</v>
      </c>
      <c r="C125" s="17"/>
      <c r="D125" s="17"/>
      <c r="E125" s="17"/>
      <c r="F125" s="17"/>
      <c r="G125" s="17"/>
      <c r="I125" s="47">
        <f t="shared" si="2"/>
        <v>0</v>
      </c>
      <c r="J125" s="46">
        <f t="shared" si="3"/>
        <v>0</v>
      </c>
    </row>
    <row r="126" spans="1:10" x14ac:dyDescent="0.3">
      <c r="A126" t="s">
        <v>462</v>
      </c>
      <c r="B126" s="56" t="s">
        <v>390</v>
      </c>
      <c r="C126" s="17">
        <v>2338</v>
      </c>
      <c r="D126" s="17"/>
      <c r="E126" s="17">
        <v>2926</v>
      </c>
      <c r="F126" s="17">
        <v>5986</v>
      </c>
      <c r="G126" s="17"/>
      <c r="I126" s="47">
        <f t="shared" si="2"/>
        <v>11250</v>
      </c>
      <c r="J126" s="46">
        <f t="shared" si="3"/>
        <v>11250</v>
      </c>
    </row>
    <row r="127" spans="1:10" x14ac:dyDescent="0.3">
      <c r="A127" t="s">
        <v>408</v>
      </c>
      <c r="B127" s="56" t="s">
        <v>390</v>
      </c>
      <c r="C127" s="17"/>
      <c r="D127" s="17"/>
      <c r="E127" s="17">
        <v>1993</v>
      </c>
      <c r="F127" s="17"/>
      <c r="G127" s="17"/>
      <c r="I127" s="47">
        <f t="shared" si="2"/>
        <v>1993</v>
      </c>
      <c r="J127" s="46">
        <f t="shared" si="3"/>
        <v>1993</v>
      </c>
    </row>
    <row r="128" spans="1:10" x14ac:dyDescent="0.3">
      <c r="A128" t="s">
        <v>481</v>
      </c>
      <c r="B128" s="56" t="s">
        <v>480</v>
      </c>
      <c r="C128" s="17"/>
      <c r="D128" s="17"/>
      <c r="E128" s="17"/>
      <c r="F128" s="17"/>
      <c r="G128" s="17"/>
      <c r="I128" s="47">
        <f t="shared" si="2"/>
        <v>0</v>
      </c>
      <c r="J128" s="46">
        <f t="shared" si="3"/>
        <v>0</v>
      </c>
    </row>
    <row r="129" spans="1:10" x14ac:dyDescent="0.3">
      <c r="A129" t="s">
        <v>482</v>
      </c>
      <c r="B129" s="56" t="s">
        <v>480</v>
      </c>
      <c r="C129" s="17">
        <v>2600</v>
      </c>
      <c r="D129" s="17"/>
      <c r="E129" s="17"/>
      <c r="F129" s="17"/>
      <c r="G129" s="17"/>
      <c r="I129" s="47">
        <f t="shared" si="2"/>
        <v>2600</v>
      </c>
      <c r="J129" s="46">
        <f t="shared" si="3"/>
        <v>2600</v>
      </c>
    </row>
    <row r="130" spans="1:10" x14ac:dyDescent="0.3">
      <c r="A130" t="s">
        <v>483</v>
      </c>
      <c r="B130" s="56" t="s">
        <v>480</v>
      </c>
      <c r="C130" s="17"/>
      <c r="D130" s="17">
        <v>2131</v>
      </c>
      <c r="E130" s="17"/>
      <c r="F130" s="17"/>
      <c r="G130" s="17"/>
      <c r="I130" s="47">
        <f t="shared" si="2"/>
        <v>2131</v>
      </c>
      <c r="J130" s="46">
        <f t="shared" si="3"/>
        <v>2131</v>
      </c>
    </row>
    <row r="131" spans="1:10" x14ac:dyDescent="0.3">
      <c r="A131" t="s">
        <v>484</v>
      </c>
      <c r="B131" s="56" t="s">
        <v>480</v>
      </c>
      <c r="C131" s="17">
        <v>1285</v>
      </c>
      <c r="D131" s="17"/>
      <c r="E131" s="17">
        <v>1845</v>
      </c>
      <c r="F131" s="17"/>
      <c r="G131" s="17"/>
      <c r="I131" s="47">
        <f t="shared" si="2"/>
        <v>3130</v>
      </c>
      <c r="J131" s="46">
        <f t="shared" si="3"/>
        <v>3130</v>
      </c>
    </row>
    <row r="132" spans="1:10" x14ac:dyDescent="0.3">
      <c r="A132" t="s">
        <v>485</v>
      </c>
      <c r="B132" s="56" t="s">
        <v>480</v>
      </c>
      <c r="C132" s="17"/>
      <c r="D132" s="17"/>
      <c r="E132" s="17"/>
      <c r="F132" s="17"/>
      <c r="G132" s="17"/>
      <c r="I132" s="47">
        <f t="shared" si="2"/>
        <v>0</v>
      </c>
      <c r="J132" s="46">
        <f t="shared" si="3"/>
        <v>0</v>
      </c>
    </row>
    <row r="133" spans="1:10" x14ac:dyDescent="0.3">
      <c r="A133" t="s">
        <v>37</v>
      </c>
      <c r="B133" s="54" t="s">
        <v>316</v>
      </c>
      <c r="C133" s="17"/>
      <c r="D133" s="17"/>
      <c r="E133" s="17"/>
      <c r="F133" s="17"/>
      <c r="G133" s="17"/>
      <c r="I133" s="47">
        <f t="shared" si="2"/>
        <v>0</v>
      </c>
      <c r="J133" s="46">
        <f t="shared" si="3"/>
        <v>0</v>
      </c>
    </row>
    <row r="134" spans="1:10" ht="15.6" customHeight="1" x14ac:dyDescent="0.3">
      <c r="A134" s="53" t="s">
        <v>332</v>
      </c>
      <c r="B134" s="54" t="s">
        <v>316</v>
      </c>
      <c r="C134" s="17"/>
      <c r="D134" s="17"/>
      <c r="E134" s="17"/>
      <c r="F134" s="17"/>
      <c r="G134" s="17"/>
      <c r="I134" s="47">
        <f t="shared" si="2"/>
        <v>0</v>
      </c>
      <c r="J134" s="46">
        <f t="shared" si="3"/>
        <v>0</v>
      </c>
    </row>
    <row r="135" spans="1:10" x14ac:dyDescent="0.3">
      <c r="A135" s="53" t="s">
        <v>326</v>
      </c>
      <c r="B135" s="54" t="s">
        <v>316</v>
      </c>
      <c r="C135" s="17"/>
      <c r="D135" s="17"/>
      <c r="E135" s="17"/>
      <c r="F135" s="17"/>
      <c r="G135" s="17"/>
      <c r="I135" s="47">
        <f t="shared" si="2"/>
        <v>0</v>
      </c>
      <c r="J135" s="46">
        <f t="shared" si="3"/>
        <v>0</v>
      </c>
    </row>
    <row r="136" spans="1:10" x14ac:dyDescent="0.3">
      <c r="A136" s="53" t="s">
        <v>339</v>
      </c>
      <c r="B136" s="54" t="s">
        <v>316</v>
      </c>
      <c r="C136" s="17"/>
      <c r="D136" s="17"/>
      <c r="E136" s="17"/>
      <c r="F136" s="10"/>
      <c r="G136" s="17"/>
      <c r="I136" s="47">
        <f t="shared" si="2"/>
        <v>0</v>
      </c>
      <c r="J136" s="46">
        <f>I136</f>
        <v>0</v>
      </c>
    </row>
    <row r="137" spans="1:10" x14ac:dyDescent="0.3">
      <c r="A137" s="53" t="s">
        <v>461</v>
      </c>
      <c r="B137" s="54" t="s">
        <v>316</v>
      </c>
      <c r="C137" s="17">
        <v>1754</v>
      </c>
      <c r="D137" s="17"/>
      <c r="E137" s="17">
        <v>846</v>
      </c>
      <c r="F137" s="10"/>
      <c r="G137" s="17"/>
      <c r="I137" s="47">
        <f t="shared" si="2"/>
        <v>2600</v>
      </c>
      <c r="J137" s="46">
        <f>I137</f>
        <v>2600</v>
      </c>
    </row>
    <row r="138" spans="1:10" x14ac:dyDescent="0.3">
      <c r="A138" s="53" t="s">
        <v>161</v>
      </c>
      <c r="B138" s="54" t="s">
        <v>316</v>
      </c>
      <c r="C138" s="17"/>
      <c r="D138" s="17">
        <v>1241</v>
      </c>
      <c r="E138" s="17">
        <v>1522</v>
      </c>
      <c r="F138" s="10"/>
      <c r="G138" s="17"/>
      <c r="I138" s="47">
        <f t="shared" si="2"/>
        <v>2763</v>
      </c>
      <c r="J138" s="46">
        <f>I138</f>
        <v>2763</v>
      </c>
    </row>
    <row r="139" spans="1:10" x14ac:dyDescent="0.3">
      <c r="A139" s="53" t="s">
        <v>25</v>
      </c>
      <c r="B139" s="54" t="s">
        <v>397</v>
      </c>
      <c r="C139" s="17"/>
      <c r="D139" s="17"/>
      <c r="E139" s="17"/>
      <c r="F139" s="10"/>
      <c r="G139" s="17"/>
      <c r="I139" s="47">
        <f t="shared" si="2"/>
        <v>0</v>
      </c>
      <c r="J139" s="46">
        <f t="shared" ref="J139:J150" si="4">I139</f>
        <v>0</v>
      </c>
    </row>
    <row r="140" spans="1:10" x14ac:dyDescent="0.3">
      <c r="A140" s="53" t="s">
        <v>349</v>
      </c>
      <c r="B140" s="54" t="s">
        <v>397</v>
      </c>
      <c r="C140" s="17">
        <v>2280</v>
      </c>
      <c r="D140" s="17"/>
      <c r="E140" s="17"/>
      <c r="F140" s="10"/>
      <c r="G140" s="17"/>
      <c r="H140" s="89"/>
      <c r="I140" s="47">
        <f t="shared" si="2"/>
        <v>2280</v>
      </c>
      <c r="J140" s="46">
        <f t="shared" si="4"/>
        <v>2280</v>
      </c>
    </row>
    <row r="141" spans="1:10" x14ac:dyDescent="0.3">
      <c r="A141" s="53" t="s">
        <v>325</v>
      </c>
      <c r="B141" s="54" t="s">
        <v>397</v>
      </c>
      <c r="C141" s="17"/>
      <c r="D141" s="17">
        <v>1712</v>
      </c>
      <c r="E141" s="17"/>
      <c r="F141" s="10"/>
      <c r="G141" s="17"/>
      <c r="H141" s="89"/>
      <c r="I141" s="47">
        <f t="shared" si="2"/>
        <v>1712</v>
      </c>
      <c r="J141" s="46">
        <f t="shared" si="4"/>
        <v>1712</v>
      </c>
    </row>
    <row r="142" spans="1:10" x14ac:dyDescent="0.3">
      <c r="A142" s="53" t="s">
        <v>28</v>
      </c>
      <c r="B142" s="54" t="s">
        <v>397</v>
      </c>
      <c r="C142" s="17"/>
      <c r="D142" s="17"/>
      <c r="E142" s="17">
        <v>2574</v>
      </c>
      <c r="F142" s="10">
        <v>2834</v>
      </c>
      <c r="G142" s="17"/>
      <c r="H142" s="89"/>
      <c r="I142" s="47">
        <f t="shared" si="2"/>
        <v>5408</v>
      </c>
      <c r="J142" s="46">
        <f t="shared" si="4"/>
        <v>5408</v>
      </c>
    </row>
    <row r="143" spans="1:10" x14ac:dyDescent="0.3">
      <c r="A143" s="53" t="s">
        <v>398</v>
      </c>
      <c r="B143" s="54" t="s">
        <v>397</v>
      </c>
      <c r="C143" s="17">
        <v>1015</v>
      </c>
      <c r="D143" s="17"/>
      <c r="E143" s="17">
        <v>1558</v>
      </c>
      <c r="F143" s="10"/>
      <c r="G143" s="17"/>
      <c r="H143" s="89"/>
      <c r="I143" s="47">
        <f t="shared" si="2"/>
        <v>2573</v>
      </c>
      <c r="J143" s="46">
        <f t="shared" si="4"/>
        <v>2573</v>
      </c>
    </row>
    <row r="144" spans="1:10" x14ac:dyDescent="0.3">
      <c r="A144" s="53" t="s">
        <v>458</v>
      </c>
      <c r="B144" s="54" t="s">
        <v>397</v>
      </c>
      <c r="C144" s="17">
        <v>1737</v>
      </c>
      <c r="D144" s="17"/>
      <c r="E144" s="17">
        <v>4111</v>
      </c>
      <c r="F144" s="10">
        <v>9940</v>
      </c>
      <c r="G144" s="17"/>
      <c r="I144" s="47">
        <f t="shared" si="2"/>
        <v>15788</v>
      </c>
      <c r="J144" s="46">
        <f t="shared" si="4"/>
        <v>15788</v>
      </c>
    </row>
    <row r="145" spans="1:10" x14ac:dyDescent="0.3">
      <c r="A145" s="53" t="s">
        <v>160</v>
      </c>
      <c r="B145" s="54" t="s">
        <v>397</v>
      </c>
      <c r="C145" s="17"/>
      <c r="D145" s="17"/>
      <c r="E145" s="17">
        <v>1562</v>
      </c>
      <c r="F145" s="10"/>
      <c r="G145" s="17"/>
      <c r="I145" s="47">
        <f t="shared" si="2"/>
        <v>1562</v>
      </c>
      <c r="J145" s="46">
        <f t="shared" si="4"/>
        <v>1562</v>
      </c>
    </row>
    <row r="146" spans="1:10" x14ac:dyDescent="0.3">
      <c r="A146" t="s">
        <v>25</v>
      </c>
      <c r="B146" s="54" t="s">
        <v>486</v>
      </c>
      <c r="C146" s="17"/>
      <c r="D146" s="17"/>
      <c r="E146" s="17"/>
      <c r="F146" s="10"/>
      <c r="G146" s="17"/>
      <c r="I146" s="47">
        <f t="shared" si="2"/>
        <v>0</v>
      </c>
      <c r="J146" s="46">
        <f t="shared" si="4"/>
        <v>0</v>
      </c>
    </row>
    <row r="147" spans="1:10" x14ac:dyDescent="0.3">
      <c r="A147" t="s">
        <v>349</v>
      </c>
      <c r="B147" s="54" t="s">
        <v>486</v>
      </c>
      <c r="C147" s="17">
        <v>2556</v>
      </c>
      <c r="D147" s="17"/>
      <c r="E147" s="17"/>
      <c r="F147" s="10">
        <v>698</v>
      </c>
      <c r="G147" s="17"/>
      <c r="I147" s="47">
        <f t="shared" si="2"/>
        <v>3254</v>
      </c>
      <c r="J147" s="46">
        <f t="shared" si="4"/>
        <v>3254</v>
      </c>
    </row>
    <row r="148" spans="1:10" x14ac:dyDescent="0.3">
      <c r="A148" t="s">
        <v>325</v>
      </c>
      <c r="B148" s="54" t="s">
        <v>486</v>
      </c>
      <c r="C148" s="17"/>
      <c r="D148" s="17">
        <v>5459</v>
      </c>
      <c r="E148" s="17"/>
      <c r="F148" s="10"/>
      <c r="G148" s="17"/>
      <c r="I148" s="47">
        <f t="shared" si="2"/>
        <v>5459</v>
      </c>
      <c r="J148" s="46">
        <f t="shared" si="4"/>
        <v>5459</v>
      </c>
    </row>
    <row r="149" spans="1:10" x14ac:dyDescent="0.3">
      <c r="A149" t="s">
        <v>398</v>
      </c>
      <c r="B149" s="54" t="s">
        <v>486</v>
      </c>
      <c r="C149" s="17">
        <v>1090</v>
      </c>
      <c r="D149" s="17"/>
      <c r="E149" s="17">
        <v>1825</v>
      </c>
      <c r="F149" s="10"/>
      <c r="G149" s="17"/>
      <c r="I149" s="47">
        <f t="shared" si="2"/>
        <v>2915</v>
      </c>
      <c r="J149" s="46">
        <f t="shared" si="4"/>
        <v>2915</v>
      </c>
    </row>
    <row r="150" spans="1:10" x14ac:dyDescent="0.3">
      <c r="A150" t="s">
        <v>160</v>
      </c>
      <c r="B150" s="54" t="s">
        <v>486</v>
      </c>
      <c r="C150" s="17"/>
      <c r="D150" s="17"/>
      <c r="E150" s="17"/>
      <c r="F150" s="10"/>
      <c r="G150" s="17"/>
      <c r="I150" s="47">
        <f t="shared" si="2"/>
        <v>0</v>
      </c>
      <c r="J150" s="46">
        <f t="shared" si="4"/>
        <v>0</v>
      </c>
    </row>
    <row r="151" spans="1:10" x14ac:dyDescent="0.3">
      <c r="A151" s="2" t="s">
        <v>37</v>
      </c>
      <c r="B151" s="2" t="s">
        <v>381</v>
      </c>
      <c r="C151" s="17"/>
      <c r="D151" s="17"/>
      <c r="E151" s="17"/>
      <c r="F151" s="10"/>
      <c r="G151" s="17"/>
      <c r="I151" s="47">
        <f t="shared" si="2"/>
        <v>0</v>
      </c>
      <c r="J151" s="46"/>
    </row>
    <row r="152" spans="1:10" x14ac:dyDescent="0.3">
      <c r="A152" s="2" t="s">
        <v>332</v>
      </c>
      <c r="B152" s="2" t="s">
        <v>381</v>
      </c>
      <c r="C152" s="17"/>
      <c r="D152" s="17"/>
      <c r="E152" s="17"/>
      <c r="F152" s="10"/>
      <c r="G152" s="17"/>
      <c r="I152" s="47">
        <f t="shared" si="2"/>
        <v>0</v>
      </c>
      <c r="J152" s="46"/>
    </row>
    <row r="153" spans="1:10" x14ac:dyDescent="0.3">
      <c r="A153" s="2" t="s">
        <v>33</v>
      </c>
      <c r="B153" s="2" t="s">
        <v>381</v>
      </c>
      <c r="C153" s="17">
        <v>793</v>
      </c>
      <c r="D153" s="17"/>
      <c r="E153" s="17"/>
      <c r="F153" s="10"/>
      <c r="G153" s="17"/>
      <c r="I153" s="47">
        <f t="shared" ref="I153:I191" si="5">C153+D153+E153+F153+G153+H153</f>
        <v>793</v>
      </c>
      <c r="J153" s="46"/>
    </row>
    <row r="154" spans="1:10" x14ac:dyDescent="0.3">
      <c r="A154" s="2" t="s">
        <v>326</v>
      </c>
      <c r="B154" s="2" t="s">
        <v>381</v>
      </c>
      <c r="C154" s="17">
        <v>476</v>
      </c>
      <c r="D154" s="17"/>
      <c r="E154" s="17"/>
      <c r="F154" s="10"/>
      <c r="G154" s="17"/>
      <c r="I154" s="47">
        <f t="shared" si="5"/>
        <v>476</v>
      </c>
      <c r="J154" s="46"/>
    </row>
    <row r="155" spans="1:10" x14ac:dyDescent="0.3">
      <c r="A155" s="2" t="s">
        <v>31</v>
      </c>
      <c r="B155" s="2" t="s">
        <v>381</v>
      </c>
      <c r="C155" s="17"/>
      <c r="D155" s="17"/>
      <c r="E155" s="17"/>
      <c r="F155" s="10"/>
      <c r="G155" s="17"/>
      <c r="I155" s="47">
        <f t="shared" si="5"/>
        <v>0</v>
      </c>
      <c r="J155" s="46"/>
    </row>
    <row r="156" spans="1:10" x14ac:dyDescent="0.3">
      <c r="A156" s="2" t="s">
        <v>339</v>
      </c>
      <c r="B156" s="2" t="s">
        <v>381</v>
      </c>
      <c r="C156" s="17">
        <v>8373</v>
      </c>
      <c r="D156" s="17">
        <v>3151</v>
      </c>
      <c r="E156" s="17">
        <v>1182</v>
      </c>
      <c r="F156" s="10"/>
      <c r="G156" s="17"/>
      <c r="I156" s="47">
        <f t="shared" si="5"/>
        <v>12706</v>
      </c>
      <c r="J156" s="46"/>
    </row>
    <row r="157" spans="1:10" x14ac:dyDescent="0.3">
      <c r="A157" s="2" t="s">
        <v>245</v>
      </c>
      <c r="B157" s="2" t="s">
        <v>381</v>
      </c>
      <c r="C157" s="17">
        <v>476</v>
      </c>
      <c r="D157" s="17">
        <v>1524</v>
      </c>
      <c r="E157" s="17"/>
      <c r="F157" s="10">
        <v>452</v>
      </c>
      <c r="G157" s="17"/>
      <c r="I157" s="47">
        <f t="shared" si="5"/>
        <v>2452</v>
      </c>
      <c r="J157" s="46"/>
    </row>
    <row r="158" spans="1:10" x14ac:dyDescent="0.3">
      <c r="A158" s="2" t="s">
        <v>161</v>
      </c>
      <c r="B158" s="2" t="s">
        <v>381</v>
      </c>
      <c r="C158" s="17"/>
      <c r="D158" s="17">
        <v>1331</v>
      </c>
      <c r="E158" s="17">
        <v>1251</v>
      </c>
      <c r="F158" s="10">
        <v>3732</v>
      </c>
      <c r="G158" s="17"/>
      <c r="I158" s="47">
        <f t="shared" si="5"/>
        <v>6314</v>
      </c>
      <c r="J158" s="46"/>
    </row>
    <row r="159" spans="1:10" x14ac:dyDescent="0.3">
      <c r="A159" s="2" t="s">
        <v>37</v>
      </c>
      <c r="B159" s="2" t="s">
        <v>153</v>
      </c>
      <c r="C159" s="17">
        <v>520</v>
      </c>
      <c r="D159" s="17"/>
      <c r="E159" s="17">
        <v>452</v>
      </c>
      <c r="F159" s="10">
        <v>554</v>
      </c>
      <c r="G159" s="17"/>
      <c r="I159" s="47">
        <f t="shared" si="5"/>
        <v>1526</v>
      </c>
      <c r="J159" s="46">
        <f>I151+I159+I167</f>
        <v>1526</v>
      </c>
    </row>
    <row r="160" spans="1:10" x14ac:dyDescent="0.3">
      <c r="A160" s="2" t="s">
        <v>332</v>
      </c>
      <c r="B160" s="2" t="s">
        <v>153</v>
      </c>
      <c r="C160" s="17">
        <v>354</v>
      </c>
      <c r="D160" s="17"/>
      <c r="E160" s="17"/>
      <c r="F160" s="10">
        <v>477</v>
      </c>
      <c r="G160" s="17"/>
      <c r="H160" s="87"/>
      <c r="I160" s="47">
        <f t="shared" si="5"/>
        <v>831</v>
      </c>
      <c r="J160" s="46">
        <f>I160+I168+I152</f>
        <v>831</v>
      </c>
    </row>
    <row r="161" spans="1:10" x14ac:dyDescent="0.3">
      <c r="A161" s="2" t="s">
        <v>33</v>
      </c>
      <c r="B161" s="2" t="s">
        <v>153</v>
      </c>
      <c r="C161" s="17"/>
      <c r="D161" s="17"/>
      <c r="E161" s="17">
        <v>1063</v>
      </c>
      <c r="F161" s="10"/>
      <c r="G161" s="17"/>
      <c r="I161" s="47">
        <f t="shared" si="5"/>
        <v>1063</v>
      </c>
      <c r="J161" s="46">
        <f>I153+I161+I169</f>
        <v>1856</v>
      </c>
    </row>
    <row r="162" spans="1:10" x14ac:dyDescent="0.3">
      <c r="A162" s="2" t="s">
        <v>326</v>
      </c>
      <c r="B162" s="2" t="s">
        <v>153</v>
      </c>
      <c r="C162" s="17">
        <v>3174</v>
      </c>
      <c r="D162" s="17">
        <v>2586</v>
      </c>
      <c r="E162" s="17"/>
      <c r="F162" s="10"/>
      <c r="G162" s="17"/>
      <c r="I162" s="47">
        <f t="shared" si="5"/>
        <v>5760</v>
      </c>
      <c r="J162" s="46">
        <f>I162+I170+I154</f>
        <v>6236</v>
      </c>
    </row>
    <row r="163" spans="1:10" x14ac:dyDescent="0.3">
      <c r="A163" s="2" t="s">
        <v>31</v>
      </c>
      <c r="B163" s="2" t="s">
        <v>153</v>
      </c>
      <c r="C163" s="17"/>
      <c r="D163" s="17">
        <v>1878</v>
      </c>
      <c r="E163" s="17">
        <v>4411</v>
      </c>
      <c r="F163" s="10">
        <v>4129</v>
      </c>
      <c r="G163" s="17">
        <v>1108</v>
      </c>
      <c r="I163" s="47">
        <f t="shared" si="5"/>
        <v>11526</v>
      </c>
      <c r="J163" s="46">
        <f>I155+I163+I171</f>
        <v>11526</v>
      </c>
    </row>
    <row r="164" spans="1:10" x14ac:dyDescent="0.3">
      <c r="A164" s="2" t="s">
        <v>339</v>
      </c>
      <c r="B164" s="2" t="s">
        <v>153</v>
      </c>
      <c r="C164" s="17"/>
      <c r="D164" s="17">
        <v>465</v>
      </c>
      <c r="E164" s="17"/>
      <c r="F164" s="10"/>
      <c r="G164" s="17"/>
      <c r="I164" s="47">
        <f t="shared" si="5"/>
        <v>465</v>
      </c>
      <c r="J164" s="46">
        <f>I164+I172+I156</f>
        <v>14796.6</v>
      </c>
    </row>
    <row r="165" spans="1:10" x14ac:dyDescent="0.3">
      <c r="A165" s="2" t="s">
        <v>245</v>
      </c>
      <c r="B165" s="2" t="s">
        <v>153</v>
      </c>
      <c r="C165" s="17"/>
      <c r="D165" s="17"/>
      <c r="E165" s="17">
        <v>1518</v>
      </c>
      <c r="F165" s="10"/>
      <c r="G165" s="17"/>
      <c r="H165" s="87"/>
      <c r="I165" s="47">
        <f t="shared" si="5"/>
        <v>1518</v>
      </c>
      <c r="J165" s="46">
        <f>I157+I165+I173</f>
        <v>3970</v>
      </c>
    </row>
    <row r="166" spans="1:10" x14ac:dyDescent="0.3">
      <c r="A166" s="2" t="s">
        <v>161</v>
      </c>
      <c r="B166" s="2" t="s">
        <v>153</v>
      </c>
      <c r="C166" s="17"/>
      <c r="D166" s="17"/>
      <c r="E166" s="17"/>
      <c r="F166" s="10"/>
      <c r="G166" s="17"/>
      <c r="H166" s="17"/>
      <c r="I166" s="47">
        <f t="shared" si="5"/>
        <v>0</v>
      </c>
      <c r="J166" s="46">
        <f>I166+I174+I158</f>
        <v>6314</v>
      </c>
    </row>
    <row r="167" spans="1:10" x14ac:dyDescent="0.3">
      <c r="A167" s="2" t="s">
        <v>37</v>
      </c>
      <c r="B167" s="2" t="s">
        <v>489</v>
      </c>
      <c r="C167" s="17"/>
      <c r="D167" s="17"/>
      <c r="E167" s="17"/>
      <c r="F167" s="17"/>
      <c r="G167" s="17"/>
      <c r="I167" s="47">
        <f t="shared" si="5"/>
        <v>0</v>
      </c>
      <c r="J167" s="46"/>
    </row>
    <row r="168" spans="1:10" x14ac:dyDescent="0.3">
      <c r="A168" s="2" t="s">
        <v>332</v>
      </c>
      <c r="B168" s="2" t="s">
        <v>489</v>
      </c>
      <c r="C168" s="17"/>
      <c r="D168" s="17"/>
      <c r="E168" s="17"/>
      <c r="F168" s="10"/>
      <c r="G168" s="17"/>
      <c r="I168" s="47">
        <f t="shared" si="5"/>
        <v>0</v>
      </c>
      <c r="J168" s="46"/>
    </row>
    <row r="169" spans="1:10" x14ac:dyDescent="0.3">
      <c r="A169" s="2" t="s">
        <v>33</v>
      </c>
      <c r="B169" s="2" t="s">
        <v>489</v>
      </c>
      <c r="C169" s="17"/>
      <c r="D169" s="17"/>
      <c r="E169" s="17"/>
      <c r="F169" s="10"/>
      <c r="G169" s="17"/>
      <c r="I169" s="47">
        <f t="shared" si="5"/>
        <v>0</v>
      </c>
      <c r="J169" s="46"/>
    </row>
    <row r="170" spans="1:10" x14ac:dyDescent="0.3">
      <c r="A170" s="2" t="s">
        <v>326</v>
      </c>
      <c r="B170" s="2" t="s">
        <v>489</v>
      </c>
      <c r="C170" s="17"/>
      <c r="D170" s="17"/>
      <c r="E170" s="17"/>
      <c r="F170" s="10"/>
      <c r="G170" s="17"/>
      <c r="I170" s="47">
        <f t="shared" si="5"/>
        <v>0</v>
      </c>
      <c r="J170" s="46"/>
    </row>
    <row r="171" spans="1:10" x14ac:dyDescent="0.3">
      <c r="A171" s="2" t="s">
        <v>31</v>
      </c>
      <c r="B171" s="2" t="s">
        <v>489</v>
      </c>
      <c r="C171" s="17"/>
      <c r="D171" s="17"/>
      <c r="E171" s="17"/>
      <c r="F171" s="10"/>
      <c r="G171" s="17"/>
      <c r="H171" s="17"/>
      <c r="I171" s="47">
        <f t="shared" si="5"/>
        <v>0</v>
      </c>
      <c r="J171" s="46"/>
    </row>
    <row r="172" spans="1:10" x14ac:dyDescent="0.3">
      <c r="A172" s="2" t="s">
        <v>339</v>
      </c>
      <c r="B172" s="2" t="s">
        <v>489</v>
      </c>
      <c r="C172" s="17"/>
      <c r="D172" s="17"/>
      <c r="E172" s="17"/>
      <c r="F172" s="10">
        <v>1625.6</v>
      </c>
      <c r="G172" s="17"/>
      <c r="H172" s="17"/>
      <c r="I172" s="47">
        <f t="shared" si="5"/>
        <v>1625.6</v>
      </c>
      <c r="J172" s="46"/>
    </row>
    <row r="173" spans="1:10" x14ac:dyDescent="0.3">
      <c r="A173" s="2" t="s">
        <v>245</v>
      </c>
      <c r="B173" s="2" t="s">
        <v>489</v>
      </c>
      <c r="C173" s="17"/>
      <c r="D173" s="17"/>
      <c r="E173" s="17"/>
      <c r="F173" s="10"/>
      <c r="G173" s="17"/>
      <c r="H173" s="87"/>
      <c r="I173" s="47">
        <f t="shared" si="5"/>
        <v>0</v>
      </c>
      <c r="J173" s="46"/>
    </row>
    <row r="174" spans="1:10" x14ac:dyDescent="0.3">
      <c r="A174" s="2" t="s">
        <v>161</v>
      </c>
      <c r="B174" s="2" t="s">
        <v>489</v>
      </c>
      <c r="C174" s="17"/>
      <c r="D174" s="17"/>
      <c r="E174" s="17"/>
      <c r="F174" s="10"/>
      <c r="G174" s="17"/>
      <c r="H174" s="87"/>
      <c r="I174" s="47">
        <f t="shared" si="5"/>
        <v>0</v>
      </c>
      <c r="J174" s="46"/>
    </row>
    <row r="175" spans="1:10" x14ac:dyDescent="0.3">
      <c r="A175" s="2" t="s">
        <v>42</v>
      </c>
      <c r="B175" s="54" t="s">
        <v>385</v>
      </c>
      <c r="C175" s="17">
        <v>6662</v>
      </c>
      <c r="D175" s="17">
        <v>11893</v>
      </c>
      <c r="E175" s="17">
        <v>5713</v>
      </c>
      <c r="F175" s="10"/>
      <c r="G175" s="17"/>
      <c r="H175" s="17"/>
      <c r="I175" s="47">
        <f t="shared" si="5"/>
        <v>24268</v>
      </c>
      <c r="J175" s="46">
        <f t="shared" ref="J175:J180" si="6">I175+I184</f>
        <v>38007</v>
      </c>
    </row>
    <row r="176" spans="1:10" x14ac:dyDescent="0.3">
      <c r="A176" s="2" t="s">
        <v>356</v>
      </c>
      <c r="B176" s="54" t="s">
        <v>385</v>
      </c>
      <c r="C176" s="17">
        <v>5099</v>
      </c>
      <c r="D176" s="17">
        <v>7367</v>
      </c>
      <c r="E176" s="17"/>
      <c r="F176" s="10"/>
      <c r="G176" s="17"/>
      <c r="I176" s="47">
        <f t="shared" si="5"/>
        <v>12466</v>
      </c>
      <c r="J176" s="46">
        <f t="shared" si="6"/>
        <v>23582</v>
      </c>
    </row>
    <row r="177" spans="1:10" x14ac:dyDescent="0.3">
      <c r="A177" s="2" t="s">
        <v>44</v>
      </c>
      <c r="B177" s="54" t="s">
        <v>385</v>
      </c>
      <c r="C177" s="17"/>
      <c r="D177" s="17"/>
      <c r="E177" s="17"/>
      <c r="F177" s="10"/>
      <c r="G177" s="17"/>
      <c r="I177" s="47">
        <f t="shared" si="5"/>
        <v>0</v>
      </c>
      <c r="J177" s="46">
        <f t="shared" si="6"/>
        <v>16072</v>
      </c>
    </row>
    <row r="178" spans="1:10" x14ac:dyDescent="0.3">
      <c r="A178" s="2" t="s">
        <v>357</v>
      </c>
      <c r="B178" s="54" t="s">
        <v>385</v>
      </c>
      <c r="C178" s="17"/>
      <c r="D178" s="17">
        <v>6387</v>
      </c>
      <c r="E178" s="17">
        <v>2076</v>
      </c>
      <c r="F178" s="10"/>
      <c r="G178" s="17"/>
      <c r="I178" s="47">
        <f t="shared" si="5"/>
        <v>8463</v>
      </c>
      <c r="J178" s="46">
        <f t="shared" si="6"/>
        <v>36802</v>
      </c>
    </row>
    <row r="179" spans="1:10" x14ac:dyDescent="0.3">
      <c r="A179" s="2" t="s">
        <v>71</v>
      </c>
      <c r="B179" s="54" t="s">
        <v>385</v>
      </c>
      <c r="C179" s="17">
        <v>2675</v>
      </c>
      <c r="D179" s="17"/>
      <c r="E179" s="17">
        <v>1999</v>
      </c>
      <c r="F179" s="10"/>
      <c r="G179" s="17"/>
      <c r="I179" s="47">
        <f t="shared" si="5"/>
        <v>4674</v>
      </c>
      <c r="J179" s="46">
        <f t="shared" si="6"/>
        <v>25397</v>
      </c>
    </row>
    <row r="180" spans="1:10" x14ac:dyDescent="0.3">
      <c r="A180" s="2" t="s">
        <v>416</v>
      </c>
      <c r="B180" s="54" t="s">
        <v>385</v>
      </c>
      <c r="C180" s="17">
        <v>5726</v>
      </c>
      <c r="D180" s="17">
        <v>13196</v>
      </c>
      <c r="E180" s="17">
        <v>1488</v>
      </c>
      <c r="F180" s="10"/>
      <c r="G180" s="17"/>
      <c r="H180" s="17"/>
      <c r="I180" s="47">
        <f t="shared" si="5"/>
        <v>20410</v>
      </c>
      <c r="J180" s="46">
        <f t="shared" si="6"/>
        <v>31880</v>
      </c>
    </row>
    <row r="181" spans="1:10" x14ac:dyDescent="0.3">
      <c r="A181" s="2" t="s">
        <v>457</v>
      </c>
      <c r="B181" s="54" t="s">
        <v>385</v>
      </c>
      <c r="C181" s="17">
        <v>1101</v>
      </c>
      <c r="D181" s="17"/>
      <c r="E181" s="17">
        <v>1895</v>
      </c>
      <c r="F181" s="10">
        <v>3412</v>
      </c>
      <c r="G181" s="17"/>
      <c r="H181" s="87"/>
      <c r="I181" s="47">
        <f t="shared" si="5"/>
        <v>6408</v>
      </c>
      <c r="J181" s="46">
        <f>I181</f>
        <v>6408</v>
      </c>
    </row>
    <row r="182" spans="1:10" x14ac:dyDescent="0.3">
      <c r="A182" s="2" t="s">
        <v>358</v>
      </c>
      <c r="B182" s="54" t="s">
        <v>385</v>
      </c>
      <c r="C182" s="17">
        <v>3091</v>
      </c>
      <c r="D182" s="17"/>
      <c r="E182" s="17"/>
      <c r="F182" s="10"/>
      <c r="G182" s="17"/>
      <c r="H182" s="87"/>
      <c r="I182" s="47">
        <f t="shared" si="5"/>
        <v>3091</v>
      </c>
      <c r="J182" s="46">
        <f>I182+I190</f>
        <v>11756</v>
      </c>
    </row>
    <row r="183" spans="1:10" x14ac:dyDescent="0.3">
      <c r="A183" s="2" t="s">
        <v>359</v>
      </c>
      <c r="B183" s="54" t="s">
        <v>385</v>
      </c>
      <c r="C183" s="17">
        <v>3065</v>
      </c>
      <c r="D183" s="17">
        <v>4630</v>
      </c>
      <c r="E183" s="17">
        <v>1259</v>
      </c>
      <c r="F183" s="10"/>
      <c r="G183" s="17"/>
      <c r="H183" s="87"/>
      <c r="I183" s="47">
        <f t="shared" si="5"/>
        <v>8954</v>
      </c>
      <c r="J183" s="46">
        <f>I183+I191</f>
        <v>16897</v>
      </c>
    </row>
    <row r="184" spans="1:10" x14ac:dyDescent="0.3">
      <c r="A184" s="65" t="s">
        <v>29</v>
      </c>
      <c r="B184" s="58" t="s">
        <v>310</v>
      </c>
      <c r="C184" s="17">
        <v>2034</v>
      </c>
      <c r="D184" s="17">
        <v>1112</v>
      </c>
      <c r="E184" s="17">
        <v>3612</v>
      </c>
      <c r="F184" s="17">
        <v>6981</v>
      </c>
      <c r="G184" s="17"/>
      <c r="I184" s="47">
        <f t="shared" si="5"/>
        <v>13739</v>
      </c>
      <c r="J184" s="46"/>
    </row>
    <row r="185" spans="1:10" x14ac:dyDescent="0.3">
      <c r="A185" s="65" t="s">
        <v>330</v>
      </c>
      <c r="B185" s="58" t="s">
        <v>310</v>
      </c>
      <c r="C185" s="17">
        <v>1551</v>
      </c>
      <c r="D185" s="17"/>
      <c r="E185" s="17">
        <v>2966</v>
      </c>
      <c r="F185" s="17">
        <v>4006</v>
      </c>
      <c r="G185" s="17">
        <v>2593</v>
      </c>
      <c r="I185" s="47">
        <f t="shared" si="5"/>
        <v>11116</v>
      </c>
      <c r="J185" s="46"/>
    </row>
    <row r="186" spans="1:10" x14ac:dyDescent="0.3">
      <c r="A186" s="65" t="s">
        <v>17</v>
      </c>
      <c r="B186" s="58" t="s">
        <v>310</v>
      </c>
      <c r="C186" s="17">
        <v>5454</v>
      </c>
      <c r="D186" s="17"/>
      <c r="E186" s="17">
        <v>8524</v>
      </c>
      <c r="F186" s="17">
        <v>2094</v>
      </c>
      <c r="G186" s="17"/>
      <c r="I186" s="47">
        <f t="shared" si="5"/>
        <v>16072</v>
      </c>
      <c r="J186" s="46"/>
    </row>
    <row r="187" spans="1:10" x14ac:dyDescent="0.3">
      <c r="A187" s="65" t="s">
        <v>331</v>
      </c>
      <c r="B187" s="58" t="s">
        <v>310</v>
      </c>
      <c r="C187" s="17">
        <v>2006</v>
      </c>
      <c r="D187" s="17">
        <v>2313</v>
      </c>
      <c r="E187" s="17">
        <v>6399</v>
      </c>
      <c r="F187" s="17">
        <v>17621</v>
      </c>
      <c r="G187" s="17"/>
      <c r="I187" s="47">
        <f t="shared" si="5"/>
        <v>28339</v>
      </c>
      <c r="J187" s="46"/>
    </row>
    <row r="188" spans="1:10" x14ac:dyDescent="0.3">
      <c r="A188" s="65" t="s">
        <v>18</v>
      </c>
      <c r="B188" s="58" t="s">
        <v>310</v>
      </c>
      <c r="C188" s="17"/>
      <c r="D188" s="17">
        <v>791</v>
      </c>
      <c r="E188" s="17">
        <v>4223</v>
      </c>
      <c r="F188" s="10">
        <v>8933</v>
      </c>
      <c r="G188" s="17">
        <v>6776</v>
      </c>
      <c r="I188" s="47">
        <f t="shared" si="5"/>
        <v>20723</v>
      </c>
      <c r="J188" s="46"/>
    </row>
    <row r="189" spans="1:10" x14ac:dyDescent="0.3">
      <c r="A189" s="65" t="s">
        <v>415</v>
      </c>
      <c r="B189" s="58" t="s">
        <v>310</v>
      </c>
      <c r="C189" s="17">
        <v>2077</v>
      </c>
      <c r="D189" s="17">
        <v>1040</v>
      </c>
      <c r="E189" s="17">
        <v>3995</v>
      </c>
      <c r="F189" s="10">
        <v>4358</v>
      </c>
      <c r="G189" s="17"/>
      <c r="I189" s="47">
        <f t="shared" si="5"/>
        <v>11470</v>
      </c>
      <c r="J189" s="46"/>
    </row>
    <row r="190" spans="1:10" x14ac:dyDescent="0.3">
      <c r="A190" s="65" t="s">
        <v>244</v>
      </c>
      <c r="B190" s="58" t="s">
        <v>310</v>
      </c>
      <c r="C190" s="17"/>
      <c r="D190" s="17">
        <v>3833</v>
      </c>
      <c r="E190" s="17">
        <v>2474</v>
      </c>
      <c r="F190" s="10">
        <v>2358</v>
      </c>
      <c r="G190" s="17"/>
      <c r="I190" s="47">
        <f t="shared" si="5"/>
        <v>8665</v>
      </c>
      <c r="J190" s="46"/>
    </row>
    <row r="191" spans="1:10" x14ac:dyDescent="0.3">
      <c r="A191" s="65" t="s">
        <v>162</v>
      </c>
      <c r="B191" s="58" t="s">
        <v>310</v>
      </c>
      <c r="C191" s="17">
        <v>1644</v>
      </c>
      <c r="D191" s="17">
        <v>1861</v>
      </c>
      <c r="E191" s="17">
        <v>1195</v>
      </c>
      <c r="F191" s="10"/>
      <c r="G191" s="17">
        <v>3243</v>
      </c>
      <c r="I191" s="47">
        <f t="shared" si="5"/>
        <v>7943</v>
      </c>
      <c r="J191" s="46"/>
    </row>
    <row r="192" spans="1:10" x14ac:dyDescent="0.3">
      <c r="C192" s="1" t="s">
        <v>0</v>
      </c>
      <c r="D192" s="1" t="s">
        <v>0</v>
      </c>
      <c r="E192" s="1" t="s">
        <v>0</v>
      </c>
      <c r="F192" s="1" t="s">
        <v>0</v>
      </c>
      <c r="G192" s="1" t="s">
        <v>0</v>
      </c>
      <c r="H192" s="1" t="s">
        <v>0</v>
      </c>
      <c r="I192" s="1" t="s">
        <v>0</v>
      </c>
    </row>
    <row r="193" spans="3:12" x14ac:dyDescent="0.3">
      <c r="C193" s="70">
        <f t="shared" ref="C193:J193" si="7">SUM(C4:C191)</f>
        <v>202056</v>
      </c>
      <c r="D193" s="70">
        <f t="shared" si="7"/>
        <v>207150</v>
      </c>
      <c r="E193" s="70">
        <f t="shared" si="7"/>
        <v>190100</v>
      </c>
      <c r="F193" s="70">
        <f t="shared" si="7"/>
        <v>206932.6</v>
      </c>
      <c r="G193" s="70">
        <f t="shared" si="7"/>
        <v>46437</v>
      </c>
      <c r="H193" s="70">
        <f t="shared" si="7"/>
        <v>0</v>
      </c>
      <c r="I193" s="76">
        <f t="shared" si="7"/>
        <v>852675.6</v>
      </c>
      <c r="J193" s="76">
        <f t="shared" si="7"/>
        <v>852675.6</v>
      </c>
      <c r="L193" s="88">
        <f>I193-J193</f>
        <v>0</v>
      </c>
    </row>
    <row r="194" spans="3:12" x14ac:dyDescent="0.3">
      <c r="C194" s="1" t="s">
        <v>1</v>
      </c>
      <c r="D194" s="1" t="s">
        <v>1</v>
      </c>
      <c r="E194" s="1" t="s">
        <v>1</v>
      </c>
      <c r="F194" s="1" t="s">
        <v>1</v>
      </c>
      <c r="G194" s="1" t="s">
        <v>1</v>
      </c>
      <c r="H194" s="1" t="s">
        <v>1</v>
      </c>
      <c r="I194" s="1" t="s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D4C54-9E1B-4C5E-81CA-4AF41B9DF8D1}">
  <dimension ref="A1:L197"/>
  <sheetViews>
    <sheetView topLeftCell="A109" workbookViewId="0">
      <selection activeCell="A132" sqref="A132"/>
    </sheetView>
  </sheetViews>
  <sheetFormatPr defaultRowHeight="14.4" x14ac:dyDescent="0.3"/>
  <cols>
    <col min="2" max="2" width="19.6640625" customWidth="1"/>
    <col min="3" max="3" width="11.88671875" customWidth="1"/>
    <col min="4" max="5" width="12.5546875" customWidth="1"/>
    <col min="6" max="7" width="12.33203125" customWidth="1"/>
    <col min="8" max="8" width="12" customWidth="1"/>
    <col min="9" max="9" width="14.21875" customWidth="1"/>
    <col min="10" max="10" width="14" customWidth="1"/>
  </cols>
  <sheetData>
    <row r="1" spans="1:10" x14ac:dyDescent="0.3">
      <c r="A1" t="s">
        <v>490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478</v>
      </c>
      <c r="I2" t="s">
        <v>7</v>
      </c>
    </row>
    <row r="3" spans="1:10" x14ac:dyDescent="0.3">
      <c r="C3" s="3" t="s">
        <v>90</v>
      </c>
      <c r="D3" s="4" t="s">
        <v>238</v>
      </c>
      <c r="E3" s="4" t="s">
        <v>239</v>
      </c>
      <c r="F3" s="3" t="s">
        <v>65</v>
      </c>
      <c r="G3" s="3" t="s">
        <v>66</v>
      </c>
      <c r="H3" s="3"/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>C4+D4+E4+F4+G4+H4</f>
        <v>0</v>
      </c>
      <c r="J4" s="44">
        <f>I4+I28+I20+I37+I45</f>
        <v>31549</v>
      </c>
    </row>
    <row r="5" spans="1:10" x14ac:dyDescent="0.3">
      <c r="A5" t="s">
        <v>421</v>
      </c>
      <c r="B5" t="s">
        <v>13</v>
      </c>
      <c r="C5" s="17"/>
      <c r="D5" s="17"/>
      <c r="E5" s="17"/>
      <c r="F5" s="10"/>
      <c r="G5" s="17"/>
      <c r="I5" s="47">
        <f t="shared" ref="I5:I68" si="0">C5+D5+E5+F5+G5+H5</f>
        <v>0</v>
      </c>
      <c r="J5" s="44">
        <f>I5+I29+I38+I46</f>
        <v>92995</v>
      </c>
    </row>
    <row r="6" spans="1:10" x14ac:dyDescent="0.3">
      <c r="A6" t="s">
        <v>20</v>
      </c>
      <c r="B6" t="s">
        <v>13</v>
      </c>
      <c r="C6" s="17"/>
      <c r="D6" s="17"/>
      <c r="E6" s="17"/>
      <c r="F6" s="17"/>
      <c r="G6" s="17"/>
      <c r="I6" s="47">
        <f t="shared" si="0"/>
        <v>0</v>
      </c>
      <c r="J6" s="44">
        <f>I6+I30+I39+I47</f>
        <v>57868</v>
      </c>
    </row>
    <row r="7" spans="1:10" x14ac:dyDescent="0.3">
      <c r="A7" t="s">
        <v>422</v>
      </c>
      <c r="B7" t="s">
        <v>13</v>
      </c>
      <c r="C7" s="17"/>
      <c r="D7" s="17"/>
      <c r="E7" s="17"/>
      <c r="F7" s="17"/>
      <c r="G7" s="17"/>
      <c r="I7" s="47">
        <f t="shared" si="0"/>
        <v>0</v>
      </c>
      <c r="J7" s="44">
        <f>I7+I19+I23+I31+I40+I48</f>
        <v>35612</v>
      </c>
    </row>
    <row r="8" spans="1:10" x14ac:dyDescent="0.3">
      <c r="A8" t="s">
        <v>21</v>
      </c>
      <c r="B8" t="s">
        <v>13</v>
      </c>
      <c r="C8" s="17"/>
      <c r="D8" s="17"/>
      <c r="E8" s="17"/>
      <c r="F8" s="17"/>
      <c r="G8" s="17"/>
      <c r="I8" s="47">
        <f t="shared" si="0"/>
        <v>0</v>
      </c>
      <c r="J8" s="44">
        <f>I8+I24+I32+I41+I49</f>
        <v>27737</v>
      </c>
    </row>
    <row r="9" spans="1:10" x14ac:dyDescent="0.3">
      <c r="A9" t="s">
        <v>423</v>
      </c>
      <c r="B9" t="s">
        <v>13</v>
      </c>
      <c r="C9" s="17"/>
      <c r="D9" s="17"/>
      <c r="E9" s="17"/>
      <c r="F9" s="17"/>
      <c r="G9" s="17"/>
      <c r="I9" s="47">
        <f t="shared" si="0"/>
        <v>0</v>
      </c>
      <c r="J9" s="44">
        <f>I9+I27+I33+I42+I50</f>
        <v>20056</v>
      </c>
    </row>
    <row r="10" spans="1:10" x14ac:dyDescent="0.3">
      <c r="A10" t="s">
        <v>243</v>
      </c>
      <c r="B10" t="s">
        <v>13</v>
      </c>
      <c r="C10" s="17"/>
      <c r="D10" s="17"/>
      <c r="E10" s="17"/>
      <c r="F10" s="17"/>
      <c r="G10" s="17"/>
      <c r="I10" s="47">
        <f t="shared" si="0"/>
        <v>0</v>
      </c>
      <c r="J10" s="44">
        <f>I10+I25+I21+I35+I43+I52</f>
        <v>33286</v>
      </c>
    </row>
    <row r="11" spans="1:10" x14ac:dyDescent="0.3">
      <c r="A11" t="s">
        <v>197</v>
      </c>
      <c r="B11" t="s">
        <v>13</v>
      </c>
      <c r="C11" s="17"/>
      <c r="D11" s="17"/>
      <c r="E11" s="17"/>
      <c r="F11" s="17"/>
      <c r="G11" s="17"/>
      <c r="I11" s="47">
        <f t="shared" si="0"/>
        <v>0</v>
      </c>
      <c r="J11" s="44">
        <f>I11+I26+I22+I36+I44+I53</f>
        <v>13162</v>
      </c>
    </row>
    <row r="12" spans="1:10" x14ac:dyDescent="0.3">
      <c r="A12" t="s">
        <v>22</v>
      </c>
      <c r="B12" t="s">
        <v>23</v>
      </c>
      <c r="C12" s="17"/>
      <c r="D12" s="17"/>
      <c r="E12" s="17"/>
      <c r="F12" s="17"/>
      <c r="G12" s="17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17"/>
      <c r="D13" s="17"/>
      <c r="E13" s="17"/>
      <c r="F13" s="17"/>
      <c r="G13" s="17"/>
      <c r="I13" s="47">
        <f t="shared" si="0"/>
        <v>0</v>
      </c>
      <c r="J13" s="46">
        <f>I13+I16</f>
        <v>0</v>
      </c>
    </row>
    <row r="14" spans="1:10" x14ac:dyDescent="0.3">
      <c r="A14" t="s">
        <v>24</v>
      </c>
      <c r="B14" t="s">
        <v>23</v>
      </c>
      <c r="C14" s="17"/>
      <c r="D14" s="17"/>
      <c r="E14" s="17"/>
      <c r="F14" s="17"/>
      <c r="G14" s="17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17"/>
      <c r="D15" s="17"/>
      <c r="E15" s="17"/>
      <c r="F15" s="17"/>
      <c r="G15" s="17"/>
      <c r="I15" s="47">
        <f t="shared" si="0"/>
        <v>0</v>
      </c>
      <c r="J15" s="46">
        <f>I15+I18</f>
        <v>3508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67" t="s">
        <v>415</v>
      </c>
      <c r="B18" s="67" t="s">
        <v>315</v>
      </c>
      <c r="C18" s="17"/>
      <c r="D18" s="17">
        <v>1375</v>
      </c>
      <c r="E18" s="17"/>
      <c r="F18" s="17">
        <v>1477</v>
      </c>
      <c r="G18" s="17">
        <v>656</v>
      </c>
      <c r="I18" s="47">
        <f t="shared" si="0"/>
        <v>3508</v>
      </c>
      <c r="J18" s="46"/>
    </row>
    <row r="19" spans="1:10" x14ac:dyDescent="0.3">
      <c r="A19" s="73" t="s">
        <v>347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6"/>
    </row>
    <row r="20" spans="1:10" x14ac:dyDescent="0.3">
      <c r="A20" s="2" t="s">
        <v>172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353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354</v>
      </c>
      <c r="B22" s="2" t="s">
        <v>407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2" t="s">
        <v>329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174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307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2" t="s">
        <v>324</v>
      </c>
      <c r="B26" s="63" t="s">
        <v>345</v>
      </c>
      <c r="C26" s="17"/>
      <c r="D26" s="17"/>
      <c r="E26" s="17"/>
      <c r="F26" s="17"/>
      <c r="G26" s="17"/>
      <c r="I26" s="47">
        <f t="shared" si="0"/>
        <v>0</v>
      </c>
      <c r="J26" s="45"/>
    </row>
    <row r="27" spans="1:10" x14ac:dyDescent="0.3">
      <c r="A27" s="57" t="s">
        <v>415</v>
      </c>
      <c r="B27" s="57" t="s">
        <v>345</v>
      </c>
      <c r="C27" s="17"/>
      <c r="D27" s="17"/>
      <c r="E27" s="17"/>
      <c r="F27" s="17"/>
      <c r="G27" s="17"/>
      <c r="I27" s="47">
        <f t="shared" si="0"/>
        <v>0</v>
      </c>
      <c r="J27" s="46">
        <f>I27</f>
        <v>0</v>
      </c>
    </row>
    <row r="28" spans="1:10" x14ac:dyDescent="0.3">
      <c r="A28" s="60" t="s">
        <v>11</v>
      </c>
      <c r="B28" s="60" t="s">
        <v>315</v>
      </c>
      <c r="C28" s="17">
        <v>1365</v>
      </c>
      <c r="D28" s="17">
        <v>2002</v>
      </c>
      <c r="E28" s="17">
        <v>719</v>
      </c>
      <c r="F28" s="17">
        <v>2673</v>
      </c>
      <c r="G28" s="17">
        <v>1381</v>
      </c>
      <c r="H28" s="17"/>
      <c r="I28" s="47">
        <f t="shared" si="0"/>
        <v>8140</v>
      </c>
      <c r="J28" s="45"/>
    </row>
    <row r="29" spans="1:10" x14ac:dyDescent="0.3">
      <c r="A29" s="60" t="s">
        <v>346</v>
      </c>
      <c r="B29" s="60" t="s">
        <v>315</v>
      </c>
      <c r="C29" s="17">
        <v>3720</v>
      </c>
      <c r="D29" s="17">
        <v>11753</v>
      </c>
      <c r="E29" s="17">
        <v>11148</v>
      </c>
      <c r="F29" s="17"/>
      <c r="G29" s="17">
        <v>1828</v>
      </c>
      <c r="I29" s="47">
        <f t="shared" si="0"/>
        <v>28449</v>
      </c>
      <c r="J29" s="45"/>
    </row>
    <row r="30" spans="1:10" x14ac:dyDescent="0.3">
      <c r="A30" s="60" t="s">
        <v>10</v>
      </c>
      <c r="B30" s="60" t="s">
        <v>315</v>
      </c>
      <c r="C30" s="17"/>
      <c r="D30" s="17">
        <v>2498</v>
      </c>
      <c r="E30" s="17">
        <v>3617</v>
      </c>
      <c r="F30" s="17">
        <v>4084</v>
      </c>
      <c r="G30" s="17">
        <v>2844</v>
      </c>
      <c r="I30" s="47">
        <f t="shared" si="0"/>
        <v>13043</v>
      </c>
      <c r="J30" s="45"/>
    </row>
    <row r="31" spans="1:10" x14ac:dyDescent="0.3">
      <c r="A31" s="60" t="s">
        <v>347</v>
      </c>
      <c r="B31" s="60" t="s">
        <v>315</v>
      </c>
      <c r="C31" s="17">
        <v>1481</v>
      </c>
      <c r="D31" s="17">
        <v>2789</v>
      </c>
      <c r="E31" s="17"/>
      <c r="F31" s="17">
        <v>2060</v>
      </c>
      <c r="G31" s="17">
        <v>2732</v>
      </c>
      <c r="I31" s="47">
        <f t="shared" si="0"/>
        <v>9062</v>
      </c>
      <c r="J31" s="45"/>
    </row>
    <row r="32" spans="1:10" x14ac:dyDescent="0.3">
      <c r="A32" s="60" t="s">
        <v>8</v>
      </c>
      <c r="B32" s="60" t="s">
        <v>315</v>
      </c>
      <c r="C32" s="17">
        <v>2268</v>
      </c>
      <c r="D32" s="17">
        <v>5292</v>
      </c>
      <c r="E32" s="17">
        <v>1387</v>
      </c>
      <c r="F32" s="17">
        <v>4294</v>
      </c>
      <c r="G32" s="17"/>
      <c r="I32" s="47">
        <f t="shared" si="0"/>
        <v>13241</v>
      </c>
      <c r="J32" s="45"/>
    </row>
    <row r="33" spans="1:10" x14ac:dyDescent="0.3">
      <c r="A33" s="60" t="s">
        <v>466</v>
      </c>
      <c r="B33" s="60" t="s">
        <v>315</v>
      </c>
      <c r="C33" s="17">
        <v>1109</v>
      </c>
      <c r="D33" s="17">
        <v>6022</v>
      </c>
      <c r="E33" s="17"/>
      <c r="F33" s="17"/>
      <c r="G33" s="17"/>
      <c r="I33" s="47">
        <f t="shared" si="0"/>
        <v>7131</v>
      </c>
      <c r="J33" s="45"/>
    </row>
    <row r="34" spans="1:10" x14ac:dyDescent="0.3">
      <c r="A34" s="60" t="s">
        <v>467</v>
      </c>
      <c r="B34" s="60" t="s">
        <v>315</v>
      </c>
      <c r="C34" s="17"/>
      <c r="D34" s="17"/>
      <c r="E34" s="17"/>
      <c r="F34" s="17"/>
      <c r="G34" s="17"/>
      <c r="H34" s="90"/>
      <c r="I34" s="47">
        <f t="shared" si="0"/>
        <v>0</v>
      </c>
      <c r="J34" s="46">
        <f>I34+I51</f>
        <v>0</v>
      </c>
    </row>
    <row r="35" spans="1:10" x14ac:dyDescent="0.3">
      <c r="A35" s="60" t="s">
        <v>348</v>
      </c>
      <c r="B35" s="60" t="s">
        <v>315</v>
      </c>
      <c r="C35" s="17"/>
      <c r="D35" s="17">
        <v>1797</v>
      </c>
      <c r="E35" s="17">
        <v>339</v>
      </c>
      <c r="F35" s="17">
        <v>7088</v>
      </c>
      <c r="G35" s="17">
        <v>2346</v>
      </c>
      <c r="I35" s="47">
        <f t="shared" si="0"/>
        <v>11570</v>
      </c>
      <c r="J35" s="45"/>
    </row>
    <row r="36" spans="1:10" x14ac:dyDescent="0.3">
      <c r="A36" s="60" t="s">
        <v>158</v>
      </c>
      <c r="B36" s="60" t="s">
        <v>315</v>
      </c>
      <c r="C36" s="17"/>
      <c r="D36" s="17"/>
      <c r="E36" s="17">
        <v>2007</v>
      </c>
      <c r="F36" s="17">
        <v>416</v>
      </c>
      <c r="G36" s="17"/>
      <c r="H36" s="17"/>
      <c r="I36" s="47">
        <f t="shared" si="0"/>
        <v>2423</v>
      </c>
      <c r="J36" s="45"/>
    </row>
    <row r="37" spans="1:10" x14ac:dyDescent="0.3">
      <c r="A37" s="2" t="s">
        <v>172</v>
      </c>
      <c r="B37" s="2" t="s">
        <v>469</v>
      </c>
      <c r="C37" s="17">
        <v>13483</v>
      </c>
      <c r="D37" s="17">
        <v>2698</v>
      </c>
      <c r="E37" s="17">
        <v>3327</v>
      </c>
      <c r="F37" s="17">
        <v>3901</v>
      </c>
      <c r="G37" s="17"/>
      <c r="I37" s="47">
        <f t="shared" si="0"/>
        <v>23409</v>
      </c>
      <c r="J37" s="45"/>
    </row>
    <row r="38" spans="1:10" x14ac:dyDescent="0.3">
      <c r="A38" s="2" t="s">
        <v>352</v>
      </c>
      <c r="B38" s="2" t="s">
        <v>469</v>
      </c>
      <c r="C38" s="17">
        <v>4071</v>
      </c>
      <c r="D38" s="17">
        <v>26565</v>
      </c>
      <c r="E38" s="17">
        <v>27318</v>
      </c>
      <c r="F38" s="17"/>
      <c r="G38" s="17">
        <v>6592</v>
      </c>
      <c r="I38" s="47">
        <f t="shared" si="0"/>
        <v>64546</v>
      </c>
      <c r="J38" s="45"/>
    </row>
    <row r="39" spans="1:10" x14ac:dyDescent="0.3">
      <c r="A39" s="2" t="s">
        <v>22</v>
      </c>
      <c r="B39" s="2" t="s">
        <v>469</v>
      </c>
      <c r="C39" s="17">
        <v>4087</v>
      </c>
      <c r="D39" s="17">
        <v>9826</v>
      </c>
      <c r="E39" s="17">
        <v>11715</v>
      </c>
      <c r="F39" s="17">
        <v>9961</v>
      </c>
      <c r="G39" s="17">
        <v>9236</v>
      </c>
      <c r="I39" s="47">
        <f t="shared" si="0"/>
        <v>44825</v>
      </c>
      <c r="J39" s="45"/>
    </row>
    <row r="40" spans="1:10" x14ac:dyDescent="0.3">
      <c r="A40" s="2" t="s">
        <v>323</v>
      </c>
      <c r="B40" s="2" t="s">
        <v>469</v>
      </c>
      <c r="C40" s="17">
        <v>4429</v>
      </c>
      <c r="D40" s="17">
        <v>12656</v>
      </c>
      <c r="E40" s="17"/>
      <c r="F40" s="17"/>
      <c r="G40" s="17">
        <v>9465</v>
      </c>
      <c r="I40" s="47">
        <f t="shared" si="0"/>
        <v>26550</v>
      </c>
      <c r="J40" s="45"/>
    </row>
    <row r="41" spans="1:10" x14ac:dyDescent="0.3">
      <c r="A41" s="2" t="s">
        <v>24</v>
      </c>
      <c r="B41" s="2" t="s">
        <v>469</v>
      </c>
      <c r="C41" s="17">
        <v>3432</v>
      </c>
      <c r="D41" s="17">
        <v>4363</v>
      </c>
      <c r="E41" s="17">
        <v>825</v>
      </c>
      <c r="F41" s="17">
        <v>5876</v>
      </c>
      <c r="G41" s="17"/>
      <c r="I41" s="47">
        <f t="shared" si="0"/>
        <v>14496</v>
      </c>
      <c r="J41" s="45"/>
    </row>
    <row r="42" spans="1:10" x14ac:dyDescent="0.3">
      <c r="A42" s="2" t="s">
        <v>436</v>
      </c>
      <c r="B42" s="2" t="s">
        <v>469</v>
      </c>
      <c r="C42" s="17">
        <v>9195</v>
      </c>
      <c r="D42" s="17">
        <v>3730</v>
      </c>
      <c r="E42" s="17"/>
      <c r="F42" s="17"/>
      <c r="G42" s="17"/>
      <c r="I42" s="47">
        <f t="shared" si="0"/>
        <v>12925</v>
      </c>
      <c r="J42" s="45"/>
    </row>
    <row r="43" spans="1:10" x14ac:dyDescent="0.3">
      <c r="A43" s="2" t="s">
        <v>353</v>
      </c>
      <c r="B43" s="2" t="s">
        <v>469</v>
      </c>
      <c r="C43" s="17"/>
      <c r="D43" s="17">
        <v>3648</v>
      </c>
      <c r="E43" s="17">
        <v>4198</v>
      </c>
      <c r="F43" s="17">
        <v>10334</v>
      </c>
      <c r="G43" s="17">
        <v>3536</v>
      </c>
      <c r="I43" s="47">
        <f t="shared" si="0"/>
        <v>21716</v>
      </c>
      <c r="J43" s="45"/>
    </row>
    <row r="44" spans="1:10" x14ac:dyDescent="0.3">
      <c r="A44" s="2" t="s">
        <v>354</v>
      </c>
      <c r="B44" s="2" t="s">
        <v>469</v>
      </c>
      <c r="C44" s="17"/>
      <c r="D44" s="17">
        <v>4559</v>
      </c>
      <c r="E44" s="17">
        <v>2771</v>
      </c>
      <c r="F44" s="17">
        <v>1975</v>
      </c>
      <c r="G44" s="17">
        <v>1306</v>
      </c>
      <c r="H44" s="89"/>
      <c r="I44" s="47">
        <f t="shared" si="0"/>
        <v>10611</v>
      </c>
      <c r="J44" s="45"/>
    </row>
    <row r="45" spans="1:10" x14ac:dyDescent="0.3">
      <c r="A45" s="77" t="s">
        <v>157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328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139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329</v>
      </c>
      <c r="B48" s="77" t="s">
        <v>386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77" t="s">
        <v>174</v>
      </c>
      <c r="B49" s="77" t="s">
        <v>386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77" t="s">
        <v>448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468</v>
      </c>
      <c r="B51" s="77" t="s">
        <v>386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77" t="s">
        <v>307</v>
      </c>
      <c r="B52" s="77" t="s">
        <v>386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77" t="s">
        <v>324</v>
      </c>
      <c r="B53" s="77" t="s">
        <v>386</v>
      </c>
      <c r="C53" s="17"/>
      <c r="D53" s="17">
        <v>128</v>
      </c>
      <c r="E53" s="17"/>
      <c r="F53" s="17"/>
      <c r="G53" s="17"/>
      <c r="I53" s="47">
        <f t="shared" si="0"/>
        <v>128</v>
      </c>
      <c r="J53" s="45"/>
    </row>
    <row r="54" spans="1:10" x14ac:dyDescent="0.3">
      <c r="A54" t="s">
        <v>29</v>
      </c>
      <c r="B54" t="s">
        <v>30</v>
      </c>
      <c r="C54" s="17"/>
      <c r="D54" s="17"/>
      <c r="E54" s="17"/>
      <c r="F54" s="17"/>
      <c r="G54" s="17"/>
      <c r="I54" s="47">
        <f t="shared" si="0"/>
        <v>0</v>
      </c>
      <c r="J54" s="44"/>
    </row>
    <row r="55" spans="1:10" x14ac:dyDescent="0.3">
      <c r="A55" s="57" t="s">
        <v>330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331</v>
      </c>
      <c r="B57" t="s">
        <v>30</v>
      </c>
      <c r="C57" s="17"/>
      <c r="D57" s="17"/>
      <c r="E57" s="17"/>
      <c r="F57" s="17"/>
      <c r="G57" s="17"/>
      <c r="I57" s="47">
        <f t="shared" si="0"/>
        <v>0</v>
      </c>
      <c r="J57" s="44"/>
    </row>
    <row r="58" spans="1:10" x14ac:dyDescent="0.3">
      <c r="A58" t="s">
        <v>18</v>
      </c>
      <c r="B58" t="s">
        <v>30</v>
      </c>
      <c r="C58" s="17"/>
      <c r="D58" s="17"/>
      <c r="E58" s="17"/>
      <c r="F58" s="17"/>
      <c r="G58" s="17"/>
      <c r="I58" s="47">
        <f t="shared" si="0"/>
        <v>0</v>
      </c>
      <c r="J58" s="44"/>
    </row>
    <row r="59" spans="1:10" x14ac:dyDescent="0.3">
      <c r="A59" t="s">
        <v>415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244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4"/>
    </row>
    <row r="61" spans="1:10" x14ac:dyDescent="0.3">
      <c r="A61" t="s">
        <v>162</v>
      </c>
      <c r="B61" t="s">
        <v>30</v>
      </c>
      <c r="C61" s="17"/>
      <c r="D61" s="17"/>
      <c r="E61" s="17"/>
      <c r="F61" s="17"/>
      <c r="G61" s="17"/>
      <c r="I61" s="47">
        <f t="shared" si="0"/>
        <v>0</v>
      </c>
      <c r="J61" s="46"/>
    </row>
    <row r="62" spans="1:10" x14ac:dyDescent="0.3">
      <c r="A62" s="42" t="s">
        <v>25</v>
      </c>
      <c r="B62" s="42" t="s">
        <v>30</v>
      </c>
      <c r="C62" s="17"/>
      <c r="D62" s="17"/>
      <c r="E62" s="17"/>
      <c r="F62" s="17"/>
      <c r="G62" s="17"/>
      <c r="I62" s="47">
        <f t="shared" si="0"/>
        <v>0</v>
      </c>
      <c r="J62" s="46">
        <f t="shared" ref="J62:J67" si="1">I62</f>
        <v>0</v>
      </c>
    </row>
    <row r="63" spans="1:10" x14ac:dyDescent="0.3">
      <c r="A63" s="42" t="s">
        <v>349</v>
      </c>
      <c r="B63" s="42" t="s">
        <v>30</v>
      </c>
      <c r="C63" s="17"/>
      <c r="D63" s="17"/>
      <c r="E63" s="17"/>
      <c r="F63" s="17"/>
      <c r="G63" s="17"/>
      <c r="H63" s="89"/>
      <c r="I63" s="47">
        <f t="shared" si="0"/>
        <v>0</v>
      </c>
      <c r="J63" s="46">
        <f t="shared" si="1"/>
        <v>0</v>
      </c>
    </row>
    <row r="64" spans="1:10" x14ac:dyDescent="0.3">
      <c r="A64" s="42" t="s">
        <v>27</v>
      </c>
      <c r="B64" s="42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60" t="s">
        <v>325</v>
      </c>
      <c r="B65" s="60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28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398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 t="shared" si="1"/>
        <v>0</v>
      </c>
    </row>
    <row r="68" spans="1:10" x14ac:dyDescent="0.3">
      <c r="A68" s="42" t="s">
        <v>458</v>
      </c>
      <c r="B68" s="42" t="s">
        <v>30</v>
      </c>
      <c r="C68" s="17"/>
      <c r="D68" s="17"/>
      <c r="E68" s="17"/>
      <c r="F68" s="17"/>
      <c r="G68" s="17"/>
      <c r="I68" s="47">
        <f t="shared" si="0"/>
        <v>0</v>
      </c>
      <c r="J68" s="44">
        <f>I68</f>
        <v>0</v>
      </c>
    </row>
    <row r="69" spans="1:10" x14ac:dyDescent="0.3">
      <c r="A69" s="53" t="s">
        <v>29</v>
      </c>
      <c r="B69" s="53" t="s">
        <v>472</v>
      </c>
      <c r="C69" s="17"/>
      <c r="D69" s="17"/>
      <c r="E69" s="17"/>
      <c r="F69" s="17"/>
      <c r="G69" s="17"/>
      <c r="H69" s="89"/>
      <c r="I69" s="47">
        <f t="shared" ref="I69:I155" si="2">C69+D69+E69+F69+G69+H69</f>
        <v>0</v>
      </c>
      <c r="J69" s="44"/>
    </row>
    <row r="70" spans="1:10" x14ac:dyDescent="0.3">
      <c r="A70" s="53" t="s">
        <v>330</v>
      </c>
      <c r="B70" s="53" t="s">
        <v>472</v>
      </c>
      <c r="C70" s="17">
        <v>1378</v>
      </c>
      <c r="D70" s="17">
        <v>9593</v>
      </c>
      <c r="E70" s="17">
        <v>7657</v>
      </c>
      <c r="F70" s="17"/>
      <c r="G70" s="17"/>
      <c r="I70" s="47">
        <f t="shared" si="2"/>
        <v>18628</v>
      </c>
      <c r="J70" s="44"/>
    </row>
    <row r="71" spans="1:10" x14ac:dyDescent="0.3">
      <c r="A71" s="53" t="s">
        <v>17</v>
      </c>
      <c r="B71" s="53" t="s">
        <v>472</v>
      </c>
      <c r="C71" s="17"/>
      <c r="D71" s="17">
        <v>789</v>
      </c>
      <c r="E71" s="17"/>
      <c r="F71" s="17">
        <v>1967</v>
      </c>
      <c r="G71" s="17">
        <v>2205</v>
      </c>
      <c r="I71" s="47">
        <f t="shared" si="2"/>
        <v>4961</v>
      </c>
      <c r="J71" s="44"/>
    </row>
    <row r="72" spans="1:10" x14ac:dyDescent="0.3">
      <c r="A72" s="53" t="s">
        <v>331</v>
      </c>
      <c r="B72" s="53" t="s">
        <v>472</v>
      </c>
      <c r="C72" s="17"/>
      <c r="D72" s="17"/>
      <c r="E72" s="17"/>
      <c r="F72" s="17"/>
      <c r="G72" s="17"/>
      <c r="I72" s="47">
        <f t="shared" si="2"/>
        <v>0</v>
      </c>
      <c r="J72" s="44"/>
    </row>
    <row r="73" spans="1:10" x14ac:dyDescent="0.3">
      <c r="A73" s="53" t="s">
        <v>18</v>
      </c>
      <c r="B73" s="53" t="s">
        <v>472</v>
      </c>
      <c r="C73" s="17">
        <v>1761</v>
      </c>
      <c r="D73" s="17">
        <v>2014</v>
      </c>
      <c r="E73" s="17">
        <v>630</v>
      </c>
      <c r="F73" s="17"/>
      <c r="G73" s="17"/>
      <c r="I73" s="47">
        <f t="shared" si="2"/>
        <v>4405</v>
      </c>
      <c r="J73" s="44"/>
    </row>
    <row r="74" spans="1:10" x14ac:dyDescent="0.3">
      <c r="A74" s="53" t="s">
        <v>415</v>
      </c>
      <c r="B74" s="53" t="s">
        <v>472</v>
      </c>
      <c r="C74" s="17">
        <v>890</v>
      </c>
      <c r="D74" s="17"/>
      <c r="E74" s="17"/>
      <c r="F74" s="17"/>
      <c r="G74" s="17"/>
      <c r="I74" s="47">
        <f t="shared" si="2"/>
        <v>890</v>
      </c>
      <c r="J74" s="44"/>
    </row>
    <row r="75" spans="1:10" x14ac:dyDescent="0.3">
      <c r="A75" s="53" t="s">
        <v>244</v>
      </c>
      <c r="B75" s="53" t="s">
        <v>472</v>
      </c>
      <c r="C75" s="17"/>
      <c r="D75" s="17"/>
      <c r="E75" s="17"/>
      <c r="F75" s="17">
        <v>3364</v>
      </c>
      <c r="G75" s="17">
        <v>1895</v>
      </c>
      <c r="I75" s="47">
        <f t="shared" si="2"/>
        <v>5259</v>
      </c>
      <c r="J75" s="44"/>
    </row>
    <row r="76" spans="1:10" x14ac:dyDescent="0.3">
      <c r="A76" t="s">
        <v>29</v>
      </c>
      <c r="B76" s="59" t="s">
        <v>254</v>
      </c>
      <c r="C76" s="17"/>
      <c r="D76" s="17"/>
      <c r="E76" s="17"/>
      <c r="F76" s="17"/>
      <c r="G76" s="17"/>
      <c r="I76" s="47">
        <f t="shared" si="2"/>
        <v>0</v>
      </c>
      <c r="J76" s="44">
        <f>I54+I69+I76+I94+I102+I110+I84</f>
        <v>22014</v>
      </c>
    </row>
    <row r="77" spans="1:10" x14ac:dyDescent="0.3">
      <c r="A77" t="s">
        <v>330</v>
      </c>
      <c r="B77" s="59" t="s">
        <v>254</v>
      </c>
      <c r="C77" s="17"/>
      <c r="D77" s="17"/>
      <c r="E77" s="17"/>
      <c r="F77" s="17"/>
      <c r="G77" s="17"/>
      <c r="I77" s="47">
        <f t="shared" si="2"/>
        <v>0</v>
      </c>
      <c r="J77" s="46">
        <f>I77+I70+I95+I92+I103+I55+I111+I85</f>
        <v>42327</v>
      </c>
    </row>
    <row r="78" spans="1:10" x14ac:dyDescent="0.3">
      <c r="A78" t="s">
        <v>17</v>
      </c>
      <c r="B78" s="59" t="s">
        <v>254</v>
      </c>
      <c r="C78" s="17"/>
      <c r="D78" s="17"/>
      <c r="E78" s="17"/>
      <c r="F78" s="17"/>
      <c r="G78" s="17"/>
      <c r="I78" s="47">
        <f t="shared" si="2"/>
        <v>0</v>
      </c>
      <c r="J78" s="44">
        <f>I56+I71+I78+I86+I96+I104+I112</f>
        <v>36251</v>
      </c>
    </row>
    <row r="79" spans="1:10" x14ac:dyDescent="0.3">
      <c r="A79" t="s">
        <v>331</v>
      </c>
      <c r="B79" s="59" t="s">
        <v>254</v>
      </c>
      <c r="C79" s="17"/>
      <c r="D79" s="17"/>
      <c r="E79" s="17"/>
      <c r="F79" s="17"/>
      <c r="G79" s="17"/>
      <c r="I79" s="47">
        <f t="shared" si="2"/>
        <v>0</v>
      </c>
      <c r="J79" s="46">
        <f>I72+I79+I97+I105+I57+I113+I87</f>
        <v>16310</v>
      </c>
    </row>
    <row r="80" spans="1:10" x14ac:dyDescent="0.3">
      <c r="A80" t="s">
        <v>18</v>
      </c>
      <c r="B80" s="59" t="s">
        <v>254</v>
      </c>
      <c r="C80" s="17"/>
      <c r="D80" s="17"/>
      <c r="E80" s="17"/>
      <c r="F80" s="17"/>
      <c r="G80" s="17"/>
      <c r="I80" s="47">
        <f t="shared" si="2"/>
        <v>0</v>
      </c>
      <c r="J80" s="44">
        <f>I58+I73+I98+I80+I106+I114+I88</f>
        <v>12704</v>
      </c>
    </row>
    <row r="81" spans="1:10" x14ac:dyDescent="0.3">
      <c r="A81" t="s">
        <v>415</v>
      </c>
      <c r="B81" s="59" t="s">
        <v>254</v>
      </c>
      <c r="C81" s="17"/>
      <c r="D81" s="17"/>
      <c r="E81" s="17"/>
      <c r="F81" s="17"/>
      <c r="G81" s="17"/>
      <c r="I81" s="47">
        <f t="shared" si="2"/>
        <v>0</v>
      </c>
      <c r="J81" s="44">
        <f>I74+I81+I59+I99+I107+I115+I89</f>
        <v>16804</v>
      </c>
    </row>
    <row r="82" spans="1:10" x14ac:dyDescent="0.3">
      <c r="A82" t="s">
        <v>244</v>
      </c>
      <c r="B82" s="59" t="s">
        <v>254</v>
      </c>
      <c r="C82" s="17"/>
      <c r="D82" s="17"/>
      <c r="E82" s="17"/>
      <c r="F82" s="17"/>
      <c r="G82" s="17"/>
      <c r="I82" s="47">
        <f t="shared" si="2"/>
        <v>0</v>
      </c>
      <c r="J82" s="44">
        <f>I60+I75+I82+I100+I108+I116+I90</f>
        <v>20064</v>
      </c>
    </row>
    <row r="83" spans="1:10" x14ac:dyDescent="0.3">
      <c r="A83" t="s">
        <v>162</v>
      </c>
      <c r="B83" s="59" t="s">
        <v>254</v>
      </c>
      <c r="C83" s="17"/>
      <c r="D83" s="17"/>
      <c r="E83" s="17"/>
      <c r="F83" s="17"/>
      <c r="G83" s="17"/>
      <c r="I83" s="47">
        <f t="shared" si="2"/>
        <v>0</v>
      </c>
      <c r="J83" s="44">
        <f>I61+I83+I101+I93+I109+I117+I91</f>
        <v>14023</v>
      </c>
    </row>
    <row r="84" spans="1:10" x14ac:dyDescent="0.3">
      <c r="A84" s="2" t="s">
        <v>37</v>
      </c>
      <c r="B84" s="2" t="s">
        <v>472</v>
      </c>
      <c r="C84" s="17">
        <v>7426</v>
      </c>
      <c r="D84" s="17">
        <v>3227</v>
      </c>
      <c r="E84" s="17">
        <v>1363</v>
      </c>
      <c r="F84" s="17">
        <v>3760</v>
      </c>
      <c r="G84" s="17"/>
      <c r="I84" s="47">
        <f t="shared" si="2"/>
        <v>15776</v>
      </c>
      <c r="J84" s="44"/>
    </row>
    <row r="85" spans="1:10" x14ac:dyDescent="0.3">
      <c r="A85" s="2" t="s">
        <v>332</v>
      </c>
      <c r="B85" s="2" t="s">
        <v>472</v>
      </c>
      <c r="C85" s="17">
        <v>1759</v>
      </c>
      <c r="D85" s="17">
        <v>4865</v>
      </c>
      <c r="E85" s="17">
        <v>6049</v>
      </c>
      <c r="F85" s="17"/>
      <c r="G85" s="17">
        <v>5226</v>
      </c>
      <c r="I85" s="47">
        <f t="shared" si="2"/>
        <v>17899</v>
      </c>
      <c r="J85" s="44"/>
    </row>
    <row r="86" spans="1:10" x14ac:dyDescent="0.3">
      <c r="A86" s="53" t="s">
        <v>33</v>
      </c>
      <c r="B86" s="53" t="s">
        <v>472</v>
      </c>
      <c r="C86" s="17">
        <v>1751</v>
      </c>
      <c r="D86" s="17">
        <v>7400</v>
      </c>
      <c r="E86" s="17">
        <v>10782</v>
      </c>
      <c r="F86" s="17">
        <v>3415</v>
      </c>
      <c r="G86" s="17">
        <v>4664</v>
      </c>
      <c r="I86" s="47">
        <f t="shared" si="2"/>
        <v>28012</v>
      </c>
      <c r="J86" s="44"/>
    </row>
    <row r="87" spans="1:10" x14ac:dyDescent="0.3">
      <c r="A87" s="2" t="s">
        <v>326</v>
      </c>
      <c r="B87" s="2" t="s">
        <v>472</v>
      </c>
      <c r="C87" s="17"/>
      <c r="D87" s="17">
        <v>7509</v>
      </c>
      <c r="E87" s="17"/>
      <c r="F87" s="17"/>
      <c r="G87" s="17"/>
      <c r="I87" s="47">
        <f t="shared" si="2"/>
        <v>7509</v>
      </c>
      <c r="J87" s="44"/>
    </row>
    <row r="88" spans="1:10" x14ac:dyDescent="0.3">
      <c r="A88" s="2" t="s">
        <v>31</v>
      </c>
      <c r="B88" s="2" t="s">
        <v>472</v>
      </c>
      <c r="C88" s="17"/>
      <c r="D88" s="17">
        <v>1967</v>
      </c>
      <c r="E88" s="17">
        <v>891</v>
      </c>
      <c r="F88" s="17">
        <v>1076</v>
      </c>
      <c r="G88" s="17"/>
      <c r="I88" s="47">
        <f t="shared" si="2"/>
        <v>3934</v>
      </c>
      <c r="J88" s="44"/>
    </row>
    <row r="89" spans="1:10" x14ac:dyDescent="0.3">
      <c r="A89" s="2" t="s">
        <v>339</v>
      </c>
      <c r="B89" s="2" t="s">
        <v>472</v>
      </c>
      <c r="C89" s="17">
        <v>3652</v>
      </c>
      <c r="D89" s="17">
        <v>7711</v>
      </c>
      <c r="E89" s="17"/>
      <c r="F89" s="17"/>
      <c r="G89" s="17"/>
      <c r="I89" s="47">
        <f t="shared" si="2"/>
        <v>11363</v>
      </c>
      <c r="J89" s="44"/>
    </row>
    <row r="90" spans="1:10" x14ac:dyDescent="0.3">
      <c r="A90" s="2" t="s">
        <v>245</v>
      </c>
      <c r="B90" s="2" t="s">
        <v>472</v>
      </c>
      <c r="C90" s="17"/>
      <c r="D90" s="17">
        <v>4412</v>
      </c>
      <c r="E90" s="17">
        <v>3695</v>
      </c>
      <c r="F90" s="17">
        <v>4180</v>
      </c>
      <c r="G90" s="17">
        <v>1292</v>
      </c>
      <c r="I90" s="47">
        <f t="shared" si="2"/>
        <v>13579</v>
      </c>
      <c r="J90" s="44"/>
    </row>
    <row r="91" spans="1:10" x14ac:dyDescent="0.3">
      <c r="A91" s="2" t="s">
        <v>161</v>
      </c>
      <c r="B91" s="2" t="s">
        <v>472</v>
      </c>
      <c r="C91" s="17"/>
      <c r="D91" s="17">
        <v>745</v>
      </c>
      <c r="E91" s="17">
        <v>3833</v>
      </c>
      <c r="F91" s="17"/>
      <c r="G91" s="17">
        <v>1945</v>
      </c>
      <c r="I91" s="47">
        <f t="shared" si="2"/>
        <v>6523</v>
      </c>
      <c r="J91" s="44"/>
    </row>
    <row r="92" spans="1:10" x14ac:dyDescent="0.3">
      <c r="A92" t="s">
        <v>361</v>
      </c>
      <c r="B92" s="64" t="s">
        <v>360</v>
      </c>
      <c r="C92" s="17"/>
      <c r="D92" s="17"/>
      <c r="E92" s="17"/>
      <c r="F92" s="17"/>
      <c r="G92" s="17"/>
      <c r="I92" s="47">
        <f t="shared" si="2"/>
        <v>0</v>
      </c>
      <c r="J92" s="45"/>
    </row>
    <row r="93" spans="1:10" x14ac:dyDescent="0.3">
      <c r="A93" s="2" t="s">
        <v>364</v>
      </c>
      <c r="B93" s="64" t="s">
        <v>360</v>
      </c>
      <c r="C93" s="17"/>
      <c r="D93" s="17"/>
      <c r="E93" s="17"/>
      <c r="F93" s="17"/>
      <c r="G93" s="17"/>
      <c r="I93" s="47">
        <f t="shared" si="2"/>
        <v>0</v>
      </c>
      <c r="J93" s="45"/>
    </row>
    <row r="94" spans="1:10" x14ac:dyDescent="0.3">
      <c r="A94" s="2" t="s">
        <v>37</v>
      </c>
      <c r="B94" s="73" t="s">
        <v>297</v>
      </c>
      <c r="C94" s="17"/>
      <c r="D94" s="17"/>
      <c r="E94" s="17">
        <v>661</v>
      </c>
      <c r="F94" s="17"/>
      <c r="G94" s="17"/>
      <c r="I94" s="47">
        <f t="shared" si="2"/>
        <v>661</v>
      </c>
      <c r="J94" s="46"/>
    </row>
    <row r="95" spans="1:10" x14ac:dyDescent="0.3">
      <c r="A95" s="2" t="s">
        <v>332</v>
      </c>
      <c r="B95" s="73" t="s">
        <v>297</v>
      </c>
      <c r="C95" s="17"/>
      <c r="D95" s="17">
        <v>1234</v>
      </c>
      <c r="E95" s="17"/>
      <c r="F95" s="17"/>
      <c r="G95" s="17"/>
      <c r="I95" s="47">
        <f t="shared" si="2"/>
        <v>1234</v>
      </c>
      <c r="J95" s="46"/>
    </row>
    <row r="96" spans="1:10" x14ac:dyDescent="0.3">
      <c r="A96" s="2" t="s">
        <v>33</v>
      </c>
      <c r="B96" s="73" t="s">
        <v>297</v>
      </c>
      <c r="C96" s="17">
        <v>276</v>
      </c>
      <c r="D96" s="17"/>
      <c r="E96" s="17"/>
      <c r="F96" s="17"/>
      <c r="G96" s="17"/>
      <c r="I96" s="47">
        <f t="shared" si="2"/>
        <v>276</v>
      </c>
      <c r="J96" s="46"/>
    </row>
    <row r="97" spans="1:10" x14ac:dyDescent="0.3">
      <c r="A97" s="2" t="s">
        <v>326</v>
      </c>
      <c r="B97" s="73" t="s">
        <v>297</v>
      </c>
      <c r="C97" s="17"/>
      <c r="D97" s="17"/>
      <c r="E97" s="17"/>
      <c r="F97" s="17"/>
      <c r="G97" s="17">
        <v>1911</v>
      </c>
      <c r="I97" s="47">
        <f t="shared" si="2"/>
        <v>1911</v>
      </c>
      <c r="J97" s="46"/>
    </row>
    <row r="98" spans="1:10" x14ac:dyDescent="0.3">
      <c r="A98" s="2" t="s">
        <v>31</v>
      </c>
      <c r="B98" s="73" t="s">
        <v>297</v>
      </c>
      <c r="C98" s="17"/>
      <c r="D98" s="17"/>
      <c r="E98" s="17"/>
      <c r="F98" s="17"/>
      <c r="G98" s="17"/>
      <c r="I98" s="47">
        <f t="shared" si="2"/>
        <v>0</v>
      </c>
      <c r="J98" s="46"/>
    </row>
    <row r="99" spans="1:10" x14ac:dyDescent="0.3">
      <c r="A99" s="2" t="s">
        <v>339</v>
      </c>
      <c r="B99" s="73" t="s">
        <v>297</v>
      </c>
      <c r="C99" s="17"/>
      <c r="D99" s="17"/>
      <c r="E99" s="17"/>
      <c r="F99" s="17"/>
      <c r="G99" s="17"/>
      <c r="I99" s="47">
        <f t="shared" si="2"/>
        <v>0</v>
      </c>
      <c r="J99" s="46"/>
    </row>
    <row r="100" spans="1:10" x14ac:dyDescent="0.3">
      <c r="A100" s="2" t="s">
        <v>245</v>
      </c>
      <c r="B100" s="73" t="s">
        <v>297</v>
      </c>
      <c r="C100" s="17"/>
      <c r="D100" s="17">
        <v>395</v>
      </c>
      <c r="E100" s="17"/>
      <c r="F100" s="17"/>
      <c r="G100" s="17"/>
      <c r="I100" s="47">
        <f t="shared" si="2"/>
        <v>395</v>
      </c>
      <c r="J100" s="46"/>
    </row>
    <row r="101" spans="1:10" x14ac:dyDescent="0.3">
      <c r="A101" s="2" t="s">
        <v>161</v>
      </c>
      <c r="B101" s="73" t="s">
        <v>297</v>
      </c>
      <c r="C101" s="17"/>
      <c r="D101" s="17"/>
      <c r="E101" s="17">
        <v>958</v>
      </c>
      <c r="F101" s="17">
        <v>1425</v>
      </c>
      <c r="G101" s="17">
        <v>187</v>
      </c>
      <c r="I101" s="47">
        <f t="shared" si="2"/>
        <v>2570</v>
      </c>
      <c r="J101" s="46"/>
    </row>
    <row r="102" spans="1:10" x14ac:dyDescent="0.3">
      <c r="A102" s="77" t="s">
        <v>175</v>
      </c>
      <c r="B102" s="67" t="s">
        <v>382</v>
      </c>
      <c r="C102" s="17">
        <v>233</v>
      </c>
      <c r="D102" s="17"/>
      <c r="E102" s="17"/>
      <c r="F102" s="17"/>
      <c r="G102" s="17"/>
      <c r="I102" s="47">
        <f t="shared" si="2"/>
        <v>233</v>
      </c>
      <c r="J102" s="46"/>
    </row>
    <row r="103" spans="1:10" x14ac:dyDescent="0.3">
      <c r="A103" s="77" t="s">
        <v>361</v>
      </c>
      <c r="B103" s="67" t="s">
        <v>382</v>
      </c>
      <c r="C103" s="17"/>
      <c r="D103" s="17"/>
      <c r="E103" s="17"/>
      <c r="F103" s="17"/>
      <c r="G103" s="17"/>
      <c r="I103" s="47">
        <f t="shared" si="2"/>
        <v>0</v>
      </c>
      <c r="J103" s="46"/>
    </row>
    <row r="104" spans="1:10" x14ac:dyDescent="0.3">
      <c r="A104" s="77" t="s">
        <v>176</v>
      </c>
      <c r="B104" s="67" t="s">
        <v>382</v>
      </c>
      <c r="C104" s="17"/>
      <c r="D104" s="17"/>
      <c r="E104" s="17"/>
      <c r="F104" s="17"/>
      <c r="G104" s="17"/>
      <c r="I104" s="47">
        <f t="shared" si="2"/>
        <v>0</v>
      </c>
      <c r="J104" s="46"/>
    </row>
    <row r="105" spans="1:10" x14ac:dyDescent="0.3">
      <c r="A105" s="77" t="s">
        <v>362</v>
      </c>
      <c r="B105" s="67" t="s">
        <v>382</v>
      </c>
      <c r="C105" s="17">
        <v>1105</v>
      </c>
      <c r="D105" s="17">
        <v>1325</v>
      </c>
      <c r="E105" s="17"/>
      <c r="F105" s="17"/>
      <c r="G105" s="17">
        <v>1701</v>
      </c>
      <c r="I105" s="47">
        <f t="shared" si="2"/>
        <v>4131</v>
      </c>
      <c r="J105" s="46"/>
    </row>
    <row r="106" spans="1:10" x14ac:dyDescent="0.3">
      <c r="A106" s="77" t="s">
        <v>177</v>
      </c>
      <c r="B106" s="67" t="s">
        <v>382</v>
      </c>
      <c r="C106" s="17"/>
      <c r="D106" s="17"/>
      <c r="E106" s="17"/>
      <c r="F106" s="17"/>
      <c r="G106" s="17"/>
      <c r="I106" s="47">
        <f t="shared" si="2"/>
        <v>0</v>
      </c>
      <c r="J106" s="46"/>
    </row>
    <row r="107" spans="1:10" x14ac:dyDescent="0.3">
      <c r="A107" s="77" t="s">
        <v>449</v>
      </c>
      <c r="B107" s="67" t="s">
        <v>382</v>
      </c>
      <c r="C107" s="17"/>
      <c r="D107" s="17"/>
      <c r="E107" s="17"/>
      <c r="F107" s="17"/>
      <c r="G107" s="17"/>
      <c r="I107" s="47">
        <f t="shared" si="2"/>
        <v>0</v>
      </c>
      <c r="J107" s="46"/>
    </row>
    <row r="108" spans="1:10" x14ac:dyDescent="0.3">
      <c r="A108" s="77" t="s">
        <v>363</v>
      </c>
      <c r="B108" s="67" t="s">
        <v>382</v>
      </c>
      <c r="C108" s="17"/>
      <c r="D108" s="17"/>
      <c r="E108" s="17"/>
      <c r="F108" s="17"/>
      <c r="G108" s="17"/>
      <c r="I108" s="47">
        <f t="shared" si="2"/>
        <v>0</v>
      </c>
      <c r="J108" s="46"/>
    </row>
    <row r="109" spans="1:10" x14ac:dyDescent="0.3">
      <c r="A109" s="77" t="s">
        <v>364</v>
      </c>
      <c r="B109" s="67" t="s">
        <v>382</v>
      </c>
      <c r="C109" s="17"/>
      <c r="D109" s="17">
        <v>1381</v>
      </c>
      <c r="E109" s="17"/>
      <c r="F109" s="17">
        <v>743</v>
      </c>
      <c r="G109" s="17"/>
      <c r="I109" s="47">
        <f t="shared" si="2"/>
        <v>2124</v>
      </c>
      <c r="J109" s="46"/>
    </row>
    <row r="110" spans="1:10" x14ac:dyDescent="0.3">
      <c r="A110" s="92" t="s">
        <v>29</v>
      </c>
      <c r="B110" s="92" t="s">
        <v>382</v>
      </c>
      <c r="C110" s="17">
        <v>4299</v>
      </c>
      <c r="D110" s="17"/>
      <c r="E110" s="17">
        <v>1045</v>
      </c>
      <c r="F110" s="17"/>
      <c r="G110" s="17"/>
      <c r="I110" s="47">
        <f t="shared" si="2"/>
        <v>5344</v>
      </c>
      <c r="J110" s="46"/>
    </row>
    <row r="111" spans="1:10" x14ac:dyDescent="0.3">
      <c r="A111" s="92" t="s">
        <v>330</v>
      </c>
      <c r="B111" s="92" t="s">
        <v>382</v>
      </c>
      <c r="C111" s="17">
        <v>1077</v>
      </c>
      <c r="D111" s="17"/>
      <c r="E111" s="17">
        <v>3489</v>
      </c>
      <c r="F111" s="17"/>
      <c r="G111" s="17"/>
      <c r="I111" s="47">
        <f t="shared" si="2"/>
        <v>4566</v>
      </c>
      <c r="J111" s="46"/>
    </row>
    <row r="112" spans="1:10" x14ac:dyDescent="0.3">
      <c r="A112" s="92" t="s">
        <v>17</v>
      </c>
      <c r="B112" s="92" t="s">
        <v>382</v>
      </c>
      <c r="C112" s="17">
        <v>1791</v>
      </c>
      <c r="D112" s="17"/>
      <c r="E112" s="17"/>
      <c r="F112" s="17">
        <v>1211</v>
      </c>
      <c r="G112" s="17"/>
      <c r="I112" s="47">
        <f t="shared" si="2"/>
        <v>3002</v>
      </c>
      <c r="J112" s="46"/>
    </row>
    <row r="113" spans="1:10" x14ac:dyDescent="0.3">
      <c r="A113" s="92" t="s">
        <v>331</v>
      </c>
      <c r="B113" s="92" t="s">
        <v>382</v>
      </c>
      <c r="C113" s="17">
        <v>771</v>
      </c>
      <c r="D113" s="17"/>
      <c r="E113" s="17"/>
      <c r="F113" s="17"/>
      <c r="G113" s="17">
        <v>1988</v>
      </c>
      <c r="I113" s="47">
        <f t="shared" si="2"/>
        <v>2759</v>
      </c>
      <c r="J113" s="46"/>
    </row>
    <row r="114" spans="1:10" x14ac:dyDescent="0.3">
      <c r="A114" s="92" t="s">
        <v>18</v>
      </c>
      <c r="B114" s="92" t="s">
        <v>382</v>
      </c>
      <c r="C114" s="17"/>
      <c r="D114" s="17"/>
      <c r="E114" s="17"/>
      <c r="F114" s="17">
        <v>4365</v>
      </c>
      <c r="G114" s="17"/>
      <c r="I114" s="47">
        <f t="shared" si="2"/>
        <v>4365</v>
      </c>
      <c r="J114" s="46"/>
    </row>
    <row r="115" spans="1:10" x14ac:dyDescent="0.3">
      <c r="A115" s="92" t="s">
        <v>415</v>
      </c>
      <c r="B115" s="92" t="s">
        <v>382</v>
      </c>
      <c r="C115" s="17">
        <v>3009</v>
      </c>
      <c r="D115" s="17">
        <v>1542</v>
      </c>
      <c r="E115" s="17"/>
      <c r="F115" s="17"/>
      <c r="G115" s="17"/>
      <c r="I115" s="47">
        <f t="shared" si="2"/>
        <v>4551</v>
      </c>
      <c r="J115" s="46"/>
    </row>
    <row r="116" spans="1:10" x14ac:dyDescent="0.3">
      <c r="A116" s="92" t="s">
        <v>244</v>
      </c>
      <c r="B116" s="92" t="s">
        <v>382</v>
      </c>
      <c r="C116" s="17"/>
      <c r="D116" s="17">
        <v>530</v>
      </c>
      <c r="E116" s="17"/>
      <c r="F116" s="17">
        <v>301</v>
      </c>
      <c r="G116" s="17"/>
      <c r="I116" s="47">
        <f t="shared" si="2"/>
        <v>831</v>
      </c>
      <c r="J116" s="46"/>
    </row>
    <row r="117" spans="1:10" x14ac:dyDescent="0.3">
      <c r="A117" s="92" t="s">
        <v>162</v>
      </c>
      <c r="B117" s="92" t="s">
        <v>382</v>
      </c>
      <c r="C117" s="17"/>
      <c r="D117" s="17">
        <v>2674</v>
      </c>
      <c r="E117" s="17"/>
      <c r="F117" s="17"/>
      <c r="G117" s="17">
        <v>132</v>
      </c>
      <c r="I117" s="47">
        <f t="shared" si="2"/>
        <v>2806</v>
      </c>
      <c r="J117" s="46"/>
    </row>
    <row r="118" spans="1:10" x14ac:dyDescent="0.3">
      <c r="A118" t="s">
        <v>441</v>
      </c>
      <c r="B118" s="56" t="s">
        <v>32</v>
      </c>
      <c r="C118" s="17"/>
      <c r="D118" s="17"/>
      <c r="E118" s="17"/>
      <c r="F118" s="17"/>
      <c r="G118" s="17"/>
      <c r="I118" s="47">
        <f t="shared" si="2"/>
        <v>0</v>
      </c>
      <c r="J118" s="46">
        <f>I118+I124+I130</f>
        <v>0</v>
      </c>
    </row>
    <row r="119" spans="1:10" x14ac:dyDescent="0.3">
      <c r="A119" t="s">
        <v>340</v>
      </c>
      <c r="B119" s="56" t="s">
        <v>32</v>
      </c>
      <c r="C119" s="17"/>
      <c r="D119" s="17"/>
      <c r="E119" s="17"/>
      <c r="F119" s="17"/>
      <c r="G119" s="17"/>
      <c r="H119" s="89"/>
      <c r="I119" s="47">
        <f t="shared" si="2"/>
        <v>0</v>
      </c>
      <c r="J119" s="46">
        <f>I119+I125+I131</f>
        <v>0</v>
      </c>
    </row>
    <row r="120" spans="1:10" x14ac:dyDescent="0.3">
      <c r="A120" t="s">
        <v>405</v>
      </c>
      <c r="B120" s="56" t="s">
        <v>32</v>
      </c>
      <c r="C120" s="17"/>
      <c r="D120" s="17"/>
      <c r="E120" s="17"/>
      <c r="F120" s="17"/>
      <c r="G120" s="17"/>
      <c r="H120" s="89"/>
      <c r="I120" s="47">
        <f t="shared" si="2"/>
        <v>0</v>
      </c>
      <c r="J120" s="46">
        <f>I120+I126+I132</f>
        <v>0</v>
      </c>
    </row>
    <row r="121" spans="1:10" x14ac:dyDescent="0.3">
      <c r="A121" t="s">
        <v>341</v>
      </c>
      <c r="B121" s="56" t="s">
        <v>32</v>
      </c>
      <c r="C121" s="17"/>
      <c r="D121" s="17"/>
      <c r="E121" s="17"/>
      <c r="F121" s="17"/>
      <c r="G121" s="17"/>
      <c r="H121" s="89"/>
      <c r="I121" s="47">
        <f t="shared" si="2"/>
        <v>0</v>
      </c>
      <c r="J121" s="46">
        <f>I121+I127+I133</f>
        <v>0</v>
      </c>
    </row>
    <row r="122" spans="1:10" x14ac:dyDescent="0.3">
      <c r="A122" t="s">
        <v>460</v>
      </c>
      <c r="B122" s="56" t="s">
        <v>32</v>
      </c>
      <c r="C122" s="17"/>
      <c r="D122" s="17">
        <v>546</v>
      </c>
      <c r="E122" s="17">
        <v>4232</v>
      </c>
      <c r="F122" s="17">
        <v>2707</v>
      </c>
      <c r="G122" s="17"/>
      <c r="H122" s="23"/>
      <c r="I122" s="47">
        <f t="shared" si="2"/>
        <v>7485</v>
      </c>
      <c r="J122" s="46">
        <f>I122+I128</f>
        <v>15814</v>
      </c>
    </row>
    <row r="123" spans="1:10" x14ac:dyDescent="0.3">
      <c r="A123" t="s">
        <v>447</v>
      </c>
      <c r="B123" s="56" t="s">
        <v>32</v>
      </c>
      <c r="C123" s="17">
        <v>678</v>
      </c>
      <c r="D123" s="17">
        <v>4156</v>
      </c>
      <c r="E123" s="17"/>
      <c r="F123" s="17"/>
      <c r="G123" s="17"/>
      <c r="I123" s="47">
        <f t="shared" si="2"/>
        <v>4834</v>
      </c>
      <c r="J123" s="46">
        <f>I123+I129+I134</f>
        <v>11303</v>
      </c>
    </row>
    <row r="124" spans="1:10" x14ac:dyDescent="0.3">
      <c r="A124" t="s">
        <v>35</v>
      </c>
      <c r="B124" s="56" t="s">
        <v>390</v>
      </c>
      <c r="C124" s="17"/>
      <c r="D124" s="17"/>
      <c r="E124" s="17"/>
      <c r="F124" s="17"/>
      <c r="G124" s="17"/>
      <c r="I124" s="47">
        <f t="shared" si="2"/>
        <v>0</v>
      </c>
      <c r="J124" s="46"/>
    </row>
    <row r="125" spans="1:10" x14ac:dyDescent="0.3">
      <c r="A125" t="s">
        <v>389</v>
      </c>
      <c r="B125" s="56" t="s">
        <v>390</v>
      </c>
      <c r="C125" s="17"/>
      <c r="D125" s="17"/>
      <c r="E125" s="17"/>
      <c r="F125" s="17"/>
      <c r="G125" s="17"/>
      <c r="I125" s="47">
        <f t="shared" si="2"/>
        <v>0</v>
      </c>
      <c r="J125" s="46"/>
    </row>
    <row r="126" spans="1:10" x14ac:dyDescent="0.3">
      <c r="A126" t="s">
        <v>396</v>
      </c>
      <c r="B126" s="56" t="s">
        <v>390</v>
      </c>
      <c r="C126" s="17"/>
      <c r="D126" s="17"/>
      <c r="E126" s="17"/>
      <c r="F126" s="17"/>
      <c r="G126" s="17"/>
      <c r="I126" s="47">
        <f t="shared" si="2"/>
        <v>0</v>
      </c>
      <c r="J126" s="46"/>
    </row>
    <row r="127" spans="1:10" x14ac:dyDescent="0.3">
      <c r="A127" t="s">
        <v>391</v>
      </c>
      <c r="B127" s="56" t="s">
        <v>390</v>
      </c>
      <c r="C127" s="17"/>
      <c r="D127" s="17"/>
      <c r="E127" s="17"/>
      <c r="F127" s="17"/>
      <c r="G127" s="17"/>
      <c r="I127" s="47">
        <f t="shared" si="2"/>
        <v>0</v>
      </c>
      <c r="J127" s="46"/>
    </row>
    <row r="128" spans="1:10" x14ac:dyDescent="0.3">
      <c r="A128" t="s">
        <v>462</v>
      </c>
      <c r="B128" s="56" t="s">
        <v>390</v>
      </c>
      <c r="C128" s="17"/>
      <c r="D128" s="17"/>
      <c r="E128" s="17">
        <v>4605</v>
      </c>
      <c r="F128" s="17">
        <v>3724</v>
      </c>
      <c r="G128" s="17"/>
      <c r="I128" s="47">
        <f t="shared" si="2"/>
        <v>8329</v>
      </c>
      <c r="J128" s="46"/>
    </row>
    <row r="129" spans="1:10" x14ac:dyDescent="0.3">
      <c r="A129" t="s">
        <v>408</v>
      </c>
      <c r="B129" s="56" t="s">
        <v>390</v>
      </c>
      <c r="C129" s="17">
        <v>837</v>
      </c>
      <c r="D129" s="17">
        <v>5632</v>
      </c>
      <c r="E129" s="17"/>
      <c r="F129" s="17"/>
      <c r="G129" s="17"/>
      <c r="I129" s="47">
        <f t="shared" si="2"/>
        <v>6469</v>
      </c>
      <c r="J129" s="46"/>
    </row>
    <row r="130" spans="1:10" x14ac:dyDescent="0.3">
      <c r="A130" t="s">
        <v>481</v>
      </c>
      <c r="B130" s="56" t="s">
        <v>480</v>
      </c>
      <c r="C130" s="17"/>
      <c r="D130" s="17"/>
      <c r="E130" s="17"/>
      <c r="F130" s="17"/>
      <c r="G130" s="17"/>
      <c r="I130" s="47">
        <f t="shared" si="2"/>
        <v>0</v>
      </c>
      <c r="J130" s="46"/>
    </row>
    <row r="131" spans="1:10" x14ac:dyDescent="0.3">
      <c r="A131" t="s">
        <v>482</v>
      </c>
      <c r="B131" s="56" t="s">
        <v>480</v>
      </c>
      <c r="C131" s="17"/>
      <c r="D131" s="17"/>
      <c r="E131" s="17"/>
      <c r="F131" s="17"/>
      <c r="G131" s="17"/>
      <c r="I131" s="47">
        <f t="shared" si="2"/>
        <v>0</v>
      </c>
      <c r="J131" s="46"/>
    </row>
    <row r="132" spans="1:10" x14ac:dyDescent="0.3">
      <c r="A132" t="s">
        <v>483</v>
      </c>
      <c r="B132" s="56" t="s">
        <v>480</v>
      </c>
      <c r="C132" s="17"/>
      <c r="D132" s="17"/>
      <c r="E132" s="17"/>
      <c r="F132" s="17"/>
      <c r="G132" s="17"/>
      <c r="I132" s="47">
        <f t="shared" si="2"/>
        <v>0</v>
      </c>
      <c r="J132" s="46"/>
    </row>
    <row r="133" spans="1:10" x14ac:dyDescent="0.3">
      <c r="A133" t="s">
        <v>484</v>
      </c>
      <c r="B133" s="56" t="s">
        <v>480</v>
      </c>
      <c r="C133" s="17"/>
      <c r="D133" s="17"/>
      <c r="E133" s="17"/>
      <c r="F133" s="17"/>
      <c r="G133" s="17"/>
      <c r="I133" s="47">
        <f t="shared" si="2"/>
        <v>0</v>
      </c>
      <c r="J133" s="46"/>
    </row>
    <row r="134" spans="1:10" x14ac:dyDescent="0.3">
      <c r="A134" t="s">
        <v>485</v>
      </c>
      <c r="B134" s="56" t="s">
        <v>480</v>
      </c>
      <c r="C134" s="17"/>
      <c r="D134" s="17"/>
      <c r="E134" s="17"/>
      <c r="F134" s="17"/>
      <c r="G134" s="17"/>
      <c r="I134" s="47">
        <f t="shared" si="2"/>
        <v>0</v>
      </c>
      <c r="J134" s="46"/>
    </row>
    <row r="135" spans="1:10" x14ac:dyDescent="0.3">
      <c r="A135" t="s">
        <v>37</v>
      </c>
      <c r="B135" s="54" t="s">
        <v>316</v>
      </c>
      <c r="C135" s="17"/>
      <c r="D135" s="17"/>
      <c r="E135" s="17"/>
      <c r="F135" s="17"/>
      <c r="G135" s="17"/>
      <c r="I135" s="47">
        <f t="shared" si="2"/>
        <v>0</v>
      </c>
      <c r="J135" s="46">
        <f>I135+I142+I149</f>
        <v>0</v>
      </c>
    </row>
    <row r="136" spans="1:10" x14ac:dyDescent="0.3">
      <c r="A136" s="53" t="s">
        <v>332</v>
      </c>
      <c r="B136" s="54" t="s">
        <v>316</v>
      </c>
      <c r="C136" s="17"/>
      <c r="D136" s="17"/>
      <c r="E136" s="17"/>
      <c r="F136" s="17"/>
      <c r="G136" s="17"/>
      <c r="I136" s="47">
        <f t="shared" si="2"/>
        <v>0</v>
      </c>
      <c r="J136" s="46">
        <f t="shared" ref="J136:J137" si="3">I136+I143+I150</f>
        <v>4290</v>
      </c>
    </row>
    <row r="137" spans="1:10" x14ac:dyDescent="0.3">
      <c r="A137" s="53" t="s">
        <v>326</v>
      </c>
      <c r="B137" s="54" t="s">
        <v>316</v>
      </c>
      <c r="C137" s="17"/>
      <c r="D137" s="17"/>
      <c r="E137" s="17"/>
      <c r="F137" s="17"/>
      <c r="G137" s="17"/>
      <c r="I137" s="47">
        <f t="shared" si="2"/>
        <v>0</v>
      </c>
      <c r="J137" s="46">
        <f t="shared" si="3"/>
        <v>896</v>
      </c>
    </row>
    <row r="138" spans="1:10" x14ac:dyDescent="0.3">
      <c r="A138" s="53" t="s">
        <v>31</v>
      </c>
      <c r="B138" s="54" t="s">
        <v>316</v>
      </c>
      <c r="C138" s="17"/>
      <c r="D138" s="17"/>
      <c r="E138" s="17"/>
      <c r="F138" s="17"/>
      <c r="G138" s="17"/>
      <c r="I138" s="47">
        <f t="shared" si="2"/>
        <v>0</v>
      </c>
      <c r="J138" s="46">
        <f>I138+I145</f>
        <v>9568</v>
      </c>
    </row>
    <row r="139" spans="1:10" x14ac:dyDescent="0.3">
      <c r="A139" s="53" t="s">
        <v>339</v>
      </c>
      <c r="B139" s="54" t="s">
        <v>316</v>
      </c>
      <c r="C139" s="17"/>
      <c r="D139" s="17"/>
      <c r="E139" s="17"/>
      <c r="F139" s="10"/>
      <c r="G139" s="17"/>
      <c r="I139" s="47">
        <f t="shared" si="2"/>
        <v>0</v>
      </c>
      <c r="J139" s="46">
        <f>I139+I146+I152</f>
        <v>4659</v>
      </c>
    </row>
    <row r="140" spans="1:10" x14ac:dyDescent="0.3">
      <c r="A140" s="53" t="s">
        <v>461</v>
      </c>
      <c r="B140" s="54" t="s">
        <v>316</v>
      </c>
      <c r="C140" s="17"/>
      <c r="D140" s="17"/>
      <c r="E140" s="17"/>
      <c r="F140" s="10"/>
      <c r="G140" s="17"/>
      <c r="I140" s="47">
        <f t="shared" si="2"/>
        <v>0</v>
      </c>
      <c r="J140" s="46">
        <f>I140+I147</f>
        <v>16651</v>
      </c>
    </row>
    <row r="141" spans="1:10" x14ac:dyDescent="0.3">
      <c r="A141" s="53" t="s">
        <v>161</v>
      </c>
      <c r="B141" s="54" t="s">
        <v>316</v>
      </c>
      <c r="C141" s="17">
        <v>727</v>
      </c>
      <c r="D141" s="17">
        <v>4144</v>
      </c>
      <c r="E141" s="17"/>
      <c r="F141" s="10"/>
      <c r="G141" s="17"/>
      <c r="I141" s="47">
        <f t="shared" si="2"/>
        <v>4871</v>
      </c>
      <c r="J141" s="46">
        <f>I141+I148+I153</f>
        <v>9538</v>
      </c>
    </row>
    <row r="142" spans="1:10" x14ac:dyDescent="0.3">
      <c r="A142" s="53" t="s">
        <v>25</v>
      </c>
      <c r="B142" s="54" t="s">
        <v>397</v>
      </c>
      <c r="C142" s="17"/>
      <c r="D142" s="17"/>
      <c r="E142" s="17"/>
      <c r="F142" s="10"/>
      <c r="G142" s="17"/>
      <c r="I142" s="47">
        <f t="shared" si="2"/>
        <v>0</v>
      </c>
      <c r="J142" s="46"/>
    </row>
    <row r="143" spans="1:10" x14ac:dyDescent="0.3">
      <c r="A143" s="53" t="s">
        <v>349</v>
      </c>
      <c r="B143" s="54" t="s">
        <v>397</v>
      </c>
      <c r="C143" s="17"/>
      <c r="D143" s="17"/>
      <c r="E143" s="17"/>
      <c r="F143" s="10"/>
      <c r="G143" s="17">
        <v>4290</v>
      </c>
      <c r="H143" s="89"/>
      <c r="I143" s="47">
        <f t="shared" si="2"/>
        <v>4290</v>
      </c>
      <c r="J143" s="46"/>
    </row>
    <row r="144" spans="1:10" x14ac:dyDescent="0.3">
      <c r="A144" s="53" t="s">
        <v>325</v>
      </c>
      <c r="B144" s="54" t="s">
        <v>397</v>
      </c>
      <c r="C144" s="17"/>
      <c r="D144" s="17"/>
      <c r="E144" s="17">
        <v>896</v>
      </c>
      <c r="F144" s="10"/>
      <c r="G144" s="17"/>
      <c r="H144" s="89"/>
      <c r="I144" s="47">
        <f t="shared" si="2"/>
        <v>896</v>
      </c>
      <c r="J144" s="46"/>
    </row>
    <row r="145" spans="1:10" x14ac:dyDescent="0.3">
      <c r="A145" s="53" t="s">
        <v>28</v>
      </c>
      <c r="B145" s="54" t="s">
        <v>397</v>
      </c>
      <c r="C145" s="17"/>
      <c r="D145" s="17"/>
      <c r="E145" s="17">
        <v>3012</v>
      </c>
      <c r="F145" s="17">
        <v>6556</v>
      </c>
      <c r="G145" s="17"/>
      <c r="H145" s="89"/>
      <c r="I145" s="47">
        <f t="shared" si="2"/>
        <v>9568</v>
      </c>
      <c r="J145" s="46"/>
    </row>
    <row r="146" spans="1:10" x14ac:dyDescent="0.3">
      <c r="A146" s="53" t="s">
        <v>398</v>
      </c>
      <c r="B146" s="54" t="s">
        <v>397</v>
      </c>
      <c r="C146" s="17"/>
      <c r="D146" s="17"/>
      <c r="E146" s="17">
        <v>4158</v>
      </c>
      <c r="F146" s="10">
        <v>501</v>
      </c>
      <c r="G146" s="17"/>
      <c r="H146" s="89"/>
      <c r="I146" s="47">
        <f t="shared" si="2"/>
        <v>4659</v>
      </c>
      <c r="J146" s="46"/>
    </row>
    <row r="147" spans="1:10" x14ac:dyDescent="0.3">
      <c r="A147" s="53" t="s">
        <v>458</v>
      </c>
      <c r="B147" s="54" t="s">
        <v>397</v>
      </c>
      <c r="C147" s="17"/>
      <c r="D147" s="17"/>
      <c r="E147" s="17">
        <v>8393</v>
      </c>
      <c r="F147" s="10">
        <v>8258</v>
      </c>
      <c r="G147" s="17"/>
      <c r="I147" s="47">
        <f t="shared" si="2"/>
        <v>16651</v>
      </c>
      <c r="J147" s="46"/>
    </row>
    <row r="148" spans="1:10" x14ac:dyDescent="0.3">
      <c r="A148" s="53" t="s">
        <v>160</v>
      </c>
      <c r="B148" s="54" t="s">
        <v>397</v>
      </c>
      <c r="C148" s="17">
        <v>594</v>
      </c>
      <c r="D148" s="17">
        <v>4073</v>
      </c>
      <c r="E148" s="17"/>
      <c r="F148" s="10"/>
      <c r="G148" s="17"/>
      <c r="I148" s="47">
        <f t="shared" si="2"/>
        <v>4667</v>
      </c>
      <c r="J148" s="46"/>
    </row>
    <row r="149" spans="1:10" x14ac:dyDescent="0.3">
      <c r="A149" t="s">
        <v>25</v>
      </c>
      <c r="B149" s="54" t="s">
        <v>486</v>
      </c>
      <c r="C149" s="17"/>
      <c r="D149" s="17"/>
      <c r="E149" s="17"/>
      <c r="F149" s="10"/>
      <c r="G149" s="17"/>
      <c r="I149" s="47">
        <f t="shared" si="2"/>
        <v>0</v>
      </c>
      <c r="J149" s="46"/>
    </row>
    <row r="150" spans="1:10" x14ac:dyDescent="0.3">
      <c r="A150" t="s">
        <v>349</v>
      </c>
      <c r="B150" s="54" t="s">
        <v>486</v>
      </c>
      <c r="C150" s="17"/>
      <c r="D150" s="17"/>
      <c r="E150" s="17"/>
      <c r="F150" s="10"/>
      <c r="G150" s="17"/>
      <c r="I150" s="47">
        <f t="shared" si="2"/>
        <v>0</v>
      </c>
      <c r="J150" s="46"/>
    </row>
    <row r="151" spans="1:10" x14ac:dyDescent="0.3">
      <c r="A151" t="s">
        <v>325</v>
      </c>
      <c r="B151" s="54" t="s">
        <v>486</v>
      </c>
      <c r="C151" s="17"/>
      <c r="D151" s="17"/>
      <c r="E151" s="17"/>
      <c r="F151" s="10"/>
      <c r="G151" s="17"/>
      <c r="I151" s="47">
        <f t="shared" si="2"/>
        <v>0</v>
      </c>
      <c r="J151" s="46"/>
    </row>
    <row r="152" spans="1:10" x14ac:dyDescent="0.3">
      <c r="A152" t="s">
        <v>398</v>
      </c>
      <c r="B152" s="54" t="s">
        <v>486</v>
      </c>
      <c r="C152" s="17"/>
      <c r="D152" s="17"/>
      <c r="E152" s="17"/>
      <c r="F152" s="10"/>
      <c r="G152" s="17"/>
      <c r="I152" s="47">
        <f t="shared" si="2"/>
        <v>0</v>
      </c>
      <c r="J152" s="46"/>
    </row>
    <row r="153" spans="1:10" x14ac:dyDescent="0.3">
      <c r="A153" t="s">
        <v>160</v>
      </c>
      <c r="B153" s="54" t="s">
        <v>486</v>
      </c>
      <c r="C153" s="17"/>
      <c r="D153" s="17"/>
      <c r="E153" s="17"/>
      <c r="F153" s="10"/>
      <c r="G153" s="17"/>
      <c r="I153" s="47">
        <f t="shared" si="2"/>
        <v>0</v>
      </c>
      <c r="J153" s="46"/>
    </row>
    <row r="154" spans="1:10" x14ac:dyDescent="0.3">
      <c r="A154" s="2" t="s">
        <v>37</v>
      </c>
      <c r="B154" s="2" t="s">
        <v>381</v>
      </c>
      <c r="C154" s="17"/>
      <c r="D154" s="17"/>
      <c r="E154" s="17"/>
      <c r="F154" s="10"/>
      <c r="G154" s="17"/>
      <c r="I154" s="47">
        <f t="shared" si="2"/>
        <v>0</v>
      </c>
      <c r="J154" s="46"/>
    </row>
    <row r="155" spans="1:10" x14ac:dyDescent="0.3">
      <c r="A155" s="2" t="s">
        <v>332</v>
      </c>
      <c r="B155" s="2" t="s">
        <v>381</v>
      </c>
      <c r="C155" s="17"/>
      <c r="D155" s="17"/>
      <c r="E155" s="17"/>
      <c r="F155" s="10"/>
      <c r="G155" s="17"/>
      <c r="I155" s="47">
        <f t="shared" si="2"/>
        <v>0</v>
      </c>
      <c r="J155" s="46"/>
    </row>
    <row r="156" spans="1:10" x14ac:dyDescent="0.3">
      <c r="A156" s="2" t="s">
        <v>33</v>
      </c>
      <c r="B156" s="2" t="s">
        <v>381</v>
      </c>
      <c r="C156" s="17"/>
      <c r="D156" s="17">
        <v>1951</v>
      </c>
      <c r="E156" s="17">
        <v>1284</v>
      </c>
      <c r="F156" s="10"/>
      <c r="G156" s="17"/>
      <c r="I156" s="47">
        <f t="shared" ref="I156:I194" si="4">C156+D156+E156+F156+G156+H156</f>
        <v>3235</v>
      </c>
      <c r="J156" s="46"/>
    </row>
    <row r="157" spans="1:10" x14ac:dyDescent="0.3">
      <c r="A157" s="2" t="s">
        <v>326</v>
      </c>
      <c r="B157" s="2" t="s">
        <v>381</v>
      </c>
      <c r="C157" s="17"/>
      <c r="D157" s="17"/>
      <c r="E157" s="17">
        <v>1057</v>
      </c>
      <c r="F157" s="10"/>
      <c r="G157" s="17"/>
      <c r="I157" s="47">
        <f t="shared" si="4"/>
        <v>1057</v>
      </c>
      <c r="J157" s="46"/>
    </row>
    <row r="158" spans="1:10" x14ac:dyDescent="0.3">
      <c r="A158" s="2" t="s">
        <v>31</v>
      </c>
      <c r="B158" s="2" t="s">
        <v>381</v>
      </c>
      <c r="C158" s="17"/>
      <c r="D158" s="17"/>
      <c r="E158" s="17"/>
      <c r="F158" s="10">
        <v>3912</v>
      </c>
      <c r="G158" s="17"/>
      <c r="I158" s="47">
        <f t="shared" si="4"/>
        <v>3912</v>
      </c>
      <c r="J158" s="46"/>
    </row>
    <row r="159" spans="1:10" x14ac:dyDescent="0.3">
      <c r="A159" s="2" t="s">
        <v>339</v>
      </c>
      <c r="B159" s="2" t="s">
        <v>381</v>
      </c>
      <c r="C159" s="17">
        <v>985</v>
      </c>
      <c r="D159" s="17"/>
      <c r="E159" s="17">
        <v>1166</v>
      </c>
      <c r="F159" s="10"/>
      <c r="G159" s="17"/>
      <c r="I159" s="47">
        <f t="shared" si="4"/>
        <v>2151</v>
      </c>
      <c r="J159" s="46"/>
    </row>
    <row r="160" spans="1:10" x14ac:dyDescent="0.3">
      <c r="A160" s="2" t="s">
        <v>245</v>
      </c>
      <c r="B160" s="2" t="s">
        <v>381</v>
      </c>
      <c r="C160" s="17"/>
      <c r="D160" s="17">
        <v>870</v>
      </c>
      <c r="E160" s="17"/>
      <c r="F160" s="10">
        <v>412</v>
      </c>
      <c r="G160" s="17">
        <v>201</v>
      </c>
      <c r="I160" s="47">
        <f t="shared" si="4"/>
        <v>1483</v>
      </c>
      <c r="J160" s="46"/>
    </row>
    <row r="161" spans="1:10" x14ac:dyDescent="0.3">
      <c r="A161" s="2" t="s">
        <v>161</v>
      </c>
      <c r="B161" s="2" t="s">
        <v>381</v>
      </c>
      <c r="C161" s="17"/>
      <c r="D161" s="17">
        <v>730</v>
      </c>
      <c r="E161" s="17">
        <v>1805</v>
      </c>
      <c r="F161" s="10"/>
      <c r="G161" s="17">
        <v>826</v>
      </c>
      <c r="I161" s="47">
        <f t="shared" si="4"/>
        <v>3361</v>
      </c>
      <c r="J161" s="46"/>
    </row>
    <row r="162" spans="1:10" x14ac:dyDescent="0.3">
      <c r="A162" s="2" t="s">
        <v>37</v>
      </c>
      <c r="B162" s="2" t="s">
        <v>153</v>
      </c>
      <c r="C162" s="17">
        <v>950</v>
      </c>
      <c r="D162" s="17"/>
      <c r="E162" s="17"/>
      <c r="F162" s="10"/>
      <c r="G162" s="17"/>
      <c r="I162" s="47">
        <f t="shared" si="4"/>
        <v>950</v>
      </c>
      <c r="J162" s="46">
        <f>I154+I162+I170</f>
        <v>950</v>
      </c>
    </row>
    <row r="163" spans="1:10" x14ac:dyDescent="0.3">
      <c r="A163" s="2" t="s">
        <v>332</v>
      </c>
      <c r="B163" s="2" t="s">
        <v>153</v>
      </c>
      <c r="C163" s="17">
        <v>3770</v>
      </c>
      <c r="D163" s="17">
        <v>243</v>
      </c>
      <c r="E163" s="17">
        <v>1348</v>
      </c>
      <c r="F163" s="10"/>
      <c r="G163" s="17">
        <v>1672</v>
      </c>
      <c r="H163" s="87"/>
      <c r="I163" s="47">
        <f t="shared" si="4"/>
        <v>7033</v>
      </c>
      <c r="J163" s="46">
        <f>I163+I171+I155</f>
        <v>7033</v>
      </c>
    </row>
    <row r="164" spans="1:10" x14ac:dyDescent="0.3">
      <c r="A164" s="2" t="s">
        <v>33</v>
      </c>
      <c r="B164" s="2" t="s">
        <v>153</v>
      </c>
      <c r="C164" s="17"/>
      <c r="D164" s="17">
        <v>685</v>
      </c>
      <c r="E164" s="17">
        <v>1387</v>
      </c>
      <c r="F164" s="10">
        <v>2340</v>
      </c>
      <c r="G164" s="17">
        <v>632</v>
      </c>
      <c r="I164" s="47">
        <f t="shared" si="4"/>
        <v>5044</v>
      </c>
      <c r="J164" s="46">
        <f>I156+I164+I172</f>
        <v>9005.4</v>
      </c>
    </row>
    <row r="165" spans="1:10" x14ac:dyDescent="0.3">
      <c r="A165" s="2" t="s">
        <v>326</v>
      </c>
      <c r="B165" s="2" t="s">
        <v>153</v>
      </c>
      <c r="C165" s="17">
        <v>804</v>
      </c>
      <c r="D165" s="17"/>
      <c r="E165" s="17"/>
      <c r="F165" s="10"/>
      <c r="G165" s="17"/>
      <c r="I165" s="47">
        <f t="shared" si="4"/>
        <v>804</v>
      </c>
      <c r="J165" s="46">
        <f>I165+I173+I157</f>
        <v>1861</v>
      </c>
    </row>
    <row r="166" spans="1:10" x14ac:dyDescent="0.3">
      <c r="A166" s="2" t="s">
        <v>31</v>
      </c>
      <c r="B166" s="2" t="s">
        <v>153</v>
      </c>
      <c r="C166" s="17"/>
      <c r="D166" s="17">
        <v>396</v>
      </c>
      <c r="E166" s="17">
        <v>902</v>
      </c>
      <c r="F166" s="10">
        <v>4731</v>
      </c>
      <c r="G166" s="17"/>
      <c r="I166" s="47">
        <f t="shared" si="4"/>
        <v>6029</v>
      </c>
      <c r="J166" s="46">
        <f>I158+I166+I174</f>
        <v>9941</v>
      </c>
    </row>
    <row r="167" spans="1:10" x14ac:dyDescent="0.3">
      <c r="A167" s="2" t="s">
        <v>339</v>
      </c>
      <c r="B167" s="2" t="s">
        <v>153</v>
      </c>
      <c r="C167" s="17"/>
      <c r="D167" s="17">
        <v>4964</v>
      </c>
      <c r="E167" s="17">
        <v>1950</v>
      </c>
      <c r="F167" s="10"/>
      <c r="G167" s="17"/>
      <c r="I167" s="47">
        <f t="shared" si="4"/>
        <v>6914</v>
      </c>
      <c r="J167" s="46">
        <f>I167+I175+I159</f>
        <v>13492.6</v>
      </c>
    </row>
    <row r="168" spans="1:10" x14ac:dyDescent="0.3">
      <c r="A168" s="2" t="s">
        <v>245</v>
      </c>
      <c r="B168" s="2" t="s">
        <v>153</v>
      </c>
      <c r="C168" s="17"/>
      <c r="D168" s="17">
        <v>471</v>
      </c>
      <c r="E168" s="17"/>
      <c r="F168" s="10">
        <v>3860</v>
      </c>
      <c r="G168" s="17"/>
      <c r="H168" s="87"/>
      <c r="I168" s="47">
        <f t="shared" si="4"/>
        <v>4331</v>
      </c>
      <c r="J168" s="46">
        <f>I160+I168+I176</f>
        <v>5814</v>
      </c>
    </row>
    <row r="169" spans="1:10" x14ac:dyDescent="0.3">
      <c r="A169" s="2" t="s">
        <v>161</v>
      </c>
      <c r="B169" s="2" t="s">
        <v>153</v>
      </c>
      <c r="C169" s="17"/>
      <c r="D169" s="17"/>
      <c r="E169" s="17"/>
      <c r="F169" s="10"/>
      <c r="G169" s="17">
        <v>1484</v>
      </c>
      <c r="H169" s="17"/>
      <c r="I169" s="47">
        <f t="shared" si="4"/>
        <v>1484</v>
      </c>
      <c r="J169" s="46">
        <f>I169+I177+I161</f>
        <v>4845</v>
      </c>
    </row>
    <row r="170" spans="1:10" x14ac:dyDescent="0.3">
      <c r="A170" s="2" t="s">
        <v>37</v>
      </c>
      <c r="B170" s="2" t="s">
        <v>489</v>
      </c>
      <c r="C170" s="17"/>
      <c r="D170" s="17"/>
      <c r="E170" s="17"/>
      <c r="F170" s="17"/>
      <c r="G170" s="17"/>
      <c r="I170" s="47">
        <f t="shared" si="4"/>
        <v>0</v>
      </c>
      <c r="J170" s="46"/>
    </row>
    <row r="171" spans="1:10" x14ac:dyDescent="0.3">
      <c r="A171" s="2" t="s">
        <v>332</v>
      </c>
      <c r="B171" s="2" t="s">
        <v>489</v>
      </c>
      <c r="C171" s="17"/>
      <c r="D171" s="17"/>
      <c r="E171" s="17"/>
      <c r="F171" s="10"/>
      <c r="G171" s="17"/>
      <c r="I171" s="47">
        <f t="shared" si="4"/>
        <v>0</v>
      </c>
      <c r="J171" s="46"/>
    </row>
    <row r="172" spans="1:10" x14ac:dyDescent="0.3">
      <c r="A172" s="2" t="s">
        <v>33</v>
      </c>
      <c r="B172" s="2" t="s">
        <v>489</v>
      </c>
      <c r="C172" s="17"/>
      <c r="D172" s="17"/>
      <c r="E172" s="17"/>
      <c r="F172" s="10"/>
      <c r="G172" s="17">
        <v>726.4</v>
      </c>
      <c r="I172" s="47">
        <f t="shared" si="4"/>
        <v>726.4</v>
      </c>
      <c r="J172" s="46"/>
    </row>
    <row r="173" spans="1:10" x14ac:dyDescent="0.3">
      <c r="A173" s="2" t="s">
        <v>326</v>
      </c>
      <c r="B173" s="2" t="s">
        <v>489</v>
      </c>
      <c r="C173" s="17"/>
      <c r="D173" s="17"/>
      <c r="E173" s="17"/>
      <c r="F173" s="10"/>
      <c r="G173" s="17"/>
      <c r="I173" s="47">
        <f t="shared" si="4"/>
        <v>0</v>
      </c>
      <c r="J173" s="46"/>
    </row>
    <row r="174" spans="1:10" x14ac:dyDescent="0.3">
      <c r="A174" s="2" t="s">
        <v>31</v>
      </c>
      <c r="B174" s="2" t="s">
        <v>489</v>
      </c>
      <c r="C174" s="17"/>
      <c r="D174" s="17"/>
      <c r="E174" s="17"/>
      <c r="F174" s="10"/>
      <c r="G174" s="17"/>
      <c r="H174" s="17"/>
      <c r="I174" s="47">
        <f t="shared" si="4"/>
        <v>0</v>
      </c>
      <c r="J174" s="46"/>
    </row>
    <row r="175" spans="1:10" x14ac:dyDescent="0.3">
      <c r="A175" s="2" t="s">
        <v>339</v>
      </c>
      <c r="B175" s="2" t="s">
        <v>489</v>
      </c>
      <c r="C175" s="17">
        <v>1117</v>
      </c>
      <c r="D175" s="17"/>
      <c r="E175" s="17">
        <v>3310.6</v>
      </c>
      <c r="F175" s="10"/>
      <c r="G175" s="17"/>
      <c r="H175" s="17"/>
      <c r="I175" s="47">
        <f t="shared" si="4"/>
        <v>4427.6000000000004</v>
      </c>
      <c r="J175" s="46"/>
    </row>
    <row r="176" spans="1:10" x14ac:dyDescent="0.3">
      <c r="A176" s="2" t="s">
        <v>245</v>
      </c>
      <c r="B176" s="2" t="s">
        <v>489</v>
      </c>
      <c r="C176" s="17"/>
      <c r="D176" s="17"/>
      <c r="E176" s="17"/>
      <c r="F176" s="10"/>
      <c r="G176" s="17"/>
      <c r="H176" s="87"/>
      <c r="I176" s="47">
        <f t="shared" si="4"/>
        <v>0</v>
      </c>
      <c r="J176" s="46"/>
    </row>
    <row r="177" spans="1:10" x14ac:dyDescent="0.3">
      <c r="A177" s="2" t="s">
        <v>161</v>
      </c>
      <c r="B177" s="2" t="s">
        <v>489</v>
      </c>
      <c r="C177" s="17"/>
      <c r="D177" s="17"/>
      <c r="E177" s="17"/>
      <c r="F177" s="10"/>
      <c r="G177" s="17"/>
      <c r="H177" s="87"/>
      <c r="I177" s="47">
        <f t="shared" si="4"/>
        <v>0</v>
      </c>
      <c r="J177" s="46"/>
    </row>
    <row r="178" spans="1:10" x14ac:dyDescent="0.3">
      <c r="A178" s="2" t="s">
        <v>42</v>
      </c>
      <c r="B178" s="54" t="s">
        <v>385</v>
      </c>
      <c r="C178" s="17"/>
      <c r="D178" s="17"/>
      <c r="E178" s="17"/>
      <c r="F178" s="10"/>
      <c r="G178" s="17">
        <v>2417</v>
      </c>
      <c r="H178" s="17"/>
      <c r="I178" s="47">
        <f t="shared" si="4"/>
        <v>2417</v>
      </c>
      <c r="J178" s="46">
        <f t="shared" ref="J178:J183" si="5">I178+I187</f>
        <v>31488</v>
      </c>
    </row>
    <row r="179" spans="1:10" x14ac:dyDescent="0.3">
      <c r="A179" s="2" t="s">
        <v>356</v>
      </c>
      <c r="B179" s="54" t="s">
        <v>385</v>
      </c>
      <c r="C179" s="17"/>
      <c r="D179" s="17"/>
      <c r="E179" s="17"/>
      <c r="F179" s="10"/>
      <c r="G179" s="17">
        <v>10503</v>
      </c>
      <c r="I179" s="47">
        <f t="shared" si="4"/>
        <v>10503</v>
      </c>
      <c r="J179" s="46">
        <f t="shared" si="5"/>
        <v>41944</v>
      </c>
    </row>
    <row r="180" spans="1:10" x14ac:dyDescent="0.3">
      <c r="A180" s="2" t="s">
        <v>44</v>
      </c>
      <c r="B180" s="54" t="s">
        <v>385</v>
      </c>
      <c r="C180" s="17"/>
      <c r="D180" s="17">
        <v>2150</v>
      </c>
      <c r="E180" s="17"/>
      <c r="F180" s="10"/>
      <c r="G180" s="17">
        <v>5469</v>
      </c>
      <c r="I180" s="47">
        <f t="shared" si="4"/>
        <v>7619</v>
      </c>
      <c r="J180" s="46">
        <f t="shared" si="5"/>
        <v>33991</v>
      </c>
    </row>
    <row r="181" spans="1:10" x14ac:dyDescent="0.3">
      <c r="A181" s="2" t="s">
        <v>357</v>
      </c>
      <c r="B181" s="54" t="s">
        <v>385</v>
      </c>
      <c r="C181" s="17"/>
      <c r="D181" s="17">
        <v>3876</v>
      </c>
      <c r="E181" s="17"/>
      <c r="F181" s="10">
        <v>697</v>
      </c>
      <c r="G181" s="17">
        <v>7116</v>
      </c>
      <c r="I181" s="47">
        <f t="shared" si="4"/>
        <v>11689</v>
      </c>
      <c r="J181" s="46">
        <f t="shared" si="5"/>
        <v>24399</v>
      </c>
    </row>
    <row r="182" spans="1:10" x14ac:dyDescent="0.3">
      <c r="A182" s="2" t="s">
        <v>71</v>
      </c>
      <c r="B182" s="54" t="s">
        <v>385</v>
      </c>
      <c r="C182" s="17"/>
      <c r="D182" s="17"/>
      <c r="E182" s="17"/>
      <c r="F182" s="10">
        <v>5826</v>
      </c>
      <c r="G182" s="17"/>
      <c r="I182" s="47">
        <f t="shared" si="4"/>
        <v>5826</v>
      </c>
      <c r="J182" s="46">
        <f t="shared" si="5"/>
        <v>15889</v>
      </c>
    </row>
    <row r="183" spans="1:10" x14ac:dyDescent="0.3">
      <c r="A183" s="2" t="s">
        <v>416</v>
      </c>
      <c r="B183" s="54" t="s">
        <v>385</v>
      </c>
      <c r="C183" s="17"/>
      <c r="D183" s="17"/>
      <c r="E183" s="17"/>
      <c r="F183" s="10">
        <v>620</v>
      </c>
      <c r="G183" s="17">
        <v>480</v>
      </c>
      <c r="H183" s="17"/>
      <c r="I183" s="47">
        <f t="shared" si="4"/>
        <v>1100</v>
      </c>
      <c r="J183" s="46">
        <f t="shared" si="5"/>
        <v>14913</v>
      </c>
    </row>
    <row r="184" spans="1:10" x14ac:dyDescent="0.3">
      <c r="A184" s="2" t="s">
        <v>457</v>
      </c>
      <c r="B184" s="54" t="s">
        <v>385</v>
      </c>
      <c r="C184" s="17"/>
      <c r="D184" s="17"/>
      <c r="E184" s="17">
        <v>1849</v>
      </c>
      <c r="F184" s="10"/>
      <c r="G184" s="17"/>
      <c r="H184" s="87"/>
      <c r="I184" s="47">
        <f t="shared" si="4"/>
        <v>1849</v>
      </c>
      <c r="J184" s="46">
        <f>I184</f>
        <v>1849</v>
      </c>
    </row>
    <row r="185" spans="1:10" x14ac:dyDescent="0.3">
      <c r="A185" s="2" t="s">
        <v>358</v>
      </c>
      <c r="B185" s="54" t="s">
        <v>385</v>
      </c>
      <c r="C185" s="17"/>
      <c r="D185" s="17">
        <v>1114</v>
      </c>
      <c r="E185" s="17"/>
      <c r="F185" s="10"/>
      <c r="G185" s="17">
        <v>1901</v>
      </c>
      <c r="H185" s="87"/>
      <c r="I185" s="47">
        <f t="shared" si="4"/>
        <v>3015</v>
      </c>
      <c r="J185" s="46">
        <f>I185+I193</f>
        <v>14656</v>
      </c>
    </row>
    <row r="186" spans="1:10" x14ac:dyDescent="0.3">
      <c r="A186" s="2" t="s">
        <v>359</v>
      </c>
      <c r="B186" s="54" t="s">
        <v>385</v>
      </c>
      <c r="C186" s="17">
        <v>283</v>
      </c>
      <c r="D186" s="17">
        <v>7531</v>
      </c>
      <c r="E186" s="17"/>
      <c r="F186" s="10"/>
      <c r="G186" s="17"/>
      <c r="H186" s="87"/>
      <c r="I186" s="47">
        <f t="shared" si="4"/>
        <v>7814</v>
      </c>
      <c r="J186" s="46">
        <f>I186+I194</f>
        <v>12485</v>
      </c>
    </row>
    <row r="187" spans="1:10" x14ac:dyDescent="0.3">
      <c r="A187" s="65" t="s">
        <v>29</v>
      </c>
      <c r="B187" s="58" t="s">
        <v>310</v>
      </c>
      <c r="C187" s="17">
        <v>12596</v>
      </c>
      <c r="D187" s="17">
        <v>5130</v>
      </c>
      <c r="E187" s="17">
        <v>3933</v>
      </c>
      <c r="F187" s="17">
        <v>7412</v>
      </c>
      <c r="G187" s="17"/>
      <c r="I187" s="47">
        <f t="shared" si="4"/>
        <v>29071</v>
      </c>
      <c r="J187" s="46"/>
    </row>
    <row r="188" spans="1:10" x14ac:dyDescent="0.3">
      <c r="A188" s="65" t="s">
        <v>330</v>
      </c>
      <c r="B188" s="58" t="s">
        <v>310</v>
      </c>
      <c r="C188" s="17">
        <v>675</v>
      </c>
      <c r="D188" s="17">
        <v>15286</v>
      </c>
      <c r="E188" s="17">
        <v>15480</v>
      </c>
      <c r="F188" s="17"/>
      <c r="G188" s="17"/>
      <c r="I188" s="47">
        <f t="shared" si="4"/>
        <v>31441</v>
      </c>
      <c r="J188" s="46"/>
    </row>
    <row r="189" spans="1:10" x14ac:dyDescent="0.3">
      <c r="A189" s="65" t="s">
        <v>17</v>
      </c>
      <c r="B189" s="58" t="s">
        <v>310</v>
      </c>
      <c r="C189" s="17">
        <v>3376</v>
      </c>
      <c r="D189" s="17">
        <v>5479</v>
      </c>
      <c r="E189" s="17">
        <v>13232</v>
      </c>
      <c r="F189" s="17">
        <v>4285</v>
      </c>
      <c r="G189" s="17"/>
      <c r="I189" s="47">
        <f t="shared" si="4"/>
        <v>26372</v>
      </c>
      <c r="J189" s="46"/>
    </row>
    <row r="190" spans="1:10" x14ac:dyDescent="0.3">
      <c r="A190" s="65" t="s">
        <v>331</v>
      </c>
      <c r="B190" s="58" t="s">
        <v>310</v>
      </c>
      <c r="C190" s="17">
        <v>3553</v>
      </c>
      <c r="D190" s="17">
        <v>6374</v>
      </c>
      <c r="E190" s="17"/>
      <c r="F190" s="17">
        <v>2783</v>
      </c>
      <c r="G190" s="17"/>
      <c r="I190" s="47">
        <f t="shared" si="4"/>
        <v>12710</v>
      </c>
      <c r="J190" s="46"/>
    </row>
    <row r="191" spans="1:10" x14ac:dyDescent="0.3">
      <c r="A191" s="65" t="s">
        <v>18</v>
      </c>
      <c r="B191" s="58" t="s">
        <v>310</v>
      </c>
      <c r="C191" s="17">
        <v>1662</v>
      </c>
      <c r="D191" s="17">
        <v>3602</v>
      </c>
      <c r="E191" s="17">
        <v>3803</v>
      </c>
      <c r="F191" s="10">
        <v>996</v>
      </c>
      <c r="G191" s="17"/>
      <c r="I191" s="47">
        <f t="shared" si="4"/>
        <v>10063</v>
      </c>
      <c r="J191" s="46"/>
    </row>
    <row r="192" spans="1:10" x14ac:dyDescent="0.3">
      <c r="A192" s="65" t="s">
        <v>415</v>
      </c>
      <c r="B192" s="58" t="s">
        <v>310</v>
      </c>
      <c r="C192" s="17">
        <v>5321</v>
      </c>
      <c r="D192" s="17">
        <v>5953</v>
      </c>
      <c r="E192" s="17"/>
      <c r="F192" s="10">
        <v>2050</v>
      </c>
      <c r="G192" s="17">
        <v>489</v>
      </c>
      <c r="I192" s="47">
        <f t="shared" si="4"/>
        <v>13813</v>
      </c>
      <c r="J192" s="46"/>
    </row>
    <row r="193" spans="1:12" x14ac:dyDescent="0.3">
      <c r="A193" s="65" t="s">
        <v>244</v>
      </c>
      <c r="B193" s="58" t="s">
        <v>310</v>
      </c>
      <c r="C193" s="17"/>
      <c r="D193" s="17">
        <v>2435</v>
      </c>
      <c r="E193" s="17">
        <v>3912</v>
      </c>
      <c r="F193" s="10">
        <v>5294</v>
      </c>
      <c r="G193" s="17"/>
      <c r="I193" s="47">
        <f t="shared" si="4"/>
        <v>11641</v>
      </c>
      <c r="J193" s="46"/>
    </row>
    <row r="194" spans="1:12" x14ac:dyDescent="0.3">
      <c r="A194" s="65" t="s">
        <v>162</v>
      </c>
      <c r="B194" s="58" t="s">
        <v>310</v>
      </c>
      <c r="C194" s="17"/>
      <c r="D194" s="17"/>
      <c r="E194" s="17">
        <v>2649</v>
      </c>
      <c r="F194" s="10">
        <v>2022</v>
      </c>
      <c r="G194" s="17"/>
      <c r="I194" s="47">
        <f t="shared" si="4"/>
        <v>4671</v>
      </c>
      <c r="J194" s="46"/>
    </row>
    <row r="195" spans="1:12" x14ac:dyDescent="0.3">
      <c r="C195" s="1" t="s">
        <v>0</v>
      </c>
      <c r="D195" s="1" t="s">
        <v>0</v>
      </c>
      <c r="E195" s="1" t="s">
        <v>0</v>
      </c>
      <c r="F195" s="1" t="s">
        <v>0</v>
      </c>
      <c r="G195" s="1" t="s">
        <v>0</v>
      </c>
      <c r="H195" s="1" t="s">
        <v>0</v>
      </c>
      <c r="I195" s="1" t="s">
        <v>0</v>
      </c>
    </row>
    <row r="196" spans="1:12" x14ac:dyDescent="0.3">
      <c r="C196" s="70">
        <f t="shared" ref="C196:J196" si="6">SUM(C4:C194)</f>
        <v>117746</v>
      </c>
      <c r="D196" s="70">
        <f t="shared" si="6"/>
        <v>248805</v>
      </c>
      <c r="E196" s="70">
        <f t="shared" si="6"/>
        <v>194787.6</v>
      </c>
      <c r="F196" s="70">
        <f t="shared" si="6"/>
        <v>148932</v>
      </c>
      <c r="G196" s="70">
        <f t="shared" si="6"/>
        <v>103274.4</v>
      </c>
      <c r="H196" s="70">
        <f t="shared" si="6"/>
        <v>0</v>
      </c>
      <c r="I196" s="76">
        <f t="shared" si="6"/>
        <v>813545</v>
      </c>
      <c r="J196" s="76">
        <f t="shared" si="6"/>
        <v>813545</v>
      </c>
      <c r="L196" s="88">
        <f>I196-J196</f>
        <v>0</v>
      </c>
    </row>
    <row r="197" spans="1:12" x14ac:dyDescent="0.3">
      <c r="C197" s="1" t="s">
        <v>1</v>
      </c>
      <c r="D197" s="1" t="s">
        <v>1</v>
      </c>
      <c r="E197" s="1" t="s">
        <v>1</v>
      </c>
      <c r="F197" s="1" t="s">
        <v>1</v>
      </c>
      <c r="G197" s="1" t="s">
        <v>1</v>
      </c>
      <c r="H197" s="1" t="s">
        <v>1</v>
      </c>
      <c r="I197" s="1" t="s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3A44-B01B-464D-8003-944428839D09}">
  <dimension ref="A1:L197"/>
  <sheetViews>
    <sheetView tabSelected="1" topLeftCell="A161" workbookViewId="0">
      <selection activeCell="F189" sqref="F189"/>
    </sheetView>
  </sheetViews>
  <sheetFormatPr defaultColWidth="10" defaultRowHeight="14.4" x14ac:dyDescent="0.3"/>
  <cols>
    <col min="2" max="2" width="21.6640625" customWidth="1"/>
    <col min="3" max="3" width="10.88671875" customWidth="1"/>
    <col min="4" max="4" width="11.109375" customWidth="1"/>
    <col min="5" max="5" width="11.44140625" customWidth="1"/>
    <col min="6" max="6" width="11.5546875" customWidth="1"/>
    <col min="7" max="7" width="11.44140625" customWidth="1"/>
    <col min="9" max="9" width="12.109375" customWidth="1"/>
    <col min="10" max="10" width="11.109375" customWidth="1"/>
  </cols>
  <sheetData>
    <row r="1" spans="1:10" x14ac:dyDescent="0.3">
      <c r="A1" t="s">
        <v>491</v>
      </c>
      <c r="B1" t="s">
        <v>492</v>
      </c>
    </row>
    <row r="2" spans="1:10" x14ac:dyDescent="0.3"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478</v>
      </c>
      <c r="I2" t="s">
        <v>7</v>
      </c>
    </row>
    <row r="3" spans="1:10" x14ac:dyDescent="0.3">
      <c r="C3" s="3" t="s">
        <v>47</v>
      </c>
      <c r="D3" s="4" t="s">
        <v>188</v>
      </c>
      <c r="E3" s="4" t="s">
        <v>49</v>
      </c>
      <c r="F3" s="3" t="s">
        <v>189</v>
      </c>
      <c r="G3" s="3" t="s">
        <v>190</v>
      </c>
      <c r="H3" s="3"/>
    </row>
    <row r="4" spans="1:10" x14ac:dyDescent="0.3">
      <c r="A4" t="s">
        <v>19</v>
      </c>
      <c r="B4" t="s">
        <v>13</v>
      </c>
      <c r="C4" s="5"/>
      <c r="D4" s="5"/>
      <c r="E4" s="5"/>
      <c r="F4" s="10"/>
      <c r="G4" s="5"/>
      <c r="I4" s="47">
        <f>C4+D4+E4+F4+G4+H4</f>
        <v>0</v>
      </c>
      <c r="J4" s="44">
        <f>I4+I28+I20+I37+I45</f>
        <v>6261</v>
      </c>
    </row>
    <row r="5" spans="1:10" x14ac:dyDescent="0.3">
      <c r="A5" t="s">
        <v>421</v>
      </c>
      <c r="B5" t="s">
        <v>13</v>
      </c>
      <c r="C5" s="17"/>
      <c r="D5" s="17"/>
      <c r="E5" s="17"/>
      <c r="F5" s="10"/>
      <c r="G5" s="17"/>
      <c r="I5" s="47">
        <f t="shared" ref="I5:I68" si="0">C5+D5+E5+F5+G5+H5</f>
        <v>0</v>
      </c>
      <c r="J5" s="44">
        <f>I5+I29+I38+I46</f>
        <v>44700</v>
      </c>
    </row>
    <row r="6" spans="1:10" x14ac:dyDescent="0.3">
      <c r="A6" t="s">
        <v>20</v>
      </c>
      <c r="B6" t="s">
        <v>13</v>
      </c>
      <c r="C6" s="17"/>
      <c r="D6" s="17"/>
      <c r="E6" s="17"/>
      <c r="F6" s="17"/>
      <c r="G6" s="17"/>
      <c r="I6" s="47">
        <f t="shared" si="0"/>
        <v>0</v>
      </c>
      <c r="J6" s="44">
        <f>I6+I30+I39+I47</f>
        <v>11657</v>
      </c>
    </row>
    <row r="7" spans="1:10" x14ac:dyDescent="0.3">
      <c r="A7" t="s">
        <v>422</v>
      </c>
      <c r="B7" t="s">
        <v>13</v>
      </c>
      <c r="C7" s="17"/>
      <c r="D7" s="17"/>
      <c r="E7" s="17"/>
      <c r="F7" s="17"/>
      <c r="G7" s="17"/>
      <c r="I7" s="47">
        <f t="shared" si="0"/>
        <v>0</v>
      </c>
      <c r="J7" s="44">
        <f>I7+I19+I23+I31+I40+I48</f>
        <v>29174</v>
      </c>
    </row>
    <row r="8" spans="1:10" x14ac:dyDescent="0.3">
      <c r="A8" t="s">
        <v>21</v>
      </c>
      <c r="B8" t="s">
        <v>13</v>
      </c>
      <c r="C8" s="17"/>
      <c r="D8" s="17"/>
      <c r="E8" s="17"/>
      <c r="F8" s="17"/>
      <c r="G8" s="17"/>
      <c r="I8" s="47">
        <f t="shared" si="0"/>
        <v>0</v>
      </c>
      <c r="J8" s="44">
        <f>I8+I24+I32+I41+I49</f>
        <v>19805</v>
      </c>
    </row>
    <row r="9" spans="1:10" x14ac:dyDescent="0.3">
      <c r="A9" t="s">
        <v>423</v>
      </c>
      <c r="B9" t="s">
        <v>13</v>
      </c>
      <c r="C9" s="17"/>
      <c r="D9" s="17"/>
      <c r="E9" s="17"/>
      <c r="F9" s="17"/>
      <c r="G9" s="17"/>
      <c r="I9" s="47">
        <f t="shared" si="0"/>
        <v>0</v>
      </c>
      <c r="J9" s="44">
        <f>I9+I27+I33+I42+I50</f>
        <v>3969</v>
      </c>
    </row>
    <row r="10" spans="1:10" x14ac:dyDescent="0.3">
      <c r="A10" t="s">
        <v>243</v>
      </c>
      <c r="B10" t="s">
        <v>13</v>
      </c>
      <c r="C10" s="17"/>
      <c r="D10" s="17"/>
      <c r="E10" s="17"/>
      <c r="F10" s="17"/>
      <c r="G10" s="17"/>
      <c r="I10" s="47">
        <f t="shared" si="0"/>
        <v>0</v>
      </c>
      <c r="J10" s="44">
        <f>I10+I25+I21+I35+I43+I52</f>
        <v>35785</v>
      </c>
    </row>
    <row r="11" spans="1:10" x14ac:dyDescent="0.3">
      <c r="A11" t="s">
        <v>197</v>
      </c>
      <c r="B11" t="s">
        <v>13</v>
      </c>
      <c r="C11" s="17"/>
      <c r="D11" s="17"/>
      <c r="E11" s="17"/>
      <c r="F11" s="17"/>
      <c r="G11" s="17"/>
      <c r="I11" s="47">
        <f t="shared" si="0"/>
        <v>0</v>
      </c>
      <c r="J11" s="44">
        <f>I11+I26+I22+I36+I44+I53</f>
        <v>3459</v>
      </c>
    </row>
    <row r="12" spans="1:10" x14ac:dyDescent="0.3">
      <c r="A12" t="s">
        <v>22</v>
      </c>
      <c r="B12" t="s">
        <v>23</v>
      </c>
      <c r="C12" s="17"/>
      <c r="D12" s="17"/>
      <c r="E12" s="17"/>
      <c r="F12" s="17"/>
      <c r="G12" s="17"/>
      <c r="I12" s="47">
        <f t="shared" si="0"/>
        <v>0</v>
      </c>
      <c r="J12" s="46">
        <f>I12</f>
        <v>0</v>
      </c>
    </row>
    <row r="13" spans="1:10" x14ac:dyDescent="0.3">
      <c r="A13" s="2" t="s">
        <v>323</v>
      </c>
      <c r="B13" s="2" t="s">
        <v>23</v>
      </c>
      <c r="C13" s="17"/>
      <c r="D13" s="17"/>
      <c r="E13" s="17"/>
      <c r="F13" s="17"/>
      <c r="G13" s="17"/>
      <c r="I13" s="47">
        <f t="shared" si="0"/>
        <v>0</v>
      </c>
      <c r="J13" s="46">
        <f>I13+I16</f>
        <v>0</v>
      </c>
    </row>
    <row r="14" spans="1:10" x14ac:dyDescent="0.3">
      <c r="A14" t="s">
        <v>24</v>
      </c>
      <c r="B14" t="s">
        <v>23</v>
      </c>
      <c r="C14" s="17"/>
      <c r="D14" s="17"/>
      <c r="E14" s="17"/>
      <c r="F14" s="17"/>
      <c r="G14" s="17"/>
      <c r="I14" s="47">
        <f t="shared" si="0"/>
        <v>0</v>
      </c>
      <c r="J14" s="46">
        <f>I14+I17</f>
        <v>0</v>
      </c>
    </row>
    <row r="15" spans="1:10" x14ac:dyDescent="0.3">
      <c r="A15" t="s">
        <v>436</v>
      </c>
      <c r="B15" t="s">
        <v>23</v>
      </c>
      <c r="C15" s="17"/>
      <c r="D15" s="17"/>
      <c r="E15" s="17"/>
      <c r="F15" s="17"/>
      <c r="G15" s="17"/>
      <c r="I15" s="47">
        <f t="shared" si="0"/>
        <v>0</v>
      </c>
      <c r="J15" s="46">
        <f>I15+I18</f>
        <v>1495</v>
      </c>
    </row>
    <row r="16" spans="1:10" x14ac:dyDescent="0.3">
      <c r="A16" s="67" t="s">
        <v>331</v>
      </c>
      <c r="B16" s="67" t="s">
        <v>315</v>
      </c>
      <c r="C16" s="17"/>
      <c r="D16" s="17"/>
      <c r="E16" s="17"/>
      <c r="F16" s="17"/>
      <c r="G16" s="17"/>
      <c r="I16" s="47">
        <f t="shared" si="0"/>
        <v>0</v>
      </c>
      <c r="J16" s="46"/>
    </row>
    <row r="17" spans="1:10" x14ac:dyDescent="0.3">
      <c r="A17" s="67" t="s">
        <v>18</v>
      </c>
      <c r="B17" s="67" t="s">
        <v>315</v>
      </c>
      <c r="C17" s="17"/>
      <c r="D17" s="17"/>
      <c r="E17" s="17"/>
      <c r="F17" s="17"/>
      <c r="G17" s="17"/>
      <c r="I17" s="47">
        <f t="shared" si="0"/>
        <v>0</v>
      </c>
      <c r="J17" s="46"/>
    </row>
    <row r="18" spans="1:10" x14ac:dyDescent="0.3">
      <c r="A18" s="67" t="s">
        <v>415</v>
      </c>
      <c r="B18" s="67" t="s">
        <v>315</v>
      </c>
      <c r="C18" s="17"/>
      <c r="D18" s="17"/>
      <c r="E18" s="17">
        <v>1495</v>
      </c>
      <c r="F18" s="17"/>
      <c r="G18" s="17"/>
      <c r="I18" s="47">
        <f t="shared" si="0"/>
        <v>1495</v>
      </c>
      <c r="J18" s="46"/>
    </row>
    <row r="19" spans="1:10" x14ac:dyDescent="0.3">
      <c r="A19" s="73" t="s">
        <v>347</v>
      </c>
      <c r="B19" s="73" t="s">
        <v>410</v>
      </c>
      <c r="C19" s="17"/>
      <c r="D19" s="17"/>
      <c r="E19" s="17"/>
      <c r="F19" s="17"/>
      <c r="G19" s="17"/>
      <c r="I19" s="47">
        <f t="shared" si="0"/>
        <v>0</v>
      </c>
      <c r="J19" s="46"/>
    </row>
    <row r="20" spans="1:10" x14ac:dyDescent="0.3">
      <c r="A20" s="2" t="s">
        <v>172</v>
      </c>
      <c r="B20" s="2" t="s">
        <v>407</v>
      </c>
      <c r="C20" s="17"/>
      <c r="D20" s="17"/>
      <c r="E20" s="17"/>
      <c r="F20" s="17"/>
      <c r="G20" s="17"/>
      <c r="I20" s="47">
        <f t="shared" si="0"/>
        <v>0</v>
      </c>
      <c r="J20" s="44"/>
    </row>
    <row r="21" spans="1:10" x14ac:dyDescent="0.3">
      <c r="A21" s="2" t="s">
        <v>353</v>
      </c>
      <c r="B21" s="2" t="s">
        <v>407</v>
      </c>
      <c r="C21" s="17"/>
      <c r="D21" s="17"/>
      <c r="E21" s="17"/>
      <c r="F21" s="17"/>
      <c r="G21" s="17"/>
      <c r="I21" s="47">
        <f t="shared" si="0"/>
        <v>0</v>
      </c>
      <c r="J21" s="44"/>
    </row>
    <row r="22" spans="1:10" x14ac:dyDescent="0.3">
      <c r="A22" s="2" t="s">
        <v>354</v>
      </c>
      <c r="B22" s="2" t="s">
        <v>407</v>
      </c>
      <c r="C22" s="17"/>
      <c r="D22" s="17"/>
      <c r="E22" s="17"/>
      <c r="F22" s="17"/>
      <c r="G22" s="17"/>
      <c r="I22" s="47">
        <f t="shared" si="0"/>
        <v>0</v>
      </c>
      <c r="J22" s="44"/>
    </row>
    <row r="23" spans="1:10" x14ac:dyDescent="0.3">
      <c r="A23" s="2" t="s">
        <v>329</v>
      </c>
      <c r="B23" s="63" t="s">
        <v>345</v>
      </c>
      <c r="C23" s="17"/>
      <c r="D23" s="17"/>
      <c r="E23" s="17"/>
      <c r="F23" s="17"/>
      <c r="G23" s="17"/>
      <c r="I23" s="47">
        <f t="shared" si="0"/>
        <v>0</v>
      </c>
      <c r="J23" s="45"/>
    </row>
    <row r="24" spans="1:10" x14ac:dyDescent="0.3">
      <c r="A24" s="2" t="s">
        <v>174</v>
      </c>
      <c r="B24" s="63" t="s">
        <v>345</v>
      </c>
      <c r="C24" s="17"/>
      <c r="D24" s="17"/>
      <c r="E24" s="17"/>
      <c r="F24" s="17"/>
      <c r="G24" s="17"/>
      <c r="I24" s="47">
        <f t="shared" si="0"/>
        <v>0</v>
      </c>
      <c r="J24" s="45"/>
    </row>
    <row r="25" spans="1:10" x14ac:dyDescent="0.3">
      <c r="A25" s="2" t="s">
        <v>307</v>
      </c>
      <c r="B25" s="63" t="s">
        <v>345</v>
      </c>
      <c r="C25" s="17"/>
      <c r="D25" s="17"/>
      <c r="E25" s="17"/>
      <c r="F25" s="17"/>
      <c r="G25" s="17"/>
      <c r="I25" s="47">
        <f t="shared" si="0"/>
        <v>0</v>
      </c>
      <c r="J25" s="45"/>
    </row>
    <row r="26" spans="1:10" x14ac:dyDescent="0.3">
      <c r="A26" s="2" t="s">
        <v>324</v>
      </c>
      <c r="B26" s="63" t="s">
        <v>345</v>
      </c>
      <c r="C26" s="17"/>
      <c r="D26" s="17"/>
      <c r="E26" s="17"/>
      <c r="F26" s="17"/>
      <c r="G26" s="17"/>
      <c r="I26" s="47">
        <f t="shared" si="0"/>
        <v>0</v>
      </c>
      <c r="J26" s="45"/>
    </row>
    <row r="27" spans="1:10" x14ac:dyDescent="0.3">
      <c r="A27" s="57" t="s">
        <v>415</v>
      </c>
      <c r="B27" s="57" t="s">
        <v>345</v>
      </c>
      <c r="C27" s="17"/>
      <c r="D27" s="17"/>
      <c r="E27" s="17"/>
      <c r="F27" s="17"/>
      <c r="G27" s="17"/>
      <c r="I27" s="47">
        <f t="shared" si="0"/>
        <v>0</v>
      </c>
      <c r="J27" s="46">
        <f>I27</f>
        <v>0</v>
      </c>
    </row>
    <row r="28" spans="1:10" x14ac:dyDescent="0.3">
      <c r="A28" s="60" t="s">
        <v>11</v>
      </c>
      <c r="B28" s="60" t="s">
        <v>315</v>
      </c>
      <c r="C28" s="17"/>
      <c r="D28" s="17">
        <v>2129</v>
      </c>
      <c r="E28" s="17">
        <v>3115</v>
      </c>
      <c r="F28" s="17"/>
      <c r="G28" s="17"/>
      <c r="H28" s="17"/>
      <c r="I28" s="47">
        <f t="shared" si="0"/>
        <v>5244</v>
      </c>
      <c r="J28" s="45"/>
    </row>
    <row r="29" spans="1:10" x14ac:dyDescent="0.3">
      <c r="A29" s="60" t="s">
        <v>346</v>
      </c>
      <c r="B29" s="60" t="s">
        <v>315</v>
      </c>
      <c r="C29" s="17"/>
      <c r="D29" s="17">
        <v>6491</v>
      </c>
      <c r="E29" s="17">
        <v>4635</v>
      </c>
      <c r="F29" s="17"/>
      <c r="G29" s="17"/>
      <c r="I29" s="47">
        <f t="shared" si="0"/>
        <v>11126</v>
      </c>
      <c r="J29" s="45"/>
    </row>
    <row r="30" spans="1:10" x14ac:dyDescent="0.3">
      <c r="A30" s="60" t="s">
        <v>10</v>
      </c>
      <c r="B30" s="60" t="s">
        <v>315</v>
      </c>
      <c r="C30" s="17">
        <v>609</v>
      </c>
      <c r="D30" s="17">
        <v>1029</v>
      </c>
      <c r="E30" s="17"/>
      <c r="F30" s="17"/>
      <c r="G30" s="17"/>
      <c r="I30" s="47">
        <f t="shared" si="0"/>
        <v>1638</v>
      </c>
      <c r="J30" s="45"/>
    </row>
    <row r="31" spans="1:10" x14ac:dyDescent="0.3">
      <c r="A31" s="60" t="s">
        <v>347</v>
      </c>
      <c r="B31" s="60" t="s">
        <v>315</v>
      </c>
      <c r="C31" s="17"/>
      <c r="D31" s="17"/>
      <c r="E31" s="17">
        <v>9276</v>
      </c>
      <c r="F31" s="17"/>
      <c r="G31" s="17"/>
      <c r="I31" s="47">
        <f t="shared" si="0"/>
        <v>9276</v>
      </c>
      <c r="J31" s="45"/>
    </row>
    <row r="32" spans="1:10" x14ac:dyDescent="0.3">
      <c r="A32" s="60" t="s">
        <v>8</v>
      </c>
      <c r="B32" s="60" t="s">
        <v>315</v>
      </c>
      <c r="C32" s="17"/>
      <c r="D32" s="17"/>
      <c r="E32" s="17"/>
      <c r="F32" s="17"/>
      <c r="G32" s="17"/>
      <c r="I32" s="47">
        <f t="shared" si="0"/>
        <v>0</v>
      </c>
      <c r="J32" s="45"/>
    </row>
    <row r="33" spans="1:10" x14ac:dyDescent="0.3">
      <c r="A33" s="60" t="s">
        <v>466</v>
      </c>
      <c r="B33" s="60" t="s">
        <v>315</v>
      </c>
      <c r="C33" s="17"/>
      <c r="D33" s="17">
        <v>1835</v>
      </c>
      <c r="E33" s="17"/>
      <c r="F33" s="17"/>
      <c r="G33" s="17"/>
      <c r="I33" s="47">
        <f t="shared" si="0"/>
        <v>1835</v>
      </c>
      <c r="J33" s="45"/>
    </row>
    <row r="34" spans="1:10" x14ac:dyDescent="0.3">
      <c r="A34" s="60" t="s">
        <v>467</v>
      </c>
      <c r="B34" s="60" t="s">
        <v>315</v>
      </c>
      <c r="C34" s="17"/>
      <c r="D34" s="17"/>
      <c r="E34" s="17"/>
      <c r="F34" s="17"/>
      <c r="G34" s="17"/>
      <c r="H34" s="90"/>
      <c r="I34" s="47">
        <f t="shared" si="0"/>
        <v>0</v>
      </c>
      <c r="J34" s="46">
        <f>I34+I51</f>
        <v>0</v>
      </c>
    </row>
    <row r="35" spans="1:10" x14ac:dyDescent="0.3">
      <c r="A35" s="60" t="s">
        <v>348</v>
      </c>
      <c r="B35" s="60" t="s">
        <v>315</v>
      </c>
      <c r="C35" s="17"/>
      <c r="D35" s="17">
        <v>1655</v>
      </c>
      <c r="E35" s="17">
        <v>3644</v>
      </c>
      <c r="F35" s="17"/>
      <c r="G35" s="17"/>
      <c r="I35" s="47">
        <f t="shared" si="0"/>
        <v>5299</v>
      </c>
      <c r="J35" s="45"/>
    </row>
    <row r="36" spans="1:10" x14ac:dyDescent="0.3">
      <c r="A36" s="60" t="s">
        <v>158</v>
      </c>
      <c r="B36" s="60" t="s">
        <v>315</v>
      </c>
      <c r="C36" s="17"/>
      <c r="D36" s="17"/>
      <c r="E36" s="17">
        <v>675</v>
      </c>
      <c r="F36" s="17"/>
      <c r="G36" s="17"/>
      <c r="H36" s="17"/>
      <c r="I36" s="47">
        <f t="shared" si="0"/>
        <v>675</v>
      </c>
      <c r="J36" s="45"/>
    </row>
    <row r="37" spans="1:10" x14ac:dyDescent="0.3">
      <c r="A37" s="2" t="s">
        <v>172</v>
      </c>
      <c r="B37" s="2" t="s">
        <v>469</v>
      </c>
      <c r="C37" s="17"/>
      <c r="D37" s="17"/>
      <c r="E37" s="17">
        <v>1017</v>
      </c>
      <c r="F37" s="17"/>
      <c r="G37" s="17"/>
      <c r="I37" s="47">
        <f t="shared" si="0"/>
        <v>1017</v>
      </c>
      <c r="J37" s="45"/>
    </row>
    <row r="38" spans="1:10" x14ac:dyDescent="0.3">
      <c r="A38" s="2" t="s">
        <v>352</v>
      </c>
      <c r="B38" s="2" t="s">
        <v>469</v>
      </c>
      <c r="C38" s="17">
        <v>4414</v>
      </c>
      <c r="D38" s="17">
        <v>10962</v>
      </c>
      <c r="E38" s="17">
        <v>18198</v>
      </c>
      <c r="F38" s="17"/>
      <c r="G38" s="17"/>
      <c r="I38" s="47">
        <f t="shared" si="0"/>
        <v>33574</v>
      </c>
      <c r="J38" s="45"/>
    </row>
    <row r="39" spans="1:10" x14ac:dyDescent="0.3">
      <c r="A39" s="2" t="s">
        <v>22</v>
      </c>
      <c r="B39" s="2" t="s">
        <v>469</v>
      </c>
      <c r="C39" s="17">
        <v>1084</v>
      </c>
      <c r="D39" s="17">
        <v>7949</v>
      </c>
      <c r="E39" s="17">
        <v>986</v>
      </c>
      <c r="F39" s="17"/>
      <c r="G39" s="17"/>
      <c r="I39" s="47">
        <f t="shared" si="0"/>
        <v>10019</v>
      </c>
      <c r="J39" s="45"/>
    </row>
    <row r="40" spans="1:10" x14ac:dyDescent="0.3">
      <c r="A40" s="2" t="s">
        <v>323</v>
      </c>
      <c r="B40" s="2" t="s">
        <v>469</v>
      </c>
      <c r="C40" s="17">
        <v>1542</v>
      </c>
      <c r="D40" s="17">
        <v>5136</v>
      </c>
      <c r="E40" s="17">
        <v>13220</v>
      </c>
      <c r="F40" s="17"/>
      <c r="G40" s="17"/>
      <c r="I40" s="47">
        <f t="shared" si="0"/>
        <v>19898</v>
      </c>
      <c r="J40" s="45"/>
    </row>
    <row r="41" spans="1:10" x14ac:dyDescent="0.3">
      <c r="A41" s="2" t="s">
        <v>24</v>
      </c>
      <c r="B41" s="2" t="s">
        <v>469</v>
      </c>
      <c r="C41" s="17"/>
      <c r="D41" s="17">
        <v>7828</v>
      </c>
      <c r="E41" s="17">
        <v>11977</v>
      </c>
      <c r="F41" s="17"/>
      <c r="G41" s="17"/>
      <c r="I41" s="47">
        <f t="shared" si="0"/>
        <v>19805</v>
      </c>
      <c r="J41" s="45"/>
    </row>
    <row r="42" spans="1:10" x14ac:dyDescent="0.3">
      <c r="A42" s="2" t="s">
        <v>436</v>
      </c>
      <c r="B42" s="2" t="s">
        <v>469</v>
      </c>
      <c r="C42" s="17"/>
      <c r="D42" s="17">
        <v>2134</v>
      </c>
      <c r="E42" s="17"/>
      <c r="F42" s="17"/>
      <c r="G42" s="17"/>
      <c r="I42" s="47">
        <f t="shared" si="0"/>
        <v>2134</v>
      </c>
      <c r="J42" s="45"/>
    </row>
    <row r="43" spans="1:10" x14ac:dyDescent="0.3">
      <c r="A43" s="2" t="s">
        <v>353</v>
      </c>
      <c r="B43" s="2" t="s">
        <v>469</v>
      </c>
      <c r="C43" s="17"/>
      <c r="D43" s="17">
        <v>18057</v>
      </c>
      <c r="E43" s="17">
        <v>12429</v>
      </c>
      <c r="F43" s="17"/>
      <c r="G43" s="17"/>
      <c r="I43" s="47">
        <f t="shared" si="0"/>
        <v>30486</v>
      </c>
      <c r="J43" s="45"/>
    </row>
    <row r="44" spans="1:10" x14ac:dyDescent="0.3">
      <c r="A44" s="2" t="s">
        <v>354</v>
      </c>
      <c r="B44" s="2" t="s">
        <v>469</v>
      </c>
      <c r="C44" s="17"/>
      <c r="D44" s="17">
        <v>1688</v>
      </c>
      <c r="E44" s="17">
        <v>1096</v>
      </c>
      <c r="F44" s="17"/>
      <c r="G44" s="17"/>
      <c r="H44" s="89"/>
      <c r="I44" s="47">
        <f t="shared" si="0"/>
        <v>2784</v>
      </c>
      <c r="J44" s="45"/>
    </row>
    <row r="45" spans="1:10" x14ac:dyDescent="0.3">
      <c r="A45" s="77" t="s">
        <v>157</v>
      </c>
      <c r="B45" s="77" t="s">
        <v>386</v>
      </c>
      <c r="C45" s="17"/>
      <c r="D45" s="17"/>
      <c r="E45" s="17"/>
      <c r="F45" s="17"/>
      <c r="G45" s="17"/>
      <c r="I45" s="47">
        <f t="shared" si="0"/>
        <v>0</v>
      </c>
      <c r="J45" s="45"/>
    </row>
    <row r="46" spans="1:10" x14ac:dyDescent="0.3">
      <c r="A46" s="77" t="s">
        <v>328</v>
      </c>
      <c r="B46" s="77" t="s">
        <v>386</v>
      </c>
      <c r="C46" s="17"/>
      <c r="D46" s="17"/>
      <c r="E46" s="17"/>
      <c r="F46" s="17"/>
      <c r="G46" s="17"/>
      <c r="I46" s="47">
        <f t="shared" si="0"/>
        <v>0</v>
      </c>
      <c r="J46" s="45"/>
    </row>
    <row r="47" spans="1:10" x14ac:dyDescent="0.3">
      <c r="A47" s="77" t="s">
        <v>139</v>
      </c>
      <c r="B47" s="77" t="s">
        <v>386</v>
      </c>
      <c r="C47" s="17"/>
      <c r="D47" s="17"/>
      <c r="E47" s="17"/>
      <c r="F47" s="17"/>
      <c r="G47" s="17"/>
      <c r="I47" s="47">
        <f t="shared" si="0"/>
        <v>0</v>
      </c>
      <c r="J47" s="45"/>
    </row>
    <row r="48" spans="1:10" x14ac:dyDescent="0.3">
      <c r="A48" s="77" t="s">
        <v>329</v>
      </c>
      <c r="B48" s="77" t="s">
        <v>386</v>
      </c>
      <c r="C48" s="17"/>
      <c r="D48" s="17"/>
      <c r="E48" s="17"/>
      <c r="F48" s="17"/>
      <c r="G48" s="17"/>
      <c r="I48" s="47">
        <f t="shared" si="0"/>
        <v>0</v>
      </c>
      <c r="J48" s="45"/>
    </row>
    <row r="49" spans="1:10" x14ac:dyDescent="0.3">
      <c r="A49" s="77" t="s">
        <v>174</v>
      </c>
      <c r="B49" s="77" t="s">
        <v>386</v>
      </c>
      <c r="C49" s="17"/>
      <c r="D49" s="17"/>
      <c r="E49" s="17"/>
      <c r="F49" s="17"/>
      <c r="G49" s="17"/>
      <c r="I49" s="47">
        <f t="shared" si="0"/>
        <v>0</v>
      </c>
      <c r="J49" s="45"/>
    </row>
    <row r="50" spans="1:10" x14ac:dyDescent="0.3">
      <c r="A50" s="77" t="s">
        <v>448</v>
      </c>
      <c r="B50" s="77" t="s">
        <v>386</v>
      </c>
      <c r="C50" s="17"/>
      <c r="D50" s="17"/>
      <c r="E50" s="17"/>
      <c r="F50" s="17"/>
      <c r="G50" s="17"/>
      <c r="I50" s="47">
        <f t="shared" si="0"/>
        <v>0</v>
      </c>
      <c r="J50" s="45"/>
    </row>
    <row r="51" spans="1:10" x14ac:dyDescent="0.3">
      <c r="A51" s="77" t="s">
        <v>468</v>
      </c>
      <c r="B51" s="77" t="s">
        <v>386</v>
      </c>
      <c r="C51" s="17"/>
      <c r="D51" s="17"/>
      <c r="E51" s="17"/>
      <c r="F51" s="17"/>
      <c r="G51" s="17"/>
      <c r="I51" s="47">
        <f t="shared" si="0"/>
        <v>0</v>
      </c>
      <c r="J51" s="45"/>
    </row>
    <row r="52" spans="1:10" x14ac:dyDescent="0.3">
      <c r="A52" s="77" t="s">
        <v>307</v>
      </c>
      <c r="B52" s="77" t="s">
        <v>386</v>
      </c>
      <c r="C52" s="17"/>
      <c r="D52" s="17"/>
      <c r="E52" s="17"/>
      <c r="F52" s="17"/>
      <c r="G52" s="17"/>
      <c r="I52" s="47">
        <f t="shared" si="0"/>
        <v>0</v>
      </c>
      <c r="J52" s="45"/>
    </row>
    <row r="53" spans="1:10" x14ac:dyDescent="0.3">
      <c r="A53" s="77" t="s">
        <v>324</v>
      </c>
      <c r="B53" s="77" t="s">
        <v>386</v>
      </c>
      <c r="C53" s="17"/>
      <c r="D53" s="17"/>
      <c r="E53" s="17"/>
      <c r="F53" s="17"/>
      <c r="G53" s="17"/>
      <c r="I53" s="47">
        <f t="shared" si="0"/>
        <v>0</v>
      </c>
      <c r="J53" s="45"/>
    </row>
    <row r="54" spans="1:10" x14ac:dyDescent="0.3">
      <c r="A54" t="s">
        <v>29</v>
      </c>
      <c r="B54" t="s">
        <v>30</v>
      </c>
      <c r="C54" s="17"/>
      <c r="D54" s="17"/>
      <c r="E54" s="17"/>
      <c r="F54" s="17"/>
      <c r="G54" s="17"/>
      <c r="I54" s="47">
        <f t="shared" si="0"/>
        <v>0</v>
      </c>
      <c r="J54" s="44"/>
    </row>
    <row r="55" spans="1:10" x14ac:dyDescent="0.3">
      <c r="A55" s="57" t="s">
        <v>330</v>
      </c>
      <c r="B55" t="s">
        <v>30</v>
      </c>
      <c r="C55" s="17"/>
      <c r="D55" s="17"/>
      <c r="E55" s="17"/>
      <c r="F55" s="17"/>
      <c r="G55" s="17"/>
      <c r="I55" s="47">
        <f t="shared" si="0"/>
        <v>0</v>
      </c>
      <c r="J55" s="44"/>
    </row>
    <row r="56" spans="1:10" x14ac:dyDescent="0.3">
      <c r="A56" t="s">
        <v>17</v>
      </c>
      <c r="B56" t="s">
        <v>30</v>
      </c>
      <c r="C56" s="17"/>
      <c r="D56" s="17"/>
      <c r="E56" s="17"/>
      <c r="F56" s="17"/>
      <c r="G56" s="17"/>
      <c r="I56" s="47">
        <f t="shared" si="0"/>
        <v>0</v>
      </c>
      <c r="J56" s="44"/>
    </row>
    <row r="57" spans="1:10" x14ac:dyDescent="0.3">
      <c r="A57" t="s">
        <v>331</v>
      </c>
      <c r="B57" t="s">
        <v>30</v>
      </c>
      <c r="C57" s="17"/>
      <c r="D57" s="17"/>
      <c r="E57" s="17"/>
      <c r="F57" s="17"/>
      <c r="G57" s="17"/>
      <c r="I57" s="47">
        <f t="shared" si="0"/>
        <v>0</v>
      </c>
      <c r="J57" s="44"/>
    </row>
    <row r="58" spans="1:10" x14ac:dyDescent="0.3">
      <c r="A58" t="s">
        <v>18</v>
      </c>
      <c r="B58" t="s">
        <v>30</v>
      </c>
      <c r="C58" s="17"/>
      <c r="D58" s="17"/>
      <c r="E58" s="17"/>
      <c r="F58" s="17"/>
      <c r="G58" s="17"/>
      <c r="I58" s="47">
        <f t="shared" si="0"/>
        <v>0</v>
      </c>
      <c r="J58" s="44"/>
    </row>
    <row r="59" spans="1:10" x14ac:dyDescent="0.3">
      <c r="A59" t="s">
        <v>415</v>
      </c>
      <c r="B59" t="s">
        <v>30</v>
      </c>
      <c r="C59" s="17"/>
      <c r="D59" s="17"/>
      <c r="E59" s="17"/>
      <c r="F59" s="17"/>
      <c r="G59" s="17"/>
      <c r="I59" s="47">
        <f t="shared" si="0"/>
        <v>0</v>
      </c>
      <c r="J59" s="44"/>
    </row>
    <row r="60" spans="1:10" x14ac:dyDescent="0.3">
      <c r="A60" t="s">
        <v>244</v>
      </c>
      <c r="B60" t="s">
        <v>30</v>
      </c>
      <c r="C60" s="17"/>
      <c r="D60" s="17"/>
      <c r="E60" s="17"/>
      <c r="F60" s="17"/>
      <c r="G60" s="17"/>
      <c r="I60" s="47">
        <f t="shared" si="0"/>
        <v>0</v>
      </c>
      <c r="J60" s="44"/>
    </row>
    <row r="61" spans="1:10" x14ac:dyDescent="0.3">
      <c r="A61" t="s">
        <v>162</v>
      </c>
      <c r="B61" t="s">
        <v>30</v>
      </c>
      <c r="C61" s="17"/>
      <c r="D61" s="17"/>
      <c r="E61" s="17"/>
      <c r="F61" s="17"/>
      <c r="G61" s="17"/>
      <c r="I61" s="47">
        <f t="shared" si="0"/>
        <v>0</v>
      </c>
      <c r="J61" s="46"/>
    </row>
    <row r="62" spans="1:10" x14ac:dyDescent="0.3">
      <c r="A62" s="42" t="s">
        <v>25</v>
      </c>
      <c r="B62" s="42" t="s">
        <v>30</v>
      </c>
      <c r="C62" s="17"/>
      <c r="D62" s="17"/>
      <c r="E62" s="17"/>
      <c r="F62" s="17"/>
      <c r="G62" s="17"/>
      <c r="I62" s="47">
        <f t="shared" si="0"/>
        <v>0</v>
      </c>
      <c r="J62" s="46">
        <f t="shared" ref="J62:J67" si="1">I62</f>
        <v>0</v>
      </c>
    </row>
    <row r="63" spans="1:10" x14ac:dyDescent="0.3">
      <c r="A63" s="42" t="s">
        <v>349</v>
      </c>
      <c r="B63" s="42" t="s">
        <v>30</v>
      </c>
      <c r="C63" s="17"/>
      <c r="D63" s="17"/>
      <c r="E63" s="17"/>
      <c r="F63" s="17"/>
      <c r="G63" s="17"/>
      <c r="H63" s="89"/>
      <c r="I63" s="47">
        <f t="shared" si="0"/>
        <v>0</v>
      </c>
      <c r="J63" s="46">
        <f t="shared" si="1"/>
        <v>0</v>
      </c>
    </row>
    <row r="64" spans="1:10" x14ac:dyDescent="0.3">
      <c r="A64" s="42" t="s">
        <v>27</v>
      </c>
      <c r="B64" s="42" t="s">
        <v>30</v>
      </c>
      <c r="C64" s="17"/>
      <c r="D64" s="17"/>
      <c r="E64" s="17"/>
      <c r="F64" s="17"/>
      <c r="G64" s="17"/>
      <c r="I64" s="47">
        <f t="shared" si="0"/>
        <v>0</v>
      </c>
      <c r="J64" s="44">
        <f t="shared" si="1"/>
        <v>0</v>
      </c>
    </row>
    <row r="65" spans="1:10" x14ac:dyDescent="0.3">
      <c r="A65" s="60" t="s">
        <v>325</v>
      </c>
      <c r="B65" s="60" t="s">
        <v>30</v>
      </c>
      <c r="C65" s="17"/>
      <c r="D65" s="17"/>
      <c r="E65" s="17"/>
      <c r="F65" s="17"/>
      <c r="G65" s="17"/>
      <c r="I65" s="47">
        <f t="shared" si="0"/>
        <v>0</v>
      </c>
      <c r="J65" s="44">
        <f t="shared" si="1"/>
        <v>0</v>
      </c>
    </row>
    <row r="66" spans="1:10" x14ac:dyDescent="0.3">
      <c r="A66" s="42" t="s">
        <v>28</v>
      </c>
      <c r="B66" s="42" t="s">
        <v>30</v>
      </c>
      <c r="C66" s="17"/>
      <c r="D66" s="17"/>
      <c r="E66" s="17"/>
      <c r="F66" s="17"/>
      <c r="G66" s="17"/>
      <c r="I66" s="47">
        <f t="shared" si="0"/>
        <v>0</v>
      </c>
      <c r="J66" s="44">
        <f t="shared" si="1"/>
        <v>0</v>
      </c>
    </row>
    <row r="67" spans="1:10" x14ac:dyDescent="0.3">
      <c r="A67" s="42" t="s">
        <v>398</v>
      </c>
      <c r="B67" s="42" t="s">
        <v>30</v>
      </c>
      <c r="C67" s="17"/>
      <c r="D67" s="17"/>
      <c r="E67" s="17"/>
      <c r="F67" s="17"/>
      <c r="G67" s="17"/>
      <c r="I67" s="47">
        <f t="shared" si="0"/>
        <v>0</v>
      </c>
      <c r="J67" s="44">
        <f t="shared" si="1"/>
        <v>0</v>
      </c>
    </row>
    <row r="68" spans="1:10" x14ac:dyDescent="0.3">
      <c r="A68" s="42" t="s">
        <v>458</v>
      </c>
      <c r="B68" s="42" t="s">
        <v>30</v>
      </c>
      <c r="C68" s="17"/>
      <c r="D68" s="17"/>
      <c r="E68" s="17"/>
      <c r="F68" s="17"/>
      <c r="G68" s="17"/>
      <c r="I68" s="47">
        <f t="shared" si="0"/>
        <v>0</v>
      </c>
      <c r="J68" s="44">
        <f>I68</f>
        <v>0</v>
      </c>
    </row>
    <row r="69" spans="1:10" x14ac:dyDescent="0.3">
      <c r="A69" s="53" t="s">
        <v>29</v>
      </c>
      <c r="B69" s="53" t="s">
        <v>472</v>
      </c>
      <c r="C69" s="17"/>
      <c r="D69" s="17"/>
      <c r="E69" s="17"/>
      <c r="F69" s="17"/>
      <c r="G69" s="17"/>
      <c r="H69" s="89"/>
      <c r="I69" s="47">
        <f t="shared" ref="I69:I155" si="2">C69+D69+E69+F69+G69+H69</f>
        <v>0</v>
      </c>
      <c r="J69" s="44"/>
    </row>
    <row r="70" spans="1:10" x14ac:dyDescent="0.3">
      <c r="A70" s="53" t="s">
        <v>330</v>
      </c>
      <c r="B70" s="53" t="s">
        <v>472</v>
      </c>
      <c r="C70" s="17"/>
      <c r="D70" s="17"/>
      <c r="E70" s="17"/>
      <c r="F70" s="17"/>
      <c r="G70" s="17"/>
      <c r="I70" s="47">
        <f t="shared" si="2"/>
        <v>0</v>
      </c>
      <c r="J70" s="44"/>
    </row>
    <row r="71" spans="1:10" x14ac:dyDescent="0.3">
      <c r="A71" s="53" t="s">
        <v>17</v>
      </c>
      <c r="B71" s="53" t="s">
        <v>472</v>
      </c>
      <c r="C71" s="17"/>
      <c r="D71" s="17"/>
      <c r="E71" s="17"/>
      <c r="F71" s="17"/>
      <c r="G71" s="17"/>
      <c r="I71" s="47">
        <f t="shared" si="2"/>
        <v>0</v>
      </c>
      <c r="J71" s="44"/>
    </row>
    <row r="72" spans="1:10" x14ac:dyDescent="0.3">
      <c r="A72" s="53" t="s">
        <v>331</v>
      </c>
      <c r="B72" s="53" t="s">
        <v>472</v>
      </c>
      <c r="C72" s="17"/>
      <c r="D72" s="17"/>
      <c r="E72" s="17"/>
      <c r="F72" s="17"/>
      <c r="G72" s="17"/>
      <c r="I72" s="47">
        <f t="shared" si="2"/>
        <v>0</v>
      </c>
      <c r="J72" s="44"/>
    </row>
    <row r="73" spans="1:10" x14ac:dyDescent="0.3">
      <c r="A73" s="53" t="s">
        <v>18</v>
      </c>
      <c r="B73" s="53" t="s">
        <v>472</v>
      </c>
      <c r="C73" s="17"/>
      <c r="D73" s="17"/>
      <c r="E73" s="17"/>
      <c r="F73" s="17"/>
      <c r="G73" s="17"/>
      <c r="I73" s="47">
        <f t="shared" si="2"/>
        <v>0</v>
      </c>
      <c r="J73" s="44"/>
    </row>
    <row r="74" spans="1:10" x14ac:dyDescent="0.3">
      <c r="A74" s="53" t="s">
        <v>415</v>
      </c>
      <c r="B74" s="53" t="s">
        <v>472</v>
      </c>
      <c r="C74" s="17"/>
      <c r="D74" s="17"/>
      <c r="E74" s="17"/>
      <c r="F74" s="17"/>
      <c r="G74" s="17"/>
      <c r="I74" s="47">
        <f t="shared" si="2"/>
        <v>0</v>
      </c>
      <c r="J74" s="44"/>
    </row>
    <row r="75" spans="1:10" x14ac:dyDescent="0.3">
      <c r="A75" s="53" t="s">
        <v>244</v>
      </c>
      <c r="B75" s="53" t="s">
        <v>472</v>
      </c>
      <c r="C75" s="17"/>
      <c r="D75" s="17"/>
      <c r="E75" s="17"/>
      <c r="F75" s="17"/>
      <c r="G75" s="17"/>
      <c r="I75" s="47">
        <f t="shared" si="2"/>
        <v>0</v>
      </c>
      <c r="J75" s="44"/>
    </row>
    <row r="76" spans="1:10" x14ac:dyDescent="0.3">
      <c r="A76" t="s">
        <v>29</v>
      </c>
      <c r="B76" s="59" t="s">
        <v>254</v>
      </c>
      <c r="C76" s="17"/>
      <c r="D76" s="17"/>
      <c r="E76" s="17"/>
      <c r="F76" s="17"/>
      <c r="G76" s="17"/>
      <c r="I76" s="47">
        <f t="shared" si="2"/>
        <v>0</v>
      </c>
      <c r="J76" s="44">
        <f>I54+I69+I76+I94+I102+I110+I84</f>
        <v>1039</v>
      </c>
    </row>
    <row r="77" spans="1:10" x14ac:dyDescent="0.3">
      <c r="A77" t="s">
        <v>330</v>
      </c>
      <c r="B77" s="59" t="s">
        <v>254</v>
      </c>
      <c r="C77" s="17"/>
      <c r="D77" s="17"/>
      <c r="E77" s="17"/>
      <c r="F77" s="17"/>
      <c r="G77" s="17"/>
      <c r="I77" s="47">
        <f t="shared" si="2"/>
        <v>0</v>
      </c>
      <c r="J77" s="46">
        <f>I77+I70+I95+I92+I103+I55+I111+I85</f>
        <v>23312</v>
      </c>
    </row>
    <row r="78" spans="1:10" x14ac:dyDescent="0.3">
      <c r="A78" t="s">
        <v>17</v>
      </c>
      <c r="B78" s="59" t="s">
        <v>254</v>
      </c>
      <c r="C78" s="17"/>
      <c r="D78" s="17"/>
      <c r="E78" s="17"/>
      <c r="F78" s="17"/>
      <c r="G78" s="17"/>
      <c r="I78" s="47">
        <f t="shared" si="2"/>
        <v>0</v>
      </c>
      <c r="J78" s="44">
        <f>I56+I71+I78+I86+I96+I104+I112</f>
        <v>7848</v>
      </c>
    </row>
    <row r="79" spans="1:10" x14ac:dyDescent="0.3">
      <c r="A79" t="s">
        <v>331</v>
      </c>
      <c r="B79" s="59" t="s">
        <v>254</v>
      </c>
      <c r="C79" s="17"/>
      <c r="D79" s="17"/>
      <c r="E79" s="17"/>
      <c r="F79" s="17"/>
      <c r="G79" s="17"/>
      <c r="I79" s="47">
        <f t="shared" si="2"/>
        <v>0</v>
      </c>
      <c r="J79" s="46">
        <f>I72+I79+I97+I105+I57+I113+I87</f>
        <v>17339</v>
      </c>
    </row>
    <row r="80" spans="1:10" x14ac:dyDescent="0.3">
      <c r="A80" t="s">
        <v>18</v>
      </c>
      <c r="B80" s="59" t="s">
        <v>254</v>
      </c>
      <c r="C80" s="17"/>
      <c r="D80" s="17"/>
      <c r="E80" s="17"/>
      <c r="F80" s="17"/>
      <c r="G80" s="17"/>
      <c r="I80" s="47">
        <f t="shared" si="2"/>
        <v>0</v>
      </c>
      <c r="J80" s="44">
        <f>I58+I73+I98+I80+I106+I114+I88</f>
        <v>18712</v>
      </c>
    </row>
    <row r="81" spans="1:10" x14ac:dyDescent="0.3">
      <c r="A81" t="s">
        <v>415</v>
      </c>
      <c r="B81" s="59" t="s">
        <v>254</v>
      </c>
      <c r="C81" s="17"/>
      <c r="D81" s="17"/>
      <c r="E81" s="17"/>
      <c r="F81" s="17"/>
      <c r="G81" s="17"/>
      <c r="I81" s="47">
        <f t="shared" si="2"/>
        <v>0</v>
      </c>
      <c r="J81" s="44">
        <f>I74+I81+I59+I99+I107+I115+I89</f>
        <v>1909</v>
      </c>
    </row>
    <row r="82" spans="1:10" x14ac:dyDescent="0.3">
      <c r="A82" t="s">
        <v>244</v>
      </c>
      <c r="B82" s="59" t="s">
        <v>254</v>
      </c>
      <c r="C82" s="17"/>
      <c r="D82" s="17"/>
      <c r="E82" s="17"/>
      <c r="F82" s="17"/>
      <c r="G82" s="17"/>
      <c r="I82" s="47">
        <f t="shared" si="2"/>
        <v>0</v>
      </c>
      <c r="J82" s="44">
        <f>I60+I75+I82+I100+I108+I116+I90</f>
        <v>26606</v>
      </c>
    </row>
    <row r="83" spans="1:10" x14ac:dyDescent="0.3">
      <c r="A83" t="s">
        <v>162</v>
      </c>
      <c r="B83" s="59" t="s">
        <v>254</v>
      </c>
      <c r="C83" s="17"/>
      <c r="D83" s="17"/>
      <c r="E83" s="17"/>
      <c r="F83" s="17"/>
      <c r="G83" s="17"/>
      <c r="I83" s="47">
        <f t="shared" si="2"/>
        <v>0</v>
      </c>
      <c r="J83" s="44">
        <f>I61+I83+I101+I93+I109+I117+I91</f>
        <v>2321</v>
      </c>
    </row>
    <row r="84" spans="1:10" x14ac:dyDescent="0.3">
      <c r="A84" s="2" t="s">
        <v>37</v>
      </c>
      <c r="B84" s="2" t="s">
        <v>472</v>
      </c>
      <c r="C84" s="17"/>
      <c r="D84" s="17"/>
      <c r="E84" s="17">
        <v>1039</v>
      </c>
      <c r="F84" s="17"/>
      <c r="G84" s="17"/>
      <c r="I84" s="47">
        <f t="shared" si="2"/>
        <v>1039</v>
      </c>
      <c r="J84" s="44"/>
    </row>
    <row r="85" spans="1:10" x14ac:dyDescent="0.3">
      <c r="A85" s="2" t="s">
        <v>332</v>
      </c>
      <c r="B85" s="2" t="s">
        <v>472</v>
      </c>
      <c r="C85" s="17">
        <v>3771</v>
      </c>
      <c r="D85" s="17">
        <v>5991</v>
      </c>
      <c r="E85" s="17">
        <v>13550</v>
      </c>
      <c r="F85" s="17"/>
      <c r="G85" s="17"/>
      <c r="I85" s="47">
        <f t="shared" si="2"/>
        <v>23312</v>
      </c>
      <c r="J85" s="44"/>
    </row>
    <row r="86" spans="1:10" x14ac:dyDescent="0.3">
      <c r="A86" s="53" t="s">
        <v>33</v>
      </c>
      <c r="B86" s="53" t="s">
        <v>472</v>
      </c>
      <c r="C86" s="17"/>
      <c r="D86" s="17">
        <v>6798</v>
      </c>
      <c r="E86" s="17">
        <v>1050</v>
      </c>
      <c r="F86" s="17"/>
      <c r="G86" s="17"/>
      <c r="I86" s="47">
        <f t="shared" si="2"/>
        <v>7848</v>
      </c>
      <c r="J86" s="44"/>
    </row>
    <row r="87" spans="1:10" x14ac:dyDescent="0.3">
      <c r="A87" s="2" t="s">
        <v>326</v>
      </c>
      <c r="B87" s="2" t="s">
        <v>472</v>
      </c>
      <c r="C87" s="17"/>
      <c r="D87" s="17">
        <v>4808</v>
      </c>
      <c r="E87" s="17">
        <v>5977</v>
      </c>
      <c r="F87" s="17"/>
      <c r="G87" s="17"/>
      <c r="I87" s="47">
        <f t="shared" si="2"/>
        <v>10785</v>
      </c>
      <c r="J87" s="44"/>
    </row>
    <row r="88" spans="1:10" x14ac:dyDescent="0.3">
      <c r="A88" s="2" t="s">
        <v>31</v>
      </c>
      <c r="B88" s="2" t="s">
        <v>472</v>
      </c>
      <c r="C88" s="17"/>
      <c r="D88" s="17">
        <v>7586</v>
      </c>
      <c r="E88" s="17">
        <v>11126</v>
      </c>
      <c r="F88" s="17"/>
      <c r="G88" s="17"/>
      <c r="I88" s="47">
        <f t="shared" si="2"/>
        <v>18712</v>
      </c>
      <c r="J88" s="44"/>
    </row>
    <row r="89" spans="1:10" x14ac:dyDescent="0.3">
      <c r="A89" s="2" t="s">
        <v>339</v>
      </c>
      <c r="B89" s="2" t="s">
        <v>472</v>
      </c>
      <c r="C89" s="17"/>
      <c r="D89" s="17">
        <v>1909</v>
      </c>
      <c r="E89" s="17"/>
      <c r="F89" s="17"/>
      <c r="G89" s="17"/>
      <c r="I89" s="47">
        <f t="shared" si="2"/>
        <v>1909</v>
      </c>
      <c r="J89" s="44"/>
    </row>
    <row r="90" spans="1:10" x14ac:dyDescent="0.3">
      <c r="A90" s="2" t="s">
        <v>245</v>
      </c>
      <c r="B90" s="2" t="s">
        <v>472</v>
      </c>
      <c r="C90" s="17"/>
      <c r="D90" s="17">
        <v>17095</v>
      </c>
      <c r="E90" s="17">
        <v>9511</v>
      </c>
      <c r="F90" s="17"/>
      <c r="G90" s="17"/>
      <c r="I90" s="47">
        <f t="shared" si="2"/>
        <v>26606</v>
      </c>
      <c r="J90" s="44"/>
    </row>
    <row r="91" spans="1:10" x14ac:dyDescent="0.3">
      <c r="A91" s="2" t="s">
        <v>161</v>
      </c>
      <c r="B91" s="2" t="s">
        <v>472</v>
      </c>
      <c r="C91" s="17"/>
      <c r="D91" s="17">
        <v>1796</v>
      </c>
      <c r="E91" s="17"/>
      <c r="F91" s="17"/>
      <c r="G91" s="17"/>
      <c r="I91" s="47">
        <f t="shared" si="2"/>
        <v>1796</v>
      </c>
      <c r="J91" s="44"/>
    </row>
    <row r="92" spans="1:10" x14ac:dyDescent="0.3">
      <c r="A92" t="s">
        <v>361</v>
      </c>
      <c r="B92" s="64" t="s">
        <v>360</v>
      </c>
      <c r="C92" s="17"/>
      <c r="D92" s="17"/>
      <c r="E92" s="17"/>
      <c r="F92" s="17"/>
      <c r="G92" s="17"/>
      <c r="I92" s="47">
        <f t="shared" si="2"/>
        <v>0</v>
      </c>
      <c r="J92" s="45"/>
    </row>
    <row r="93" spans="1:10" x14ac:dyDescent="0.3">
      <c r="A93" s="2" t="s">
        <v>364</v>
      </c>
      <c r="B93" s="64" t="s">
        <v>360</v>
      </c>
      <c r="C93" s="17"/>
      <c r="D93" s="17"/>
      <c r="E93" s="17"/>
      <c r="F93" s="17"/>
      <c r="G93" s="17"/>
      <c r="I93" s="47">
        <f t="shared" si="2"/>
        <v>0</v>
      </c>
      <c r="J93" s="45"/>
    </row>
    <row r="94" spans="1:10" x14ac:dyDescent="0.3">
      <c r="A94" s="2" t="s">
        <v>37</v>
      </c>
      <c r="B94" s="73" t="s">
        <v>297</v>
      </c>
      <c r="C94" s="17"/>
      <c r="D94" s="17"/>
      <c r="E94" s="17"/>
      <c r="F94" s="17"/>
      <c r="G94" s="17"/>
      <c r="I94" s="47">
        <f t="shared" si="2"/>
        <v>0</v>
      </c>
      <c r="J94" s="46"/>
    </row>
    <row r="95" spans="1:10" x14ac:dyDescent="0.3">
      <c r="A95" s="2" t="s">
        <v>332</v>
      </c>
      <c r="B95" s="73" t="s">
        <v>297</v>
      </c>
      <c r="C95" s="17"/>
      <c r="D95" s="17"/>
      <c r="E95" s="17"/>
      <c r="F95" s="17"/>
      <c r="G95" s="17"/>
      <c r="I95" s="47">
        <f t="shared" si="2"/>
        <v>0</v>
      </c>
      <c r="J95" s="46"/>
    </row>
    <row r="96" spans="1:10" x14ac:dyDescent="0.3">
      <c r="A96" s="2" t="s">
        <v>33</v>
      </c>
      <c r="B96" s="73" t="s">
        <v>297</v>
      </c>
      <c r="C96" s="17"/>
      <c r="D96" s="17"/>
      <c r="E96" s="17"/>
      <c r="F96" s="17"/>
      <c r="G96" s="17"/>
      <c r="I96" s="47">
        <f t="shared" si="2"/>
        <v>0</v>
      </c>
      <c r="J96" s="46"/>
    </row>
    <row r="97" spans="1:10" x14ac:dyDescent="0.3">
      <c r="A97" s="2" t="s">
        <v>326</v>
      </c>
      <c r="B97" s="73" t="s">
        <v>297</v>
      </c>
      <c r="C97" s="17"/>
      <c r="D97" s="17"/>
      <c r="E97" s="17"/>
      <c r="F97" s="17"/>
      <c r="G97" s="17"/>
      <c r="I97" s="47">
        <f t="shared" si="2"/>
        <v>0</v>
      </c>
      <c r="J97" s="46"/>
    </row>
    <row r="98" spans="1:10" x14ac:dyDescent="0.3">
      <c r="A98" s="2" t="s">
        <v>31</v>
      </c>
      <c r="B98" s="73" t="s">
        <v>297</v>
      </c>
      <c r="C98" s="17"/>
      <c r="D98" s="17"/>
      <c r="E98" s="17"/>
      <c r="F98" s="17"/>
      <c r="G98" s="17"/>
      <c r="I98" s="47">
        <f t="shared" si="2"/>
        <v>0</v>
      </c>
      <c r="J98" s="46"/>
    </row>
    <row r="99" spans="1:10" x14ac:dyDescent="0.3">
      <c r="A99" s="2" t="s">
        <v>339</v>
      </c>
      <c r="B99" s="73" t="s">
        <v>297</v>
      </c>
      <c r="C99" s="17"/>
      <c r="D99" s="17"/>
      <c r="E99" s="17"/>
      <c r="F99" s="17"/>
      <c r="G99" s="17"/>
      <c r="I99" s="47">
        <f t="shared" si="2"/>
        <v>0</v>
      </c>
      <c r="J99" s="46"/>
    </row>
    <row r="100" spans="1:10" x14ac:dyDescent="0.3">
      <c r="A100" s="2" t="s">
        <v>245</v>
      </c>
      <c r="B100" s="73" t="s">
        <v>297</v>
      </c>
      <c r="C100" s="17"/>
      <c r="D100" s="17"/>
      <c r="E100" s="17"/>
      <c r="F100" s="17"/>
      <c r="G100" s="17"/>
      <c r="I100" s="47">
        <f t="shared" si="2"/>
        <v>0</v>
      </c>
      <c r="J100" s="46"/>
    </row>
    <row r="101" spans="1:10" x14ac:dyDescent="0.3">
      <c r="A101" s="2" t="s">
        <v>161</v>
      </c>
      <c r="B101" s="73" t="s">
        <v>297</v>
      </c>
      <c r="C101" s="17"/>
      <c r="D101" s="17"/>
      <c r="E101" s="17"/>
      <c r="F101" s="17"/>
      <c r="G101" s="17"/>
      <c r="I101" s="47">
        <f t="shared" si="2"/>
        <v>0</v>
      </c>
      <c r="J101" s="46"/>
    </row>
    <row r="102" spans="1:10" x14ac:dyDescent="0.3">
      <c r="A102" s="77" t="s">
        <v>175</v>
      </c>
      <c r="B102" s="67" t="s">
        <v>382</v>
      </c>
      <c r="C102" s="17"/>
      <c r="D102" s="17"/>
      <c r="E102" s="17"/>
      <c r="F102" s="17"/>
      <c r="G102" s="17"/>
      <c r="I102" s="47">
        <f t="shared" si="2"/>
        <v>0</v>
      </c>
      <c r="J102" s="46"/>
    </row>
    <row r="103" spans="1:10" x14ac:dyDescent="0.3">
      <c r="A103" s="77" t="s">
        <v>361</v>
      </c>
      <c r="B103" s="67" t="s">
        <v>382</v>
      </c>
      <c r="C103" s="17"/>
      <c r="D103" s="17"/>
      <c r="E103" s="17"/>
      <c r="F103" s="17"/>
      <c r="G103" s="17"/>
      <c r="I103" s="47">
        <f t="shared" si="2"/>
        <v>0</v>
      </c>
      <c r="J103" s="46"/>
    </row>
    <row r="104" spans="1:10" x14ac:dyDescent="0.3">
      <c r="A104" s="77" t="s">
        <v>176</v>
      </c>
      <c r="B104" s="67" t="s">
        <v>382</v>
      </c>
      <c r="C104" s="17"/>
      <c r="D104" s="17"/>
      <c r="E104" s="17"/>
      <c r="F104" s="17"/>
      <c r="G104" s="17"/>
      <c r="I104" s="47">
        <f t="shared" si="2"/>
        <v>0</v>
      </c>
      <c r="J104" s="46"/>
    </row>
    <row r="105" spans="1:10" x14ac:dyDescent="0.3">
      <c r="A105" s="77" t="s">
        <v>362</v>
      </c>
      <c r="B105" s="67" t="s">
        <v>382</v>
      </c>
      <c r="C105" s="17"/>
      <c r="D105" s="17"/>
      <c r="E105" s="17">
        <v>4729</v>
      </c>
      <c r="F105" s="17"/>
      <c r="G105" s="17"/>
      <c r="I105" s="47">
        <f t="shared" si="2"/>
        <v>4729</v>
      </c>
      <c r="J105" s="46"/>
    </row>
    <row r="106" spans="1:10" x14ac:dyDescent="0.3">
      <c r="A106" s="77" t="s">
        <v>177</v>
      </c>
      <c r="B106" s="67" t="s">
        <v>382</v>
      </c>
      <c r="C106" s="17"/>
      <c r="D106" s="17"/>
      <c r="E106" s="17"/>
      <c r="F106" s="17"/>
      <c r="G106" s="17"/>
      <c r="I106" s="47">
        <f t="shared" si="2"/>
        <v>0</v>
      </c>
      <c r="J106" s="46"/>
    </row>
    <row r="107" spans="1:10" x14ac:dyDescent="0.3">
      <c r="A107" s="77" t="s">
        <v>449</v>
      </c>
      <c r="B107" s="67" t="s">
        <v>382</v>
      </c>
      <c r="C107" s="17"/>
      <c r="D107" s="17"/>
      <c r="E107" s="17"/>
      <c r="F107" s="17"/>
      <c r="G107" s="17"/>
      <c r="I107" s="47">
        <f t="shared" si="2"/>
        <v>0</v>
      </c>
      <c r="J107" s="46"/>
    </row>
    <row r="108" spans="1:10" x14ac:dyDescent="0.3">
      <c r="A108" s="77" t="s">
        <v>363</v>
      </c>
      <c r="B108" s="67" t="s">
        <v>382</v>
      </c>
      <c r="C108" s="17"/>
      <c r="D108" s="17"/>
      <c r="E108" s="17"/>
      <c r="F108" s="17"/>
      <c r="G108" s="17"/>
      <c r="I108" s="47">
        <f t="shared" si="2"/>
        <v>0</v>
      </c>
      <c r="J108" s="46"/>
    </row>
    <row r="109" spans="1:10" x14ac:dyDescent="0.3">
      <c r="A109" s="77" t="s">
        <v>364</v>
      </c>
      <c r="B109" s="67" t="s">
        <v>382</v>
      </c>
      <c r="C109" s="17"/>
      <c r="D109" s="17">
        <v>525</v>
      </c>
      <c r="E109" s="17"/>
      <c r="F109" s="17"/>
      <c r="G109" s="17"/>
      <c r="I109" s="47">
        <f t="shared" si="2"/>
        <v>525</v>
      </c>
      <c r="J109" s="46"/>
    </row>
    <row r="110" spans="1:10" x14ac:dyDescent="0.3">
      <c r="A110" s="92" t="s">
        <v>29</v>
      </c>
      <c r="B110" s="92" t="s">
        <v>382</v>
      </c>
      <c r="C110" s="17"/>
      <c r="D110" s="17"/>
      <c r="E110" s="17"/>
      <c r="F110" s="17"/>
      <c r="G110" s="17"/>
      <c r="I110" s="47">
        <f t="shared" si="2"/>
        <v>0</v>
      </c>
      <c r="J110" s="46"/>
    </row>
    <row r="111" spans="1:10" x14ac:dyDescent="0.3">
      <c r="A111" s="92" t="s">
        <v>330</v>
      </c>
      <c r="B111" s="92" t="s">
        <v>382</v>
      </c>
      <c r="C111" s="17"/>
      <c r="D111" s="17"/>
      <c r="E111" s="17"/>
      <c r="F111" s="17"/>
      <c r="G111" s="17"/>
      <c r="I111" s="47">
        <f t="shared" si="2"/>
        <v>0</v>
      </c>
      <c r="J111" s="46"/>
    </row>
    <row r="112" spans="1:10" x14ac:dyDescent="0.3">
      <c r="A112" s="92" t="s">
        <v>17</v>
      </c>
      <c r="B112" s="92" t="s">
        <v>382</v>
      </c>
      <c r="C112" s="17"/>
      <c r="D112" s="17"/>
      <c r="E112" s="17"/>
      <c r="F112" s="17"/>
      <c r="G112" s="17"/>
      <c r="I112" s="47">
        <f t="shared" si="2"/>
        <v>0</v>
      </c>
      <c r="J112" s="46"/>
    </row>
    <row r="113" spans="1:10" x14ac:dyDescent="0.3">
      <c r="A113" s="92" t="s">
        <v>331</v>
      </c>
      <c r="B113" s="92" t="s">
        <v>382</v>
      </c>
      <c r="C113" s="17">
        <v>1446</v>
      </c>
      <c r="D113" s="17"/>
      <c r="E113" s="17">
        <v>379</v>
      </c>
      <c r="F113" s="17"/>
      <c r="G113" s="17"/>
      <c r="I113" s="47">
        <f t="shared" si="2"/>
        <v>1825</v>
      </c>
      <c r="J113" s="46"/>
    </row>
    <row r="114" spans="1:10" x14ac:dyDescent="0.3">
      <c r="A114" s="92" t="s">
        <v>18</v>
      </c>
      <c r="B114" s="92" t="s">
        <v>382</v>
      </c>
      <c r="C114" s="17"/>
      <c r="D114" s="17"/>
      <c r="E114" s="17"/>
      <c r="F114" s="17"/>
      <c r="G114" s="17"/>
      <c r="I114" s="47">
        <f t="shared" si="2"/>
        <v>0</v>
      </c>
      <c r="J114" s="46"/>
    </row>
    <row r="115" spans="1:10" x14ac:dyDescent="0.3">
      <c r="A115" s="92" t="s">
        <v>415</v>
      </c>
      <c r="B115" s="92" t="s">
        <v>382</v>
      </c>
      <c r="C115" s="17"/>
      <c r="D115" s="17"/>
      <c r="E115" s="17"/>
      <c r="F115" s="17"/>
      <c r="G115" s="17"/>
      <c r="I115" s="47">
        <f t="shared" si="2"/>
        <v>0</v>
      </c>
      <c r="J115" s="46"/>
    </row>
    <row r="116" spans="1:10" x14ac:dyDescent="0.3">
      <c r="A116" s="92" t="s">
        <v>244</v>
      </c>
      <c r="B116" s="92" t="s">
        <v>382</v>
      </c>
      <c r="C116" s="17"/>
      <c r="D116" s="17"/>
      <c r="E116" s="17"/>
      <c r="F116" s="17"/>
      <c r="G116" s="17"/>
      <c r="I116" s="47">
        <f t="shared" si="2"/>
        <v>0</v>
      </c>
      <c r="J116" s="46"/>
    </row>
    <row r="117" spans="1:10" x14ac:dyDescent="0.3">
      <c r="A117" s="92" t="s">
        <v>162</v>
      </c>
      <c r="B117" s="92" t="s">
        <v>382</v>
      </c>
      <c r="C117" s="17"/>
      <c r="D117" s="17"/>
      <c r="E117" s="17"/>
      <c r="F117" s="17"/>
      <c r="G117" s="17"/>
      <c r="I117" s="47">
        <f t="shared" si="2"/>
        <v>0</v>
      </c>
      <c r="J117" s="46"/>
    </row>
    <row r="118" spans="1:10" x14ac:dyDescent="0.3">
      <c r="A118" t="s">
        <v>441</v>
      </c>
      <c r="B118" s="56" t="s">
        <v>32</v>
      </c>
      <c r="C118" s="17"/>
      <c r="D118" s="17"/>
      <c r="E118" s="17"/>
      <c r="F118" s="17"/>
      <c r="G118" s="17"/>
      <c r="I118" s="47">
        <f t="shared" si="2"/>
        <v>0</v>
      </c>
      <c r="J118" s="46">
        <f>I118+I124+I130</f>
        <v>0</v>
      </c>
    </row>
    <row r="119" spans="1:10" x14ac:dyDescent="0.3">
      <c r="A119" t="s">
        <v>340</v>
      </c>
      <c r="B119" s="56" t="s">
        <v>32</v>
      </c>
      <c r="C119" s="17"/>
      <c r="D119" s="17"/>
      <c r="E119" s="17">
        <v>1800</v>
      </c>
      <c r="F119" s="17"/>
      <c r="G119" s="17"/>
      <c r="H119" s="89"/>
      <c r="I119" s="47">
        <f t="shared" si="2"/>
        <v>1800</v>
      </c>
      <c r="J119" s="46">
        <f t="shared" ref="J119:J121" si="3">I119+I125+I131</f>
        <v>3771</v>
      </c>
    </row>
    <row r="120" spans="1:10" x14ac:dyDescent="0.3">
      <c r="A120" t="s">
        <v>405</v>
      </c>
      <c r="B120" s="56" t="s">
        <v>32</v>
      </c>
      <c r="C120" s="17"/>
      <c r="D120" s="17"/>
      <c r="E120" s="17"/>
      <c r="F120" s="17"/>
      <c r="G120" s="17"/>
      <c r="H120" s="89"/>
      <c r="I120" s="47">
        <f t="shared" si="2"/>
        <v>0</v>
      </c>
      <c r="J120" s="46">
        <f t="shared" si="3"/>
        <v>0</v>
      </c>
    </row>
    <row r="121" spans="1:10" x14ac:dyDescent="0.3">
      <c r="A121" t="s">
        <v>341</v>
      </c>
      <c r="B121" s="56" t="s">
        <v>32</v>
      </c>
      <c r="C121" s="17"/>
      <c r="D121" s="17">
        <v>733</v>
      </c>
      <c r="E121" s="17"/>
      <c r="F121" s="17"/>
      <c r="G121" s="17"/>
      <c r="H121" s="89"/>
      <c r="I121" s="47">
        <f t="shared" si="2"/>
        <v>733</v>
      </c>
      <c r="J121" s="46">
        <f t="shared" si="3"/>
        <v>1631</v>
      </c>
    </row>
    <row r="122" spans="1:10" x14ac:dyDescent="0.3">
      <c r="A122" t="s">
        <v>460</v>
      </c>
      <c r="B122" s="56" t="s">
        <v>32</v>
      </c>
      <c r="C122" s="17">
        <v>2999</v>
      </c>
      <c r="D122" s="17"/>
      <c r="E122" s="17">
        <v>2081</v>
      </c>
      <c r="F122" s="17"/>
      <c r="G122" s="17"/>
      <c r="H122" s="23"/>
      <c r="I122" s="47">
        <f t="shared" si="2"/>
        <v>5080</v>
      </c>
      <c r="J122" s="46">
        <f>I122+I128</f>
        <v>9923</v>
      </c>
    </row>
    <row r="123" spans="1:10" x14ac:dyDescent="0.3">
      <c r="A123" t="s">
        <v>447</v>
      </c>
      <c r="B123" s="56" t="s">
        <v>32</v>
      </c>
      <c r="C123" s="17">
        <v>3637</v>
      </c>
      <c r="D123" s="17"/>
      <c r="E123" s="17"/>
      <c r="F123" s="17"/>
      <c r="G123" s="17"/>
      <c r="I123" s="47">
        <f t="shared" si="2"/>
        <v>3637</v>
      </c>
      <c r="J123" s="46">
        <f>I123+I129+I134</f>
        <v>7885</v>
      </c>
    </row>
    <row r="124" spans="1:10" x14ac:dyDescent="0.3">
      <c r="A124" t="s">
        <v>35</v>
      </c>
      <c r="B124" s="56" t="s">
        <v>390</v>
      </c>
      <c r="C124" s="17"/>
      <c r="D124" s="17"/>
      <c r="E124" s="17"/>
      <c r="F124" s="17"/>
      <c r="G124" s="17"/>
      <c r="I124" s="47">
        <f t="shared" si="2"/>
        <v>0</v>
      </c>
      <c r="J124" s="46"/>
    </row>
    <row r="125" spans="1:10" x14ac:dyDescent="0.3">
      <c r="A125" t="s">
        <v>389</v>
      </c>
      <c r="B125" s="56" t="s">
        <v>390</v>
      </c>
      <c r="C125" s="17"/>
      <c r="D125" s="17"/>
      <c r="E125" s="17"/>
      <c r="F125" s="17"/>
      <c r="G125" s="17"/>
      <c r="I125" s="47">
        <f t="shared" si="2"/>
        <v>0</v>
      </c>
      <c r="J125" s="46"/>
    </row>
    <row r="126" spans="1:10" x14ac:dyDescent="0.3">
      <c r="A126" t="s">
        <v>396</v>
      </c>
      <c r="B126" s="56" t="s">
        <v>390</v>
      </c>
      <c r="C126" s="17"/>
      <c r="D126" s="17"/>
      <c r="E126" s="17"/>
      <c r="F126" s="17"/>
      <c r="G126" s="17"/>
      <c r="I126" s="47">
        <f t="shared" si="2"/>
        <v>0</v>
      </c>
      <c r="J126" s="46"/>
    </row>
    <row r="127" spans="1:10" x14ac:dyDescent="0.3">
      <c r="A127" t="s">
        <v>391</v>
      </c>
      <c r="B127" s="56" t="s">
        <v>390</v>
      </c>
      <c r="C127" s="17"/>
      <c r="D127" s="17"/>
      <c r="E127" s="17"/>
      <c r="F127" s="17"/>
      <c r="G127" s="17"/>
      <c r="I127" s="47">
        <f t="shared" si="2"/>
        <v>0</v>
      </c>
      <c r="J127" s="46"/>
    </row>
    <row r="128" spans="1:10" x14ac:dyDescent="0.3">
      <c r="A128" t="s">
        <v>462</v>
      </c>
      <c r="B128" s="56" t="s">
        <v>390</v>
      </c>
      <c r="C128" s="17">
        <v>2478</v>
      </c>
      <c r="D128" s="17"/>
      <c r="E128" s="17">
        <v>2365</v>
      </c>
      <c r="F128" s="17"/>
      <c r="G128" s="17"/>
      <c r="I128" s="47">
        <f t="shared" si="2"/>
        <v>4843</v>
      </c>
      <c r="J128" s="46"/>
    </row>
    <row r="129" spans="1:10" x14ac:dyDescent="0.3">
      <c r="A129" t="s">
        <v>408</v>
      </c>
      <c r="B129" s="56" t="s">
        <v>390</v>
      </c>
      <c r="C129" s="17">
        <v>4248</v>
      </c>
      <c r="D129" s="17"/>
      <c r="E129" s="17"/>
      <c r="F129" s="17"/>
      <c r="G129" s="17"/>
      <c r="I129" s="47">
        <f t="shared" si="2"/>
        <v>4248</v>
      </c>
      <c r="J129" s="46"/>
    </row>
    <row r="130" spans="1:10" x14ac:dyDescent="0.3">
      <c r="A130" t="s">
        <v>481</v>
      </c>
      <c r="B130" s="56" t="s">
        <v>480</v>
      </c>
      <c r="C130" s="17"/>
      <c r="D130" s="17"/>
      <c r="E130" s="17"/>
      <c r="F130" s="17"/>
      <c r="G130" s="17"/>
      <c r="I130" s="47">
        <f t="shared" si="2"/>
        <v>0</v>
      </c>
      <c r="J130" s="46"/>
    </row>
    <row r="131" spans="1:10" x14ac:dyDescent="0.3">
      <c r="A131" t="s">
        <v>482</v>
      </c>
      <c r="B131" s="56" t="s">
        <v>480</v>
      </c>
      <c r="C131" s="17"/>
      <c r="D131" s="17"/>
      <c r="E131" s="17">
        <v>1971</v>
      </c>
      <c r="F131" s="17"/>
      <c r="G131" s="17"/>
      <c r="I131" s="47">
        <f t="shared" si="2"/>
        <v>1971</v>
      </c>
      <c r="J131" s="46"/>
    </row>
    <row r="132" spans="1:10" x14ac:dyDescent="0.3">
      <c r="A132" t="s">
        <v>483</v>
      </c>
      <c r="B132" s="56" t="s">
        <v>480</v>
      </c>
      <c r="C132" s="17"/>
      <c r="D132" s="17"/>
      <c r="E132" s="17"/>
      <c r="F132" s="17"/>
      <c r="G132" s="17"/>
      <c r="I132" s="47">
        <f t="shared" si="2"/>
        <v>0</v>
      </c>
      <c r="J132" s="46"/>
    </row>
    <row r="133" spans="1:10" x14ac:dyDescent="0.3">
      <c r="A133" t="s">
        <v>484</v>
      </c>
      <c r="B133" s="56" t="s">
        <v>480</v>
      </c>
      <c r="C133" s="17"/>
      <c r="D133" s="17">
        <v>898</v>
      </c>
      <c r="E133" s="17"/>
      <c r="F133" s="17"/>
      <c r="G133" s="17"/>
      <c r="I133" s="47">
        <f t="shared" si="2"/>
        <v>898</v>
      </c>
      <c r="J133" s="46"/>
    </row>
    <row r="134" spans="1:10" x14ac:dyDescent="0.3">
      <c r="A134" t="s">
        <v>485</v>
      </c>
      <c r="B134" s="56" t="s">
        <v>480</v>
      </c>
      <c r="C134" s="17"/>
      <c r="D134" s="17"/>
      <c r="E134" s="17"/>
      <c r="F134" s="17"/>
      <c r="G134" s="17"/>
      <c r="I134" s="47">
        <f t="shared" si="2"/>
        <v>0</v>
      </c>
      <c r="J134" s="46"/>
    </row>
    <row r="135" spans="1:10" x14ac:dyDescent="0.3">
      <c r="A135" t="s">
        <v>37</v>
      </c>
      <c r="B135" s="54" t="s">
        <v>316</v>
      </c>
      <c r="C135" s="17"/>
      <c r="D135" s="17"/>
      <c r="E135" s="17"/>
      <c r="F135" s="17"/>
      <c r="G135" s="17"/>
      <c r="I135" s="47">
        <f t="shared" si="2"/>
        <v>0</v>
      </c>
      <c r="J135" s="46">
        <f>I135+I142+I149</f>
        <v>0</v>
      </c>
    </row>
    <row r="136" spans="1:10" x14ac:dyDescent="0.3">
      <c r="A136" s="53" t="s">
        <v>332</v>
      </c>
      <c r="B136" s="54" t="s">
        <v>316</v>
      </c>
      <c r="C136" s="17"/>
      <c r="D136" s="17"/>
      <c r="E136" s="17"/>
      <c r="F136" s="17"/>
      <c r="G136" s="17"/>
      <c r="I136" s="47">
        <f t="shared" si="2"/>
        <v>0</v>
      </c>
      <c r="J136" s="46">
        <f t="shared" ref="J136:J137" si="4">I136+I143+I150</f>
        <v>6150</v>
      </c>
    </row>
    <row r="137" spans="1:10" x14ac:dyDescent="0.3">
      <c r="A137" s="53" t="s">
        <v>326</v>
      </c>
      <c r="B137" s="54" t="s">
        <v>316</v>
      </c>
      <c r="C137" s="17"/>
      <c r="D137" s="17"/>
      <c r="E137" s="17"/>
      <c r="F137" s="17"/>
      <c r="G137" s="17"/>
      <c r="I137" s="47">
        <f t="shared" si="2"/>
        <v>0</v>
      </c>
      <c r="J137" s="46">
        <f t="shared" si="4"/>
        <v>3545</v>
      </c>
    </row>
    <row r="138" spans="1:10" x14ac:dyDescent="0.3">
      <c r="A138" s="53" t="s">
        <v>31</v>
      </c>
      <c r="B138" s="54" t="s">
        <v>316</v>
      </c>
      <c r="C138" s="17"/>
      <c r="D138" s="17"/>
      <c r="E138" s="17"/>
      <c r="F138" s="17"/>
      <c r="G138" s="17"/>
      <c r="I138" s="47">
        <f t="shared" si="2"/>
        <v>0</v>
      </c>
      <c r="J138" s="46">
        <f>I138+I145</f>
        <v>0</v>
      </c>
    </row>
    <row r="139" spans="1:10" x14ac:dyDescent="0.3">
      <c r="A139" s="53" t="s">
        <v>339</v>
      </c>
      <c r="B139" s="54" t="s">
        <v>316</v>
      </c>
      <c r="C139" s="17"/>
      <c r="D139" s="17"/>
      <c r="E139" s="17"/>
      <c r="F139" s="10"/>
      <c r="G139" s="17"/>
      <c r="I139" s="47">
        <f t="shared" si="2"/>
        <v>0</v>
      </c>
      <c r="J139" s="46">
        <f>I139+I146+I152</f>
        <v>2989</v>
      </c>
    </row>
    <row r="140" spans="1:10" x14ac:dyDescent="0.3">
      <c r="A140" s="53" t="s">
        <v>461</v>
      </c>
      <c r="B140" s="54" t="s">
        <v>316</v>
      </c>
      <c r="C140" s="17"/>
      <c r="D140" s="17"/>
      <c r="E140" s="17"/>
      <c r="F140" s="10"/>
      <c r="G140" s="17"/>
      <c r="I140" s="47">
        <f t="shared" si="2"/>
        <v>0</v>
      </c>
      <c r="J140" s="46">
        <f>I140+I147</f>
        <v>11449</v>
      </c>
    </row>
    <row r="141" spans="1:10" x14ac:dyDescent="0.3">
      <c r="A141" s="53" t="s">
        <v>161</v>
      </c>
      <c r="B141" s="54" t="s">
        <v>316</v>
      </c>
      <c r="C141" s="17">
        <v>2958</v>
      </c>
      <c r="D141" s="17"/>
      <c r="E141" s="17"/>
      <c r="F141" s="10"/>
      <c r="G141" s="17"/>
      <c r="I141" s="47">
        <f t="shared" si="2"/>
        <v>2958</v>
      </c>
      <c r="J141" s="46">
        <f>I141+I148+I153</f>
        <v>8884</v>
      </c>
    </row>
    <row r="142" spans="1:10" x14ac:dyDescent="0.3">
      <c r="A142" s="53" t="s">
        <v>25</v>
      </c>
      <c r="B142" s="54" t="s">
        <v>397</v>
      </c>
      <c r="C142" s="17"/>
      <c r="D142" s="17"/>
      <c r="E142" s="17"/>
      <c r="F142" s="10"/>
      <c r="G142" s="17"/>
      <c r="I142" s="47">
        <f t="shared" si="2"/>
        <v>0</v>
      </c>
      <c r="J142" s="46"/>
    </row>
    <row r="143" spans="1:10" x14ac:dyDescent="0.3">
      <c r="A143" s="53" t="s">
        <v>349</v>
      </c>
      <c r="B143" s="54" t="s">
        <v>397</v>
      </c>
      <c r="C143" s="17"/>
      <c r="D143" s="17"/>
      <c r="E143" s="17">
        <v>1661</v>
      </c>
      <c r="F143" s="10"/>
      <c r="G143" s="17"/>
      <c r="H143" s="89"/>
      <c r="I143" s="47">
        <f t="shared" si="2"/>
        <v>1661</v>
      </c>
      <c r="J143" s="46"/>
    </row>
    <row r="144" spans="1:10" x14ac:dyDescent="0.3">
      <c r="A144" s="53" t="s">
        <v>325</v>
      </c>
      <c r="B144" s="54" t="s">
        <v>397</v>
      </c>
      <c r="C144" s="17"/>
      <c r="D144" s="17"/>
      <c r="E144" s="17"/>
      <c r="F144" s="10"/>
      <c r="G144" s="17"/>
      <c r="H144" s="89"/>
      <c r="I144" s="47">
        <f t="shared" si="2"/>
        <v>0</v>
      </c>
      <c r="J144" s="46"/>
    </row>
    <row r="145" spans="1:10" x14ac:dyDescent="0.3">
      <c r="A145" s="53" t="s">
        <v>28</v>
      </c>
      <c r="B145" s="54" t="s">
        <v>397</v>
      </c>
      <c r="C145" s="17"/>
      <c r="D145" s="17"/>
      <c r="E145" s="17"/>
      <c r="F145" s="17"/>
      <c r="G145" s="17"/>
      <c r="H145" s="89"/>
      <c r="I145" s="47">
        <f t="shared" si="2"/>
        <v>0</v>
      </c>
      <c r="J145" s="46"/>
    </row>
    <row r="146" spans="1:10" x14ac:dyDescent="0.3">
      <c r="A146" s="53" t="s">
        <v>398</v>
      </c>
      <c r="B146" s="54" t="s">
        <v>397</v>
      </c>
      <c r="C146" s="17"/>
      <c r="D146" s="17">
        <v>1366</v>
      </c>
      <c r="E146" s="17"/>
      <c r="F146" s="10"/>
      <c r="G146" s="17"/>
      <c r="H146" s="89"/>
      <c r="I146" s="47">
        <f t="shared" si="2"/>
        <v>1366</v>
      </c>
      <c r="J146" s="46"/>
    </row>
    <row r="147" spans="1:10" x14ac:dyDescent="0.3">
      <c r="A147" s="53" t="s">
        <v>458</v>
      </c>
      <c r="B147" s="54" t="s">
        <v>397</v>
      </c>
      <c r="C147" s="17">
        <v>6164</v>
      </c>
      <c r="D147" s="17"/>
      <c r="E147" s="17">
        <v>5285</v>
      </c>
      <c r="F147" s="10"/>
      <c r="G147" s="17"/>
      <c r="I147" s="47">
        <f t="shared" si="2"/>
        <v>11449</v>
      </c>
      <c r="J147" s="46"/>
    </row>
    <row r="148" spans="1:10" x14ac:dyDescent="0.3">
      <c r="A148" s="53" t="s">
        <v>160</v>
      </c>
      <c r="B148" s="54" t="s">
        <v>397</v>
      </c>
      <c r="C148" s="17">
        <v>1936</v>
      </c>
      <c r="D148" s="17"/>
      <c r="E148" s="17"/>
      <c r="F148" s="10"/>
      <c r="G148" s="17"/>
      <c r="I148" s="47">
        <f t="shared" si="2"/>
        <v>1936</v>
      </c>
      <c r="J148" s="46"/>
    </row>
    <row r="149" spans="1:10" x14ac:dyDescent="0.3">
      <c r="A149" t="s">
        <v>25</v>
      </c>
      <c r="B149" s="54" t="s">
        <v>486</v>
      </c>
      <c r="C149" s="17"/>
      <c r="D149" s="17"/>
      <c r="E149" s="17"/>
      <c r="F149" s="10"/>
      <c r="G149" s="17"/>
      <c r="I149" s="47">
        <f t="shared" si="2"/>
        <v>0</v>
      </c>
      <c r="J149" s="46"/>
    </row>
    <row r="150" spans="1:10" x14ac:dyDescent="0.3">
      <c r="A150" t="s">
        <v>349</v>
      </c>
      <c r="B150" s="54" t="s">
        <v>486</v>
      </c>
      <c r="C150" s="17"/>
      <c r="D150" s="17">
        <v>2385</v>
      </c>
      <c r="E150" s="17">
        <v>2104</v>
      </c>
      <c r="F150" s="10"/>
      <c r="G150" s="17"/>
      <c r="I150" s="47">
        <f t="shared" si="2"/>
        <v>4489</v>
      </c>
      <c r="J150" s="46"/>
    </row>
    <row r="151" spans="1:10" x14ac:dyDescent="0.3">
      <c r="A151" t="s">
        <v>325</v>
      </c>
      <c r="B151" s="54" t="s">
        <v>486</v>
      </c>
      <c r="C151" s="17"/>
      <c r="D151" s="17"/>
      <c r="E151" s="17">
        <v>3545</v>
      </c>
      <c r="F151" s="10"/>
      <c r="G151" s="17"/>
      <c r="I151" s="47">
        <f t="shared" si="2"/>
        <v>3545</v>
      </c>
      <c r="J151" s="46"/>
    </row>
    <row r="152" spans="1:10" x14ac:dyDescent="0.3">
      <c r="A152" t="s">
        <v>398</v>
      </c>
      <c r="B152" s="54" t="s">
        <v>486</v>
      </c>
      <c r="C152" s="17"/>
      <c r="D152" s="17"/>
      <c r="E152" s="17">
        <v>1623</v>
      </c>
      <c r="F152" s="10"/>
      <c r="G152" s="17"/>
      <c r="I152" s="47">
        <f t="shared" si="2"/>
        <v>1623</v>
      </c>
      <c r="J152" s="46"/>
    </row>
    <row r="153" spans="1:10" x14ac:dyDescent="0.3">
      <c r="A153" t="s">
        <v>160</v>
      </c>
      <c r="B153" s="54" t="s">
        <v>486</v>
      </c>
      <c r="C153" s="17">
        <v>1564</v>
      </c>
      <c r="D153" s="17">
        <v>2426</v>
      </c>
      <c r="E153" s="17"/>
      <c r="F153" s="10"/>
      <c r="G153" s="17"/>
      <c r="I153" s="47">
        <f t="shared" si="2"/>
        <v>3990</v>
      </c>
      <c r="J153" s="46"/>
    </row>
    <row r="154" spans="1:10" x14ac:dyDescent="0.3">
      <c r="A154" s="2" t="s">
        <v>37</v>
      </c>
      <c r="B154" s="2" t="s">
        <v>381</v>
      </c>
      <c r="C154" s="17"/>
      <c r="D154" s="17"/>
      <c r="E154" s="17"/>
      <c r="F154" s="10"/>
      <c r="G154" s="17"/>
      <c r="I154" s="47">
        <f t="shared" si="2"/>
        <v>0</v>
      </c>
      <c r="J154" s="46"/>
    </row>
    <row r="155" spans="1:10" x14ac:dyDescent="0.3">
      <c r="A155" s="2" t="s">
        <v>332</v>
      </c>
      <c r="B155" s="2" t="s">
        <v>381</v>
      </c>
      <c r="C155" s="17"/>
      <c r="D155" s="17"/>
      <c r="E155" s="17"/>
      <c r="F155" s="10"/>
      <c r="G155" s="17"/>
      <c r="I155" s="47">
        <f t="shared" si="2"/>
        <v>0</v>
      </c>
      <c r="J155" s="46"/>
    </row>
    <row r="156" spans="1:10" x14ac:dyDescent="0.3">
      <c r="A156" s="2" t="s">
        <v>33</v>
      </c>
      <c r="B156" s="2" t="s">
        <v>381</v>
      </c>
      <c r="C156" s="17"/>
      <c r="D156" s="17"/>
      <c r="E156" s="17"/>
      <c r="F156" s="10"/>
      <c r="G156" s="17"/>
      <c r="I156" s="47">
        <f t="shared" ref="I156:I194" si="5">C156+D156+E156+F156+G156+H156</f>
        <v>0</v>
      </c>
      <c r="J156" s="46"/>
    </row>
    <row r="157" spans="1:10" x14ac:dyDescent="0.3">
      <c r="A157" s="2" t="s">
        <v>326</v>
      </c>
      <c r="B157" s="2" t="s">
        <v>381</v>
      </c>
      <c r="C157" s="17">
        <v>1531</v>
      </c>
      <c r="D157" s="17"/>
      <c r="E157" s="17"/>
      <c r="F157" s="10"/>
      <c r="G157" s="17"/>
      <c r="I157" s="47">
        <f t="shared" si="5"/>
        <v>1531</v>
      </c>
      <c r="J157" s="46"/>
    </row>
    <row r="158" spans="1:10" x14ac:dyDescent="0.3">
      <c r="A158" s="2" t="s">
        <v>31</v>
      </c>
      <c r="B158" s="2" t="s">
        <v>381</v>
      </c>
      <c r="C158" s="17"/>
      <c r="D158" s="17">
        <v>1041</v>
      </c>
      <c r="E158" s="17">
        <v>1152</v>
      </c>
      <c r="F158" s="10"/>
      <c r="G158" s="17"/>
      <c r="I158" s="47">
        <f t="shared" si="5"/>
        <v>2193</v>
      </c>
      <c r="J158" s="46"/>
    </row>
    <row r="159" spans="1:10" x14ac:dyDescent="0.3">
      <c r="A159" s="2" t="s">
        <v>339</v>
      </c>
      <c r="B159" s="2" t="s">
        <v>381</v>
      </c>
      <c r="C159" s="17"/>
      <c r="D159" s="17">
        <v>2052</v>
      </c>
      <c r="E159" s="17"/>
      <c r="F159" s="10"/>
      <c r="G159" s="17"/>
      <c r="I159" s="47">
        <f t="shared" si="5"/>
        <v>2052</v>
      </c>
      <c r="J159" s="46"/>
    </row>
    <row r="160" spans="1:10" x14ac:dyDescent="0.3">
      <c r="A160" s="2" t="s">
        <v>245</v>
      </c>
      <c r="B160" s="2" t="s">
        <v>381</v>
      </c>
      <c r="C160" s="17"/>
      <c r="D160" s="17">
        <v>1864</v>
      </c>
      <c r="E160" s="17">
        <v>2566</v>
      </c>
      <c r="F160" s="10"/>
      <c r="G160" s="17"/>
      <c r="I160" s="47">
        <f t="shared" si="5"/>
        <v>4430</v>
      </c>
      <c r="J160" s="46"/>
    </row>
    <row r="161" spans="1:10" x14ac:dyDescent="0.3">
      <c r="A161" s="2" t="s">
        <v>161</v>
      </c>
      <c r="B161" s="2" t="s">
        <v>381</v>
      </c>
      <c r="C161" s="17"/>
      <c r="D161" s="17"/>
      <c r="E161" s="17"/>
      <c r="F161" s="10"/>
      <c r="G161" s="17"/>
      <c r="I161" s="47">
        <f t="shared" si="5"/>
        <v>0</v>
      </c>
      <c r="J161" s="46"/>
    </row>
    <row r="162" spans="1:10" x14ac:dyDescent="0.3">
      <c r="A162" s="2" t="s">
        <v>37</v>
      </c>
      <c r="B162" s="2" t="s">
        <v>153</v>
      </c>
      <c r="C162" s="17"/>
      <c r="D162" s="17"/>
      <c r="E162" s="17">
        <v>1000</v>
      </c>
      <c r="F162" s="10"/>
      <c r="G162" s="17"/>
      <c r="I162" s="47">
        <f t="shared" si="5"/>
        <v>1000</v>
      </c>
      <c r="J162" s="46">
        <f>I154+I162+I170</f>
        <v>1000</v>
      </c>
    </row>
    <row r="163" spans="1:10" x14ac:dyDescent="0.3">
      <c r="A163" s="2" t="s">
        <v>332</v>
      </c>
      <c r="B163" s="2" t="s">
        <v>153</v>
      </c>
      <c r="C163" s="17"/>
      <c r="D163" s="17">
        <v>2119</v>
      </c>
      <c r="E163" s="17">
        <v>2135</v>
      </c>
      <c r="F163" s="10"/>
      <c r="G163" s="17"/>
      <c r="H163" s="87"/>
      <c r="I163" s="47">
        <f t="shared" si="5"/>
        <v>4254</v>
      </c>
      <c r="J163" s="46">
        <f>I163+I171+I155</f>
        <v>4254</v>
      </c>
    </row>
    <row r="164" spans="1:10" x14ac:dyDescent="0.3">
      <c r="A164" s="2" t="s">
        <v>33</v>
      </c>
      <c r="B164" s="2" t="s">
        <v>153</v>
      </c>
      <c r="C164" s="17"/>
      <c r="D164" s="17">
        <v>248</v>
      </c>
      <c r="E164" s="17"/>
      <c r="F164" s="10"/>
      <c r="G164" s="17"/>
      <c r="I164" s="47">
        <f t="shared" si="5"/>
        <v>248</v>
      </c>
      <c r="J164" s="46">
        <f>I156+I164+I172</f>
        <v>1887.4</v>
      </c>
    </row>
    <row r="165" spans="1:10" x14ac:dyDescent="0.3">
      <c r="A165" s="2" t="s">
        <v>326</v>
      </c>
      <c r="B165" s="2" t="s">
        <v>153</v>
      </c>
      <c r="C165" s="17"/>
      <c r="D165" s="17"/>
      <c r="E165" s="17"/>
      <c r="F165" s="10"/>
      <c r="G165" s="17"/>
      <c r="I165" s="47">
        <f t="shared" si="5"/>
        <v>0</v>
      </c>
      <c r="J165" s="46">
        <f>I165+I173+I157</f>
        <v>2782.7</v>
      </c>
    </row>
    <row r="166" spans="1:10" x14ac:dyDescent="0.3">
      <c r="A166" s="2" t="s">
        <v>31</v>
      </c>
      <c r="B166" s="2" t="s">
        <v>153</v>
      </c>
      <c r="C166" s="17"/>
      <c r="D166" s="17">
        <v>804</v>
      </c>
      <c r="E166" s="17"/>
      <c r="F166" s="10"/>
      <c r="G166" s="17"/>
      <c r="I166" s="47">
        <f t="shared" si="5"/>
        <v>804</v>
      </c>
      <c r="J166" s="46">
        <f>I158+I166+I174</f>
        <v>2997</v>
      </c>
    </row>
    <row r="167" spans="1:10" x14ac:dyDescent="0.3">
      <c r="A167" s="2" t="s">
        <v>339</v>
      </c>
      <c r="B167" s="2" t="s">
        <v>153</v>
      </c>
      <c r="C167" s="17"/>
      <c r="D167" s="17"/>
      <c r="E167" s="17"/>
      <c r="F167" s="10"/>
      <c r="G167" s="17"/>
      <c r="I167" s="47">
        <f t="shared" si="5"/>
        <v>0</v>
      </c>
      <c r="J167" s="46">
        <f>I167+I175+I159</f>
        <v>2052</v>
      </c>
    </row>
    <row r="168" spans="1:10" x14ac:dyDescent="0.3">
      <c r="A168" s="2" t="s">
        <v>245</v>
      </c>
      <c r="B168" s="2" t="s">
        <v>153</v>
      </c>
      <c r="C168" s="17"/>
      <c r="D168" s="17">
        <v>185</v>
      </c>
      <c r="E168" s="17"/>
      <c r="F168" s="10"/>
      <c r="G168" s="17"/>
      <c r="H168" s="87"/>
      <c r="I168" s="47">
        <f t="shared" si="5"/>
        <v>185</v>
      </c>
      <c r="J168" s="46">
        <f>I160+I168+I176</f>
        <v>4615</v>
      </c>
    </row>
    <row r="169" spans="1:10" x14ac:dyDescent="0.3">
      <c r="A169" s="2" t="s">
        <v>161</v>
      </c>
      <c r="B169" s="2" t="s">
        <v>153</v>
      </c>
      <c r="C169" s="17"/>
      <c r="D169" s="17">
        <v>1087</v>
      </c>
      <c r="E169" s="17"/>
      <c r="F169" s="10"/>
      <c r="G169" s="17"/>
      <c r="H169" s="17"/>
      <c r="I169" s="47">
        <f t="shared" si="5"/>
        <v>1087</v>
      </c>
      <c r="J169" s="46">
        <f>I169+I177+I161</f>
        <v>1087</v>
      </c>
    </row>
    <row r="170" spans="1:10" x14ac:dyDescent="0.3">
      <c r="A170" s="2" t="s">
        <v>37</v>
      </c>
      <c r="B170" s="2" t="s">
        <v>489</v>
      </c>
      <c r="C170" s="17"/>
      <c r="D170" s="17"/>
      <c r="E170" s="17"/>
      <c r="F170" s="17"/>
      <c r="G170" s="17"/>
      <c r="I170" s="47">
        <f t="shared" si="5"/>
        <v>0</v>
      </c>
      <c r="J170" s="46"/>
    </row>
    <row r="171" spans="1:10" x14ac:dyDescent="0.3">
      <c r="A171" s="2" t="s">
        <v>332</v>
      </c>
      <c r="B171" s="2" t="s">
        <v>489</v>
      </c>
      <c r="C171" s="17"/>
      <c r="D171" s="17"/>
      <c r="E171" s="17"/>
      <c r="F171" s="10"/>
      <c r="G171" s="17"/>
      <c r="I171" s="47">
        <f t="shared" si="5"/>
        <v>0</v>
      </c>
      <c r="J171" s="46"/>
    </row>
    <row r="172" spans="1:10" x14ac:dyDescent="0.3">
      <c r="A172" s="2" t="s">
        <v>33</v>
      </c>
      <c r="B172" s="2" t="s">
        <v>489</v>
      </c>
      <c r="C172" s="17"/>
      <c r="D172" s="17">
        <v>697</v>
      </c>
      <c r="E172" s="17">
        <v>942.4</v>
      </c>
      <c r="F172" s="10"/>
      <c r="G172" s="17"/>
      <c r="I172" s="47">
        <f t="shared" si="5"/>
        <v>1639.4</v>
      </c>
      <c r="J172" s="46"/>
    </row>
    <row r="173" spans="1:10" x14ac:dyDescent="0.3">
      <c r="A173" s="2" t="s">
        <v>326</v>
      </c>
      <c r="B173" s="2" t="s">
        <v>489</v>
      </c>
      <c r="C173" s="17"/>
      <c r="D173" s="17"/>
      <c r="E173" s="17">
        <v>1251.7</v>
      </c>
      <c r="F173" s="10"/>
      <c r="G173" s="17"/>
      <c r="I173" s="47">
        <f t="shared" si="5"/>
        <v>1251.7</v>
      </c>
      <c r="J173" s="46"/>
    </row>
    <row r="174" spans="1:10" x14ac:dyDescent="0.3">
      <c r="A174" s="2" t="s">
        <v>31</v>
      </c>
      <c r="B174" s="2" t="s">
        <v>489</v>
      </c>
      <c r="C174" s="17"/>
      <c r="D174" s="17"/>
      <c r="E174" s="17"/>
      <c r="F174" s="10"/>
      <c r="G174" s="17"/>
      <c r="H174" s="17"/>
      <c r="I174" s="47">
        <f t="shared" si="5"/>
        <v>0</v>
      </c>
      <c r="J174" s="46"/>
    </row>
    <row r="175" spans="1:10" x14ac:dyDescent="0.3">
      <c r="A175" s="2" t="s">
        <v>339</v>
      </c>
      <c r="B175" s="2" t="s">
        <v>489</v>
      </c>
      <c r="C175" s="17"/>
      <c r="D175" s="17"/>
      <c r="E175" s="17"/>
      <c r="F175" s="10"/>
      <c r="G175" s="17"/>
      <c r="H175" s="17"/>
      <c r="I175" s="47">
        <f t="shared" si="5"/>
        <v>0</v>
      </c>
      <c r="J175" s="46"/>
    </row>
    <row r="176" spans="1:10" x14ac:dyDescent="0.3">
      <c r="A176" s="2" t="s">
        <v>245</v>
      </c>
      <c r="B176" s="2" t="s">
        <v>489</v>
      </c>
      <c r="C176" s="17"/>
      <c r="D176" s="17"/>
      <c r="E176" s="17"/>
      <c r="F176" s="10"/>
      <c r="G176" s="17"/>
      <c r="H176" s="87"/>
      <c r="I176" s="47">
        <f t="shared" si="5"/>
        <v>0</v>
      </c>
      <c r="J176" s="46"/>
    </row>
    <row r="177" spans="1:10" x14ac:dyDescent="0.3">
      <c r="A177" s="2" t="s">
        <v>161</v>
      </c>
      <c r="B177" s="2" t="s">
        <v>489</v>
      </c>
      <c r="C177" s="17"/>
      <c r="D177" s="17"/>
      <c r="E177" s="17"/>
      <c r="F177" s="10"/>
      <c r="G177" s="17"/>
      <c r="H177" s="87"/>
      <c r="I177" s="47">
        <f t="shared" si="5"/>
        <v>0</v>
      </c>
      <c r="J177" s="46"/>
    </row>
    <row r="178" spans="1:10" x14ac:dyDescent="0.3">
      <c r="A178" s="2" t="s">
        <v>42</v>
      </c>
      <c r="B178" s="54" t="s">
        <v>385</v>
      </c>
      <c r="C178" s="17"/>
      <c r="D178" s="17">
        <v>3606</v>
      </c>
      <c r="E178" s="17">
        <v>5430</v>
      </c>
      <c r="F178" s="10"/>
      <c r="G178" s="17"/>
      <c r="H178" s="17"/>
      <c r="I178" s="47">
        <f t="shared" si="5"/>
        <v>9036</v>
      </c>
      <c r="J178" s="46">
        <f t="shared" ref="J178:J183" si="6">I178+I187</f>
        <v>9036</v>
      </c>
    </row>
    <row r="179" spans="1:10" x14ac:dyDescent="0.3">
      <c r="A179" s="2" t="s">
        <v>356</v>
      </c>
      <c r="B179" s="54" t="s">
        <v>385</v>
      </c>
      <c r="C179" s="17">
        <v>3925</v>
      </c>
      <c r="D179" s="17">
        <v>3432</v>
      </c>
      <c r="E179" s="17">
        <v>13288</v>
      </c>
      <c r="F179" s="10"/>
      <c r="G179" s="17"/>
      <c r="I179" s="47">
        <f t="shared" si="5"/>
        <v>20645</v>
      </c>
      <c r="J179" s="46">
        <f t="shared" si="6"/>
        <v>22199</v>
      </c>
    </row>
    <row r="180" spans="1:10" x14ac:dyDescent="0.3">
      <c r="A180" s="2" t="s">
        <v>44</v>
      </c>
      <c r="B180" s="54" t="s">
        <v>385</v>
      </c>
      <c r="C180" s="17">
        <v>1011</v>
      </c>
      <c r="D180" s="17">
        <v>5918</v>
      </c>
      <c r="E180" s="17"/>
      <c r="F180" s="10"/>
      <c r="G180" s="17"/>
      <c r="I180" s="47">
        <f t="shared" si="5"/>
        <v>6929</v>
      </c>
      <c r="J180" s="46">
        <f t="shared" si="6"/>
        <v>6929</v>
      </c>
    </row>
    <row r="181" spans="1:10" x14ac:dyDescent="0.3">
      <c r="A181" s="2" t="s">
        <v>357</v>
      </c>
      <c r="B181" s="54" t="s">
        <v>385</v>
      </c>
      <c r="C181" s="17"/>
      <c r="D181" s="17">
        <v>4772</v>
      </c>
      <c r="E181" s="17">
        <v>15047</v>
      </c>
      <c r="F181" s="10"/>
      <c r="G181" s="17"/>
      <c r="I181" s="47">
        <f t="shared" si="5"/>
        <v>19819</v>
      </c>
      <c r="J181" s="46">
        <f t="shared" si="6"/>
        <v>19819</v>
      </c>
    </row>
    <row r="182" spans="1:10" x14ac:dyDescent="0.3">
      <c r="A182" s="2" t="s">
        <v>71</v>
      </c>
      <c r="B182" s="54" t="s">
        <v>385</v>
      </c>
      <c r="C182" s="17"/>
      <c r="D182" s="17">
        <v>5823</v>
      </c>
      <c r="E182" s="17">
        <v>9878</v>
      </c>
      <c r="F182" s="10"/>
      <c r="G182" s="17"/>
      <c r="I182" s="47">
        <f t="shared" si="5"/>
        <v>15701</v>
      </c>
      <c r="J182" s="46">
        <f t="shared" si="6"/>
        <v>15701</v>
      </c>
    </row>
    <row r="183" spans="1:10" x14ac:dyDescent="0.3">
      <c r="A183" s="2" t="s">
        <v>416</v>
      </c>
      <c r="B183" s="54" t="s">
        <v>385</v>
      </c>
      <c r="C183" s="17"/>
      <c r="D183" s="17">
        <v>3940</v>
      </c>
      <c r="E183" s="17">
        <v>4648</v>
      </c>
      <c r="F183" s="10"/>
      <c r="G183" s="17"/>
      <c r="H183" s="17"/>
      <c r="I183" s="47">
        <f t="shared" si="5"/>
        <v>8588</v>
      </c>
      <c r="J183" s="46">
        <f t="shared" si="6"/>
        <v>8588</v>
      </c>
    </row>
    <row r="184" spans="1:10" x14ac:dyDescent="0.3">
      <c r="A184" s="2" t="s">
        <v>457</v>
      </c>
      <c r="B184" s="54" t="s">
        <v>385</v>
      </c>
      <c r="C184" s="17"/>
      <c r="D184" s="17"/>
      <c r="E184" s="17"/>
      <c r="F184" s="10"/>
      <c r="G184" s="17"/>
      <c r="H184" s="87"/>
      <c r="I184" s="47">
        <f t="shared" si="5"/>
        <v>0</v>
      </c>
      <c r="J184" s="46">
        <f>I184</f>
        <v>0</v>
      </c>
    </row>
    <row r="185" spans="1:10" x14ac:dyDescent="0.3">
      <c r="A185" s="2" t="s">
        <v>358</v>
      </c>
      <c r="B185" s="54" t="s">
        <v>385</v>
      </c>
      <c r="C185" s="17"/>
      <c r="D185" s="17">
        <v>14857</v>
      </c>
      <c r="E185" s="17">
        <v>6695</v>
      </c>
      <c r="F185" s="10"/>
      <c r="G185" s="17"/>
      <c r="H185" s="87"/>
      <c r="I185" s="47">
        <f t="shared" si="5"/>
        <v>21552</v>
      </c>
      <c r="J185" s="46">
        <f>I185+I193</f>
        <v>21552</v>
      </c>
    </row>
    <row r="186" spans="1:10" x14ac:dyDescent="0.3">
      <c r="A186" s="2" t="s">
        <v>359</v>
      </c>
      <c r="B186" s="54" t="s">
        <v>385</v>
      </c>
      <c r="C186" s="17"/>
      <c r="D186" s="17"/>
      <c r="E186" s="17">
        <v>1112</v>
      </c>
      <c r="F186" s="10"/>
      <c r="G186" s="17"/>
      <c r="H186" s="87"/>
      <c r="I186" s="47">
        <f t="shared" si="5"/>
        <v>1112</v>
      </c>
      <c r="J186" s="46">
        <f>I186+I194</f>
        <v>6813</v>
      </c>
    </row>
    <row r="187" spans="1:10" x14ac:dyDescent="0.3">
      <c r="A187" s="65" t="s">
        <v>29</v>
      </c>
      <c r="B187" s="58" t="s">
        <v>310</v>
      </c>
      <c r="C187" s="17"/>
      <c r="D187" s="17"/>
      <c r="E187" s="17"/>
      <c r="F187" s="17"/>
      <c r="G187" s="17"/>
      <c r="I187" s="47">
        <f t="shared" si="5"/>
        <v>0</v>
      </c>
      <c r="J187" s="46"/>
    </row>
    <row r="188" spans="1:10" x14ac:dyDescent="0.3">
      <c r="A188" s="65" t="s">
        <v>330</v>
      </c>
      <c r="B188" s="58" t="s">
        <v>310</v>
      </c>
      <c r="C188" s="17"/>
      <c r="D188" s="17">
        <v>1554</v>
      </c>
      <c r="E188" s="17"/>
      <c r="F188" s="17"/>
      <c r="G188" s="17"/>
      <c r="I188" s="47">
        <f t="shared" si="5"/>
        <v>1554</v>
      </c>
      <c r="J188" s="46"/>
    </row>
    <row r="189" spans="1:10" x14ac:dyDescent="0.3">
      <c r="A189" s="65" t="s">
        <v>17</v>
      </c>
      <c r="B189" s="58" t="s">
        <v>310</v>
      </c>
      <c r="C189" s="17"/>
      <c r="D189" s="17"/>
      <c r="E189" s="17"/>
      <c r="F189" s="17"/>
      <c r="G189" s="17"/>
      <c r="I189" s="47">
        <f t="shared" si="5"/>
        <v>0</v>
      </c>
      <c r="J189" s="46"/>
    </row>
    <row r="190" spans="1:10" x14ac:dyDescent="0.3">
      <c r="A190" s="65" t="s">
        <v>331</v>
      </c>
      <c r="B190" s="58" t="s">
        <v>310</v>
      </c>
      <c r="C190" s="17"/>
      <c r="D190" s="17"/>
      <c r="E190" s="17"/>
      <c r="F190" s="17"/>
      <c r="G190" s="17"/>
      <c r="I190" s="47">
        <f t="shared" si="5"/>
        <v>0</v>
      </c>
      <c r="J190" s="46"/>
    </row>
    <row r="191" spans="1:10" x14ac:dyDescent="0.3">
      <c r="A191" s="65" t="s">
        <v>18</v>
      </c>
      <c r="B191" s="58" t="s">
        <v>310</v>
      </c>
      <c r="C191" s="17"/>
      <c r="D191" s="17"/>
      <c r="E191" s="17"/>
      <c r="F191" s="10"/>
      <c r="G191" s="17"/>
      <c r="I191" s="47">
        <f t="shared" si="5"/>
        <v>0</v>
      </c>
      <c r="J191" s="46"/>
    </row>
    <row r="192" spans="1:10" x14ac:dyDescent="0.3">
      <c r="A192" s="65" t="s">
        <v>415</v>
      </c>
      <c r="B192" s="58" t="s">
        <v>310</v>
      </c>
      <c r="C192" s="17"/>
      <c r="D192" s="17"/>
      <c r="E192" s="17"/>
      <c r="F192" s="10"/>
      <c r="G192" s="17"/>
      <c r="I192" s="47">
        <f t="shared" si="5"/>
        <v>0</v>
      </c>
      <c r="J192" s="46"/>
    </row>
    <row r="193" spans="1:12" x14ac:dyDescent="0.3">
      <c r="A193" s="65" t="s">
        <v>244</v>
      </c>
      <c r="B193" s="58" t="s">
        <v>310</v>
      </c>
      <c r="C193" s="17"/>
      <c r="D193" s="17"/>
      <c r="E193" s="17"/>
      <c r="F193" s="10"/>
      <c r="G193" s="17"/>
      <c r="I193" s="47">
        <f t="shared" si="5"/>
        <v>0</v>
      </c>
      <c r="J193" s="46"/>
    </row>
    <row r="194" spans="1:12" x14ac:dyDescent="0.3">
      <c r="A194" s="65" t="s">
        <v>162</v>
      </c>
      <c r="B194" s="58" t="s">
        <v>310</v>
      </c>
      <c r="C194" s="17">
        <v>2150</v>
      </c>
      <c r="D194" s="17">
        <v>3551</v>
      </c>
      <c r="E194" s="17"/>
      <c r="F194" s="10"/>
      <c r="G194" s="17"/>
      <c r="I194" s="47">
        <f t="shared" si="5"/>
        <v>5701</v>
      </c>
      <c r="J194" s="46"/>
    </row>
    <row r="195" spans="1:12" x14ac:dyDescent="0.3">
      <c r="C195" s="1" t="s">
        <v>0</v>
      </c>
      <c r="D195" s="1" t="s">
        <v>0</v>
      </c>
      <c r="E195" s="1" t="s">
        <v>0</v>
      </c>
      <c r="F195" s="1" t="s">
        <v>0</v>
      </c>
      <c r="G195" s="1" t="s">
        <v>0</v>
      </c>
      <c r="H195" s="1" t="s">
        <v>0</v>
      </c>
      <c r="I195" s="1" t="s">
        <v>0</v>
      </c>
    </row>
    <row r="196" spans="1:12" x14ac:dyDescent="0.3">
      <c r="C196" s="70">
        <f t="shared" ref="C196:J196" si="7">SUM(C4:C194)</f>
        <v>47467</v>
      </c>
      <c r="D196" s="70">
        <f t="shared" si="7"/>
        <v>178759</v>
      </c>
      <c r="E196" s="70">
        <f t="shared" si="7"/>
        <v>216704.1</v>
      </c>
      <c r="F196" s="70">
        <f t="shared" si="7"/>
        <v>0</v>
      </c>
      <c r="G196" s="70">
        <f t="shared" si="7"/>
        <v>0</v>
      </c>
      <c r="H196" s="70">
        <f t="shared" si="7"/>
        <v>0</v>
      </c>
      <c r="I196" s="76">
        <f t="shared" si="7"/>
        <v>442930.10000000003</v>
      </c>
      <c r="J196" s="76">
        <f t="shared" si="7"/>
        <v>442930.10000000003</v>
      </c>
      <c r="L196" s="88">
        <f>I196-J196</f>
        <v>0</v>
      </c>
    </row>
    <row r="197" spans="1:12" x14ac:dyDescent="0.3">
      <c r="C197" s="1" t="s">
        <v>1</v>
      </c>
      <c r="D197" s="1" t="s">
        <v>1</v>
      </c>
      <c r="E197" s="1" t="s">
        <v>1</v>
      </c>
      <c r="F197" s="1" t="s">
        <v>1</v>
      </c>
      <c r="G197" s="1" t="s">
        <v>1</v>
      </c>
      <c r="H197" s="1" t="s">
        <v>1</v>
      </c>
      <c r="I197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jan</vt:lpstr>
      <vt:lpstr>feb</vt:lpstr>
      <vt:lpstr>mar</vt:lpstr>
      <vt:lpstr>apr</vt:lpstr>
      <vt:lpstr>may</vt:lpstr>
      <vt:lpstr>june</vt:lpstr>
      <vt:lpstr>july</vt:lpstr>
      <vt:lpstr>august</vt:lpstr>
      <vt:lpstr>sept</vt:lpstr>
      <vt:lpstr>oct</vt:lpstr>
      <vt:lpstr>nov</vt:lpstr>
      <vt:lpstr>dec 16</vt:lpstr>
      <vt:lpstr>jan 17</vt:lpstr>
      <vt:lpstr>feb 17</vt:lpstr>
      <vt:lpstr>mar 17</vt:lpstr>
      <vt:lpstr>apr 17</vt:lpstr>
      <vt:lpstr>may 17</vt:lpstr>
      <vt:lpstr>june 17</vt:lpstr>
      <vt:lpstr>july 17</vt:lpstr>
      <vt:lpstr>aug 17</vt:lpstr>
      <vt:lpstr>sept 17</vt:lpstr>
      <vt:lpstr>oct 17</vt:lpstr>
      <vt:lpstr>nov 17</vt:lpstr>
      <vt:lpstr>dec 17</vt:lpstr>
      <vt:lpstr>Sheet1</vt:lpstr>
      <vt:lpstr>jan 18</vt:lpstr>
      <vt:lpstr>feb 18</vt:lpstr>
      <vt:lpstr>mar 18</vt:lpstr>
      <vt:lpstr>apr 18</vt:lpstr>
      <vt:lpstr>may 18</vt:lpstr>
      <vt:lpstr>june 18</vt:lpstr>
      <vt:lpstr>july 18</vt:lpstr>
      <vt:lpstr>aug 18</vt:lpstr>
      <vt:lpstr>sept 18</vt:lpstr>
      <vt:lpstr>oct 18</vt:lpstr>
      <vt:lpstr>nov 18</vt:lpstr>
      <vt:lpstr>dec 18</vt:lpstr>
      <vt:lpstr>average</vt:lpstr>
      <vt:lpstr>jan 19</vt:lpstr>
      <vt:lpstr>feb 19</vt:lpstr>
      <vt:lpstr>mar 19</vt:lpstr>
      <vt:lpstr>apr 19</vt:lpstr>
      <vt:lpstr>may 19</vt:lpstr>
      <vt:lpstr>june 19</vt:lpstr>
      <vt:lpstr>july 19</vt:lpstr>
      <vt:lpstr>aug 19</vt:lpstr>
      <vt:lpstr>sept 19</vt:lpstr>
      <vt:lpstr>oct 19</vt:lpstr>
      <vt:lpstr>nov 19</vt:lpstr>
      <vt:lpstr>dec 19</vt:lpstr>
      <vt:lpstr>average19</vt:lpstr>
      <vt:lpstr>jan 20</vt:lpstr>
      <vt:lpstr>feb 20</vt:lpstr>
      <vt:lpstr>mar 20</vt:lpstr>
      <vt:lpstr>apr 20</vt:lpstr>
      <vt:lpstr>may 20</vt:lpstr>
      <vt:lpstr>june 20</vt:lpstr>
      <vt:lpstr>july 20</vt:lpstr>
      <vt:lpstr>aug 20</vt:lpstr>
      <vt:lpstr>sept 20</vt:lpstr>
      <vt:lpstr>oct 20</vt:lpstr>
      <vt:lpstr>nov 20</vt:lpstr>
      <vt:lpstr>dec 20</vt:lpstr>
      <vt:lpstr>jan 21</vt:lpstr>
      <vt:lpstr>feb 21</vt:lpstr>
      <vt:lpstr>mar 21</vt:lpstr>
      <vt:lpstr>apr 21</vt:lpstr>
      <vt:lpstr>may 21</vt:lpstr>
      <vt:lpstr>june 21</vt:lpstr>
      <vt:lpstr>july 21</vt:lpstr>
      <vt:lpstr>aug 21</vt:lpstr>
      <vt:lpstr>sept 21</vt:lpstr>
      <vt:lpstr>oct 21</vt:lpstr>
      <vt:lpstr>nov 21</vt:lpstr>
      <vt:lpstr>dec 21</vt:lpstr>
      <vt:lpstr>jan 22</vt:lpstr>
      <vt:lpstr>feb 22</vt:lpstr>
      <vt:lpstr>mar 22</vt:lpstr>
      <vt:lpstr>apr 22</vt:lpstr>
      <vt:lpstr>may 22</vt:lpstr>
      <vt:lpstr>june 22</vt:lpstr>
      <vt:lpstr>july 22</vt:lpstr>
      <vt:lpstr>aug 22</vt:lpstr>
      <vt:lpstr>sept 22</vt:lpstr>
      <vt:lpstr>oct 22</vt:lpstr>
      <vt:lpstr>nov 22</vt:lpstr>
      <vt:lpstr>dec 22</vt:lpstr>
      <vt:lpstr>jan 23</vt:lpstr>
      <vt:lpstr>feb 23</vt:lpstr>
      <vt:lpstr>mar 23</vt:lpstr>
      <vt:lpstr>apr 23</vt:lpstr>
      <vt:lpstr>may 23</vt:lpstr>
      <vt:lpstr>jun 23</vt:lpstr>
      <vt:lpstr>jul 23</vt:lpstr>
      <vt:lpstr>aug 23</vt:lpstr>
      <vt:lpstr>sept 23</vt:lpstr>
      <vt:lpstr>oct 23</vt:lpstr>
      <vt:lpstr>nov 23</vt:lpstr>
      <vt:lpstr>dec 23</vt:lpstr>
      <vt:lpstr>jan 24</vt:lpstr>
      <vt:lpstr>feb 24</vt:lpstr>
      <vt:lpstr>mar 24</vt:lpstr>
      <vt:lpstr>apr 24</vt:lpstr>
      <vt:lpstr>may 24</vt:lpstr>
      <vt:lpstr>jun 24</vt:lpstr>
      <vt:lpstr>jul 24</vt:lpstr>
      <vt:lpstr>aug 24</vt:lpstr>
      <vt:lpstr>sept 24</vt:lpstr>
      <vt:lpstr>oct 24</vt:lpstr>
      <vt:lpstr>nov 24</vt:lpstr>
      <vt:lpstr>dec 24</vt:lpstr>
      <vt:lpstr>jan 25</vt:lpstr>
      <vt:lpstr>feb 25</vt:lpstr>
      <vt:lpstr>mar 25</vt:lpstr>
      <vt:lpstr>apr 25</vt:lpstr>
      <vt:lpstr>may 25</vt:lpstr>
      <vt:lpstr>jun 25</vt:lpstr>
      <vt:lpstr>jul 25</vt:lpstr>
      <vt:lpstr>aug 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Procurement</dc:creator>
  <cp:lastModifiedBy>Mamode</cp:lastModifiedBy>
  <cp:lastPrinted>2020-02-26T06:23:32Z</cp:lastPrinted>
  <dcterms:created xsi:type="dcterms:W3CDTF">2014-09-24T09:52:00Z</dcterms:created>
  <dcterms:modified xsi:type="dcterms:W3CDTF">2025-08-15T13:00:13Z</dcterms:modified>
</cp:coreProperties>
</file>