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trol.io\10. Open Source\kiln\extras\"/>
    </mc:Choice>
  </mc:AlternateContent>
  <xr:revisionPtr revIDLastSave="0" documentId="13_ncr:1_{65592297-9500-49D9-970A-65EF6B9DF134}" xr6:coauthVersionLast="46" xr6:coauthVersionMax="46" xr10:uidLastSave="{00000000-0000-0000-0000-000000000000}"/>
  <bookViews>
    <workbookView xWindow="-120" yWindow="-120" windowWidth="29040" windowHeight="15990" xr2:uid="{E5E0E8C2-2F2E-4CAB-BBDC-D0BF7D53D3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4" i="1" l="1"/>
  <c r="Q15" i="1"/>
  <c r="Q16" i="1"/>
  <c r="Q17" i="1"/>
  <c r="Q13" i="1"/>
  <c r="M14" i="1"/>
  <c r="M15" i="1"/>
  <c r="M16" i="1" s="1"/>
  <c r="M17" i="1" s="1"/>
  <c r="M13" i="1"/>
  <c r="O17" i="1"/>
  <c r="O16" i="1"/>
  <c r="O15" i="1"/>
  <c r="O14" i="1"/>
  <c r="O13" i="1"/>
  <c r="O12" i="1"/>
  <c r="D24" i="1"/>
  <c r="D23" i="1"/>
  <c r="E17" i="1"/>
  <c r="D14" i="1"/>
  <c r="D15" i="1"/>
  <c r="D16" i="1"/>
  <c r="D17" i="1"/>
  <c r="D13" i="1"/>
  <c r="D5" i="1"/>
  <c r="D6" i="1"/>
  <c r="D7" i="1"/>
  <c r="D8" i="1"/>
  <c r="D4" i="1"/>
  <c r="C17" i="1"/>
  <c r="C24" i="1"/>
  <c r="E24" i="1" s="1"/>
  <c r="C23" i="1"/>
  <c r="C22" i="1"/>
  <c r="E23" i="1" s="1"/>
  <c r="C16" i="1"/>
  <c r="E16" i="1" s="1"/>
  <c r="C15" i="1"/>
  <c r="C14" i="1"/>
  <c r="C13" i="1"/>
  <c r="C12" i="1"/>
  <c r="C4" i="1"/>
  <c r="C5" i="1"/>
  <c r="C6" i="1"/>
  <c r="C7" i="1"/>
  <c r="C8" i="1"/>
  <c r="C3" i="1"/>
  <c r="E8" i="1" l="1"/>
  <c r="E15" i="1"/>
  <c r="E14" i="1"/>
  <c r="E13" i="1"/>
  <c r="E7" i="1"/>
  <c r="E6" i="1"/>
  <c r="E5" i="1"/>
  <c r="E4" i="1"/>
</calcChain>
</file>

<file path=xl/sharedStrings.xml><?xml version="1.0" encoding="utf-8"?>
<sst xmlns="http://schemas.openxmlformats.org/spreadsheetml/2006/main" count="32" uniqueCount="9">
  <si>
    <t>SLOW</t>
  </si>
  <si>
    <t>H</t>
  </si>
  <si>
    <t>T (F)</t>
  </si>
  <si>
    <t>T(C)</t>
  </si>
  <si>
    <t>rate (F/hr)</t>
  </si>
  <si>
    <t>--</t>
  </si>
  <si>
    <t>rate(C/hr)</t>
  </si>
  <si>
    <t>MEDIUM</t>
  </si>
  <si>
    <t>CONE 04 &lt;-&gt; Pre-Programmed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</si>
</sst>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\.mm\.ss\ AM/PM"/>
    <numFmt numFmtId="165" formatCode="0.0"/>
    <numFmt numFmtId="166" formatCode="0.000000000000000"/>
    <numFmt numFmtId="167" formatCode="[$]hh\.mm;@" x16r2:formatCode16="[$-en-DK,1]hh\.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1" fontId="0" fillId="0" borderId="0" xfId="0" applyNumberFormat="1"/>
    <xf numFmtId="16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4" fontId="0" fillId="0" borderId="4" xfId="0" applyNumberFormat="1" applyBorder="1"/>
    <xf numFmtId="165" fontId="0" fillId="0" borderId="0" xfId="0" applyNumberFormat="1" applyBorder="1"/>
    <xf numFmtId="0" fontId="0" fillId="0" borderId="0" xfId="0" quotePrefix="1" applyBorder="1"/>
    <xf numFmtId="0" fontId="0" fillId="0" borderId="5" xfId="0" quotePrefix="1" applyBorder="1"/>
    <xf numFmtId="1" fontId="0" fillId="0" borderId="0" xfId="0" applyNumberFormat="1" applyBorder="1"/>
    <xf numFmtId="1" fontId="0" fillId="0" borderId="5" xfId="0" applyNumberFormat="1" applyBorder="1"/>
    <xf numFmtId="164" fontId="0" fillId="0" borderId="6" xfId="0" applyNumberFormat="1" applyBorder="1"/>
    <xf numFmtId="0" fontId="0" fillId="0" borderId="7" xfId="0" applyBorder="1"/>
    <xf numFmtId="165" fontId="0" fillId="0" borderId="7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67" fontId="0" fillId="0" borderId="4" xfId="0" applyNumberFormat="1" applyBorder="1"/>
    <xf numFmtId="167" fontId="0" fillId="0" borderId="6" xfId="0" applyNumberFormat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 (F)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Sheet1!$A$3:$A$8</c:f>
              <c:numCache>
                <mc:AlternateContent xmlns:mc="http://schemas.openxmlformats.org/markup-compatibility/2006">
                  <mc:Choice Requires="c16r2">
                    <c16r2:formatcode2>[$-en-DK,1]hh\.mm;@</c16r2:formatcode2>
                  </mc:Choice>
                  <mc:Fallback>
                    <c:formatCode>[$]hh\.mm;@</c:formatCode>
                  </mc:Fallback>
                </mc:AlternateContent>
                <c:ptCount val="6"/>
                <c:pt idx="0">
                  <c:v>0</c:v>
                </c:pt>
                <c:pt idx="1">
                  <c:v>9.7222222222222224E-2</c:v>
                </c:pt>
                <c:pt idx="2">
                  <c:v>0.18055555555555555</c:v>
                </c:pt>
                <c:pt idx="3">
                  <c:v>0.2638888888888889</c:v>
                </c:pt>
                <c:pt idx="4">
                  <c:v>0.34722222222222227</c:v>
                </c:pt>
                <c:pt idx="5">
                  <c:v>0.5</c:v>
                </c:pt>
              </c:numCache>
            </c:numRef>
          </c:xVal>
          <c:yVal>
            <c:numRef>
              <c:f>Sheet1!$B$3:$B$8</c:f>
              <c:numCache>
                <c:formatCode>General</c:formatCode>
                <c:ptCount val="6"/>
                <c:pt idx="0">
                  <c:v>60</c:v>
                </c:pt>
                <c:pt idx="1">
                  <c:v>250</c:v>
                </c:pt>
                <c:pt idx="2">
                  <c:v>1000</c:v>
                </c:pt>
                <c:pt idx="3">
                  <c:v>1300</c:v>
                </c:pt>
                <c:pt idx="4">
                  <c:v>1685</c:v>
                </c:pt>
                <c:pt idx="5">
                  <c:v>1938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9E-4B6C-B7A2-FDBDE7536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744927"/>
        <c:axId val="505753247"/>
      </c:scatterChart>
      <c:valAx>
        <c:axId val="505744927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hh\.mm;@" c16r2:formatcode2="[$-en-DK,1]hh\.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05753247"/>
        <c:crosses val="autoZero"/>
        <c:crossBetween val="midCat"/>
      </c:valAx>
      <c:valAx>
        <c:axId val="505753247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0574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T (F)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Sheet1!$A$12:$A$18</c:f>
              <c:numCache>
                <c:formatCode>[$-F400]h\.mm\.ss\ AM/PM</c:formatCode>
                <c:ptCount val="7"/>
                <c:pt idx="0">
                  <c:v>0</c:v>
                </c:pt>
                <c:pt idx="1">
                  <c:v>4.1666666666666664E-2</c:v>
                </c:pt>
                <c:pt idx="2">
                  <c:v>0.1111111111111111</c:v>
                </c:pt>
                <c:pt idx="3">
                  <c:v>0.1388888888888889</c:v>
                </c:pt>
                <c:pt idx="4">
                  <c:v>0.22916666666666666</c:v>
                </c:pt>
                <c:pt idx="5">
                  <c:v>0.3125</c:v>
                </c:pt>
                <c:pt idx="6">
                  <c:v>0.5</c:v>
                </c:pt>
              </c:numCache>
            </c:numRef>
          </c:xVal>
          <c:yVal>
            <c:numRef>
              <c:f>Sheet1!$B$12:$B$18</c:f>
              <c:numCache>
                <c:formatCode>General</c:formatCode>
                <c:ptCount val="7"/>
                <c:pt idx="0">
                  <c:v>60</c:v>
                </c:pt>
                <c:pt idx="1">
                  <c:v>250</c:v>
                </c:pt>
                <c:pt idx="2">
                  <c:v>1000</c:v>
                </c:pt>
                <c:pt idx="3">
                  <c:v>1150</c:v>
                </c:pt>
                <c:pt idx="4">
                  <c:v>1695</c:v>
                </c:pt>
                <c:pt idx="5">
                  <c:v>1945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B-4028-8AF9-9841AA9B9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744927"/>
        <c:axId val="505753247"/>
      </c:scatterChart>
      <c:valAx>
        <c:axId val="505744927"/>
        <c:scaling>
          <c:orientation val="minMax"/>
          <c:max val="0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\.mm\.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05753247"/>
        <c:crosses val="autoZero"/>
        <c:crossBetween val="midCat"/>
        <c:majorUnit val="0.1"/>
      </c:valAx>
      <c:valAx>
        <c:axId val="505753247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0574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T (F)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Sheet1!$A$22:$A$27</c:f>
              <c:numCache>
                <c:formatCode>[$-F400]h\.mm\.ss\ AM/PM</c:formatCode>
                <c:ptCount val="6"/>
                <c:pt idx="0">
                  <c:v>0</c:v>
                </c:pt>
                <c:pt idx="1">
                  <c:v>0.11805555555555557</c:v>
                </c:pt>
                <c:pt idx="2">
                  <c:v>0.18055555555555555</c:v>
                </c:pt>
                <c:pt idx="5">
                  <c:v>0.5</c:v>
                </c:pt>
              </c:numCache>
            </c:numRef>
          </c:xVal>
          <c:yVal>
            <c:numRef>
              <c:f>Sheet1!$B$22:$B$27</c:f>
              <c:numCache>
                <c:formatCode>General</c:formatCode>
                <c:ptCount val="6"/>
                <c:pt idx="0">
                  <c:v>60</c:v>
                </c:pt>
                <c:pt idx="1">
                  <c:v>1695</c:v>
                </c:pt>
                <c:pt idx="2">
                  <c:v>1945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4-4822-9D63-1B21A2BD4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744927"/>
        <c:axId val="505753247"/>
      </c:scatterChart>
      <c:valAx>
        <c:axId val="505744927"/>
        <c:scaling>
          <c:orientation val="minMax"/>
          <c:max val="0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\.mm\.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05753247"/>
        <c:crosses val="autoZero"/>
        <c:crossBetween val="midCat"/>
        <c:majorUnit val="0.1"/>
      </c:valAx>
      <c:valAx>
        <c:axId val="505753247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0574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Sheet1!$N$11</c:f>
              <c:strCache>
                <c:ptCount val="1"/>
                <c:pt idx="0">
                  <c:v>T (F)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Sheet1!$M$12:$M$18</c:f>
              <c:numCache>
                <c:formatCode>[$-F400]h\.mm\.ss\ AM/PM</c:formatCode>
                <c:ptCount val="7"/>
                <c:pt idx="0">
                  <c:v>0</c:v>
                </c:pt>
                <c:pt idx="1">
                  <c:v>3.9583333333333331E-2</c:v>
                </c:pt>
                <c:pt idx="2">
                  <c:v>0.11770833333333333</c:v>
                </c:pt>
                <c:pt idx="3">
                  <c:v>0.15243055555555557</c:v>
                </c:pt>
                <c:pt idx="4">
                  <c:v>0.22812500000000002</c:v>
                </c:pt>
                <c:pt idx="5">
                  <c:v>0.3149305555555556</c:v>
                </c:pt>
                <c:pt idx="6">
                  <c:v>0.5</c:v>
                </c:pt>
              </c:numCache>
            </c:numRef>
          </c:xVal>
          <c:yVal>
            <c:numRef>
              <c:f>Sheet1!$N$12:$N$18</c:f>
              <c:numCache>
                <c:formatCode>General</c:formatCode>
                <c:ptCount val="7"/>
                <c:pt idx="0">
                  <c:v>60</c:v>
                </c:pt>
                <c:pt idx="1">
                  <c:v>250</c:v>
                </c:pt>
                <c:pt idx="2">
                  <c:v>1000</c:v>
                </c:pt>
                <c:pt idx="3">
                  <c:v>1150</c:v>
                </c:pt>
                <c:pt idx="4">
                  <c:v>1695</c:v>
                </c:pt>
                <c:pt idx="5">
                  <c:v>1945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B-4764-8868-253F11177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744927"/>
        <c:axId val="505753247"/>
      </c:scatterChart>
      <c:valAx>
        <c:axId val="505744927"/>
        <c:scaling>
          <c:orientation val="minMax"/>
          <c:max val="0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\.mm\.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05753247"/>
        <c:crosses val="autoZero"/>
        <c:crossBetween val="midCat"/>
        <c:majorUnit val="0.1"/>
      </c:valAx>
      <c:valAx>
        <c:axId val="505753247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0574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0</xdr:row>
      <xdr:rowOff>30480</xdr:rowOff>
    </xdr:from>
    <xdr:to>
      <xdr:col>11</xdr:col>
      <xdr:colOff>175260</xdr:colOff>
      <xdr:row>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28AC17-81EC-4984-923C-E4427971F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9</xdr:row>
      <xdr:rowOff>30480</xdr:rowOff>
    </xdr:from>
    <xdr:to>
      <xdr:col>11</xdr:col>
      <xdr:colOff>137160</xdr:colOff>
      <xdr:row>17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E2FA241-3958-46B9-859C-35524DE71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53340</xdr:colOff>
      <xdr:row>19</xdr:row>
      <xdr:rowOff>53340</xdr:rowOff>
    </xdr:from>
    <xdr:to>
      <xdr:col>11</xdr:col>
      <xdr:colOff>121920</xdr:colOff>
      <xdr:row>27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000144-8C50-4670-8B39-A109991F1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19</xdr:row>
      <xdr:rowOff>0</xdr:rowOff>
    </xdr:from>
    <xdr:to>
      <xdr:col>21</xdr:col>
      <xdr:colOff>62426</xdr:colOff>
      <xdr:row>27</xdr:row>
      <xdr:rowOff>137453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2D2818A-1BE4-480E-849F-DC89FE359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C2180-9570-4AD7-AB7D-E00FBE8B01B9}">
  <dimension ref="A1:R32"/>
  <sheetViews>
    <sheetView tabSelected="1" zoomScale="130" zoomScaleNormal="130" workbookViewId="0">
      <selection activeCell="O5" sqref="O5"/>
    </sheetView>
  </sheetViews>
  <sheetFormatPr defaultRowHeight="15" x14ac:dyDescent="0.25"/>
  <cols>
    <col min="3" max="3" width="10.5703125" bestFit="1" customWidth="1"/>
    <col min="10" max="10" width="17.7109375" bestFit="1" customWidth="1"/>
  </cols>
  <sheetData>
    <row r="1" spans="1:18" x14ac:dyDescent="0.25">
      <c r="A1" s="4" t="s">
        <v>0</v>
      </c>
      <c r="B1" s="5"/>
      <c r="C1" s="5"/>
      <c r="D1" s="5"/>
      <c r="E1" s="6"/>
    </row>
    <row r="2" spans="1:18" x14ac:dyDescent="0.25">
      <c r="A2" s="7" t="s">
        <v>1</v>
      </c>
      <c r="B2" s="8" t="s">
        <v>2</v>
      </c>
      <c r="C2" s="8" t="s">
        <v>3</v>
      </c>
      <c r="D2" s="8" t="s">
        <v>4</v>
      </c>
      <c r="E2" s="9" t="s">
        <v>6</v>
      </c>
    </row>
    <row r="3" spans="1:18" x14ac:dyDescent="0.25">
      <c r="A3" s="21">
        <v>0</v>
      </c>
      <c r="B3" s="8">
        <v>60</v>
      </c>
      <c r="C3" s="11">
        <f>(B3 - 32) * 5/9</f>
        <v>15.555555555555555</v>
      </c>
      <c r="D3" s="12" t="s">
        <v>5</v>
      </c>
      <c r="E3" s="13" t="s">
        <v>5</v>
      </c>
    </row>
    <row r="4" spans="1:18" x14ac:dyDescent="0.25">
      <c r="A4" s="21">
        <v>9.7222222222222224E-2</v>
      </c>
      <c r="B4" s="8">
        <v>250</v>
      </c>
      <c r="C4" s="11">
        <f t="shared" ref="C4:C8" si="0">(B4 - 32) * 5/9</f>
        <v>121.11111111111111</v>
      </c>
      <c r="D4" s="14">
        <f>(B4-B3)/(HOUR(A4-A3)+MINUTE(A4-A3)/60)</f>
        <v>81.428571428571416</v>
      </c>
      <c r="E4" s="15">
        <f>(C4-C3)/(HOUR(A4-A3)+MINUTE(A4-A3)/60)</f>
        <v>45.238095238095234</v>
      </c>
    </row>
    <row r="5" spans="1:18" x14ac:dyDescent="0.25">
      <c r="A5" s="21">
        <v>0.18055555555555555</v>
      </c>
      <c r="B5" s="8">
        <v>1000</v>
      </c>
      <c r="C5" s="11">
        <f t="shared" si="0"/>
        <v>537.77777777777783</v>
      </c>
      <c r="D5" s="14">
        <f t="shared" ref="D5:D8" si="1">(B5-B4)/(HOUR(A5-A4)+MINUTE(A5-A4)/60)</f>
        <v>375</v>
      </c>
      <c r="E5" s="15">
        <f t="shared" ref="E5:E8" si="2">(C5-C4)/(HOUR(A5-A4)+MINUTE(A5-A4)/60)</f>
        <v>208.33333333333337</v>
      </c>
    </row>
    <row r="6" spans="1:18" x14ac:dyDescent="0.25">
      <c r="A6" s="21">
        <v>0.2638888888888889</v>
      </c>
      <c r="B6" s="8">
        <v>1300</v>
      </c>
      <c r="C6" s="11">
        <f t="shared" si="0"/>
        <v>704.44444444444446</v>
      </c>
      <c r="D6" s="14">
        <f t="shared" si="1"/>
        <v>150</v>
      </c>
      <c r="E6" s="15">
        <f t="shared" si="2"/>
        <v>83.333333333333314</v>
      </c>
      <c r="F6" s="2"/>
    </row>
    <row r="7" spans="1:18" x14ac:dyDescent="0.25">
      <c r="A7" s="21">
        <v>0.34722222222222227</v>
      </c>
      <c r="B7" s="8">
        <v>1685</v>
      </c>
      <c r="C7" s="11">
        <f t="shared" si="0"/>
        <v>918.33333333333337</v>
      </c>
      <c r="D7" s="14">
        <f t="shared" si="1"/>
        <v>192.5</v>
      </c>
      <c r="E7" s="15">
        <f t="shared" si="2"/>
        <v>106.94444444444446</v>
      </c>
    </row>
    <row r="8" spans="1:18" ht="15.75" thickBot="1" x14ac:dyDescent="0.3">
      <c r="A8" s="22">
        <v>0.5</v>
      </c>
      <c r="B8" s="17">
        <v>1938</v>
      </c>
      <c r="C8" s="18">
        <f t="shared" si="0"/>
        <v>1058.8888888888889</v>
      </c>
      <c r="D8" s="19">
        <f t="shared" si="1"/>
        <v>69</v>
      </c>
      <c r="E8" s="20">
        <f t="shared" si="2"/>
        <v>38.333333333333329</v>
      </c>
    </row>
    <row r="9" spans="1:18" ht="15.75" thickBot="1" x14ac:dyDescent="0.3"/>
    <row r="10" spans="1:18" x14ac:dyDescent="0.25">
      <c r="A10" s="4" t="s">
        <v>7</v>
      </c>
      <c r="B10" s="5"/>
      <c r="C10" s="5"/>
      <c r="D10" s="5"/>
      <c r="E10" s="6"/>
      <c r="M10" s="4" t="s">
        <v>8</v>
      </c>
      <c r="N10" s="5"/>
      <c r="O10" s="5"/>
      <c r="P10" s="5"/>
      <c r="Q10" s="6"/>
    </row>
    <row r="11" spans="1:18" x14ac:dyDescent="0.25">
      <c r="A11" s="7" t="s">
        <v>1</v>
      </c>
      <c r="B11" s="8" t="s">
        <v>2</v>
      </c>
      <c r="C11" s="8" t="s">
        <v>3</v>
      </c>
      <c r="D11" s="8" t="s">
        <v>4</v>
      </c>
      <c r="E11" s="9" t="s">
        <v>6</v>
      </c>
      <c r="M11" s="7" t="s">
        <v>1</v>
      </c>
      <c r="N11" s="8" t="s">
        <v>2</v>
      </c>
      <c r="O11" s="8" t="s">
        <v>3</v>
      </c>
      <c r="P11" s="8" t="s">
        <v>4</v>
      </c>
      <c r="Q11" s="9" t="s">
        <v>6</v>
      </c>
    </row>
    <row r="12" spans="1:18" x14ac:dyDescent="0.25">
      <c r="A12" s="10">
        <v>0</v>
      </c>
      <c r="B12" s="8">
        <v>60</v>
      </c>
      <c r="C12" s="11">
        <f>(B12 - 32) * 5/9</f>
        <v>15.555555555555555</v>
      </c>
      <c r="D12" s="12" t="s">
        <v>5</v>
      </c>
      <c r="E12" s="13" t="s">
        <v>5</v>
      </c>
      <c r="M12" s="10">
        <v>0</v>
      </c>
      <c r="N12" s="8">
        <v>60</v>
      </c>
      <c r="O12" s="11">
        <f>(N12 - 32) * 5/9</f>
        <v>15.555555555555555</v>
      </c>
      <c r="P12" s="12" t="s">
        <v>5</v>
      </c>
      <c r="Q12" s="13" t="s">
        <v>5</v>
      </c>
    </row>
    <row r="13" spans="1:18" x14ac:dyDescent="0.25">
      <c r="A13" s="10">
        <v>4.1666666666666664E-2</v>
      </c>
      <c r="B13" s="8">
        <v>250</v>
      </c>
      <c r="C13" s="11">
        <f t="shared" ref="C13:C17" si="3">(B13 - 32) * 5/9</f>
        <v>121.11111111111111</v>
      </c>
      <c r="D13" s="14">
        <f>(B13-B12)/(HOUR(A13-A12)+MINUTE(A13-A12)/60)</f>
        <v>190</v>
      </c>
      <c r="E13" s="15">
        <f>(C13-C12)/(HOUR(A13-A12)+MINUTE(A13-A12)/60)</f>
        <v>105.55555555555556</v>
      </c>
      <c r="M13" s="10">
        <f>(N13-N12)/(P13*24)+M12</f>
        <v>3.9583333333333331E-2</v>
      </c>
      <c r="N13" s="8">
        <v>250</v>
      </c>
      <c r="O13" s="11">
        <f t="shared" ref="O13:O17" si="4">(N13 - 32) * 5/9</f>
        <v>121.11111111111111</v>
      </c>
      <c r="P13" s="14">
        <v>200</v>
      </c>
      <c r="Q13" s="15">
        <f>(O13-O12)/((M13-M12)*24)</f>
        <v>111.11111111111111</v>
      </c>
      <c r="R13" s="23"/>
    </row>
    <row r="14" spans="1:18" x14ac:dyDescent="0.25">
      <c r="A14" s="10">
        <v>0.1111111111111111</v>
      </c>
      <c r="B14" s="8">
        <v>1000</v>
      </c>
      <c r="C14" s="11">
        <f t="shared" si="3"/>
        <v>537.77777777777783</v>
      </c>
      <c r="D14" s="14">
        <f t="shared" ref="D14:D17" si="5">(B14-B13)/(HOUR(A14-A13)+MINUTE(A14-A13)/60)</f>
        <v>450.00000000000006</v>
      </c>
      <c r="E14" s="15">
        <f t="shared" ref="E14:E17" si="6">(C14-C13)/(HOUR(A14-A13)+MINUTE(A14-A13)/60)</f>
        <v>250.00000000000006</v>
      </c>
      <c r="M14" s="10">
        <f t="shared" ref="M14:M17" si="7">(N14-N13)/(P14*24)+M13</f>
        <v>0.11770833333333333</v>
      </c>
      <c r="N14" s="8">
        <v>1000</v>
      </c>
      <c r="O14" s="11">
        <f t="shared" si="4"/>
        <v>537.77777777777783</v>
      </c>
      <c r="P14" s="14">
        <v>400</v>
      </c>
      <c r="Q14" s="15">
        <f t="shared" ref="Q14:Q17" si="8">(O14-O13)/((M14-M13)*24)</f>
        <v>222.22222222222226</v>
      </c>
    </row>
    <row r="15" spans="1:18" x14ac:dyDescent="0.25">
      <c r="A15" s="10">
        <v>0.1388888888888889</v>
      </c>
      <c r="B15" s="8">
        <v>1150</v>
      </c>
      <c r="C15" s="11">
        <f t="shared" si="3"/>
        <v>621.11111111111109</v>
      </c>
      <c r="D15" s="14">
        <f t="shared" si="5"/>
        <v>225</v>
      </c>
      <c r="E15" s="15">
        <f t="shared" si="6"/>
        <v>124.99999999999989</v>
      </c>
      <c r="M15" s="10">
        <f t="shared" si="7"/>
        <v>0.15243055555555557</v>
      </c>
      <c r="N15" s="8">
        <v>1150</v>
      </c>
      <c r="O15" s="11">
        <f t="shared" si="4"/>
        <v>621.11111111111109</v>
      </c>
      <c r="P15" s="14">
        <v>180</v>
      </c>
      <c r="Q15" s="15">
        <f t="shared" si="8"/>
        <v>99.999999999999858</v>
      </c>
    </row>
    <row r="16" spans="1:18" x14ac:dyDescent="0.25">
      <c r="A16" s="10">
        <v>0.22916666666666666</v>
      </c>
      <c r="B16" s="8">
        <v>1695</v>
      </c>
      <c r="C16" s="11">
        <f t="shared" si="3"/>
        <v>923.88888888888891</v>
      </c>
      <c r="D16" s="14">
        <f t="shared" si="5"/>
        <v>251.53846153846155</v>
      </c>
      <c r="E16" s="15">
        <f t="shared" si="6"/>
        <v>139.74358974358978</v>
      </c>
      <c r="M16" s="10">
        <f t="shared" si="7"/>
        <v>0.22812500000000002</v>
      </c>
      <c r="N16" s="8">
        <v>1695</v>
      </c>
      <c r="O16" s="11">
        <f t="shared" si="4"/>
        <v>923.88888888888891</v>
      </c>
      <c r="P16" s="14">
        <v>300</v>
      </c>
      <c r="Q16" s="15">
        <f t="shared" si="8"/>
        <v>166.66666666666669</v>
      </c>
    </row>
    <row r="17" spans="1:17" x14ac:dyDescent="0.25">
      <c r="A17" s="10">
        <v>0.3125</v>
      </c>
      <c r="B17" s="8">
        <v>1945</v>
      </c>
      <c r="C17" s="11">
        <f t="shared" si="3"/>
        <v>1062.7777777777778</v>
      </c>
      <c r="D17" s="14">
        <f t="shared" si="5"/>
        <v>125</v>
      </c>
      <c r="E17" s="15">
        <f t="shared" si="6"/>
        <v>69.444444444444457</v>
      </c>
      <c r="M17" s="10">
        <f t="shared" si="7"/>
        <v>0.3149305555555556</v>
      </c>
      <c r="N17" s="8">
        <v>1945</v>
      </c>
      <c r="O17" s="11">
        <f t="shared" si="4"/>
        <v>1062.7777777777778</v>
      </c>
      <c r="P17" s="14">
        <v>120</v>
      </c>
      <c r="Q17" s="15">
        <f t="shared" si="8"/>
        <v>66.666666666666657</v>
      </c>
    </row>
    <row r="18" spans="1:17" ht="15.75" thickBot="1" x14ac:dyDescent="0.3">
      <c r="A18" s="16">
        <v>0.5</v>
      </c>
      <c r="B18" s="17"/>
      <c r="C18" s="18"/>
      <c r="D18" s="19"/>
      <c r="E18" s="20"/>
      <c r="M18" s="16">
        <v>0.5</v>
      </c>
      <c r="N18" s="17"/>
      <c r="O18" s="18"/>
      <c r="P18" s="19"/>
      <c r="Q18" s="20"/>
    </row>
    <row r="19" spans="1:17" ht="15.75" thickBot="1" x14ac:dyDescent="0.3"/>
    <row r="20" spans="1:17" x14ac:dyDescent="0.25">
      <c r="A20" s="4" t="s">
        <v>7</v>
      </c>
      <c r="B20" s="5"/>
      <c r="C20" s="5"/>
      <c r="D20" s="5"/>
      <c r="E20" s="6"/>
    </row>
    <row r="21" spans="1:17" x14ac:dyDescent="0.25">
      <c r="A21" s="7" t="s">
        <v>1</v>
      </c>
      <c r="B21" s="8" t="s">
        <v>2</v>
      </c>
      <c r="C21" s="8" t="s">
        <v>3</v>
      </c>
      <c r="D21" s="8" t="s">
        <v>4</v>
      </c>
      <c r="E21" s="9" t="s">
        <v>6</v>
      </c>
    </row>
    <row r="22" spans="1:17" x14ac:dyDescent="0.25">
      <c r="A22" s="10">
        <v>0</v>
      </c>
      <c r="B22" s="8">
        <v>60</v>
      </c>
      <c r="C22" s="11">
        <f>(B22 - 32) * 5/9</f>
        <v>15.555555555555555</v>
      </c>
      <c r="D22" s="12" t="s">
        <v>5</v>
      </c>
      <c r="E22" s="13" t="s">
        <v>5</v>
      </c>
    </row>
    <row r="23" spans="1:17" x14ac:dyDescent="0.25">
      <c r="A23" s="10">
        <v>0.11805555555555557</v>
      </c>
      <c r="B23" s="8">
        <v>1695</v>
      </c>
      <c r="C23" s="11">
        <f t="shared" ref="C23:C24" si="9">(B23 - 32) * 5/9</f>
        <v>923.88888888888891</v>
      </c>
      <c r="D23" s="14">
        <f>(B23-B22)/(HOUR(A23-A22)+MINUTE(A23-A22)/60)</f>
        <v>577.05882352941171</v>
      </c>
      <c r="E23" s="15">
        <f>(C23-C22)/(HOUR(A23-A22)+MINUTE(A23-A22)/60)</f>
        <v>320.58823529411762</v>
      </c>
      <c r="J23" s="3"/>
    </row>
    <row r="24" spans="1:17" x14ac:dyDescent="0.25">
      <c r="A24" s="10">
        <v>0.18055555555555555</v>
      </c>
      <c r="B24" s="8">
        <v>1945</v>
      </c>
      <c r="C24" s="11">
        <f t="shared" si="9"/>
        <v>1062.7777777777778</v>
      </c>
      <c r="D24" s="14">
        <f>(B24-B23)/(HOUR(A24-A23)+MINUTE(A24-A23)/60)</f>
        <v>166.66666666666666</v>
      </c>
      <c r="E24" s="15">
        <f>(C24-C23)/(HOUR(A24-A23)+MINUTE(A24-A23)/60)</f>
        <v>92.592592592592609</v>
      </c>
    </row>
    <row r="25" spans="1:17" x14ac:dyDescent="0.25">
      <c r="A25" s="10"/>
      <c r="B25" s="8"/>
      <c r="C25" s="11"/>
      <c r="D25" s="14"/>
      <c r="E25" s="15"/>
    </row>
    <row r="26" spans="1:17" x14ac:dyDescent="0.25">
      <c r="A26" s="10"/>
      <c r="B26" s="8"/>
      <c r="C26" s="11"/>
      <c r="D26" s="14"/>
      <c r="E26" s="15"/>
    </row>
    <row r="27" spans="1:17" ht="15.75" thickBot="1" x14ac:dyDescent="0.3">
      <c r="A27" s="16">
        <v>0.5</v>
      </c>
      <c r="B27" s="17"/>
      <c r="C27" s="18"/>
      <c r="D27" s="19"/>
      <c r="E27" s="20"/>
    </row>
    <row r="30" spans="1:17" x14ac:dyDescent="0.25">
      <c r="E30" s="1"/>
    </row>
    <row r="31" spans="1:17" x14ac:dyDescent="0.25">
      <c r="E31" s="1"/>
    </row>
    <row r="32" spans="1:17" x14ac:dyDescent="0.25">
      <c r="E32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Bispo</dc:creator>
  <cp:lastModifiedBy>Leonardo Bispo</cp:lastModifiedBy>
  <dcterms:created xsi:type="dcterms:W3CDTF">2021-01-30T22:08:52Z</dcterms:created>
  <dcterms:modified xsi:type="dcterms:W3CDTF">2021-02-03T14:09:05Z</dcterms:modified>
</cp:coreProperties>
</file>