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<sst xmlns="http://schemas.openxmlformats.org/spreadsheetml/2006/main" count="176" uniqueCount="100">
  <si>
    <t>Row</t>
  </si>
  <si>
    <t>Description</t>
  </si>
  <si>
    <t>Part</t>
  </si>
  <si>
    <t>References</t>
  </si>
  <si>
    <t>Value</t>
  </si>
  <si>
    <t>Footprint</t>
  </si>
  <si>
    <t>Quantity Per PCB</t>
  </si>
  <si>
    <t>Status</t>
  </si>
  <si>
    <t>Datasheet</t>
  </si>
  <si>
    <t>Sim.Device</t>
  </si>
  <si>
    <t>Sim.Pins</t>
  </si>
  <si>
    <t>Sim.Enable</t>
  </si>
  <si>
    <t>1</t>
  </si>
  <si>
    <t>Unpolarized capacitor, small symbol</t>
  </si>
  <si>
    <t>C_Small</t>
  </si>
  <si>
    <t>C1</t>
  </si>
  <si>
    <t>100n</t>
  </si>
  <si>
    <t>C_0603_1608Metric_Pad1.08x0.95mm_HandSolder</t>
  </si>
  <si>
    <t xml:space="preserve"> </t>
  </si>
  <si>
    <t>~</t>
  </si>
  <si>
    <t/>
  </si>
  <si>
    <t>2</t>
  </si>
  <si>
    <t>75V 0.15A Fast Switching Diode, SOD-123</t>
  </si>
  <si>
    <t>1N4148W</t>
  </si>
  <si>
    <t>D1 D2 D3 D4 D5 D6 D7 D8 D9 D10 D11 D12 D13 D14 D15 D16 D17 D18 D19 D20 D21 D22 D23 D24 D25 D26 D27 D28 D29 D30 D31 D32 D33 D34 D35 D36 D37 D38 D39 D40 D41 D42 D43 D44 D45 D46 D47 D48 D49 D50 D51 D52 D53 D54 D55 D56 D57 D58 D59 D60</t>
  </si>
  <si>
    <t>D_SOD-123</t>
  </si>
  <si>
    <t>60</t>
  </si>
  <si>
    <t>https://www.vishay.com/docs/85748/1n4148w.pdf</t>
  </si>
  <si>
    <t>D</t>
  </si>
  <si>
    <t>1=K 2=A</t>
  </si>
  <si>
    <t>3</t>
  </si>
  <si>
    <t>Audio Jack, 3 Poles (Stereo / TRS), Grounded Sleeve</t>
  </si>
  <si>
    <t>AudioJack3_Ground</t>
  </si>
  <si>
    <t>J2 J3</t>
  </si>
  <si>
    <t>Jack_3.5mm_PJ320D_Horizontal</t>
  </si>
  <si>
    <t>4</t>
  </si>
  <si>
    <t>Generic connector, single row, 01x02, script generated (kicad-library-utils/schlib/autogen/connector/)</t>
  </si>
  <si>
    <t>Conn_01x02</t>
  </si>
  <si>
    <t>J4</t>
  </si>
  <si>
    <t>BAT</t>
  </si>
  <si>
    <t>JST_PH_S2B-PH-SM4-TB_1x02-1MP_P2.00mm_Horizontal</t>
  </si>
  <si>
    <t>5</t>
  </si>
  <si>
    <t>Resistor, small symbol</t>
  </si>
  <si>
    <t>R_Small</t>
  </si>
  <si>
    <t>R1 R2</t>
  </si>
  <si>
    <t>10K</t>
  </si>
  <si>
    <t>R_0603_1608Metric_Pad0.98x0.95mm_HandSolder</t>
  </si>
  <si>
    <t>6</t>
  </si>
  <si>
    <t>Push button switch, generic, two pins</t>
  </si>
  <si>
    <t>SW_Push</t>
  </si>
  <si>
    <t>SW1 SW2 SW3 SW4 SW5 SW6 SW7 SW8 SW9 SW10 SW11 SW12 SW13 SW14 SW15 SW16 SW17 SW18 SW19 SW20 SW21 SW22 SW23 SW24 SW25 SW26 SW27 SW28 SW29 SW30 SW31 SW32 SW33 SW34 SW35 SW36 SW37 SW38 SW39 SW40 SW41 SW42 SW43 SW44 SW45 SW46 SW47 SW48 SW49 SW50 SW51 SW52 SW53 SW54 SW55 SW56 SW57 SW58 SW59 SW60</t>
  </si>
  <si>
    <t>SW_choc_v1_HS_1u</t>
  </si>
  <si>
    <t>7</t>
  </si>
  <si>
    <t>IO expander 16 GPIO, I2C 400kHz, Interrupt, 2.3 - 5.5V, TSSOP-24</t>
  </si>
  <si>
    <t>PCA9555PW</t>
  </si>
  <si>
    <t>U2</t>
  </si>
  <si>
    <t>TSSOP-24_4.4x7.8mm_P0.65mm</t>
  </si>
  <si>
    <t>https://www.nxp.com/docs/en/data-sheet/PCA9555.pdf</t>
  </si>
  <si>
    <t>KiBot Bill of Materials</t>
  </si>
  <si>
    <t>Schematic:</t>
  </si>
  <si>
    <t>basic60</t>
  </si>
  <si>
    <t>Variant:</t>
  </si>
  <si>
    <t>default</t>
  </si>
  <si>
    <t>Revision:</t>
  </si>
  <si>
    <t>0.1</t>
  </si>
  <si>
    <t>Date:</t>
  </si>
  <si>
    <t>2023-12-20</t>
  </si>
  <si>
    <t>KiCad Version:</t>
  </si>
  <si>
    <t>7.0.9-7.0.9~ubuntu22.04.1</t>
  </si>
  <si>
    <t>Component Groups:</t>
  </si>
  <si>
    <t>Component Count:</t>
  </si>
  <si>
    <t>127 (127 SMD/ 0 THT)</t>
  </si>
  <si>
    <t>Fitted Components:</t>
  </si>
  <si>
    <t>Number of PCBs:</t>
  </si>
  <si>
    <t>Total Components:</t>
  </si>
  <si>
    <t>Global Part Info</t>
  </si>
  <si>
    <t>Manf#</t>
  </si>
  <si>
    <t>Build Quantity</t>
  </si>
  <si>
    <t>Unit$</t>
  </si>
  <si>
    <t>Ext$</t>
  </si>
  <si>
    <t>Board Qty:</t>
  </si>
  <si>
    <t>Total Cost:</t>
  </si>
  <si>
    <t>Unit Cost:</t>
  </si>
  <si>
    <t>Created:</t>
  </si>
  <si>
    <t>2023-12-21 23:36:55</t>
  </si>
  <si>
    <t>KiCost® v1.1.18 + KiBot v1.6.3</t>
  </si>
  <si>
    <t>KiCad Fields (default)</t>
  </si>
  <si>
    <t>Generated Fields</t>
  </si>
  <si>
    <t>User Fields</t>
  </si>
  <si>
    <t>Empty Fields</t>
  </si>
  <si>
    <t>Costs sheet</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</si>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</sst>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F8080"/>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A8A"/>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1464384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ishay.com/docs/85748/1n4148w.pdf" TargetMode="External"/><Relationship Id="rId2" Type="http://schemas.openxmlformats.org/officeDocument/2006/relationships/hyperlink" Target="https://www.nxp.com/docs/en/data-sheet/PCA9555.pdf" TargetMode="External"/><Relationship Id="rId3" Type="http://schemas.openxmlformats.org/officeDocument/2006/relationships/drawing" Target="../drawings/drawing2.xml"/><Relationship Id="rId4" Type="http://schemas.openxmlformats.org/officeDocument/2006/relationships/vmlDrawing" Target="../drawings/vmlDrawing1.vml"/><Relationship Id="rId5"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15"/>
  <sheetViews>
    <sheetView tabSelected="1" workbookViewId="0">
      <pane ySplit="8" topLeftCell="A9" activePane="bottomLeft" state="frozen"/>
      <selection pane="bottomLeft"/>
    </sheetView>
  </sheetViews>
  <sheetFormatPr defaultRowHeight="15"/>
  <cols>
    <col min="1" max="1" width="13.7109375" customWidth="1"/>
    <col min="2" max="2" width="60.7109375" customWidth="1"/>
    <col min="3" max="3" width="22.7109375" customWidth="1"/>
    <col min="4" max="4" width="60.7109375" customWidth="1"/>
    <col min="5" max="5" width="22.7109375" customWidth="1"/>
    <col min="6" max="6" width="53.7109375" customWidth="1"/>
    <col min="7" max="7" width="26.7109375" customWidth="1"/>
    <col min="8" max="8" width="16.7109375" customWidth="1"/>
    <col min="9" max="9" width="55.7109375" customWidth="1"/>
    <col min="10" max="10" width="20.7109375" customWidth="1"/>
    <col min="11" max="11" width="18.7109375" customWidth="1"/>
    <col min="12" max="12" width="20.7109375" customWidth="1"/>
  </cols>
  <sheetData>
    <row r="1" spans="1:12" ht="32" customHeight="1">
      <c r="C1" s="1" t="s">
        <v>58</v>
      </c>
      <c r="D1" s="1"/>
      <c r="E1" s="1"/>
      <c r="F1" s="1"/>
      <c r="G1" s="1"/>
      <c r="H1" s="1"/>
      <c r="I1" s="1"/>
      <c r="J1" s="1"/>
      <c r="K1" s="1"/>
      <c r="L1" s="1"/>
    </row>
    <row r="2" spans="1:12">
      <c r="C2" s="2" t="s">
        <v>59</v>
      </c>
      <c r="D2" s="3" t="s">
        <v>60</v>
      </c>
      <c r="E2" s="2" t="s">
        <v>69</v>
      </c>
      <c r="F2" s="3">
        <v>7</v>
      </c>
    </row>
    <row r="3" spans="1:12">
      <c r="C3" s="2" t="s">
        <v>61</v>
      </c>
      <c r="D3" s="3" t="s">
        <v>62</v>
      </c>
      <c r="E3" s="2" t="s">
        <v>70</v>
      </c>
      <c r="F3" s="3" t="s">
        <v>71</v>
      </c>
    </row>
    <row r="4" spans="1:12">
      <c r="C4" s="2" t="s">
        <v>63</v>
      </c>
      <c r="D4" s="3" t="s">
        <v>64</v>
      </c>
      <c r="E4" s="2" t="s">
        <v>72</v>
      </c>
      <c r="F4" s="3" t="s">
        <v>71</v>
      </c>
    </row>
    <row r="5" spans="1:12">
      <c r="C5" s="2" t="s">
        <v>65</v>
      </c>
      <c r="D5" s="3" t="s">
        <v>66</v>
      </c>
      <c r="E5" s="2" t="s">
        <v>73</v>
      </c>
      <c r="F5" s="3">
        <v>1</v>
      </c>
    </row>
    <row r="6" spans="1:12">
      <c r="C6" s="2" t="s">
        <v>67</v>
      </c>
      <c r="D6" s="3" t="s">
        <v>68</v>
      </c>
      <c r="E6" s="2" t="s">
        <v>74</v>
      </c>
      <c r="F6" s="3">
        <v>127</v>
      </c>
    </row>
    <row r="8" spans="1:12">
      <c r="A8" s="4" t="s">
        <v>0</v>
      </c>
      <c r="B8" s="4" t="s">
        <v>1</v>
      </c>
      <c r="C8" s="4" t="s">
        <v>2</v>
      </c>
      <c r="D8" s="4" t="s">
        <v>3</v>
      </c>
      <c r="E8" s="4" t="s">
        <v>4</v>
      </c>
      <c r="F8" s="4" t="s">
        <v>5</v>
      </c>
      <c r="G8" s="4" t="s">
        <v>6</v>
      </c>
      <c r="H8" s="4" t="s">
        <v>7</v>
      </c>
      <c r="I8" s="4" t="s">
        <v>8</v>
      </c>
      <c r="J8" s="4" t="s">
        <v>9</v>
      </c>
      <c r="K8" s="4" t="s">
        <v>10</v>
      </c>
      <c r="L8" s="4" t="s">
        <v>11</v>
      </c>
    </row>
    <row r="9" spans="1:12">
      <c r="A9" s="5" t="s">
        <v>12</v>
      </c>
      <c r="B9" s="6" t="s">
        <v>13</v>
      </c>
      <c r="C9" s="7" t="s">
        <v>14</v>
      </c>
      <c r="D9" s="7" t="s">
        <v>15</v>
      </c>
      <c r="E9" s="7" t="s">
        <v>16</v>
      </c>
      <c r="F9" s="7" t="s">
        <v>17</v>
      </c>
      <c r="G9" s="5" t="s">
        <v>12</v>
      </c>
      <c r="H9" s="5" t="s">
        <v>18</v>
      </c>
      <c r="I9" s="8" t="s">
        <v>19</v>
      </c>
      <c r="J9" s="8" t="s">
        <v>20</v>
      </c>
      <c r="K9" s="8" t="s">
        <v>20</v>
      </c>
      <c r="L9" s="8" t="s">
        <v>20</v>
      </c>
    </row>
    <row r="10" spans="1:12" ht="60" customHeight="1">
      <c r="A10" s="9" t="s">
        <v>21</v>
      </c>
      <c r="B10" s="10" t="s">
        <v>22</v>
      </c>
      <c r="C10" s="11" t="s">
        <v>23</v>
      </c>
      <c r="D10" s="11" t="s">
        <v>24</v>
      </c>
      <c r="E10" s="12" t="s">
        <v>19</v>
      </c>
      <c r="F10" s="11" t="s">
        <v>25</v>
      </c>
      <c r="G10" s="9" t="s">
        <v>26</v>
      </c>
      <c r="H10" s="9" t="s">
        <v>18</v>
      </c>
      <c r="I10" s="11" t="s">
        <v>27</v>
      </c>
      <c r="J10" s="10" t="s">
        <v>28</v>
      </c>
      <c r="K10" s="10" t="s">
        <v>29</v>
      </c>
      <c r="L10" s="12" t="s">
        <v>20</v>
      </c>
    </row>
    <row r="11" spans="1:12">
      <c r="A11" s="5" t="s">
        <v>30</v>
      </c>
      <c r="B11" s="6" t="s">
        <v>31</v>
      </c>
      <c r="C11" s="7" t="s">
        <v>32</v>
      </c>
      <c r="D11" s="7" t="s">
        <v>33</v>
      </c>
      <c r="E11" s="7" t="s">
        <v>32</v>
      </c>
      <c r="F11" s="7" t="s">
        <v>34</v>
      </c>
      <c r="G11" s="5" t="s">
        <v>21</v>
      </c>
      <c r="H11" s="5" t="s">
        <v>18</v>
      </c>
      <c r="I11" s="8" t="s">
        <v>19</v>
      </c>
      <c r="J11" s="8" t="s">
        <v>20</v>
      </c>
      <c r="K11" s="8" t="s">
        <v>20</v>
      </c>
      <c r="L11" s="8" t="s">
        <v>20</v>
      </c>
    </row>
    <row r="12" spans="1:12" ht="30" customHeight="1">
      <c r="A12" s="9" t="s">
        <v>35</v>
      </c>
      <c r="B12" s="10" t="s">
        <v>36</v>
      </c>
      <c r="C12" s="11" t="s">
        <v>37</v>
      </c>
      <c r="D12" s="11" t="s">
        <v>38</v>
      </c>
      <c r="E12" s="11" t="s">
        <v>39</v>
      </c>
      <c r="F12" s="11" t="s">
        <v>40</v>
      </c>
      <c r="G12" s="9" t="s">
        <v>12</v>
      </c>
      <c r="H12" s="9" t="s">
        <v>18</v>
      </c>
      <c r="I12" s="12" t="s">
        <v>19</v>
      </c>
      <c r="J12" s="12" t="s">
        <v>20</v>
      </c>
      <c r="K12" s="12" t="s">
        <v>20</v>
      </c>
      <c r="L12" s="12" t="s">
        <v>20</v>
      </c>
    </row>
    <row r="13" spans="1:12">
      <c r="A13" s="5" t="s">
        <v>41</v>
      </c>
      <c r="B13" s="6" t="s">
        <v>42</v>
      </c>
      <c r="C13" s="7" t="s">
        <v>43</v>
      </c>
      <c r="D13" s="7" t="s">
        <v>44</v>
      </c>
      <c r="E13" s="7" t="s">
        <v>45</v>
      </c>
      <c r="F13" s="7" t="s">
        <v>46</v>
      </c>
      <c r="G13" s="5" t="s">
        <v>21</v>
      </c>
      <c r="H13" s="5" t="s">
        <v>18</v>
      </c>
      <c r="I13" s="8" t="s">
        <v>19</v>
      </c>
      <c r="J13" s="8" t="s">
        <v>20</v>
      </c>
      <c r="K13" s="8" t="s">
        <v>20</v>
      </c>
      <c r="L13" s="8" t="s">
        <v>20</v>
      </c>
    </row>
    <row r="14" spans="1:12" ht="75" customHeight="1">
      <c r="A14" s="9" t="s">
        <v>47</v>
      </c>
      <c r="B14" s="10" t="s">
        <v>48</v>
      </c>
      <c r="C14" s="11" t="s">
        <v>49</v>
      </c>
      <c r="D14" s="11" t="s">
        <v>50</v>
      </c>
      <c r="E14" s="11" t="s">
        <v>49</v>
      </c>
      <c r="F14" s="11" t="s">
        <v>51</v>
      </c>
      <c r="G14" s="9" t="s">
        <v>26</v>
      </c>
      <c r="H14" s="9" t="s">
        <v>18</v>
      </c>
      <c r="I14" s="12" t="s">
        <v>19</v>
      </c>
      <c r="J14" s="12" t="s">
        <v>20</v>
      </c>
      <c r="K14" s="12" t="s">
        <v>20</v>
      </c>
      <c r="L14" s="12" t="s">
        <v>20</v>
      </c>
    </row>
    <row r="15" spans="1:12" ht="30" customHeight="1">
      <c r="A15" s="5" t="s">
        <v>52</v>
      </c>
      <c r="B15" s="6" t="s">
        <v>53</v>
      </c>
      <c r="C15" s="7" t="s">
        <v>54</v>
      </c>
      <c r="D15" s="7" t="s">
        <v>55</v>
      </c>
      <c r="E15" s="7" t="s">
        <v>54</v>
      </c>
      <c r="F15" s="7" t="s">
        <v>56</v>
      </c>
      <c r="G15" s="5" t="s">
        <v>12</v>
      </c>
      <c r="H15" s="5" t="s">
        <v>18</v>
      </c>
      <c r="I15" s="7" t="s">
        <v>57</v>
      </c>
      <c r="J15" s="8" t="s">
        <v>20</v>
      </c>
      <c r="K15" s="8" t="s">
        <v>20</v>
      </c>
      <c r="L15" s="8" t="s">
        <v>20</v>
      </c>
    </row>
  </sheetData>
  <mergeCells count="1">
    <mergeCell ref="C1:L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G20"/>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18.7109375" customWidth="1"/>
    <col min="3" max="3" width="49.7109375" customWidth="1" outlineLevel="2"/>
    <col min="4" max="4" width="51.7109375" customWidth="1" outlineLevel="1"/>
    <col min="5" max="5" width="26.7109375" customWidth="1" outlineLevel="1"/>
    <col min="6" max="6" width="15.7109375" customWidth="1"/>
    <col min="7" max="7" width="16.7109375" customWidth="1"/>
  </cols>
  <sheetData>
    <row r="1" spans="1:7" ht="32" customHeight="1">
      <c r="D1" s="1" t="s">
        <v>58</v>
      </c>
      <c r="E1" s="1"/>
      <c r="F1" s="1"/>
      <c r="G1" s="1"/>
    </row>
    <row r="2" spans="1:7">
      <c r="D2" s="2" t="s">
        <v>59</v>
      </c>
      <c r="E2" s="3" t="s">
        <v>60</v>
      </c>
      <c r="F2" s="13" t="s">
        <v>80</v>
      </c>
      <c r="G2" s="13">
        <v>1</v>
      </c>
    </row>
    <row r="3" spans="1:7">
      <c r="D3" s="2" t="s">
        <v>61</v>
      </c>
      <c r="E3" s="3" t="s">
        <v>62</v>
      </c>
      <c r="F3" s="14" t="s">
        <v>82</v>
      </c>
      <c r="G3" s="15">
        <f>TotalCost/BoardQty</f>
        <v>0.0</v>
      </c>
    </row>
    <row r="4" spans="1:7">
      <c r="D4" s="2" t="s">
        <v>63</v>
      </c>
      <c r="E4" s="3" t="s">
        <v>64</v>
      </c>
      <c r="F4" s="14" t="s">
        <v>81</v>
      </c>
      <c r="G4" s="16">
        <f>SUM(G10:G16)</f>
        <v>0</v>
      </c>
    </row>
    <row r="5" spans="1:7">
      <c r="D5" s="2" t="s">
        <v>65</v>
      </c>
      <c r="E5" s="3" t="s">
        <v>66</v>
      </c>
    </row>
    <row r="6" spans="1:7">
      <c r="D6" s="2" t="s">
        <v>67</v>
      </c>
      <c r="E6" s="3" t="s">
        <v>68</v>
      </c>
    </row>
    <row r="8" spans="1:7">
      <c r="A8" s="17" t="s">
        <v>75</v>
      </c>
      <c r="B8" s="17"/>
      <c r="C8" s="17"/>
      <c r="D8" s="17"/>
      <c r="E8" s="17"/>
      <c r="F8" s="17"/>
      <c r="G8" s="17"/>
    </row>
    <row r="9" spans="1:7">
      <c r="A9" s="18" t="s">
        <v>3</v>
      </c>
      <c r="B9" s="18" t="s">
        <v>4</v>
      </c>
      <c r="C9" s="18" t="s">
        <v>5</v>
      </c>
      <c r="D9" s="18" t="s">
        <v>76</v>
      </c>
      <c r="E9" s="18" t="s">
        <v>77</v>
      </c>
      <c r="F9" s="18" t="s">
        <v>78</v>
      </c>
      <c r="G9" s="18" t="s">
        <v>79</v>
      </c>
    </row>
    <row r="10" spans="1:7">
      <c r="A10" s="19" t="s">
        <v>15</v>
      </c>
      <c r="B10" s="19" t="s">
        <v>16</v>
      </c>
      <c r="C10" s="19" t="s">
        <v>17</v>
      </c>
      <c r="E10" s="19">
        <f>BoardQty*1</f>
        <v>1</v>
      </c>
      <c r="G10" s="20">
        <f>IF(AND(ISNUMBER(E10),ISNUMBER(F10)),E10*F10,"")</f>
        <v/>
      </c>
    </row>
    <row r="11" spans="1:7" ht="60" customHeight="1">
      <c r="A11" s="19" t="s">
        <v>24</v>
      </c>
      <c r="B11" s="19" t="s">
        <v>19</v>
      </c>
      <c r="C11" s="19" t="s">
        <v>25</v>
      </c>
      <c r="D11" s="19" t="s">
        <v>27</v>
      </c>
      <c r="E11" s="19">
        <f>CEILING(BoardQty*60,1)</f>
        <v>60</v>
      </c>
      <c r="G11" s="20">
        <f>IF(AND(ISNUMBER(E11),ISNUMBER(F11)),E11*F11,"")</f>
        <v/>
      </c>
    </row>
    <row r="12" spans="1:7">
      <c r="A12" s="19" t="s">
        <v>33</v>
      </c>
      <c r="B12" s="19" t="s">
        <v>32</v>
      </c>
      <c r="C12" s="19" t="s">
        <v>34</v>
      </c>
      <c r="E12" s="19">
        <f>CEILING(BoardQty*2,1)</f>
        <v>2</v>
      </c>
      <c r="G12" s="20">
        <f>IF(AND(ISNUMBER(E12),ISNUMBER(F12)),E12*F12,"")</f>
        <v/>
      </c>
    </row>
    <row r="13" spans="1:7">
      <c r="A13" s="19" t="s">
        <v>38</v>
      </c>
      <c r="B13" s="19" t="s">
        <v>39</v>
      </c>
      <c r="C13" s="19" t="s">
        <v>40</v>
      </c>
      <c r="E13" s="19">
        <f>BoardQty*1</f>
        <v>1</v>
      </c>
      <c r="G13" s="20">
        <f>IF(AND(ISNUMBER(E13),ISNUMBER(F13)),E13*F13,"")</f>
        <v/>
      </c>
    </row>
    <row r="14" spans="1:7">
      <c r="A14" s="19" t="s">
        <v>44</v>
      </c>
      <c r="B14" s="19" t="s">
        <v>45</v>
      </c>
      <c r="C14" s="19" t="s">
        <v>46</v>
      </c>
      <c r="E14" s="19">
        <f>CEILING(BoardQty*2,1)</f>
        <v>2</v>
      </c>
      <c r="G14" s="20">
        <f>IF(AND(ISNUMBER(E14),ISNUMBER(F14)),E14*F14,"")</f>
        <v/>
      </c>
    </row>
    <row r="15" spans="1:7" ht="75" customHeight="1">
      <c r="A15" s="19" t="s">
        <v>50</v>
      </c>
      <c r="B15" s="19" t="s">
        <v>49</v>
      </c>
      <c r="C15" s="19" t="s">
        <v>51</v>
      </c>
      <c r="E15" s="19">
        <f>CEILING(BoardQty*60,1)</f>
        <v>60</v>
      </c>
      <c r="G15" s="20">
        <f>IF(AND(ISNUMBER(E15),ISNUMBER(F15)),E15*F15,"")</f>
        <v/>
      </c>
    </row>
    <row r="16" spans="1:7">
      <c r="A16" s="19" t="s">
        <v>55</v>
      </c>
      <c r="B16" s="19" t="s">
        <v>54</v>
      </c>
      <c r="C16" s="19" t="s">
        <v>56</v>
      </c>
      <c r="D16" s="19" t="s">
        <v>57</v>
      </c>
      <c r="E16" s="19">
        <f>BoardQty*1</f>
        <v>1</v>
      </c>
      <c r="G16" s="20">
        <f>IF(AND(ISNUMBER(E16),ISNUMBER(F16)),E16*F16,"")</f>
        <v/>
      </c>
    </row>
    <row r="19" spans="1:2">
      <c r="A19" s="21" t="s">
        <v>83</v>
      </c>
      <c r="B19" s="22" t="s">
        <v>84</v>
      </c>
    </row>
    <row r="20" spans="1:2">
      <c r="A20" s="23" t="s">
        <v>85</v>
      </c>
    </row>
  </sheetData>
  <mergeCells count="2">
    <mergeCell ref="A8:G8"/>
    <mergeCell ref="D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hyperlinks>
    <hyperlink ref="D11" r:id="rId1"/>
    <hyperlink ref="D16" r:id="rId2"/>
  </hyperlinks>
  <pageMargins left="0.7" right="0.7" top="0.75" bottom="0.75" header="0.3" footer="0.3"/>
  <drawing r:id="rId3"/>
  <legacyDrawing r:id="rId4"/>
</worksheet>
</file>

<file path=xl/worksheets/sheet3.xml><?xml version="1.0" encoding="utf-8"?>
<worksheet xmlns="http://schemas.openxmlformats.org/spreadsheetml/2006/main" xmlns:r="http://schemas.openxmlformats.org/officeDocument/2006/relationships">
  <dimension ref="A1:A15"/>
  <sheetViews>
    <sheetView workbookViewId="0"/>
  </sheetViews>
  <sheetFormatPr defaultRowHeight="15"/>
  <cols>
    <col min="1" max="1" width="50.7109375" customWidth="1"/>
  </cols>
  <sheetData>
    <row r="1" spans="1:1">
      <c r="A1" s="7" t="s">
        <v>86</v>
      </c>
    </row>
    <row r="2" spans="1:1">
      <c r="A2" s="5" t="s">
        <v>87</v>
      </c>
    </row>
    <row r="3" spans="1:1">
      <c r="A3" s="6" t="s">
        <v>88</v>
      </c>
    </row>
    <row r="4" spans="1:1">
      <c r="A4" s="8" t="s">
        <v>89</v>
      </c>
    </row>
    <row r="6" spans="1:1">
      <c r="A6" t="s">
        <v>90</v>
      </c>
    </row>
    <row r="7" spans="1:1">
      <c r="A7" s="24" t="s">
        <v>91</v>
      </c>
    </row>
    <row r="8" spans="1:1">
      <c r="A8" s="25" t="s">
        <v>92</v>
      </c>
    </row>
    <row r="9" spans="1:1">
      <c r="A9" s="26" t="s">
        <v>93</v>
      </c>
    </row>
    <row r="10" spans="1:1">
      <c r="A10" s="27" t="s">
        <v>94</v>
      </c>
    </row>
    <row r="11" spans="1:1">
      <c r="A11" s="28" t="s">
        <v>95</v>
      </c>
    </row>
    <row r="12" spans="1:1">
      <c r="A12" s="29" t="s">
        <v>96</v>
      </c>
    </row>
    <row r="13" spans="1:1">
      <c r="A13" s="30" t="s">
        <v>97</v>
      </c>
    </row>
    <row r="14" spans="1:1">
      <c r="A14" s="31" t="s">
        <v>98</v>
      </c>
    </row>
    <row r="15" spans="1:1">
      <c r="A15"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2023-12-21T22:36:55Z</dcterms:created>
  <dcterms:modified xsi:type="dcterms:W3CDTF">2023-12-21T22:36:55Z</dcterms:modified>
</cp:coreProperties>
</file>