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ORK\code_gpd\data_analysis\notebooks_danube\dispositifs_study\roof_study\"/>
    </mc:Choice>
  </mc:AlternateContent>
  <xr:revisionPtr revIDLastSave="0" documentId="13_ncr:1_{3485DE84-5309-4BFC-A0F5-274DBF7819E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to_analyse_first show" sheetId="3" r:id="rId1"/>
    <sheet name="to_analyse_first" sheetId="2" r:id="rId2"/>
    <sheet name="all" sheetId="1" r:id="rId3"/>
  </sheets>
  <calcPr calcId="191029"/>
</workbook>
</file>

<file path=xl/calcChain.xml><?xml version="1.0" encoding="utf-8"?>
<calcChain xmlns="http://schemas.openxmlformats.org/spreadsheetml/2006/main">
  <c r="P15" i="3" l="1"/>
  <c r="P16" i="3"/>
  <c r="O15" i="3"/>
  <c r="O16" i="3"/>
  <c r="N15" i="3"/>
  <c r="N16" i="3"/>
  <c r="M15" i="3"/>
  <c r="M16" i="3"/>
  <c r="L15" i="3"/>
  <c r="L16" i="3"/>
  <c r="P26" i="3"/>
  <c r="N26" i="3"/>
  <c r="M26" i="3"/>
  <c r="D16" i="3" l="1"/>
  <c r="D27" i="3"/>
  <c r="C27" i="3"/>
  <c r="C16" i="3"/>
  <c r="D17" i="2"/>
  <c r="C17" i="2" l="1"/>
  <c r="D44" i="2"/>
  <c r="C44" i="2"/>
  <c r="M18" i="2" l="1"/>
  <c r="N18" i="2"/>
  <c r="O18" i="2"/>
  <c r="P18" i="2"/>
  <c r="N17" i="2"/>
  <c r="O17" i="2"/>
  <c r="P17" i="2"/>
  <c r="M17" i="2"/>
  <c r="M16" i="2"/>
  <c r="N16" i="2"/>
  <c r="O16" i="2"/>
  <c r="P16" i="2"/>
  <c r="O15" i="2"/>
  <c r="P15" i="2"/>
  <c r="N15" i="2"/>
  <c r="M15" i="2"/>
  <c r="M43" i="2"/>
  <c r="N43" i="2"/>
  <c r="O43" i="2"/>
  <c r="P43" i="2"/>
  <c r="N42" i="2"/>
  <c r="O42" i="2"/>
  <c r="P42" i="2"/>
  <c r="M42" i="2"/>
</calcChain>
</file>

<file path=xl/sharedStrings.xml><?xml version="1.0" encoding="utf-8"?>
<sst xmlns="http://schemas.openxmlformats.org/spreadsheetml/2006/main" count="459" uniqueCount="152">
  <si>
    <t>DISPOSITIF3</t>
  </si>
  <si>
    <t>PORTEUR3</t>
  </si>
  <si>
    <t>EP_PORTEUR3</t>
  </si>
  <si>
    <t>ISOLANT3</t>
  </si>
  <si>
    <t>EP_ISOLANT3</t>
  </si>
  <si>
    <t>REVETEMENT_EXT3</t>
  </si>
  <si>
    <t>EP_RE3</t>
  </si>
  <si>
    <t>REVETEMENT_INT3</t>
  </si>
  <si>
    <t>EP_RI3</t>
  </si>
  <si>
    <t>CHA_T_P1_TZINC</t>
  </si>
  <si>
    <t>HAB_T_P1_TBR_TC</t>
  </si>
  <si>
    <t>HAB_T_P1_TBR_TM</t>
  </si>
  <si>
    <t>HAB_T_P1_TBR_TP</t>
  </si>
  <si>
    <t>HAB_T_P1_TBR_TR</t>
  </si>
  <si>
    <t>HAB_T_P1_TBR_TU</t>
  </si>
  <si>
    <t>HAB_T_P1_TPI_AR</t>
  </si>
  <si>
    <t>HAB_T_P2_TBR_TC</t>
  </si>
  <si>
    <t>HAB_T_P2_TN_GR</t>
  </si>
  <si>
    <t>HAB_T_P2_TPI_AR</t>
  </si>
  <si>
    <t>HAB_T_P3_TN_GR</t>
  </si>
  <si>
    <t>HAB_T_P3_TN_TU</t>
  </si>
  <si>
    <t>HAB_T_P3_TPI_AR</t>
  </si>
  <si>
    <t>HAB_T_P4_TN_GR</t>
  </si>
  <si>
    <t>HAB_T_P4_TN_TU</t>
  </si>
  <si>
    <t>HAB_T_P4_TPI_AR</t>
  </si>
  <si>
    <t>HAB_T_P5_TN_GR</t>
  </si>
  <si>
    <t>HAB_T_P5_TN_TU</t>
  </si>
  <si>
    <t>HAB_T_P5_TPI_AR</t>
  </si>
  <si>
    <t>HAB_T_P6_TN_GR</t>
  </si>
  <si>
    <t>HAB_T_P6_TN_TU</t>
  </si>
  <si>
    <t>HAB_T_P6_TPI_AR</t>
  </si>
  <si>
    <t>HAB_T_P7_TBR_TC</t>
  </si>
  <si>
    <t>HAB_T_P7_TN</t>
  </si>
  <si>
    <t>HAB_T_P7_TPI_AR</t>
  </si>
  <si>
    <t>SER_T_P1_TN</t>
  </si>
  <si>
    <t>SER_T_P2_TN</t>
  </si>
  <si>
    <t>SER_T_P3_TN</t>
  </si>
  <si>
    <t>SER_T_P4_TN</t>
  </si>
  <si>
    <t>SER_T_P5_TN</t>
  </si>
  <si>
    <t>SER_T_P6_TN</t>
  </si>
  <si>
    <t>SER_T_P7_TN</t>
  </si>
  <si>
    <t>TER_T_P2_TN_BAC</t>
  </si>
  <si>
    <t>TER_T_P3_TN_BAC</t>
  </si>
  <si>
    <t>TER_T_P4_TN_BAC</t>
  </si>
  <si>
    <t>TER_T_P5_TN_BAC</t>
  </si>
  <si>
    <t>TER_T_P6_TN_BAC</t>
  </si>
  <si>
    <t>TER_T_P7_TN_BAC</t>
  </si>
  <si>
    <t>STRUCTURE BOIS</t>
  </si>
  <si>
    <t>DALLE BETON</t>
  </si>
  <si>
    <t>STRUCTURE METAL</t>
  </si>
  <si>
    <t>NON</t>
  </si>
  <si>
    <t>ITI_LM</t>
  </si>
  <si>
    <t>ITE_POL</t>
  </si>
  <si>
    <t>COUVERTURE ZINC</t>
  </si>
  <si>
    <t>TUILE CANAL</t>
  </si>
  <si>
    <t>TUILE MECANIQUE</t>
  </si>
  <si>
    <t>TUILE PLATE</t>
  </si>
  <si>
    <t>TUILE ROMAINE</t>
  </si>
  <si>
    <t>TUILE</t>
  </si>
  <si>
    <t>ARDOISE</t>
  </si>
  <si>
    <t>GRAVIER</t>
  </si>
  <si>
    <t xml:space="preserve">TUILE </t>
  </si>
  <si>
    <t>SIMPLE VITRAGE</t>
  </si>
  <si>
    <t>DOUBLE VITRAGE</t>
  </si>
  <si>
    <t>TOLE</t>
  </si>
  <si>
    <t>PLAQUE DE PLATRE</t>
  </si>
  <si>
    <t>Uph0_inc</t>
  </si>
  <si>
    <t>Upho</t>
  </si>
  <si>
    <t>Non isolé</t>
  </si>
  <si>
    <t>Uph_inc</t>
  </si>
  <si>
    <t>Uph_b</t>
  </si>
  <si>
    <t>Uph_c</t>
  </si>
  <si>
    <t>Uph_e</t>
  </si>
  <si>
    <t>Uph0_e</t>
  </si>
  <si>
    <t>Uph0_c</t>
  </si>
  <si>
    <t>Uph0_b</t>
  </si>
  <si>
    <t xml:space="preserve">Isolé </t>
  </si>
  <si>
    <t>MATERIAUX</t>
  </si>
  <si>
    <t>CONDUCTIVITE THERMIQUE UTILE (W/mK)</t>
  </si>
  <si>
    <t>LAINE MINERALE</t>
  </si>
  <si>
    <t>0.04</t>
  </si>
  <si>
    <t>Hypothèse</t>
  </si>
  <si>
    <t>H1</t>
  </si>
  <si>
    <t>H2</t>
  </si>
  <si>
    <t>H3</t>
  </si>
  <si>
    <t>P4</t>
  </si>
  <si>
    <t>1982-1989</t>
  </si>
  <si>
    <t>Couverture</t>
  </si>
  <si>
    <t>P1</t>
  </si>
  <si>
    <t>≤ 1948</t>
  </si>
  <si>
    <t>P2</t>
  </si>
  <si>
    <t>1949-1973</t>
  </si>
  <si>
    <t>P3</t>
  </si>
  <si>
    <t>1974-1981</t>
  </si>
  <si>
    <t>P5</t>
  </si>
  <si>
    <t>1990-2000</t>
  </si>
  <si>
    <t>P6</t>
  </si>
  <si>
    <t>2001-2012</t>
  </si>
  <si>
    <t>P7</t>
  </si>
  <si>
    <t>≥ 2013</t>
  </si>
  <si>
    <t>Période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</si>
  <si>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en considérant qu'il s'agit de combles et non toiture terrasse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</si>
  <si>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en considérant les cas non rénovées, soit disant l'année  d'isolation = l'année de construction</t>
    </r>
  </si>
  <si>
    <r>
      <rPr>
        <sz val="11"/>
        <color rgb="FF0070C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e connu</t>
    </r>
  </si>
  <si>
    <r>
      <rPr>
        <sz val="11"/>
        <color rgb="FF00B05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R connu</t>
    </r>
  </si>
  <si>
    <r>
      <t xml:space="preserve">* </t>
    </r>
    <r>
      <rPr>
        <sz val="11"/>
        <rFont val="Calibri"/>
        <family val="2"/>
        <scheme val="minor"/>
      </rPr>
      <t xml:space="preserve">formule :  </t>
    </r>
  </si>
  <si>
    <r>
      <t xml:space="preserve">* </t>
    </r>
    <r>
      <rPr>
        <sz val="11"/>
        <rFont val="Calibri"/>
        <family val="2"/>
        <scheme val="minor"/>
      </rPr>
      <t xml:space="preserve">R_isol calculé données Robert et épaisseur isolant 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</si>
  <si>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Valeurs du tableau 3CL en bas à droite de la page 15 du document</t>
    </r>
  </si>
  <si>
    <r>
      <rPr>
        <sz val="11"/>
        <color theme="4"/>
        <rFont val="Calibri"/>
        <family val="2"/>
        <scheme val="minor"/>
      </rPr>
      <t>*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formule :</t>
    </r>
  </si>
  <si>
    <r>
      <rPr>
        <sz val="11"/>
        <color theme="4"/>
        <rFont val="Calibri"/>
        <family val="2"/>
        <scheme val="minor"/>
      </rPr>
      <t>*</t>
    </r>
    <r>
      <rPr>
        <sz val="11"/>
        <color rgb="FF00B050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Valeurs identiques aux précedent car lambda égal</t>
    </r>
  </si>
  <si>
    <t>Combles perdues</t>
  </si>
  <si>
    <t>Combles aménagés</t>
  </si>
  <si>
    <r>
      <rPr>
        <sz val="11"/>
        <color rgb="FF7030A0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Valeurs du tableau 3CL en bas à gauche de la page 15 du document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</si>
  <si>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Année de 1989 ignorée pour ne pas doubler toute les informations</t>
    </r>
  </si>
  <si>
    <t>Effet joule</t>
  </si>
  <si>
    <t>Autres</t>
  </si>
  <si>
    <t xml:space="preserve">Isolation inconnue </t>
  </si>
  <si>
    <t>Comparaison     HAB_T_P1_TBR_TU et HAB_T_P1_TPI_AR</t>
  </si>
  <si>
    <t>Comparaison                                                                                       HAB_T_P4_TN_TU et                                                                            HAB_T_P4_TPI_AR</t>
  </si>
  <si>
    <r>
      <rPr>
        <sz val="12"/>
        <color rgb="FFFF0000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 xml:space="preserve"> Année d'isolation connue</t>
    </r>
  </si>
  <si>
    <r>
      <rPr>
        <sz val="12"/>
        <color rgb="FF7030A0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 xml:space="preserve"> Toute information     sur l'isolation inconnue</t>
    </r>
  </si>
  <si>
    <t xml:space="preserve">** Isolation inconnue </t>
  </si>
  <si>
    <r>
      <rPr>
        <sz val="11"/>
        <color theme="1"/>
        <rFont val="Calibri"/>
        <family val="2"/>
        <scheme val="minor"/>
      </rPr>
      <t>** Valeurs du tableau 3CL à la laterale de la page 15 du document</t>
    </r>
  </si>
  <si>
    <t>Valeur U plancher haut</t>
  </si>
  <si>
    <t>Min</t>
  </si>
  <si>
    <t>Max</t>
  </si>
  <si>
    <t>Variation</t>
  </si>
  <si>
    <t>2.5 sans tableau</t>
  </si>
  <si>
    <t>48-74</t>
  </si>
  <si>
    <t>75-77 + 78-82</t>
  </si>
  <si>
    <t>83-88</t>
  </si>
  <si>
    <t>89-00</t>
  </si>
  <si>
    <t>82,89</t>
  </si>
  <si>
    <t>exclus</t>
  </si>
  <si>
    <t>continuer</t>
  </si>
  <si>
    <t>2001-2005 + &gt;06</t>
  </si>
  <si>
    <t xml:space="preserve"> &gt;06</t>
  </si>
  <si>
    <t>** Exclure cela, car la date de construction est connue et cela traite que les valeurs si le bâtiment n'était pas rénové</t>
  </si>
  <si>
    <r>
      <rPr>
        <sz val="11"/>
        <color rgb="FF7030A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Exclure cela, car la date de construction est connue et cela traite que les valeurs si le bâtiment n'était pas rénové</t>
    </r>
  </si>
  <si>
    <t>no problem, because 75-77 always equal to autres</t>
  </si>
  <si>
    <t>make a little trick to avoid creating an aditionall column everywhere. Since for these both periods, there is no difference between "Effet joule" and "Autres", I will stock the period 2001-2005 in the first and after 2006 in the second</t>
  </si>
  <si>
    <t>Finished to code without insulation =)!</t>
  </si>
  <si>
    <t>missing the orange part of with insulation</t>
  </si>
  <si>
    <t>Année d'isolation connue</t>
  </si>
  <si>
    <t>R connu</t>
  </si>
  <si>
    <t>e connu</t>
  </si>
  <si>
    <t xml:space="preserve">Présence d'isolation inconnue </t>
  </si>
  <si>
    <t>Dispositif</t>
  </si>
  <si>
    <t xml:space="preserve">HAB_T_P4_TN_TU </t>
  </si>
  <si>
    <t>Valeur U du plancher haut</t>
  </si>
  <si>
    <t>Uph_d</t>
  </si>
  <si>
    <t>Uph_a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</si>
</sst>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Border="1"/>
    <xf numFmtId="0" fontId="0" fillId="0" borderId="2" xfId="0" applyBorder="1"/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0" borderId="6" xfId="0" applyBorder="1"/>
    <xf numFmtId="0" fontId="0" fillId="3" borderId="9" xfId="0" applyFill="1" applyBorder="1"/>
    <xf numFmtId="0" fontId="0" fillId="3" borderId="3" xfId="0" applyFill="1" applyBorder="1"/>
    <xf numFmtId="0" fontId="3" fillId="3" borderId="4" xfId="0" applyFont="1" applyFill="1" applyBorder="1" applyAlignment="1">
      <alignment horizontal="left" vertical="center" wrapText="1"/>
    </xf>
    <xf numFmtId="1" fontId="3" fillId="3" borderId="4" xfId="0" applyNumberFormat="1" applyFont="1" applyFill="1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6" fillId="0" borderId="0" xfId="0" applyFont="1"/>
    <xf numFmtId="0" fontId="0" fillId="0" borderId="0" xfId="0" applyFill="1" applyBorder="1" applyAlignment="1">
      <alignment wrapText="1"/>
    </xf>
    <xf numFmtId="0" fontId="0" fillId="4" borderId="0" xfId="0" applyFill="1"/>
    <xf numFmtId="0" fontId="10" fillId="0" borderId="0" xfId="0" applyFont="1" applyAlignment="1">
      <alignment vertical="center" textRotation="90"/>
    </xf>
    <xf numFmtId="0" fontId="10" fillId="4" borderId="0" xfId="0" applyFont="1" applyFill="1" applyAlignment="1">
      <alignment vertical="center" textRotation="90"/>
    </xf>
    <xf numFmtId="164" fontId="0" fillId="0" borderId="8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3" xfId="0" applyNumberFormat="1" applyBorder="1"/>
    <xf numFmtId="164" fontId="0" fillId="0" borderId="0" xfId="0" applyNumberFormat="1" applyBorder="1"/>
    <xf numFmtId="164" fontId="0" fillId="0" borderId="13" xfId="0" applyNumberFormat="1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164" fontId="0" fillId="0" borderId="5" xfId="0" applyNumberFormat="1" applyBorder="1"/>
    <xf numFmtId="164" fontId="0" fillId="0" borderId="2" xfId="0" applyNumberFormat="1" applyBorder="1"/>
    <xf numFmtId="164" fontId="0" fillId="0" borderId="14" xfId="0" applyNumberFormat="1" applyBorder="1"/>
    <xf numFmtId="0" fontId="0" fillId="0" borderId="1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ont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" fontId="0" fillId="0" borderId="0" xfId="0" applyNumberFormat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0" xfId="0" applyFont="1" applyFill="1"/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textRotation="90" wrapText="1"/>
    </xf>
    <xf numFmtId="0" fontId="0" fillId="0" borderId="0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6" borderId="7" xfId="0" applyFont="1" applyFill="1" applyBorder="1" applyAlignment="1">
      <alignment horizontal="center" vertical="center" textRotation="90" wrapText="1"/>
    </xf>
    <xf numFmtId="0" fontId="11" fillId="6" borderId="9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11" fillId="5" borderId="7" xfId="0" applyFont="1" applyFill="1" applyBorder="1" applyAlignment="1">
      <alignment horizontal="center" vertical="center" textRotation="90" wrapText="1"/>
    </xf>
    <xf numFmtId="0" fontId="11" fillId="5" borderId="9" xfId="0" applyFont="1" applyFill="1" applyBorder="1" applyAlignment="1">
      <alignment horizontal="center" vertical="center" textRotation="90" wrapText="1"/>
    </xf>
    <xf numFmtId="0" fontId="11" fillId="5" borderId="6" xfId="0" applyFont="1" applyFill="1" applyBorder="1" applyAlignment="1">
      <alignment horizontal="center" vertical="center" textRotation="90" wrapText="1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textRotation="90" wrapText="1"/>
    </xf>
    <xf numFmtId="0" fontId="11" fillId="0" borderId="11" xfId="0" applyFont="1" applyBorder="1" applyAlignment="1">
      <alignment horizontal="center" vertical="center" textRotation="90" wrapText="1"/>
    </xf>
    <xf numFmtId="0" fontId="11" fillId="0" borderId="3" xfId="0" applyFont="1" applyBorder="1" applyAlignment="1">
      <alignment horizontal="center" vertical="center" textRotation="90" wrapText="1"/>
    </xf>
    <xf numFmtId="0" fontId="11" fillId="0" borderId="0" xfId="0" applyFont="1" applyBorder="1" applyAlignment="1">
      <alignment horizontal="center" vertical="center" textRotation="90" wrapText="1"/>
    </xf>
    <xf numFmtId="0" fontId="11" fillId="0" borderId="5" xfId="0" applyFont="1" applyBorder="1" applyAlignment="1">
      <alignment horizontal="center" vertical="center" textRotation="90" wrapText="1"/>
    </xf>
    <xf numFmtId="0" fontId="11" fillId="0" borderId="2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 textRotation="90" wrapText="1"/>
    </xf>
    <xf numFmtId="0" fontId="1" fillId="0" borderId="0" xfId="0" applyFont="1" applyBorder="1" applyAlignment="1">
      <alignment horizontal="center" vertical="top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136799</xdr:colOff>
      <xdr:row>14</xdr:row>
      <xdr:rowOff>0</xdr:rowOff>
    </xdr:from>
    <xdr:to>
      <xdr:col>23</xdr:col>
      <xdr:colOff>280147</xdr:colOff>
      <xdr:row>16</xdr:row>
      <xdr:rowOff>155335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74F4AA7-219B-4E26-8C92-FFF9FF186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3699" y="2952750"/>
          <a:ext cx="1362549" cy="593485"/>
        </a:xfrm>
        <a:prstGeom prst="rect">
          <a:avLst/>
        </a:prstGeom>
      </xdr:spPr>
    </xdr:pic>
    <xdr:clientData/>
  </xdr:twoCellAnchor>
  <xdr:twoCellAnchor editAs="oneCell">
    <xdr:from>
      <xdr:col>21</xdr:col>
      <xdr:colOff>56031</xdr:colOff>
      <xdr:row>15</xdr:row>
      <xdr:rowOff>70684</xdr:rowOff>
    </xdr:from>
    <xdr:to>
      <xdr:col>22</xdr:col>
      <xdr:colOff>477974</xdr:colOff>
      <xdr:row>17</xdr:row>
      <xdr:rowOff>155309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9831C2F-1FB4-4D42-A8CC-C391D232B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52931" y="3594934"/>
          <a:ext cx="1031544" cy="522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136799</xdr:colOff>
      <xdr:row>14</xdr:row>
      <xdr:rowOff>0</xdr:rowOff>
    </xdr:from>
    <xdr:to>
      <xdr:col>23</xdr:col>
      <xdr:colOff>280148</xdr:colOff>
      <xdr:row>16</xdr:row>
      <xdr:rowOff>21985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C58B0F2-2B22-4C1D-8170-EC71CB592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97740" y="3334312"/>
          <a:ext cx="1353584" cy="610294"/>
        </a:xfrm>
        <a:prstGeom prst="rect">
          <a:avLst/>
        </a:prstGeom>
      </xdr:spPr>
    </xdr:pic>
    <xdr:clientData/>
  </xdr:twoCellAnchor>
  <xdr:twoCellAnchor editAs="oneCell">
    <xdr:from>
      <xdr:col>21</xdr:col>
      <xdr:colOff>56031</xdr:colOff>
      <xdr:row>16</xdr:row>
      <xdr:rowOff>70684</xdr:rowOff>
    </xdr:from>
    <xdr:to>
      <xdr:col>22</xdr:col>
      <xdr:colOff>477975</xdr:colOff>
      <xdr:row>18</xdr:row>
      <xdr:rowOff>21959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1F63588-22F7-4F23-B324-5729F5CA5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16972" y="4015155"/>
          <a:ext cx="1027062" cy="533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2B0D-49C1-4578-9CA6-C2ABF6C9D457}">
  <dimension ref="A1:AE44"/>
  <sheetViews>
    <sheetView showGridLines="0" tabSelected="1" topLeftCell="F10" zoomScale="115" zoomScaleNormal="115" workbookViewId="0">
      <selection activeCell="S31" sqref="S31"/>
    </sheetView>
  </sheetViews>
  <sheetFormatPr baseColWidth="10" defaultColWidth="9.140625" defaultRowHeight="15" x14ac:dyDescent="0.25"/>
  <cols>
    <col min="2" max="2" width="21" bestFit="1" customWidth="1"/>
    <col min="3" max="4" width="6.42578125" customWidth="1"/>
    <col min="5" max="5" width="9.5703125" bestFit="1" customWidth="1"/>
    <col min="6" max="6" width="9.5703125" customWidth="1"/>
    <col min="7" max="8" width="5.140625" customWidth="1"/>
    <col min="9" max="9" width="11" customWidth="1"/>
    <col min="10" max="10" width="10.140625" customWidth="1"/>
    <col min="11" max="11" width="11.85546875" customWidth="1"/>
    <col min="12" max="14" width="9.5703125" bestFit="1" customWidth="1"/>
    <col min="15" max="15" width="9.5703125" customWidth="1"/>
    <col min="16" max="16" width="9.5703125" bestFit="1" customWidth="1"/>
    <col min="19" max="19" width="25.28515625" customWidth="1"/>
  </cols>
  <sheetData>
    <row r="1" spans="1:31" ht="22.5" x14ac:dyDescent="0.25">
      <c r="L1" s="73" t="s">
        <v>67</v>
      </c>
      <c r="M1" s="73"/>
      <c r="N1" s="73"/>
      <c r="O1" s="73"/>
      <c r="P1" s="73"/>
      <c r="R1" s="8" t="s">
        <v>77</v>
      </c>
      <c r="S1" s="9" t="s">
        <v>78</v>
      </c>
      <c r="T1" s="10"/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</row>
    <row r="2" spans="1:31" ht="22.5" x14ac:dyDescent="0.25">
      <c r="A2" s="4"/>
      <c r="B2" s="1" t="s">
        <v>0</v>
      </c>
      <c r="C2" s="1" t="s">
        <v>1</v>
      </c>
      <c r="D2" s="1" t="s">
        <v>2</v>
      </c>
      <c r="E2" s="1" t="s">
        <v>3</v>
      </c>
      <c r="F2" s="112"/>
      <c r="J2" s="7"/>
      <c r="K2" s="7"/>
      <c r="L2" s="6" t="s">
        <v>66</v>
      </c>
      <c r="M2" s="6" t="s">
        <v>75</v>
      </c>
      <c r="N2" s="6" t="s">
        <v>74</v>
      </c>
      <c r="O2" s="6"/>
      <c r="P2" s="6" t="s">
        <v>73</v>
      </c>
      <c r="R2" s="17" t="s">
        <v>79</v>
      </c>
      <c r="S2" s="18" t="s">
        <v>80</v>
      </c>
      <c r="AA2" s="4">
        <v>0</v>
      </c>
      <c r="AB2" s="4" t="s">
        <v>58</v>
      </c>
      <c r="AC2" s="4">
        <v>2</v>
      </c>
      <c r="AD2" s="4" t="s">
        <v>50</v>
      </c>
      <c r="AE2" s="4">
        <v>0</v>
      </c>
    </row>
    <row r="3" spans="1:31" x14ac:dyDescent="0.25">
      <c r="A3" s="1">
        <v>5</v>
      </c>
      <c r="B3" s="4" t="s">
        <v>14</v>
      </c>
      <c r="C3" s="4" t="s">
        <v>47</v>
      </c>
      <c r="D3" s="4">
        <v>0</v>
      </c>
      <c r="E3" s="4" t="s">
        <v>50</v>
      </c>
      <c r="F3" s="4"/>
      <c r="J3" s="4"/>
      <c r="K3" s="4"/>
      <c r="L3">
        <v>2.5</v>
      </c>
      <c r="M3">
        <v>2.2999999999999998</v>
      </c>
      <c r="N3">
        <v>2</v>
      </c>
      <c r="P3">
        <v>1.2</v>
      </c>
      <c r="T3" t="s">
        <v>134</v>
      </c>
      <c r="AA3" s="4">
        <v>0</v>
      </c>
      <c r="AB3" s="4" t="s">
        <v>59</v>
      </c>
      <c r="AC3" s="4">
        <v>2</v>
      </c>
      <c r="AD3" s="4" t="s">
        <v>50</v>
      </c>
      <c r="AE3" s="4">
        <v>0</v>
      </c>
    </row>
    <row r="4" spans="1:31" x14ac:dyDescent="0.25">
      <c r="A4" s="1">
        <v>6</v>
      </c>
      <c r="B4" s="4" t="s">
        <v>15</v>
      </c>
      <c r="C4" s="4" t="s">
        <v>47</v>
      </c>
      <c r="D4" s="4">
        <v>0</v>
      </c>
      <c r="E4" s="4" t="s">
        <v>50</v>
      </c>
      <c r="F4" s="4"/>
      <c r="J4" s="4"/>
      <c r="K4" s="4"/>
      <c r="L4">
        <v>2.5</v>
      </c>
      <c r="M4">
        <v>2.2999999999999998</v>
      </c>
      <c r="N4">
        <v>2</v>
      </c>
      <c r="P4">
        <v>1.2</v>
      </c>
      <c r="R4" s="19" t="s">
        <v>100</v>
      </c>
      <c r="S4" s="20" t="s">
        <v>87</v>
      </c>
      <c r="AA4" s="4">
        <v>12</v>
      </c>
      <c r="AB4" s="4" t="s">
        <v>58</v>
      </c>
      <c r="AC4" s="4">
        <v>2</v>
      </c>
      <c r="AD4" s="4" t="s">
        <v>65</v>
      </c>
      <c r="AE4" s="4">
        <v>1.3</v>
      </c>
    </row>
    <row r="5" spans="1:31" x14ac:dyDescent="0.25">
      <c r="A5" s="1">
        <v>14</v>
      </c>
      <c r="B5" s="4" t="s">
        <v>23</v>
      </c>
      <c r="C5" s="4" t="s">
        <v>47</v>
      </c>
      <c r="D5" s="4">
        <v>0</v>
      </c>
      <c r="E5" s="4" t="s">
        <v>51</v>
      </c>
      <c r="F5" s="4"/>
      <c r="J5" s="4"/>
      <c r="K5" s="4"/>
      <c r="L5">
        <v>2.5</v>
      </c>
      <c r="M5">
        <v>2.2999999999999998</v>
      </c>
      <c r="N5">
        <v>2</v>
      </c>
      <c r="P5">
        <v>1.2</v>
      </c>
      <c r="R5" s="16" t="s">
        <v>88</v>
      </c>
      <c r="S5" s="15" t="s">
        <v>89</v>
      </c>
      <c r="T5" t="s">
        <v>127</v>
      </c>
      <c r="V5" t="s">
        <v>133</v>
      </c>
      <c r="AA5" s="5">
        <v>12</v>
      </c>
      <c r="AB5" s="5" t="s">
        <v>59</v>
      </c>
      <c r="AC5" s="5">
        <v>2</v>
      </c>
      <c r="AD5" s="5" t="s">
        <v>65</v>
      </c>
      <c r="AE5" s="5">
        <v>1.3</v>
      </c>
    </row>
    <row r="6" spans="1:31" x14ac:dyDescent="0.25">
      <c r="A6" s="1">
        <v>15</v>
      </c>
      <c r="B6" s="5" t="s">
        <v>24</v>
      </c>
      <c r="C6" s="5" t="s">
        <v>47</v>
      </c>
      <c r="D6" s="5">
        <v>0</v>
      </c>
      <c r="E6" s="5" t="s">
        <v>51</v>
      </c>
      <c r="F6" s="4"/>
      <c r="J6" s="4"/>
      <c r="K6" s="4"/>
      <c r="L6">
        <v>2.5</v>
      </c>
      <c r="M6">
        <v>2.2999999999999998</v>
      </c>
      <c r="N6">
        <v>2</v>
      </c>
      <c r="P6">
        <v>1.2</v>
      </c>
      <c r="R6" s="11" t="s">
        <v>90</v>
      </c>
      <c r="S6" s="13" t="s">
        <v>91</v>
      </c>
      <c r="T6" t="s">
        <v>128</v>
      </c>
    </row>
    <row r="7" spans="1:31" x14ac:dyDescent="0.25">
      <c r="R7" s="11" t="s">
        <v>92</v>
      </c>
      <c r="S7" s="13" t="s">
        <v>93</v>
      </c>
      <c r="T7" t="s">
        <v>129</v>
      </c>
      <c r="V7" t="s">
        <v>139</v>
      </c>
    </row>
    <row r="8" spans="1:31" x14ac:dyDescent="0.25">
      <c r="R8" s="16" t="s">
        <v>85</v>
      </c>
      <c r="S8" s="15" t="s">
        <v>86</v>
      </c>
      <c r="T8" t="s">
        <v>130</v>
      </c>
      <c r="V8" t="s">
        <v>132</v>
      </c>
    </row>
    <row r="9" spans="1:31" x14ac:dyDescent="0.25">
      <c r="R9" s="11" t="s">
        <v>94</v>
      </c>
      <c r="S9" s="13" t="s">
        <v>95</v>
      </c>
      <c r="T9" t="s">
        <v>131</v>
      </c>
    </row>
    <row r="10" spans="1:31" x14ac:dyDescent="0.25">
      <c r="R10" s="11" t="s">
        <v>96</v>
      </c>
      <c r="S10" s="13" t="s">
        <v>97</v>
      </c>
      <c r="T10" s="45" t="s">
        <v>135</v>
      </c>
      <c r="V10" t="s">
        <v>140</v>
      </c>
    </row>
    <row r="11" spans="1:31" x14ac:dyDescent="0.25">
      <c r="R11" s="12" t="s">
        <v>98</v>
      </c>
      <c r="S11" s="14" t="s">
        <v>99</v>
      </c>
      <c r="T11" t="s">
        <v>136</v>
      </c>
    </row>
    <row r="12" spans="1:31" x14ac:dyDescent="0.25">
      <c r="R12" s="4"/>
      <c r="S12" s="4"/>
    </row>
    <row r="13" spans="1:31" x14ac:dyDescent="0.25">
      <c r="G13" s="120" t="s">
        <v>147</v>
      </c>
      <c r="H13" s="121"/>
      <c r="I13" s="61" t="s">
        <v>81</v>
      </c>
      <c r="J13" s="61"/>
      <c r="K13" s="61"/>
      <c r="L13" s="119" t="s">
        <v>149</v>
      </c>
      <c r="M13" s="119"/>
      <c r="N13" s="119"/>
      <c r="O13" s="119"/>
      <c r="P13" s="119"/>
    </row>
    <row r="14" spans="1:31" ht="22.5" customHeight="1" x14ac:dyDescent="0.25">
      <c r="G14" s="122"/>
      <c r="H14" s="123"/>
      <c r="I14" s="61"/>
      <c r="J14" s="61"/>
      <c r="K14" s="61"/>
      <c r="L14" s="116" t="s">
        <v>151</v>
      </c>
      <c r="M14" s="118" t="s">
        <v>70</v>
      </c>
      <c r="N14" s="118" t="s">
        <v>71</v>
      </c>
      <c r="O14" s="118" t="s">
        <v>150</v>
      </c>
      <c r="P14" s="117" t="s">
        <v>72</v>
      </c>
    </row>
    <row r="15" spans="1:31" ht="17.25" customHeight="1" x14ac:dyDescent="0.25">
      <c r="C15" s="94" t="s">
        <v>126</v>
      </c>
      <c r="D15" s="95"/>
      <c r="G15" s="105" t="s">
        <v>148</v>
      </c>
      <c r="H15" s="106"/>
      <c r="I15" s="74" t="s">
        <v>76</v>
      </c>
      <c r="J15" s="98" t="s">
        <v>144</v>
      </c>
      <c r="K15" s="98"/>
      <c r="L15" s="103">
        <f>1/((1/L26)+($AA4/$S$2)/100)</f>
        <v>0.27102803738317754</v>
      </c>
      <c r="M15" s="125">
        <f>1/((1/M26)+($AA4/$S$2)/100)</f>
        <v>0.29113924050632911</v>
      </c>
      <c r="N15" s="125">
        <f>1/((1/N26)+($AA4/$S$2)/100)</f>
        <v>0.2857142857142857</v>
      </c>
      <c r="O15" s="125">
        <f>1/((1/O26)+($AA4/$S$2)/100)</f>
        <v>0.2608695652173913</v>
      </c>
      <c r="P15" s="124">
        <f>1/((1/P26)+($AA4/$S$2)/100)</f>
        <v>0.2608695652173913</v>
      </c>
      <c r="U15" s="21" t="s">
        <v>105</v>
      </c>
    </row>
    <row r="16" spans="1:31" ht="17.25" customHeight="1" x14ac:dyDescent="0.25">
      <c r="C16" s="47">
        <f>MIN(L15:P25)</f>
        <v>0.2608695652173913</v>
      </c>
      <c r="D16" s="46">
        <f>MAX(L15:P19,L20:P25,)</f>
        <v>0.33</v>
      </c>
      <c r="G16" s="107"/>
      <c r="H16" s="108"/>
      <c r="I16" s="74"/>
      <c r="J16" s="99" t="s">
        <v>145</v>
      </c>
      <c r="K16" s="98"/>
      <c r="L16" s="103">
        <f>1/((1/L26)+($AA4/0.04)/100)</f>
        <v>0.27102803738317754</v>
      </c>
      <c r="M16" s="125">
        <f>1/((1/M26)+($AA4/0.04)/100)</f>
        <v>0.29113924050632911</v>
      </c>
      <c r="N16" s="125">
        <f>1/((1/N26)+($AA4/0.04)/100)</f>
        <v>0.2857142857142857</v>
      </c>
      <c r="O16" s="125">
        <f>1/((1/O26)+($AA4/0.04)/100)</f>
        <v>0.2608695652173913</v>
      </c>
      <c r="P16" s="104">
        <f>1/((1/P26)+($AA4/0.04)/100)</f>
        <v>0.2608695652173913</v>
      </c>
      <c r="U16" s="21" t="s">
        <v>108</v>
      </c>
    </row>
    <row r="17" spans="3:18" ht="17.25" customHeight="1" x14ac:dyDescent="0.25">
      <c r="G17" s="107"/>
      <c r="H17" s="108"/>
      <c r="I17" s="74"/>
      <c r="J17" s="100" t="s">
        <v>143</v>
      </c>
      <c r="K17" s="33" t="s">
        <v>82</v>
      </c>
      <c r="L17" s="64">
        <v>0.3</v>
      </c>
      <c r="M17" s="65"/>
      <c r="N17" s="65"/>
      <c r="O17" s="65"/>
      <c r="P17" s="66"/>
    </row>
    <row r="18" spans="3:18" ht="17.25" customHeight="1" x14ac:dyDescent="0.25">
      <c r="G18" s="107"/>
      <c r="H18" s="108"/>
      <c r="I18" s="74"/>
      <c r="J18" s="101"/>
      <c r="K18" s="4" t="s">
        <v>83</v>
      </c>
      <c r="L18" s="67">
        <v>0.32</v>
      </c>
      <c r="M18" s="68"/>
      <c r="N18" s="68"/>
      <c r="O18" s="68"/>
      <c r="P18" s="69"/>
    </row>
    <row r="19" spans="3:18" ht="17.25" customHeight="1" x14ac:dyDescent="0.25">
      <c r="G19" s="107"/>
      <c r="H19" s="108"/>
      <c r="I19" s="74"/>
      <c r="J19" s="102"/>
      <c r="K19" s="5" t="s">
        <v>84</v>
      </c>
      <c r="L19" s="70">
        <v>0.33</v>
      </c>
      <c r="M19" s="71"/>
      <c r="N19" s="71"/>
      <c r="O19" s="71"/>
      <c r="P19" s="72"/>
      <c r="R19" t="s">
        <v>101</v>
      </c>
    </row>
    <row r="20" spans="3:18" ht="17.25" customHeight="1" x14ac:dyDescent="0.25">
      <c r="G20" s="107"/>
      <c r="H20" s="108"/>
      <c r="I20" s="96" t="s">
        <v>146</v>
      </c>
      <c r="J20" s="88" t="s">
        <v>82</v>
      </c>
      <c r="K20" s="32" t="s">
        <v>114</v>
      </c>
      <c r="L20" s="64">
        <v>0.3</v>
      </c>
      <c r="M20" s="65"/>
      <c r="N20" s="65"/>
      <c r="O20" s="65"/>
      <c r="P20" s="66"/>
    </row>
    <row r="21" spans="3:18" ht="17.25" customHeight="1" x14ac:dyDescent="0.25">
      <c r="G21" s="107"/>
      <c r="H21" s="108"/>
      <c r="I21" s="96"/>
      <c r="J21" s="89"/>
      <c r="K21" s="11" t="s">
        <v>115</v>
      </c>
      <c r="L21" s="67"/>
      <c r="M21" s="68"/>
      <c r="N21" s="68"/>
      <c r="O21" s="68"/>
      <c r="P21" s="69"/>
      <c r="R21" s="42" t="s">
        <v>122</v>
      </c>
    </row>
    <row r="22" spans="3:18" ht="17.25" customHeight="1" x14ac:dyDescent="0.25">
      <c r="G22" s="107"/>
      <c r="H22" s="108"/>
      <c r="I22" s="96"/>
      <c r="J22" s="89" t="s">
        <v>83</v>
      </c>
      <c r="K22" s="11" t="s">
        <v>114</v>
      </c>
      <c r="L22" s="67">
        <v>0.32</v>
      </c>
      <c r="M22" s="68"/>
      <c r="N22" s="68"/>
      <c r="O22" s="68"/>
      <c r="P22" s="69"/>
      <c r="R22" s="42" t="s">
        <v>137</v>
      </c>
    </row>
    <row r="23" spans="3:18" ht="17.25" customHeight="1" x14ac:dyDescent="0.25">
      <c r="G23" s="107"/>
      <c r="H23" s="108"/>
      <c r="I23" s="96"/>
      <c r="J23" s="89"/>
      <c r="K23" s="11" t="s">
        <v>115</v>
      </c>
      <c r="L23" s="67"/>
      <c r="M23" s="68"/>
      <c r="N23" s="68"/>
      <c r="O23" s="68"/>
      <c r="P23" s="69"/>
    </row>
    <row r="24" spans="3:18" ht="17.25" customHeight="1" x14ac:dyDescent="0.25">
      <c r="G24" s="107"/>
      <c r="H24" s="108"/>
      <c r="I24" s="96"/>
      <c r="J24" s="89" t="s">
        <v>84</v>
      </c>
      <c r="K24" s="11" t="s">
        <v>114</v>
      </c>
      <c r="L24" s="67">
        <v>0.33</v>
      </c>
      <c r="M24" s="68"/>
      <c r="N24" s="68"/>
      <c r="O24" s="68"/>
      <c r="P24" s="69"/>
    </row>
    <row r="25" spans="3:18" ht="17.25" customHeight="1" x14ac:dyDescent="0.25">
      <c r="G25" s="109"/>
      <c r="H25" s="110"/>
      <c r="I25" s="96"/>
      <c r="J25" s="93"/>
      <c r="K25" s="12" t="s">
        <v>115</v>
      </c>
      <c r="L25" s="70"/>
      <c r="M25" s="71"/>
      <c r="N25" s="71"/>
      <c r="O25" s="71"/>
      <c r="P25" s="72"/>
    </row>
    <row r="26" spans="3:18" ht="17.25" customHeight="1" x14ac:dyDescent="0.25">
      <c r="C26" s="50" t="s">
        <v>126</v>
      </c>
      <c r="D26" s="50"/>
      <c r="G26" s="111" t="s">
        <v>14</v>
      </c>
      <c r="H26" s="111"/>
      <c r="I26" s="96" t="s">
        <v>68</v>
      </c>
      <c r="J26" s="96"/>
      <c r="K26" s="97"/>
      <c r="L26" s="113">
        <v>1.45</v>
      </c>
      <c r="M26" s="114">
        <f>M3</f>
        <v>2.2999999999999998</v>
      </c>
      <c r="N26" s="114">
        <f>N3</f>
        <v>2</v>
      </c>
      <c r="O26" s="114">
        <v>1.2</v>
      </c>
      <c r="P26" s="115">
        <f>P3</f>
        <v>1.2</v>
      </c>
      <c r="R26" t="s">
        <v>141</v>
      </c>
    </row>
    <row r="27" spans="3:18" ht="17.25" customHeight="1" x14ac:dyDescent="0.25">
      <c r="C27" s="47">
        <f>MIN(M26:Q32)</f>
        <v>1.2</v>
      </c>
      <c r="D27" s="47">
        <f>MAX(L26:P32)</f>
        <v>2.5</v>
      </c>
      <c r="G27" s="111"/>
      <c r="H27" s="111"/>
      <c r="I27" s="96" t="s">
        <v>146</v>
      </c>
      <c r="J27" s="64" t="s">
        <v>82</v>
      </c>
      <c r="K27" s="33" t="s">
        <v>114</v>
      </c>
      <c r="L27" s="64">
        <v>2.5</v>
      </c>
      <c r="M27" s="65"/>
      <c r="N27" s="65"/>
      <c r="O27" s="65"/>
      <c r="P27" s="66"/>
    </row>
    <row r="28" spans="3:18" ht="17.25" customHeight="1" x14ac:dyDescent="0.25">
      <c r="G28" s="111"/>
      <c r="H28" s="111"/>
      <c r="I28" s="96"/>
      <c r="J28" s="67"/>
      <c r="K28" s="4" t="s">
        <v>115</v>
      </c>
      <c r="L28" s="67"/>
      <c r="M28" s="68"/>
      <c r="N28" s="68"/>
      <c r="O28" s="68"/>
      <c r="P28" s="69"/>
    </row>
    <row r="29" spans="3:18" ht="17.25" customHeight="1" x14ac:dyDescent="0.25">
      <c r="G29" s="111"/>
      <c r="H29" s="111"/>
      <c r="I29" s="96"/>
      <c r="J29" s="67" t="s">
        <v>83</v>
      </c>
      <c r="K29" s="4" t="s">
        <v>114</v>
      </c>
      <c r="L29" s="67"/>
      <c r="M29" s="68"/>
      <c r="N29" s="68"/>
      <c r="O29" s="68"/>
      <c r="P29" s="69"/>
    </row>
    <row r="30" spans="3:18" ht="17.25" customHeight="1" x14ac:dyDescent="0.25">
      <c r="G30" s="111"/>
      <c r="H30" s="111"/>
      <c r="I30" s="96"/>
      <c r="J30" s="67"/>
      <c r="K30" s="4" t="s">
        <v>115</v>
      </c>
      <c r="L30" s="67"/>
      <c r="M30" s="68"/>
      <c r="N30" s="68"/>
      <c r="O30" s="68"/>
      <c r="P30" s="69"/>
    </row>
    <row r="31" spans="3:18" ht="17.25" customHeight="1" x14ac:dyDescent="0.25">
      <c r="G31" s="111"/>
      <c r="H31" s="111"/>
      <c r="I31" s="96"/>
      <c r="J31" s="67" t="s">
        <v>84</v>
      </c>
      <c r="K31" s="4" t="s">
        <v>114</v>
      </c>
      <c r="L31" s="67"/>
      <c r="M31" s="68"/>
      <c r="N31" s="68"/>
      <c r="O31" s="68"/>
      <c r="P31" s="69"/>
    </row>
    <row r="32" spans="3:18" ht="17.25" customHeight="1" x14ac:dyDescent="0.25">
      <c r="G32" s="111"/>
      <c r="H32" s="111"/>
      <c r="I32" s="96"/>
      <c r="J32" s="70"/>
      <c r="K32" s="5" t="s">
        <v>115</v>
      </c>
      <c r="L32" s="70"/>
      <c r="M32" s="71"/>
      <c r="N32" s="71"/>
      <c r="O32" s="71"/>
      <c r="P32" s="72"/>
    </row>
    <row r="33" spans="8:8" x14ac:dyDescent="0.25">
      <c r="H33" s="24"/>
    </row>
    <row r="34" spans="8:8" x14ac:dyDescent="0.25">
      <c r="H34" s="24"/>
    </row>
    <row r="35" spans="8:8" x14ac:dyDescent="0.25">
      <c r="H35" s="24"/>
    </row>
    <row r="36" spans="8:8" x14ac:dyDescent="0.25">
      <c r="H36" s="24"/>
    </row>
    <row r="37" spans="8:8" x14ac:dyDescent="0.25">
      <c r="H37" s="24"/>
    </row>
    <row r="38" spans="8:8" x14ac:dyDescent="0.25">
      <c r="H38" s="24"/>
    </row>
    <row r="39" spans="8:8" x14ac:dyDescent="0.25">
      <c r="H39" s="24"/>
    </row>
    <row r="40" spans="8:8" x14ac:dyDescent="0.25">
      <c r="H40" s="24"/>
    </row>
    <row r="41" spans="8:8" x14ac:dyDescent="0.25">
      <c r="H41" s="24"/>
    </row>
    <row r="42" spans="8:8" x14ac:dyDescent="0.25">
      <c r="H42" s="24"/>
    </row>
    <row r="43" spans="8:8" x14ac:dyDescent="0.25">
      <c r="H43" s="24"/>
    </row>
    <row r="44" spans="8:8" x14ac:dyDescent="0.25">
      <c r="H44" s="24"/>
    </row>
  </sheetData>
  <mergeCells count="28">
    <mergeCell ref="C15:D15"/>
    <mergeCell ref="G15:H25"/>
    <mergeCell ref="G13:H14"/>
    <mergeCell ref="J27:J28"/>
    <mergeCell ref="L27:P32"/>
    <mergeCell ref="J29:J30"/>
    <mergeCell ref="J31:J32"/>
    <mergeCell ref="C26:D26"/>
    <mergeCell ref="G26:H32"/>
    <mergeCell ref="I26:K26"/>
    <mergeCell ref="I27:I32"/>
    <mergeCell ref="I20:I25"/>
    <mergeCell ref="J20:J21"/>
    <mergeCell ref="L20:P21"/>
    <mergeCell ref="J22:J23"/>
    <mergeCell ref="L22:P23"/>
    <mergeCell ref="J24:J25"/>
    <mergeCell ref="L24:P25"/>
    <mergeCell ref="L17:P17"/>
    <mergeCell ref="L18:P18"/>
    <mergeCell ref="L19:P19"/>
    <mergeCell ref="L1:P1"/>
    <mergeCell ref="I13:K14"/>
    <mergeCell ref="L13:P13"/>
    <mergeCell ref="I15:I19"/>
    <mergeCell ref="J15:K15"/>
    <mergeCell ref="J16:K16"/>
    <mergeCell ref="J17:J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1B4B-50EE-498E-A98B-45C9847347F4}">
  <dimension ref="A1:V67"/>
  <sheetViews>
    <sheetView topLeftCell="F22" zoomScaleNormal="100" workbookViewId="0">
      <selection activeCell="K15" sqref="K15:L16"/>
    </sheetView>
  </sheetViews>
  <sheetFormatPr baseColWidth="10" defaultColWidth="9.140625" defaultRowHeight="15" x14ac:dyDescent="0.25"/>
  <cols>
    <col min="2" max="2" width="21" bestFit="1" customWidth="1"/>
    <col min="3" max="4" width="6.42578125" customWidth="1"/>
    <col min="5" max="5" width="9.5703125" bestFit="1" customWidth="1"/>
    <col min="6" max="10" width="5.140625" customWidth="1"/>
    <col min="11" max="11" width="9.140625" customWidth="1"/>
    <col min="12" max="12" width="11.85546875" customWidth="1"/>
    <col min="13" max="16" width="9.5703125" bestFit="1" customWidth="1"/>
    <col min="19" max="19" width="25.28515625" customWidth="1"/>
  </cols>
  <sheetData>
    <row r="1" spans="1:22" ht="22.5" x14ac:dyDescent="0.25">
      <c r="M1" s="73" t="s">
        <v>67</v>
      </c>
      <c r="N1" s="73"/>
      <c r="O1" s="73"/>
      <c r="P1" s="73"/>
      <c r="R1" s="8" t="s">
        <v>77</v>
      </c>
      <c r="S1" s="9" t="s">
        <v>78</v>
      </c>
      <c r="T1" s="10"/>
    </row>
    <row r="2" spans="1:22" ht="22.5" x14ac:dyDescent="0.25">
      <c r="A2" s="4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7"/>
      <c r="L2" s="7"/>
      <c r="M2" s="6" t="s">
        <v>66</v>
      </c>
      <c r="N2" s="6" t="s">
        <v>75</v>
      </c>
      <c r="O2" s="6" t="s">
        <v>74</v>
      </c>
      <c r="P2" s="6" t="s">
        <v>73</v>
      </c>
      <c r="R2" s="17" t="s">
        <v>79</v>
      </c>
      <c r="S2" s="18" t="s">
        <v>80</v>
      </c>
    </row>
    <row r="3" spans="1:22" x14ac:dyDescent="0.25">
      <c r="A3" s="1">
        <v>5</v>
      </c>
      <c r="B3" s="4" t="s">
        <v>14</v>
      </c>
      <c r="C3" s="4" t="s">
        <v>47</v>
      </c>
      <c r="D3" s="4">
        <v>0</v>
      </c>
      <c r="E3" s="4" t="s">
        <v>50</v>
      </c>
      <c r="F3" s="4">
        <v>0</v>
      </c>
      <c r="G3" s="4" t="s">
        <v>58</v>
      </c>
      <c r="H3" s="4">
        <v>2</v>
      </c>
      <c r="I3" s="4" t="s">
        <v>50</v>
      </c>
      <c r="J3" s="4">
        <v>0</v>
      </c>
      <c r="K3" s="4"/>
      <c r="L3" s="4"/>
      <c r="M3">
        <v>2.5</v>
      </c>
      <c r="N3">
        <v>2.2999999999999998</v>
      </c>
      <c r="O3">
        <v>2</v>
      </c>
      <c r="P3">
        <v>1.2</v>
      </c>
      <c r="T3" t="s">
        <v>134</v>
      </c>
    </row>
    <row r="4" spans="1:22" x14ac:dyDescent="0.25">
      <c r="A4" s="1">
        <v>6</v>
      </c>
      <c r="B4" s="4" t="s">
        <v>15</v>
      </c>
      <c r="C4" s="4" t="s">
        <v>47</v>
      </c>
      <c r="D4" s="4">
        <v>0</v>
      </c>
      <c r="E4" s="4" t="s">
        <v>50</v>
      </c>
      <c r="F4" s="4">
        <v>0</v>
      </c>
      <c r="G4" s="4" t="s">
        <v>59</v>
      </c>
      <c r="H4" s="4">
        <v>2</v>
      </c>
      <c r="I4" s="4" t="s">
        <v>50</v>
      </c>
      <c r="J4" s="4">
        <v>0</v>
      </c>
      <c r="K4" s="4"/>
      <c r="L4" s="4"/>
      <c r="M4">
        <v>2.5</v>
      </c>
      <c r="N4">
        <v>2.2999999999999998</v>
      </c>
      <c r="O4">
        <v>2</v>
      </c>
      <c r="P4">
        <v>1.2</v>
      </c>
      <c r="R4" s="19" t="s">
        <v>100</v>
      </c>
      <c r="S4" s="20" t="s">
        <v>87</v>
      </c>
    </row>
    <row r="5" spans="1:22" x14ac:dyDescent="0.25">
      <c r="A5" s="1">
        <v>14</v>
      </c>
      <c r="B5" s="4" t="s">
        <v>23</v>
      </c>
      <c r="C5" s="4" t="s">
        <v>47</v>
      </c>
      <c r="D5" s="4">
        <v>0</v>
      </c>
      <c r="E5" s="4" t="s">
        <v>51</v>
      </c>
      <c r="F5" s="4">
        <v>12</v>
      </c>
      <c r="G5" s="4" t="s">
        <v>58</v>
      </c>
      <c r="H5" s="4">
        <v>2</v>
      </c>
      <c r="I5" s="4" t="s">
        <v>65</v>
      </c>
      <c r="J5" s="4">
        <v>1.3</v>
      </c>
      <c r="K5" s="4"/>
      <c r="L5" s="4"/>
      <c r="M5">
        <v>2.5</v>
      </c>
      <c r="N5">
        <v>2.2999999999999998</v>
      </c>
      <c r="O5">
        <v>2</v>
      </c>
      <c r="P5">
        <v>1.2</v>
      </c>
      <c r="R5" s="16" t="s">
        <v>88</v>
      </c>
      <c r="S5" s="15" t="s">
        <v>89</v>
      </c>
      <c r="T5" t="s">
        <v>127</v>
      </c>
      <c r="V5" t="s">
        <v>133</v>
      </c>
    </row>
    <row r="6" spans="1:22" x14ac:dyDescent="0.25">
      <c r="A6" s="1">
        <v>15</v>
      </c>
      <c r="B6" s="5" t="s">
        <v>24</v>
      </c>
      <c r="C6" s="5" t="s">
        <v>47</v>
      </c>
      <c r="D6" s="5">
        <v>0</v>
      </c>
      <c r="E6" s="5" t="s">
        <v>51</v>
      </c>
      <c r="F6" s="5">
        <v>12</v>
      </c>
      <c r="G6" s="5" t="s">
        <v>59</v>
      </c>
      <c r="H6" s="5">
        <v>2</v>
      </c>
      <c r="I6" s="5" t="s">
        <v>65</v>
      </c>
      <c r="J6" s="5">
        <v>1.3</v>
      </c>
      <c r="K6" s="4"/>
      <c r="L6" s="4"/>
      <c r="M6">
        <v>2.5</v>
      </c>
      <c r="N6">
        <v>2.2999999999999998</v>
      </c>
      <c r="O6">
        <v>2</v>
      </c>
      <c r="P6">
        <v>1.2</v>
      </c>
      <c r="R6" s="11" t="s">
        <v>90</v>
      </c>
      <c r="S6" s="13" t="s">
        <v>91</v>
      </c>
      <c r="T6" t="s">
        <v>128</v>
      </c>
    </row>
    <row r="7" spans="1:22" x14ac:dyDescent="0.25">
      <c r="R7" s="11" t="s">
        <v>92</v>
      </c>
      <c r="S7" s="13" t="s">
        <v>93</v>
      </c>
      <c r="T7" t="s">
        <v>129</v>
      </c>
      <c r="V7" t="s">
        <v>139</v>
      </c>
    </row>
    <row r="8" spans="1:22" x14ac:dyDescent="0.25">
      <c r="R8" s="16" t="s">
        <v>85</v>
      </c>
      <c r="S8" s="15" t="s">
        <v>86</v>
      </c>
      <c r="T8" t="s">
        <v>130</v>
      </c>
      <c r="V8" t="s">
        <v>132</v>
      </c>
    </row>
    <row r="9" spans="1:22" x14ac:dyDescent="0.25">
      <c r="R9" s="11" t="s">
        <v>94</v>
      </c>
      <c r="S9" s="13" t="s">
        <v>95</v>
      </c>
      <c r="T9" t="s">
        <v>131</v>
      </c>
    </row>
    <row r="10" spans="1:22" x14ac:dyDescent="0.25">
      <c r="R10" s="11" t="s">
        <v>96</v>
      </c>
      <c r="S10" s="13" t="s">
        <v>97</v>
      </c>
      <c r="T10" s="45" t="s">
        <v>135</v>
      </c>
      <c r="V10" t="s">
        <v>140</v>
      </c>
    </row>
    <row r="11" spans="1:22" x14ac:dyDescent="0.25">
      <c r="R11" s="12" t="s">
        <v>98</v>
      </c>
      <c r="S11" s="14" t="s">
        <v>99</v>
      </c>
      <c r="T11" t="s">
        <v>136</v>
      </c>
    </row>
    <row r="12" spans="1:22" x14ac:dyDescent="0.25">
      <c r="R12" s="4"/>
      <c r="S12" s="4"/>
    </row>
    <row r="13" spans="1:22" x14ac:dyDescent="0.25">
      <c r="J13" s="74" t="s">
        <v>81</v>
      </c>
      <c r="K13" s="74"/>
      <c r="L13" s="74"/>
      <c r="M13" s="50" t="s">
        <v>123</v>
      </c>
      <c r="N13" s="50"/>
      <c r="O13" s="50"/>
      <c r="P13" s="50"/>
    </row>
    <row r="14" spans="1:22" ht="22.5" customHeight="1" x14ac:dyDescent="0.25">
      <c r="I14" s="4"/>
      <c r="J14" s="74"/>
      <c r="K14" s="74"/>
      <c r="L14" s="74"/>
      <c r="M14" s="43" t="s">
        <v>69</v>
      </c>
      <c r="N14" s="43" t="s">
        <v>70</v>
      </c>
      <c r="O14" s="43" t="s">
        <v>71</v>
      </c>
      <c r="P14" s="43" t="s">
        <v>72</v>
      </c>
    </row>
    <row r="15" spans="1:22" ht="22.5" customHeight="1" x14ac:dyDescent="0.25">
      <c r="C15" s="50" t="s">
        <v>126</v>
      </c>
      <c r="D15" s="50"/>
      <c r="F15" s="63" t="s">
        <v>118</v>
      </c>
      <c r="G15" s="63"/>
      <c r="H15" s="63"/>
      <c r="I15" s="1">
        <v>14</v>
      </c>
      <c r="J15" s="80" t="s">
        <v>76</v>
      </c>
      <c r="K15" s="56" t="s">
        <v>104</v>
      </c>
      <c r="L15" s="56"/>
      <c r="M15" s="26">
        <f t="shared" ref="M15:P16" si="0">1/((1/M5)+($F5/$S$2)/100)</f>
        <v>0.29411764705882354</v>
      </c>
      <c r="N15" s="27">
        <f t="shared" si="0"/>
        <v>0.29113924050632911</v>
      </c>
      <c r="O15" s="27">
        <f t="shared" si="0"/>
        <v>0.2857142857142857</v>
      </c>
      <c r="P15" s="28">
        <f t="shared" si="0"/>
        <v>0.2608695652173913</v>
      </c>
      <c r="U15" s="21" t="s">
        <v>105</v>
      </c>
    </row>
    <row r="16" spans="1:22" ht="22.5" customHeight="1" x14ac:dyDescent="0.25">
      <c r="C16" s="44" t="s">
        <v>124</v>
      </c>
      <c r="D16" s="44" t="s">
        <v>125</v>
      </c>
      <c r="F16" s="63"/>
      <c r="G16" s="63"/>
      <c r="H16" s="63"/>
      <c r="I16" s="1">
        <v>15</v>
      </c>
      <c r="J16" s="80"/>
      <c r="K16" s="57"/>
      <c r="L16" s="57"/>
      <c r="M16" s="29">
        <f t="shared" si="0"/>
        <v>0.29411764705882354</v>
      </c>
      <c r="N16" s="30">
        <f t="shared" si="0"/>
        <v>0.29113924050632911</v>
      </c>
      <c r="O16" s="30">
        <f t="shared" si="0"/>
        <v>0.2857142857142857</v>
      </c>
      <c r="P16" s="31">
        <f t="shared" si="0"/>
        <v>0.2608695652173913</v>
      </c>
      <c r="R16" s="21" t="s">
        <v>106</v>
      </c>
    </row>
    <row r="17" spans="3:21" ht="22.5" customHeight="1" x14ac:dyDescent="0.25">
      <c r="C17" s="44">
        <f>MIN(M15:P40)</f>
        <v>0.2608695652173913</v>
      </c>
      <c r="D17" s="46">
        <f>MAX(M15:P24,M29:P40,)</f>
        <v>0.33</v>
      </c>
      <c r="F17" s="63"/>
      <c r="G17" s="63"/>
      <c r="H17" s="63"/>
      <c r="I17" s="1">
        <v>14</v>
      </c>
      <c r="J17" s="80"/>
      <c r="K17" s="58" t="s">
        <v>103</v>
      </c>
      <c r="L17" s="56"/>
      <c r="M17" s="26">
        <f t="shared" ref="M17:P18" si="1">1/((1/M5)+($F5/0.04)/100)</f>
        <v>0.29411764705882354</v>
      </c>
      <c r="N17" s="27">
        <f t="shared" si="1"/>
        <v>0.29113924050632911</v>
      </c>
      <c r="O17" s="27">
        <f t="shared" si="1"/>
        <v>0.2857142857142857</v>
      </c>
      <c r="P17" s="28">
        <f t="shared" si="1"/>
        <v>0.2608695652173913</v>
      </c>
      <c r="U17" s="21" t="s">
        <v>108</v>
      </c>
    </row>
    <row r="18" spans="3:21" ht="22.5" customHeight="1" x14ac:dyDescent="0.25">
      <c r="F18" s="63"/>
      <c r="G18" s="63"/>
      <c r="H18" s="63"/>
      <c r="I18" s="1">
        <v>15</v>
      </c>
      <c r="J18" s="80"/>
      <c r="K18" s="59"/>
      <c r="L18" s="60"/>
      <c r="M18" s="37">
        <f t="shared" si="1"/>
        <v>0.29411764705882354</v>
      </c>
      <c r="N18" s="38">
        <f t="shared" si="1"/>
        <v>0.29113924050632911</v>
      </c>
      <c r="O18" s="38">
        <f t="shared" si="1"/>
        <v>0.2857142857142857</v>
      </c>
      <c r="P18" s="39">
        <f t="shared" si="1"/>
        <v>0.2608695652173913</v>
      </c>
      <c r="R18" s="21" t="s">
        <v>109</v>
      </c>
    </row>
    <row r="19" spans="3:21" ht="15" customHeight="1" x14ac:dyDescent="0.25">
      <c r="F19" s="63"/>
      <c r="G19" s="63"/>
      <c r="H19" s="63"/>
      <c r="I19" s="62">
        <v>14</v>
      </c>
      <c r="J19" s="80"/>
      <c r="K19" s="82" t="s">
        <v>119</v>
      </c>
      <c r="L19" s="33" t="s">
        <v>82</v>
      </c>
      <c r="M19" s="85">
        <v>0.3</v>
      </c>
      <c r="N19" s="86"/>
      <c r="O19" s="86"/>
      <c r="P19" s="87"/>
    </row>
    <row r="20" spans="3:21" x14ac:dyDescent="0.25">
      <c r="F20" s="63"/>
      <c r="G20" s="63"/>
      <c r="H20" s="63"/>
      <c r="I20" s="62"/>
      <c r="J20" s="80"/>
      <c r="K20" s="83"/>
      <c r="L20" s="4" t="s">
        <v>83</v>
      </c>
      <c r="M20" s="75">
        <v>0.32</v>
      </c>
      <c r="N20" s="76"/>
      <c r="O20" s="76"/>
      <c r="P20" s="77"/>
    </row>
    <row r="21" spans="3:21" x14ac:dyDescent="0.25">
      <c r="F21" s="63"/>
      <c r="G21" s="63"/>
      <c r="H21" s="63"/>
      <c r="I21" s="62"/>
      <c r="J21" s="80"/>
      <c r="K21" s="83"/>
      <c r="L21" s="5" t="s">
        <v>84</v>
      </c>
      <c r="M21" s="51">
        <v>0.33</v>
      </c>
      <c r="N21" s="52"/>
      <c r="O21" s="52"/>
      <c r="P21" s="53"/>
      <c r="R21" t="s">
        <v>101</v>
      </c>
    </row>
    <row r="22" spans="3:21" x14ac:dyDescent="0.25">
      <c r="F22" s="63"/>
      <c r="G22" s="63"/>
      <c r="H22" s="63"/>
      <c r="I22" s="62">
        <v>15</v>
      </c>
      <c r="J22" s="80"/>
      <c r="K22" s="83"/>
      <c r="L22" s="4" t="s">
        <v>82</v>
      </c>
      <c r="M22" s="75">
        <v>0.3</v>
      </c>
      <c r="N22" s="76"/>
      <c r="O22" s="76"/>
      <c r="P22" s="77"/>
      <c r="R22" t="s">
        <v>102</v>
      </c>
    </row>
    <row r="23" spans="3:21" x14ac:dyDescent="0.25">
      <c r="F23" s="63"/>
      <c r="G23" s="63"/>
      <c r="H23" s="63"/>
      <c r="I23" s="62"/>
      <c r="J23" s="80"/>
      <c r="K23" s="83"/>
      <c r="L23" s="4" t="s">
        <v>83</v>
      </c>
      <c r="M23" s="75">
        <v>0.32</v>
      </c>
      <c r="N23" s="76"/>
      <c r="O23" s="76"/>
      <c r="P23" s="77"/>
      <c r="R23" t="s">
        <v>107</v>
      </c>
    </row>
    <row r="24" spans="3:21" x14ac:dyDescent="0.25">
      <c r="F24" s="63"/>
      <c r="G24" s="63"/>
      <c r="H24" s="63"/>
      <c r="I24" s="62"/>
      <c r="J24" s="80"/>
      <c r="K24" s="84"/>
      <c r="L24" s="5" t="s">
        <v>84</v>
      </c>
      <c r="M24" s="51">
        <v>0.33</v>
      </c>
      <c r="N24" s="52"/>
      <c r="O24" s="52"/>
      <c r="P24" s="53"/>
      <c r="R24" t="s">
        <v>113</v>
      </c>
    </row>
    <row r="25" spans="3:21" ht="30" customHeight="1" x14ac:dyDescent="0.25">
      <c r="F25" s="63"/>
      <c r="G25" s="63"/>
      <c r="H25" s="63"/>
      <c r="I25" s="61">
        <v>14</v>
      </c>
      <c r="J25" s="80"/>
      <c r="K25" s="78" t="s">
        <v>120</v>
      </c>
      <c r="L25" s="40" t="s">
        <v>110</v>
      </c>
      <c r="M25" s="85">
        <v>0.43</v>
      </c>
      <c r="N25" s="86"/>
      <c r="O25" s="86"/>
      <c r="P25" s="87"/>
    </row>
    <row r="26" spans="3:21" ht="30" x14ac:dyDescent="0.25">
      <c r="F26" s="63"/>
      <c r="G26" s="63"/>
      <c r="H26" s="63"/>
      <c r="I26" s="61"/>
      <c r="J26" s="80"/>
      <c r="K26" s="79"/>
      <c r="L26" s="41" t="s">
        <v>111</v>
      </c>
      <c r="M26" s="51">
        <v>0.61</v>
      </c>
      <c r="N26" s="52"/>
      <c r="O26" s="52"/>
      <c r="P26" s="53"/>
      <c r="R26" t="s">
        <v>112</v>
      </c>
    </row>
    <row r="27" spans="3:21" ht="30" x14ac:dyDescent="0.25">
      <c r="F27" s="63"/>
      <c r="G27" s="63"/>
      <c r="H27" s="63"/>
      <c r="I27" s="61">
        <v>15</v>
      </c>
      <c r="J27" s="80"/>
      <c r="K27" s="79"/>
      <c r="L27" s="22" t="s">
        <v>110</v>
      </c>
      <c r="M27" s="75">
        <v>0.43</v>
      </c>
      <c r="N27" s="76"/>
      <c r="O27" s="76"/>
      <c r="P27" s="77"/>
      <c r="R27" s="48" t="s">
        <v>138</v>
      </c>
    </row>
    <row r="28" spans="3:21" ht="30" x14ac:dyDescent="0.25">
      <c r="F28" s="63"/>
      <c r="G28" s="63"/>
      <c r="H28" s="63"/>
      <c r="I28" s="61"/>
      <c r="J28" s="81"/>
      <c r="K28" s="79"/>
      <c r="L28" s="22" t="s">
        <v>111</v>
      </c>
      <c r="M28" s="75">
        <v>0.61</v>
      </c>
      <c r="N28" s="76"/>
      <c r="O28" s="76"/>
      <c r="P28" s="77"/>
    </row>
    <row r="29" spans="3:21" x14ac:dyDescent="0.25">
      <c r="F29" s="63"/>
      <c r="G29" s="63"/>
      <c r="H29" s="63"/>
      <c r="I29" s="61">
        <v>14</v>
      </c>
      <c r="J29" s="80" t="s">
        <v>121</v>
      </c>
      <c r="K29" s="88" t="s">
        <v>82</v>
      </c>
      <c r="L29" s="32" t="s">
        <v>114</v>
      </c>
      <c r="M29" s="85">
        <v>0.3</v>
      </c>
      <c r="N29" s="86"/>
      <c r="O29" s="86"/>
      <c r="P29" s="87"/>
    </row>
    <row r="30" spans="3:21" x14ac:dyDescent="0.25">
      <c r="F30" s="63"/>
      <c r="G30" s="63"/>
      <c r="H30" s="63"/>
      <c r="I30" s="61"/>
      <c r="J30" s="80"/>
      <c r="K30" s="89"/>
      <c r="L30" s="11" t="s">
        <v>115</v>
      </c>
      <c r="M30" s="75"/>
      <c r="N30" s="76"/>
      <c r="O30" s="76"/>
      <c r="P30" s="77"/>
      <c r="R30" s="42" t="s">
        <v>122</v>
      </c>
    </row>
    <row r="31" spans="3:21" x14ac:dyDescent="0.25">
      <c r="F31" s="63"/>
      <c r="G31" s="63"/>
      <c r="H31" s="63"/>
      <c r="I31" s="61"/>
      <c r="J31" s="80"/>
      <c r="K31" s="89" t="s">
        <v>83</v>
      </c>
      <c r="L31" s="11" t="s">
        <v>114</v>
      </c>
      <c r="M31" s="75">
        <v>0.32</v>
      </c>
      <c r="N31" s="76"/>
      <c r="O31" s="76"/>
      <c r="P31" s="77"/>
      <c r="R31" s="42" t="s">
        <v>137</v>
      </c>
    </row>
    <row r="32" spans="3:21" x14ac:dyDescent="0.25">
      <c r="F32" s="63"/>
      <c r="G32" s="63"/>
      <c r="H32" s="63"/>
      <c r="I32" s="61"/>
      <c r="J32" s="80"/>
      <c r="K32" s="89"/>
      <c r="L32" s="11" t="s">
        <v>115</v>
      </c>
      <c r="M32" s="75"/>
      <c r="N32" s="76"/>
      <c r="O32" s="76"/>
      <c r="P32" s="77"/>
    </row>
    <row r="33" spans="3:18" x14ac:dyDescent="0.25">
      <c r="F33" s="63"/>
      <c r="G33" s="63"/>
      <c r="H33" s="63"/>
      <c r="I33" s="61"/>
      <c r="J33" s="80"/>
      <c r="K33" s="89" t="s">
        <v>84</v>
      </c>
      <c r="L33" s="11" t="s">
        <v>114</v>
      </c>
      <c r="M33" s="75">
        <v>0.33</v>
      </c>
      <c r="N33" s="76"/>
      <c r="O33" s="76"/>
      <c r="P33" s="77"/>
    </row>
    <row r="34" spans="3:18" x14ac:dyDescent="0.25">
      <c r="F34" s="63"/>
      <c r="G34" s="63"/>
      <c r="H34" s="63"/>
      <c r="I34" s="61"/>
      <c r="J34" s="80"/>
      <c r="K34" s="93"/>
      <c r="L34" s="12" t="s">
        <v>115</v>
      </c>
      <c r="M34" s="51"/>
      <c r="N34" s="52"/>
      <c r="O34" s="52"/>
      <c r="P34" s="53"/>
    </row>
    <row r="35" spans="3:18" x14ac:dyDescent="0.25">
      <c r="F35" s="63"/>
      <c r="G35" s="63"/>
      <c r="H35" s="63"/>
      <c r="I35" s="61">
        <v>15</v>
      </c>
      <c r="J35" s="80"/>
      <c r="K35" s="89" t="s">
        <v>82</v>
      </c>
      <c r="L35" s="4" t="s">
        <v>114</v>
      </c>
      <c r="M35" s="75">
        <v>0.3</v>
      </c>
      <c r="N35" s="76"/>
      <c r="O35" s="76"/>
      <c r="P35" s="77"/>
    </row>
    <row r="36" spans="3:18" x14ac:dyDescent="0.25">
      <c r="F36" s="63"/>
      <c r="G36" s="63"/>
      <c r="H36" s="63"/>
      <c r="I36" s="61"/>
      <c r="J36" s="80"/>
      <c r="K36" s="89"/>
      <c r="L36" s="4" t="s">
        <v>115</v>
      </c>
      <c r="M36" s="75"/>
      <c r="N36" s="76"/>
      <c r="O36" s="76"/>
      <c r="P36" s="77"/>
    </row>
    <row r="37" spans="3:18" x14ac:dyDescent="0.25">
      <c r="F37" s="63"/>
      <c r="G37" s="63"/>
      <c r="H37" s="63"/>
      <c r="I37" s="61"/>
      <c r="J37" s="80"/>
      <c r="K37" s="89" t="s">
        <v>83</v>
      </c>
      <c r="L37" s="4" t="s">
        <v>114</v>
      </c>
      <c r="M37" s="75">
        <v>0.32</v>
      </c>
      <c r="N37" s="76"/>
      <c r="O37" s="76"/>
      <c r="P37" s="77"/>
    </row>
    <row r="38" spans="3:18" x14ac:dyDescent="0.25">
      <c r="F38" s="63"/>
      <c r="G38" s="63"/>
      <c r="H38" s="63"/>
      <c r="I38" s="61"/>
      <c r="J38" s="80"/>
      <c r="K38" s="89"/>
      <c r="L38" s="4" t="s">
        <v>115</v>
      </c>
      <c r="M38" s="75"/>
      <c r="N38" s="76"/>
      <c r="O38" s="76"/>
      <c r="P38" s="77"/>
    </row>
    <row r="39" spans="3:18" x14ac:dyDescent="0.25">
      <c r="F39" s="63"/>
      <c r="G39" s="63"/>
      <c r="H39" s="63"/>
      <c r="I39" s="61"/>
      <c r="J39" s="80"/>
      <c r="K39" s="89" t="s">
        <v>84</v>
      </c>
      <c r="L39" s="4" t="s">
        <v>114</v>
      </c>
      <c r="M39" s="75">
        <v>0.33</v>
      </c>
      <c r="N39" s="76"/>
      <c r="O39" s="76"/>
      <c r="P39" s="77"/>
    </row>
    <row r="40" spans="3:18" x14ac:dyDescent="0.25">
      <c r="F40" s="63"/>
      <c r="G40" s="63"/>
      <c r="H40" s="63"/>
      <c r="I40" s="61"/>
      <c r="J40" s="80"/>
      <c r="K40" s="93"/>
      <c r="L40" s="5" t="s">
        <v>115</v>
      </c>
      <c r="M40" s="51"/>
      <c r="N40" s="52"/>
      <c r="O40" s="52"/>
      <c r="P40" s="53"/>
    </row>
    <row r="41" spans="3:18" x14ac:dyDescent="0.25">
      <c r="F41" s="23"/>
      <c r="G41" s="25"/>
      <c r="H41" s="25"/>
      <c r="I41" s="23"/>
      <c r="J41" s="23"/>
      <c r="K41" s="23"/>
      <c r="L41" s="23"/>
      <c r="M41" s="23"/>
      <c r="N41" s="23"/>
      <c r="O41" s="23"/>
      <c r="P41" s="23"/>
    </row>
    <row r="42" spans="3:18" ht="22.5" customHeight="1" x14ac:dyDescent="0.25">
      <c r="C42" s="50" t="s">
        <v>126</v>
      </c>
      <c r="D42" s="50"/>
      <c r="F42" s="63" t="s">
        <v>117</v>
      </c>
      <c r="G42" s="63"/>
      <c r="H42" s="63"/>
      <c r="I42" s="1">
        <v>5</v>
      </c>
      <c r="J42" s="54" t="s">
        <v>68</v>
      </c>
      <c r="K42" s="54"/>
      <c r="L42" s="55"/>
      <c r="M42" s="32">
        <f t="shared" ref="M42:P43" si="2">M3</f>
        <v>2.5</v>
      </c>
      <c r="N42" s="33">
        <f t="shared" si="2"/>
        <v>2.2999999999999998</v>
      </c>
      <c r="O42" s="33">
        <f t="shared" si="2"/>
        <v>2</v>
      </c>
      <c r="P42" s="34">
        <f t="shared" si="2"/>
        <v>1.2</v>
      </c>
      <c r="R42" t="s">
        <v>141</v>
      </c>
    </row>
    <row r="43" spans="3:18" ht="22.5" customHeight="1" x14ac:dyDescent="0.25">
      <c r="C43" s="44" t="s">
        <v>124</v>
      </c>
      <c r="D43" s="44" t="s">
        <v>125</v>
      </c>
      <c r="F43" s="63"/>
      <c r="G43" s="63"/>
      <c r="H43" s="63"/>
      <c r="I43" s="1">
        <v>6</v>
      </c>
      <c r="J43" s="54"/>
      <c r="K43" s="54"/>
      <c r="L43" s="55"/>
      <c r="M43" s="12">
        <f t="shared" si="2"/>
        <v>2.5</v>
      </c>
      <c r="N43" s="5">
        <f t="shared" si="2"/>
        <v>2.2999999999999998</v>
      </c>
      <c r="O43" s="5">
        <f t="shared" si="2"/>
        <v>2</v>
      </c>
      <c r="P43" s="35">
        <f t="shared" si="2"/>
        <v>1.2</v>
      </c>
      <c r="R43" s="49" t="s">
        <v>142</v>
      </c>
    </row>
    <row r="44" spans="3:18" ht="15" customHeight="1" x14ac:dyDescent="0.25">
      <c r="C44" s="44">
        <f>MIN(N42:Q55)</f>
        <v>1.2</v>
      </c>
      <c r="D44" s="44">
        <f>MAX(M42:P55)</f>
        <v>2.5</v>
      </c>
      <c r="F44" s="63"/>
      <c r="G44" s="63"/>
      <c r="H44" s="63"/>
      <c r="I44" s="61">
        <v>5</v>
      </c>
      <c r="J44" s="90" t="s">
        <v>116</v>
      </c>
      <c r="K44" s="64" t="s">
        <v>82</v>
      </c>
      <c r="L44" s="33" t="s">
        <v>114</v>
      </c>
      <c r="M44" s="64">
        <v>2.5</v>
      </c>
      <c r="N44" s="65"/>
      <c r="O44" s="65"/>
      <c r="P44" s="66"/>
    </row>
    <row r="45" spans="3:18" x14ac:dyDescent="0.25">
      <c r="F45" s="63"/>
      <c r="G45" s="63"/>
      <c r="H45" s="63"/>
      <c r="I45" s="61"/>
      <c r="J45" s="91"/>
      <c r="K45" s="67"/>
      <c r="L45" s="4" t="s">
        <v>115</v>
      </c>
      <c r="M45" s="67"/>
      <c r="N45" s="68"/>
      <c r="O45" s="68"/>
      <c r="P45" s="69"/>
    </row>
    <row r="46" spans="3:18" x14ac:dyDescent="0.25">
      <c r="F46" s="63"/>
      <c r="G46" s="63"/>
      <c r="H46" s="63"/>
      <c r="I46" s="61"/>
      <c r="J46" s="91"/>
      <c r="K46" s="67" t="s">
        <v>83</v>
      </c>
      <c r="L46" s="4" t="s">
        <v>114</v>
      </c>
      <c r="M46" s="67"/>
      <c r="N46" s="68"/>
      <c r="O46" s="68"/>
      <c r="P46" s="69"/>
    </row>
    <row r="47" spans="3:18" x14ac:dyDescent="0.25">
      <c r="F47" s="63"/>
      <c r="G47" s="63"/>
      <c r="H47" s="63"/>
      <c r="I47" s="61"/>
      <c r="J47" s="91"/>
      <c r="K47" s="67"/>
      <c r="L47" s="4" t="s">
        <v>115</v>
      </c>
      <c r="M47" s="67"/>
      <c r="N47" s="68"/>
      <c r="O47" s="68"/>
      <c r="P47" s="69"/>
    </row>
    <row r="48" spans="3:18" x14ac:dyDescent="0.25">
      <c r="F48" s="63"/>
      <c r="G48" s="63"/>
      <c r="H48" s="63"/>
      <c r="I48" s="61"/>
      <c r="J48" s="91"/>
      <c r="K48" s="67" t="s">
        <v>84</v>
      </c>
      <c r="L48" s="4" t="s">
        <v>114</v>
      </c>
      <c r="M48" s="67"/>
      <c r="N48" s="68"/>
      <c r="O48" s="68"/>
      <c r="P48" s="69"/>
    </row>
    <row r="49" spans="6:16" x14ac:dyDescent="0.25">
      <c r="F49" s="63"/>
      <c r="G49" s="63"/>
      <c r="H49" s="63"/>
      <c r="I49" s="61"/>
      <c r="J49" s="91"/>
      <c r="K49" s="70"/>
      <c r="L49" s="5" t="s">
        <v>115</v>
      </c>
      <c r="M49" s="70"/>
      <c r="N49" s="71"/>
      <c r="O49" s="71"/>
      <c r="P49" s="72"/>
    </row>
    <row r="50" spans="6:16" x14ac:dyDescent="0.25">
      <c r="F50" s="63"/>
      <c r="G50" s="63"/>
      <c r="H50" s="63"/>
      <c r="I50" s="61">
        <v>6</v>
      </c>
      <c r="J50" s="91"/>
      <c r="K50" s="64" t="s">
        <v>82</v>
      </c>
      <c r="L50" s="34" t="s">
        <v>114</v>
      </c>
      <c r="M50" s="67">
        <v>2.5</v>
      </c>
      <c r="N50" s="68"/>
      <c r="O50" s="68"/>
      <c r="P50" s="69"/>
    </row>
    <row r="51" spans="6:16" x14ac:dyDescent="0.25">
      <c r="F51" s="63"/>
      <c r="G51" s="63"/>
      <c r="H51" s="63"/>
      <c r="I51" s="61"/>
      <c r="J51" s="91"/>
      <c r="K51" s="67"/>
      <c r="L51" s="36" t="s">
        <v>115</v>
      </c>
      <c r="M51" s="67"/>
      <c r="N51" s="68"/>
      <c r="O51" s="68"/>
      <c r="P51" s="69"/>
    </row>
    <row r="52" spans="6:16" x14ac:dyDescent="0.25">
      <c r="F52" s="63"/>
      <c r="G52" s="63"/>
      <c r="H52" s="63"/>
      <c r="I52" s="61"/>
      <c r="J52" s="91"/>
      <c r="K52" s="67" t="s">
        <v>83</v>
      </c>
      <c r="L52" s="36" t="s">
        <v>114</v>
      </c>
      <c r="M52" s="67"/>
      <c r="N52" s="68"/>
      <c r="O52" s="68"/>
      <c r="P52" s="69"/>
    </row>
    <row r="53" spans="6:16" x14ac:dyDescent="0.25">
      <c r="F53" s="63"/>
      <c r="G53" s="63"/>
      <c r="H53" s="63"/>
      <c r="I53" s="61"/>
      <c r="J53" s="91"/>
      <c r="K53" s="67"/>
      <c r="L53" s="36" t="s">
        <v>115</v>
      </c>
      <c r="M53" s="67"/>
      <c r="N53" s="68"/>
      <c r="O53" s="68"/>
      <c r="P53" s="69"/>
    </row>
    <row r="54" spans="6:16" x14ac:dyDescent="0.25">
      <c r="F54" s="63"/>
      <c r="G54" s="63"/>
      <c r="H54" s="63"/>
      <c r="I54" s="61"/>
      <c r="J54" s="91"/>
      <c r="K54" s="67" t="s">
        <v>84</v>
      </c>
      <c r="L54" s="36" t="s">
        <v>114</v>
      </c>
      <c r="M54" s="67"/>
      <c r="N54" s="68"/>
      <c r="O54" s="68"/>
      <c r="P54" s="69"/>
    </row>
    <row r="55" spans="6:16" x14ac:dyDescent="0.25">
      <c r="F55" s="63"/>
      <c r="G55" s="63"/>
      <c r="H55" s="63"/>
      <c r="I55" s="61"/>
      <c r="J55" s="92"/>
      <c r="K55" s="70"/>
      <c r="L55" s="35" t="s">
        <v>115</v>
      </c>
      <c r="M55" s="70"/>
      <c r="N55" s="71"/>
      <c r="O55" s="71"/>
      <c r="P55" s="72"/>
    </row>
    <row r="56" spans="6:16" x14ac:dyDescent="0.25">
      <c r="G56" s="24"/>
      <c r="H56" s="24"/>
    </row>
    <row r="57" spans="6:16" x14ac:dyDescent="0.25">
      <c r="G57" s="24"/>
      <c r="H57" s="24"/>
    </row>
    <row r="58" spans="6:16" x14ac:dyDescent="0.25">
      <c r="G58" s="24"/>
      <c r="H58" s="24"/>
    </row>
    <row r="59" spans="6:16" x14ac:dyDescent="0.25">
      <c r="G59" s="24"/>
      <c r="H59" s="24"/>
    </row>
    <row r="60" spans="6:16" x14ac:dyDescent="0.25">
      <c r="G60" s="24"/>
      <c r="H60" s="24"/>
    </row>
    <row r="61" spans="6:16" x14ac:dyDescent="0.25">
      <c r="G61" s="24"/>
      <c r="H61" s="24"/>
    </row>
    <row r="62" spans="6:16" x14ac:dyDescent="0.25">
      <c r="G62" s="24"/>
      <c r="H62" s="24"/>
    </row>
    <row r="63" spans="6:16" x14ac:dyDescent="0.25">
      <c r="G63" s="24"/>
      <c r="H63" s="24"/>
    </row>
    <row r="64" spans="6:16" x14ac:dyDescent="0.25">
      <c r="G64" s="24"/>
      <c r="H64" s="24"/>
    </row>
    <row r="65" spans="7:8" x14ac:dyDescent="0.25">
      <c r="G65" s="24"/>
      <c r="H65" s="24"/>
    </row>
    <row r="66" spans="7:8" x14ac:dyDescent="0.25">
      <c r="G66" s="24"/>
      <c r="H66" s="24"/>
    </row>
    <row r="67" spans="7:8" x14ac:dyDescent="0.25">
      <c r="G67" s="24"/>
      <c r="H67" s="24"/>
    </row>
  </sheetData>
  <mergeCells count="53">
    <mergeCell ref="M39:P40"/>
    <mergeCell ref="K31:K32"/>
    <mergeCell ref="K33:K34"/>
    <mergeCell ref="K35:K36"/>
    <mergeCell ref="K37:K38"/>
    <mergeCell ref="K39:K40"/>
    <mergeCell ref="M29:P30"/>
    <mergeCell ref="M31:P32"/>
    <mergeCell ref="M33:P34"/>
    <mergeCell ref="M35:P36"/>
    <mergeCell ref="M37:P38"/>
    <mergeCell ref="I44:I49"/>
    <mergeCell ref="I50:I55"/>
    <mergeCell ref="K54:K55"/>
    <mergeCell ref="K29:K30"/>
    <mergeCell ref="J44:J55"/>
    <mergeCell ref="K44:K45"/>
    <mergeCell ref="K46:K47"/>
    <mergeCell ref="K48:K49"/>
    <mergeCell ref="K50:K51"/>
    <mergeCell ref="K52:K53"/>
    <mergeCell ref="J29:J40"/>
    <mergeCell ref="M1:P1"/>
    <mergeCell ref="M13:P13"/>
    <mergeCell ref="J13:L14"/>
    <mergeCell ref="M27:P27"/>
    <mergeCell ref="M28:P28"/>
    <mergeCell ref="K25:K28"/>
    <mergeCell ref="J15:J28"/>
    <mergeCell ref="M22:P22"/>
    <mergeCell ref="M23:P23"/>
    <mergeCell ref="M24:P24"/>
    <mergeCell ref="K19:K24"/>
    <mergeCell ref="M19:P19"/>
    <mergeCell ref="M20:P20"/>
    <mergeCell ref="M21:P21"/>
    <mergeCell ref="M25:P25"/>
    <mergeCell ref="C15:D15"/>
    <mergeCell ref="C42:D42"/>
    <mergeCell ref="M26:P26"/>
    <mergeCell ref="J42:L43"/>
    <mergeCell ref="K15:L16"/>
    <mergeCell ref="K17:L18"/>
    <mergeCell ref="I25:I26"/>
    <mergeCell ref="I27:I28"/>
    <mergeCell ref="I19:I21"/>
    <mergeCell ref="I22:I24"/>
    <mergeCell ref="I29:I34"/>
    <mergeCell ref="I35:I40"/>
    <mergeCell ref="F42:H55"/>
    <mergeCell ref="F15:H40"/>
    <mergeCell ref="M44:P49"/>
    <mergeCell ref="M50:P55"/>
  </mergeCells>
  <conditionalFormatting sqref="M42:P55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15:P24 M29:P4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opLeftCell="A5" workbookViewId="0">
      <selection activeCell="M29" sqref="M29"/>
    </sheetView>
  </sheetViews>
  <sheetFormatPr baseColWidth="10" defaultColWidth="9.140625" defaultRowHeight="15" x14ac:dyDescent="0.25"/>
  <cols>
    <col min="2" max="2" width="18" bestFit="1" customWidth="1"/>
    <col min="3" max="3" width="17.42578125" bestFit="1" customWidth="1"/>
    <col min="7" max="7" width="18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0</v>
      </c>
      <c r="B2" s="3" t="s">
        <v>9</v>
      </c>
      <c r="C2" s="3" t="s">
        <v>47</v>
      </c>
      <c r="D2" s="3">
        <v>0</v>
      </c>
      <c r="E2" s="3" t="s">
        <v>50</v>
      </c>
      <c r="F2" s="3">
        <v>0</v>
      </c>
      <c r="G2" s="3" t="s">
        <v>53</v>
      </c>
      <c r="H2" s="3">
        <v>1</v>
      </c>
      <c r="I2" s="3" t="s">
        <v>50</v>
      </c>
      <c r="J2" s="3">
        <v>0</v>
      </c>
    </row>
    <row r="3" spans="1:10" x14ac:dyDescent="0.25">
      <c r="A3" s="1">
        <v>1</v>
      </c>
      <c r="B3" t="s">
        <v>10</v>
      </c>
      <c r="C3" t="s">
        <v>47</v>
      </c>
      <c r="D3">
        <v>0</v>
      </c>
      <c r="E3" t="s">
        <v>50</v>
      </c>
      <c r="F3">
        <v>0</v>
      </c>
      <c r="G3" t="s">
        <v>54</v>
      </c>
      <c r="H3">
        <v>2</v>
      </c>
      <c r="I3" t="s">
        <v>50</v>
      </c>
      <c r="J3">
        <v>0</v>
      </c>
    </row>
    <row r="4" spans="1:10" x14ac:dyDescent="0.25">
      <c r="A4" s="1">
        <v>2</v>
      </c>
      <c r="B4" t="s">
        <v>11</v>
      </c>
      <c r="C4" t="s">
        <v>47</v>
      </c>
      <c r="D4">
        <v>0</v>
      </c>
      <c r="E4" t="s">
        <v>50</v>
      </c>
      <c r="F4">
        <v>0</v>
      </c>
      <c r="G4" t="s">
        <v>55</v>
      </c>
      <c r="H4">
        <v>2</v>
      </c>
      <c r="I4" t="s">
        <v>50</v>
      </c>
      <c r="J4">
        <v>0</v>
      </c>
    </row>
    <row r="5" spans="1:10" x14ac:dyDescent="0.25">
      <c r="A5" s="1">
        <v>3</v>
      </c>
      <c r="B5" t="s">
        <v>12</v>
      </c>
      <c r="C5" t="s">
        <v>47</v>
      </c>
      <c r="D5">
        <v>0</v>
      </c>
      <c r="E5" t="s">
        <v>50</v>
      </c>
      <c r="F5">
        <v>0</v>
      </c>
      <c r="G5" t="s">
        <v>56</v>
      </c>
      <c r="H5">
        <v>2</v>
      </c>
      <c r="I5" t="s">
        <v>50</v>
      </c>
      <c r="J5">
        <v>0</v>
      </c>
    </row>
    <row r="6" spans="1:10" x14ac:dyDescent="0.25">
      <c r="A6" s="1">
        <v>4</v>
      </c>
      <c r="B6" t="s">
        <v>13</v>
      </c>
      <c r="C6" t="s">
        <v>47</v>
      </c>
      <c r="D6">
        <v>0</v>
      </c>
      <c r="E6" t="s">
        <v>50</v>
      </c>
      <c r="F6">
        <v>0</v>
      </c>
      <c r="G6" t="s">
        <v>57</v>
      </c>
      <c r="H6">
        <v>2</v>
      </c>
      <c r="I6" t="s">
        <v>50</v>
      </c>
      <c r="J6">
        <v>0</v>
      </c>
    </row>
    <row r="7" spans="1:10" x14ac:dyDescent="0.25">
      <c r="A7" s="1">
        <v>5</v>
      </c>
      <c r="B7" t="s">
        <v>14</v>
      </c>
      <c r="C7" t="s">
        <v>47</v>
      </c>
      <c r="D7">
        <v>0</v>
      </c>
      <c r="E7" t="s">
        <v>50</v>
      </c>
      <c r="F7">
        <v>0</v>
      </c>
      <c r="G7" t="s">
        <v>58</v>
      </c>
      <c r="H7">
        <v>2</v>
      </c>
      <c r="I7" t="s">
        <v>50</v>
      </c>
      <c r="J7">
        <v>0</v>
      </c>
    </row>
    <row r="8" spans="1:10" x14ac:dyDescent="0.25">
      <c r="A8" s="1">
        <v>6</v>
      </c>
      <c r="B8" t="s">
        <v>15</v>
      </c>
      <c r="C8" t="s">
        <v>47</v>
      </c>
      <c r="D8">
        <v>0</v>
      </c>
      <c r="E8" t="s">
        <v>50</v>
      </c>
      <c r="F8">
        <v>0</v>
      </c>
      <c r="G8" t="s">
        <v>59</v>
      </c>
      <c r="H8">
        <v>2</v>
      </c>
      <c r="I8" t="s">
        <v>50</v>
      </c>
      <c r="J8">
        <v>0</v>
      </c>
    </row>
    <row r="9" spans="1:10" x14ac:dyDescent="0.25">
      <c r="A9" s="1">
        <v>7</v>
      </c>
      <c r="B9" t="s">
        <v>16</v>
      </c>
      <c r="C9" t="s">
        <v>47</v>
      </c>
      <c r="D9">
        <v>0</v>
      </c>
      <c r="E9" t="s">
        <v>50</v>
      </c>
      <c r="F9">
        <v>0</v>
      </c>
      <c r="G9" t="s">
        <v>54</v>
      </c>
      <c r="H9">
        <v>2</v>
      </c>
      <c r="I9" t="s">
        <v>50</v>
      </c>
      <c r="J9">
        <v>0</v>
      </c>
    </row>
    <row r="10" spans="1:10" x14ac:dyDescent="0.25">
      <c r="A10" s="1">
        <v>8</v>
      </c>
      <c r="B10" t="s">
        <v>17</v>
      </c>
      <c r="C10" t="s">
        <v>48</v>
      </c>
      <c r="D10">
        <v>20</v>
      </c>
      <c r="E10" t="s">
        <v>50</v>
      </c>
      <c r="F10">
        <v>0</v>
      </c>
      <c r="G10" t="s">
        <v>60</v>
      </c>
      <c r="H10">
        <v>5</v>
      </c>
      <c r="I10" t="s">
        <v>50</v>
      </c>
      <c r="J10">
        <v>0</v>
      </c>
    </row>
    <row r="11" spans="1:10" x14ac:dyDescent="0.25">
      <c r="A11" s="1">
        <v>9</v>
      </c>
      <c r="B11" t="s">
        <v>18</v>
      </c>
      <c r="C11" t="s">
        <v>47</v>
      </c>
      <c r="D11">
        <v>0</v>
      </c>
      <c r="E11" t="s">
        <v>50</v>
      </c>
      <c r="F11">
        <v>0</v>
      </c>
      <c r="G11" t="s">
        <v>59</v>
      </c>
      <c r="H11">
        <v>2</v>
      </c>
      <c r="I11" t="s">
        <v>50</v>
      </c>
      <c r="J11">
        <v>0</v>
      </c>
    </row>
    <row r="12" spans="1:10" x14ac:dyDescent="0.25">
      <c r="A12" s="1">
        <v>10</v>
      </c>
      <c r="B12" t="s">
        <v>19</v>
      </c>
      <c r="C12" t="s">
        <v>48</v>
      </c>
      <c r="D12">
        <v>20</v>
      </c>
      <c r="E12" t="s">
        <v>50</v>
      </c>
      <c r="F12">
        <v>0</v>
      </c>
      <c r="G12" t="s">
        <v>60</v>
      </c>
      <c r="H12">
        <v>5</v>
      </c>
      <c r="I12" t="s">
        <v>50</v>
      </c>
      <c r="J12">
        <v>0</v>
      </c>
    </row>
    <row r="13" spans="1:10" x14ac:dyDescent="0.25">
      <c r="A13" s="1">
        <v>11</v>
      </c>
      <c r="B13" t="s">
        <v>20</v>
      </c>
      <c r="C13" t="s">
        <v>47</v>
      </c>
      <c r="D13">
        <v>0</v>
      </c>
      <c r="E13" t="s">
        <v>50</v>
      </c>
      <c r="F13">
        <v>0</v>
      </c>
      <c r="G13" t="s">
        <v>61</v>
      </c>
      <c r="H13">
        <v>2</v>
      </c>
      <c r="I13" t="s">
        <v>50</v>
      </c>
      <c r="J13">
        <v>0</v>
      </c>
    </row>
    <row r="14" spans="1:10" x14ac:dyDescent="0.25">
      <c r="A14" s="1">
        <v>12</v>
      </c>
      <c r="B14" t="s">
        <v>21</v>
      </c>
      <c r="C14" t="s">
        <v>47</v>
      </c>
      <c r="D14">
        <v>0</v>
      </c>
      <c r="E14" t="s">
        <v>50</v>
      </c>
      <c r="F14">
        <v>0</v>
      </c>
      <c r="G14" t="s">
        <v>59</v>
      </c>
      <c r="H14">
        <v>2</v>
      </c>
      <c r="I14" t="s">
        <v>50</v>
      </c>
      <c r="J14">
        <v>0</v>
      </c>
    </row>
    <row r="15" spans="1:10" x14ac:dyDescent="0.25">
      <c r="A15" s="1">
        <v>13</v>
      </c>
      <c r="B15" t="s">
        <v>22</v>
      </c>
      <c r="C15" t="s">
        <v>48</v>
      </c>
      <c r="D15">
        <v>20</v>
      </c>
      <c r="E15" t="s">
        <v>51</v>
      </c>
      <c r="F15">
        <v>12</v>
      </c>
      <c r="G15" t="s">
        <v>60</v>
      </c>
      <c r="H15">
        <v>5</v>
      </c>
      <c r="I15" t="s">
        <v>65</v>
      </c>
      <c r="J15">
        <v>1.3</v>
      </c>
    </row>
    <row r="16" spans="1:10" x14ac:dyDescent="0.25">
      <c r="A16" s="1">
        <v>14</v>
      </c>
      <c r="B16" t="s">
        <v>23</v>
      </c>
      <c r="C16" t="s">
        <v>47</v>
      </c>
      <c r="D16">
        <v>0</v>
      </c>
      <c r="E16" t="s">
        <v>51</v>
      </c>
      <c r="F16">
        <v>12</v>
      </c>
      <c r="G16" t="s">
        <v>58</v>
      </c>
      <c r="H16">
        <v>2</v>
      </c>
      <c r="I16" t="s">
        <v>65</v>
      </c>
      <c r="J16">
        <v>1.3</v>
      </c>
    </row>
    <row r="17" spans="1:10" x14ac:dyDescent="0.25">
      <c r="A17" s="1">
        <v>15</v>
      </c>
      <c r="B17" t="s">
        <v>24</v>
      </c>
      <c r="C17" t="s">
        <v>47</v>
      </c>
      <c r="D17">
        <v>0</v>
      </c>
      <c r="E17" t="s">
        <v>51</v>
      </c>
      <c r="F17">
        <v>12</v>
      </c>
      <c r="G17" t="s">
        <v>59</v>
      </c>
      <c r="H17">
        <v>2</v>
      </c>
      <c r="I17" t="s">
        <v>65</v>
      </c>
      <c r="J17">
        <v>1.3</v>
      </c>
    </row>
    <row r="18" spans="1:10" x14ac:dyDescent="0.25">
      <c r="A18" s="1">
        <v>16</v>
      </c>
      <c r="B18" t="s">
        <v>25</v>
      </c>
      <c r="C18" t="s">
        <v>48</v>
      </c>
      <c r="D18">
        <v>20</v>
      </c>
      <c r="E18" t="s">
        <v>51</v>
      </c>
      <c r="F18">
        <v>15</v>
      </c>
      <c r="G18" t="s">
        <v>60</v>
      </c>
      <c r="H18">
        <v>5</v>
      </c>
      <c r="I18" t="s">
        <v>65</v>
      </c>
      <c r="J18">
        <v>1.3</v>
      </c>
    </row>
    <row r="19" spans="1:10" x14ac:dyDescent="0.25">
      <c r="A19" s="1">
        <v>17</v>
      </c>
      <c r="B19" t="s">
        <v>26</v>
      </c>
      <c r="C19" t="s">
        <v>47</v>
      </c>
      <c r="D19">
        <v>0</v>
      </c>
      <c r="E19" t="s">
        <v>51</v>
      </c>
      <c r="F19">
        <v>15</v>
      </c>
      <c r="G19" t="s">
        <v>58</v>
      </c>
      <c r="H19">
        <v>2</v>
      </c>
      <c r="I19" t="s">
        <v>65</v>
      </c>
      <c r="J19">
        <v>1.3</v>
      </c>
    </row>
    <row r="20" spans="1:10" x14ac:dyDescent="0.25">
      <c r="A20" s="1">
        <v>18</v>
      </c>
      <c r="B20" t="s">
        <v>27</v>
      </c>
      <c r="C20" t="s">
        <v>47</v>
      </c>
      <c r="D20">
        <v>0</v>
      </c>
      <c r="E20" t="s">
        <v>51</v>
      </c>
      <c r="F20">
        <v>15</v>
      </c>
      <c r="G20" t="s">
        <v>59</v>
      </c>
      <c r="H20">
        <v>2</v>
      </c>
      <c r="I20" t="s">
        <v>65</v>
      </c>
      <c r="J20">
        <v>1.3</v>
      </c>
    </row>
    <row r="21" spans="1:10" x14ac:dyDescent="0.25">
      <c r="A21" s="1">
        <v>19</v>
      </c>
      <c r="B21" t="s">
        <v>28</v>
      </c>
      <c r="C21" t="s">
        <v>48</v>
      </c>
      <c r="D21">
        <v>20</v>
      </c>
      <c r="E21" t="s">
        <v>51</v>
      </c>
      <c r="F21">
        <v>20</v>
      </c>
      <c r="G21" t="s">
        <v>60</v>
      </c>
      <c r="H21">
        <v>5</v>
      </c>
      <c r="I21" t="s">
        <v>65</v>
      </c>
      <c r="J21">
        <v>1.3</v>
      </c>
    </row>
    <row r="22" spans="1:10" x14ac:dyDescent="0.25">
      <c r="A22" s="1">
        <v>20</v>
      </c>
      <c r="B22" t="s">
        <v>29</v>
      </c>
      <c r="C22" t="s">
        <v>47</v>
      </c>
      <c r="D22">
        <v>0</v>
      </c>
      <c r="E22" t="s">
        <v>51</v>
      </c>
      <c r="F22">
        <v>20</v>
      </c>
      <c r="G22" t="s">
        <v>58</v>
      </c>
      <c r="H22">
        <v>2</v>
      </c>
      <c r="I22" t="s">
        <v>65</v>
      </c>
      <c r="J22">
        <v>1.3</v>
      </c>
    </row>
    <row r="23" spans="1:10" x14ac:dyDescent="0.25">
      <c r="A23" s="1">
        <v>21</v>
      </c>
      <c r="B23" t="s">
        <v>30</v>
      </c>
      <c r="C23" t="s">
        <v>47</v>
      </c>
      <c r="D23">
        <v>0</v>
      </c>
      <c r="E23" t="s">
        <v>51</v>
      </c>
      <c r="F23">
        <v>20</v>
      </c>
      <c r="G23" t="s">
        <v>59</v>
      </c>
      <c r="H23">
        <v>2</v>
      </c>
      <c r="I23" t="s">
        <v>65</v>
      </c>
      <c r="J23">
        <v>1.3</v>
      </c>
    </row>
    <row r="24" spans="1:10" x14ac:dyDescent="0.25">
      <c r="A24" s="1">
        <v>22</v>
      </c>
      <c r="B24" t="s">
        <v>31</v>
      </c>
      <c r="C24" t="s">
        <v>47</v>
      </c>
      <c r="D24">
        <v>0</v>
      </c>
      <c r="E24" t="s">
        <v>51</v>
      </c>
      <c r="F24">
        <v>30</v>
      </c>
      <c r="G24" t="s">
        <v>58</v>
      </c>
      <c r="H24">
        <v>2</v>
      </c>
      <c r="I24" t="s">
        <v>65</v>
      </c>
      <c r="J24">
        <v>1.3</v>
      </c>
    </row>
    <row r="25" spans="1:10" x14ac:dyDescent="0.25">
      <c r="A25" s="1">
        <v>23</v>
      </c>
      <c r="B25" t="s">
        <v>32</v>
      </c>
      <c r="C25" t="s">
        <v>48</v>
      </c>
      <c r="D25">
        <v>20</v>
      </c>
      <c r="E25" t="s">
        <v>52</v>
      </c>
      <c r="F25">
        <v>30</v>
      </c>
      <c r="G25" t="s">
        <v>60</v>
      </c>
      <c r="H25">
        <v>10</v>
      </c>
      <c r="I25" t="s">
        <v>50</v>
      </c>
      <c r="J25">
        <v>0</v>
      </c>
    </row>
    <row r="26" spans="1:10" x14ac:dyDescent="0.25">
      <c r="A26" s="1">
        <v>24</v>
      </c>
      <c r="B26" t="s">
        <v>33</v>
      </c>
      <c r="C26" t="s">
        <v>47</v>
      </c>
      <c r="D26">
        <v>0</v>
      </c>
      <c r="E26" t="s">
        <v>51</v>
      </c>
      <c r="F26">
        <v>30</v>
      </c>
      <c r="G26" t="s">
        <v>59</v>
      </c>
      <c r="H26">
        <v>2</v>
      </c>
      <c r="I26" t="s">
        <v>65</v>
      </c>
      <c r="J26">
        <v>1.3</v>
      </c>
    </row>
    <row r="27" spans="1:10" x14ac:dyDescent="0.25">
      <c r="A27" s="2">
        <v>25</v>
      </c>
      <c r="B27" s="3" t="s">
        <v>34</v>
      </c>
      <c r="C27" s="3" t="s">
        <v>49</v>
      </c>
      <c r="D27" s="3">
        <v>0</v>
      </c>
      <c r="E27" s="3" t="s">
        <v>50</v>
      </c>
      <c r="F27" s="3">
        <v>0</v>
      </c>
      <c r="G27" s="3" t="s">
        <v>62</v>
      </c>
      <c r="H27" s="3">
        <v>2</v>
      </c>
      <c r="I27" s="3" t="s">
        <v>50</v>
      </c>
      <c r="J27" s="3">
        <v>0</v>
      </c>
    </row>
    <row r="28" spans="1:10" x14ac:dyDescent="0.25">
      <c r="A28" s="2">
        <v>26</v>
      </c>
      <c r="B28" s="3" t="s">
        <v>35</v>
      </c>
      <c r="C28" s="3" t="s">
        <v>49</v>
      </c>
      <c r="D28" s="3">
        <v>0</v>
      </c>
      <c r="E28" s="3" t="s">
        <v>50</v>
      </c>
      <c r="F28" s="3">
        <v>0</v>
      </c>
      <c r="G28" s="3" t="s">
        <v>62</v>
      </c>
      <c r="H28" s="3">
        <v>2</v>
      </c>
      <c r="I28" s="3" t="s">
        <v>50</v>
      </c>
      <c r="J28" s="3">
        <v>0</v>
      </c>
    </row>
    <row r="29" spans="1:10" x14ac:dyDescent="0.25">
      <c r="A29" s="2">
        <v>27</v>
      </c>
      <c r="B29" s="3" t="s">
        <v>36</v>
      </c>
      <c r="C29" s="3" t="s">
        <v>49</v>
      </c>
      <c r="D29" s="3">
        <v>0</v>
      </c>
      <c r="E29" s="3" t="s">
        <v>50</v>
      </c>
      <c r="F29" s="3">
        <v>0</v>
      </c>
      <c r="G29" s="3" t="s">
        <v>62</v>
      </c>
      <c r="H29" s="3">
        <v>2</v>
      </c>
      <c r="I29" s="3" t="s">
        <v>50</v>
      </c>
      <c r="J29" s="3">
        <v>0</v>
      </c>
    </row>
    <row r="30" spans="1:10" x14ac:dyDescent="0.25">
      <c r="A30" s="2">
        <v>28</v>
      </c>
      <c r="B30" s="3" t="s">
        <v>37</v>
      </c>
      <c r="C30" s="3" t="s">
        <v>49</v>
      </c>
      <c r="D30" s="3">
        <v>0</v>
      </c>
      <c r="E30" s="3" t="s">
        <v>50</v>
      </c>
      <c r="F30" s="3">
        <v>0</v>
      </c>
      <c r="G30" s="3" t="s">
        <v>62</v>
      </c>
      <c r="H30" s="3">
        <v>2</v>
      </c>
      <c r="I30" s="3" t="s">
        <v>50</v>
      </c>
      <c r="J30" s="3">
        <v>0</v>
      </c>
    </row>
    <row r="31" spans="1:10" x14ac:dyDescent="0.25">
      <c r="A31" s="2">
        <v>29</v>
      </c>
      <c r="B31" s="3" t="s">
        <v>38</v>
      </c>
      <c r="C31" s="3" t="s">
        <v>49</v>
      </c>
      <c r="D31" s="3">
        <v>0</v>
      </c>
      <c r="E31" s="3" t="s">
        <v>50</v>
      </c>
      <c r="F31" s="3">
        <v>0</v>
      </c>
      <c r="G31" s="3" t="s">
        <v>63</v>
      </c>
      <c r="H31" s="3">
        <v>3</v>
      </c>
      <c r="I31" s="3" t="s">
        <v>50</v>
      </c>
      <c r="J31" s="3">
        <v>0</v>
      </c>
    </row>
    <row r="32" spans="1:10" x14ac:dyDescent="0.25">
      <c r="A32" s="2">
        <v>30</v>
      </c>
      <c r="B32" s="3" t="s">
        <v>39</v>
      </c>
      <c r="C32" s="3" t="s">
        <v>49</v>
      </c>
      <c r="D32" s="3">
        <v>0</v>
      </c>
      <c r="E32" s="3" t="s">
        <v>50</v>
      </c>
      <c r="F32" s="3">
        <v>0</v>
      </c>
      <c r="G32" s="3" t="s">
        <v>63</v>
      </c>
      <c r="H32" s="3">
        <v>3</v>
      </c>
      <c r="I32" s="3" t="s">
        <v>50</v>
      </c>
      <c r="J32" s="3">
        <v>0</v>
      </c>
    </row>
    <row r="33" spans="1:10" x14ac:dyDescent="0.25">
      <c r="A33" s="2">
        <v>31</v>
      </c>
      <c r="B33" s="3" t="s">
        <v>40</v>
      </c>
      <c r="C33" s="3" t="s">
        <v>49</v>
      </c>
      <c r="D33" s="3">
        <v>0</v>
      </c>
      <c r="E33" s="3" t="s">
        <v>50</v>
      </c>
      <c r="F33" s="3">
        <v>0</v>
      </c>
      <c r="G33" s="3" t="s">
        <v>63</v>
      </c>
      <c r="H33" s="3">
        <v>3</v>
      </c>
      <c r="I33" s="3" t="s">
        <v>50</v>
      </c>
      <c r="J33" s="3">
        <v>0</v>
      </c>
    </row>
    <row r="34" spans="1:10" x14ac:dyDescent="0.25">
      <c r="A34" s="1">
        <v>32</v>
      </c>
      <c r="B34" t="s">
        <v>41</v>
      </c>
      <c r="C34" t="s">
        <v>49</v>
      </c>
      <c r="D34">
        <v>0</v>
      </c>
      <c r="E34" t="s">
        <v>50</v>
      </c>
      <c r="F34">
        <v>0</v>
      </c>
      <c r="G34" t="s">
        <v>64</v>
      </c>
      <c r="H34">
        <v>0.8</v>
      </c>
      <c r="I34" t="s">
        <v>50</v>
      </c>
      <c r="J34">
        <v>0</v>
      </c>
    </row>
    <row r="35" spans="1:10" x14ac:dyDescent="0.25">
      <c r="A35" s="1">
        <v>33</v>
      </c>
      <c r="B35" t="s">
        <v>42</v>
      </c>
      <c r="C35" t="s">
        <v>49</v>
      </c>
      <c r="D35">
        <v>0</v>
      </c>
      <c r="E35" t="s">
        <v>50</v>
      </c>
      <c r="F35">
        <v>0</v>
      </c>
      <c r="G35" t="s">
        <v>64</v>
      </c>
      <c r="H35">
        <v>0.8</v>
      </c>
      <c r="I35" t="s">
        <v>50</v>
      </c>
      <c r="J35">
        <v>0</v>
      </c>
    </row>
    <row r="36" spans="1:10" x14ac:dyDescent="0.25">
      <c r="A36" s="1">
        <v>34</v>
      </c>
      <c r="B36" t="s">
        <v>43</v>
      </c>
      <c r="C36" t="s">
        <v>49</v>
      </c>
      <c r="D36">
        <v>0</v>
      </c>
      <c r="E36" t="s">
        <v>51</v>
      </c>
      <c r="F36">
        <v>5</v>
      </c>
      <c r="G36" t="s">
        <v>64</v>
      </c>
      <c r="H36">
        <v>0.8</v>
      </c>
      <c r="I36" t="s">
        <v>50</v>
      </c>
      <c r="J36">
        <v>0</v>
      </c>
    </row>
    <row r="37" spans="1:10" x14ac:dyDescent="0.25">
      <c r="A37" s="1">
        <v>35</v>
      </c>
      <c r="B37" t="s">
        <v>44</v>
      </c>
      <c r="C37" t="s">
        <v>49</v>
      </c>
      <c r="D37">
        <v>0</v>
      </c>
      <c r="E37" t="s">
        <v>51</v>
      </c>
      <c r="F37">
        <v>9</v>
      </c>
      <c r="G37" t="s">
        <v>64</v>
      </c>
      <c r="H37">
        <v>0.8</v>
      </c>
      <c r="I37" t="s">
        <v>50</v>
      </c>
      <c r="J37">
        <v>0</v>
      </c>
    </row>
    <row r="38" spans="1:10" x14ac:dyDescent="0.25">
      <c r="A38" s="1">
        <v>36</v>
      </c>
      <c r="B38" t="s">
        <v>45</v>
      </c>
      <c r="C38" t="s">
        <v>49</v>
      </c>
      <c r="D38">
        <v>0</v>
      </c>
      <c r="E38" t="s">
        <v>51</v>
      </c>
      <c r="F38">
        <v>11</v>
      </c>
      <c r="G38" t="s">
        <v>64</v>
      </c>
      <c r="H38">
        <v>0.8</v>
      </c>
      <c r="I38" t="s">
        <v>50</v>
      </c>
      <c r="J38">
        <v>0</v>
      </c>
    </row>
    <row r="39" spans="1:10" x14ac:dyDescent="0.25">
      <c r="A39" s="1">
        <v>37</v>
      </c>
      <c r="B39" t="s">
        <v>46</v>
      </c>
      <c r="C39" t="s">
        <v>49</v>
      </c>
      <c r="D39">
        <v>0</v>
      </c>
      <c r="E39" t="s">
        <v>51</v>
      </c>
      <c r="F39">
        <v>14</v>
      </c>
      <c r="G39" t="s">
        <v>64</v>
      </c>
      <c r="H39">
        <v>0.8</v>
      </c>
      <c r="I39" t="s">
        <v>50</v>
      </c>
      <c r="J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to_analyse_first show</vt:lpstr>
      <vt:lpstr>to_analyse_first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De Carvalho Araujo</dc:creator>
  <cp:lastModifiedBy>Lorena De Carvalho Araujo</cp:lastModifiedBy>
  <dcterms:created xsi:type="dcterms:W3CDTF">2022-08-31T11:41:47Z</dcterms:created>
  <dcterms:modified xsi:type="dcterms:W3CDTF">2022-12-16T17:02:02Z</dcterms:modified>
</cp:coreProperties>
</file>