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1840" windowHeight="13740" tabRatio="622" activeTab="1"/>
  </bookViews>
  <sheets>
    <sheet name="SUMMARY" sheetId="29" r:id="rId1"/>
    <sheet name="Julia Attend" sheetId="30" r:id="rId2"/>
    <sheet name="Laura Attend" sheetId="31" r:id="rId3"/>
    <sheet name="Jen Attend" sheetId="32" r:id="rId4"/>
    <sheet name="Jason Attend" sheetId="33" r:id="rId5"/>
    <sheet name="Michael Attend" sheetId="34" r:id="rId6"/>
    <sheet name="Ernie Attend" sheetId="35" r:id="rId7"/>
    <sheet name="Kathryn Attend" sheetId="36" r:id="rId8"/>
    <sheet name="Julia Roster" sheetId="50" r:id="rId9"/>
    <sheet name="Laura Roster" sheetId="49" r:id="rId10"/>
    <sheet name="Jen Roster" sheetId="48" r:id="rId11"/>
    <sheet name="Jason Roster" sheetId="47" r:id="rId12"/>
    <sheet name="Michael Roster" sheetId="46" r:id="rId13"/>
    <sheet name="Ernie Roster" sheetId="44" r:id="rId14"/>
    <sheet name="Kathryn Roster" sheetId="45" r:id="rId15"/>
    <sheet name="Template Attend" sheetId="1" r:id="rId16"/>
    <sheet name="Template Roster" sheetId="28" r:id="rId17"/>
    <sheet name="Sheet4" sheetId="15" r:id="rId18"/>
  </sheets>
  <definedNames>
    <definedName name="_xlnm._FilterDatabase" localSheetId="1" hidden="1">'Julia Attend'!$A$11:$AN$140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57" i="30" l="1"/>
  <c r="AL157" i="30"/>
  <c r="AM157" i="30" s="1"/>
  <c r="AN156" i="30"/>
  <c r="AL156" i="30"/>
  <c r="AM156" i="30" s="1"/>
  <c r="AN155" i="30"/>
  <c r="AL155" i="30"/>
  <c r="AM155" i="30" s="1"/>
  <c r="AN154" i="30"/>
  <c r="AL154" i="30"/>
  <c r="AM154" i="30" s="1"/>
  <c r="AN153" i="30"/>
  <c r="AL153" i="30"/>
  <c r="AM153" i="30" s="1"/>
  <c r="AN152" i="30"/>
  <c r="AL152" i="30"/>
  <c r="AM152" i="30" s="1"/>
  <c r="AN151" i="30"/>
  <c r="AL151" i="30"/>
  <c r="AM151" i="30" s="1"/>
  <c r="AN150" i="30"/>
  <c r="AL150" i="30"/>
  <c r="AM150" i="30" s="1"/>
  <c r="AN149" i="30"/>
  <c r="AL149" i="30"/>
  <c r="AM149" i="30" s="1"/>
  <c r="AN148" i="30"/>
  <c r="AL148" i="30"/>
  <c r="AM148" i="30" s="1"/>
  <c r="AN147" i="30"/>
  <c r="AL147" i="30"/>
  <c r="AM147" i="30" s="1"/>
  <c r="AN146" i="30"/>
  <c r="AL146" i="30"/>
  <c r="AM146" i="30" s="1"/>
  <c r="AN145" i="30"/>
  <c r="AL145" i="30"/>
  <c r="AM145" i="30" s="1"/>
  <c r="AN144" i="30"/>
  <c r="AL144" i="30"/>
  <c r="AM144" i="30" s="1"/>
  <c r="AN143" i="30"/>
  <c r="AL143" i="30"/>
  <c r="AM143" i="30" s="1"/>
  <c r="AN142" i="30"/>
  <c r="AL142" i="30"/>
  <c r="AM142" i="30" s="1"/>
  <c r="AN141" i="30"/>
  <c r="AL141" i="30"/>
  <c r="AM141" i="30" s="1"/>
  <c r="AN56" i="30"/>
  <c r="AL56" i="30"/>
  <c r="AM56" i="30" s="1"/>
  <c r="AN95" i="30"/>
  <c r="AL95" i="30"/>
  <c r="AM95" i="30" s="1"/>
  <c r="AN54" i="30"/>
  <c r="AL54" i="30"/>
  <c r="AM54" i="30" s="1"/>
  <c r="AN134" i="30"/>
  <c r="AL134" i="30"/>
  <c r="AM134" i="30" s="1"/>
  <c r="AN91" i="30"/>
  <c r="AL91" i="30"/>
  <c r="AM91" i="30" s="1"/>
  <c r="AN90" i="30"/>
  <c r="AL90" i="30"/>
  <c r="AM90" i="30" s="1"/>
  <c r="AN132" i="30"/>
  <c r="AL132" i="30"/>
  <c r="AM132" i="30" s="1"/>
  <c r="AN131" i="30"/>
  <c r="AL131" i="30"/>
  <c r="AM131" i="30" s="1"/>
  <c r="AN50" i="30"/>
  <c r="AL50" i="30"/>
  <c r="AM50" i="30" s="1"/>
  <c r="AN87" i="30"/>
  <c r="AL87" i="30"/>
  <c r="AM87" i="30" s="1"/>
  <c r="AN127" i="30"/>
  <c r="AL127" i="30"/>
  <c r="AM127" i="30" s="1"/>
  <c r="AN46" i="30"/>
  <c r="AL46" i="30"/>
  <c r="AM46" i="30" s="1"/>
  <c r="AN122" i="30"/>
  <c r="AL122" i="30"/>
  <c r="AM122" i="30" s="1"/>
  <c r="AN83" i="30"/>
  <c r="AL83" i="30"/>
  <c r="AM83" i="30" s="1"/>
  <c r="AN44" i="30"/>
  <c r="AL44" i="30"/>
  <c r="AM44" i="30" s="1"/>
  <c r="AN119" i="30"/>
  <c r="AL119" i="30"/>
  <c r="AM119" i="30" s="1"/>
  <c r="AN118" i="30"/>
  <c r="AL118" i="30"/>
  <c r="AM118" i="30" s="1"/>
  <c r="AN41" i="30"/>
  <c r="AL41" i="30"/>
  <c r="AM41" i="30" s="1"/>
  <c r="AN116" i="30"/>
  <c r="AL116" i="30"/>
  <c r="AM116" i="30" s="1"/>
  <c r="AN115" i="30"/>
  <c r="AL115" i="30"/>
  <c r="AM115" i="30" s="1"/>
  <c r="AN75" i="30"/>
  <c r="AL75" i="30"/>
  <c r="AM75" i="30" s="1"/>
  <c r="AN74" i="30"/>
  <c r="AL74" i="30"/>
  <c r="AM74" i="30" s="1"/>
  <c r="AN31" i="30"/>
  <c r="AL31" i="30"/>
  <c r="AM31" i="30" s="1"/>
  <c r="AN66" i="30"/>
  <c r="AL66" i="30"/>
  <c r="AM66" i="30" s="1"/>
  <c r="AN65" i="30"/>
  <c r="AL65" i="30"/>
  <c r="AM65" i="30" s="1"/>
  <c r="AN105" i="30"/>
  <c r="AL105" i="30"/>
  <c r="AM105" i="30" s="1"/>
  <c r="AN27" i="30"/>
  <c r="AL27" i="30"/>
  <c r="AM27" i="30" s="1"/>
  <c r="AN23" i="30"/>
  <c r="AL23" i="30"/>
  <c r="AM23" i="30" s="1"/>
  <c r="AN101" i="30"/>
  <c r="AL101" i="30"/>
  <c r="AM101" i="30" s="1"/>
  <c r="AN22" i="30"/>
  <c r="AL22" i="30"/>
  <c r="AM22" i="30" s="1"/>
  <c r="AN97" i="30"/>
  <c r="AL97" i="30"/>
  <c r="AM97" i="30" s="1"/>
  <c r="AN58" i="30"/>
  <c r="AL58" i="30"/>
  <c r="AM58" i="30" s="1"/>
  <c r="AN57" i="30"/>
  <c r="AL57" i="30"/>
  <c r="AM57" i="30" s="1"/>
  <c r="F13" i="34" l="1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E13" i="34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9" i="35"/>
  <c r="AL20" i="35"/>
  <c r="AL21" i="35"/>
  <c r="AL22" i="35"/>
  <c r="AL23" i="35"/>
  <c r="AL24" i="35"/>
  <c r="AL25" i="35"/>
  <c r="AL26" i="35"/>
  <c r="AL27" i="35"/>
  <c r="AL28" i="35"/>
  <c r="AL29" i="35"/>
  <c r="AL30" i="35"/>
  <c r="AL31" i="35"/>
  <c r="AL32" i="35"/>
  <c r="AL33" i="35"/>
  <c r="AL34" i="35"/>
  <c r="AL35" i="35"/>
  <c r="AL36" i="35"/>
  <c r="AL39" i="35"/>
  <c r="AL40" i="35"/>
  <c r="AL42" i="35"/>
  <c r="AL45" i="35"/>
  <c r="AL46" i="35"/>
  <c r="AL47" i="35"/>
  <c r="AL48" i="35"/>
  <c r="AL49" i="35"/>
  <c r="AL51" i="35"/>
  <c r="AL52" i="35"/>
  <c r="AL53" i="35"/>
  <c r="AL54" i="35"/>
  <c r="AL55" i="35"/>
  <c r="AL56" i="35"/>
  <c r="AL57" i="35"/>
  <c r="AL58" i="35"/>
  <c r="AL59" i="35"/>
  <c r="AL60" i="35"/>
  <c r="AL61" i="35"/>
  <c r="AL63" i="35"/>
  <c r="AL64" i="35"/>
  <c r="AL65" i="35"/>
  <c r="AL66" i="35"/>
  <c r="AL67" i="35"/>
  <c r="AL69" i="35"/>
  <c r="AL70" i="35"/>
  <c r="AL71" i="35"/>
  <c r="AL72" i="35"/>
  <c r="AL73" i="35"/>
  <c r="AL75" i="35"/>
  <c r="AL76" i="35"/>
  <c r="AL77" i="35"/>
  <c r="AL78" i="35"/>
  <c r="AL79" i="35"/>
  <c r="AL80" i="35"/>
  <c r="AL81" i="35"/>
  <c r="AL82" i="35"/>
  <c r="AL83" i="35"/>
  <c r="AL84" i="35"/>
  <c r="AL85" i="35"/>
  <c r="AL86" i="35"/>
  <c r="AL87" i="35"/>
  <c r="AL88" i="35"/>
  <c r="AL90" i="35"/>
  <c r="AL91" i="35"/>
  <c r="AL92" i="35"/>
  <c r="AL93" i="35"/>
  <c r="AL95" i="35"/>
  <c r="AL96" i="35"/>
  <c r="AL97" i="35"/>
  <c r="AL99" i="35"/>
  <c r="AL100" i="35"/>
  <c r="AL101" i="35"/>
  <c r="AL102" i="35"/>
  <c r="AL103" i="35"/>
  <c r="AL62" i="35"/>
  <c r="AL74" i="35"/>
  <c r="AL68" i="35"/>
  <c r="AL13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E15" i="35"/>
  <c r="E14" i="35"/>
  <c r="E13" i="35"/>
  <c r="AL99" i="36"/>
  <c r="AM99" i="36"/>
  <c r="AL100" i="36"/>
  <c r="AM100" i="36"/>
  <c r="AL101" i="36"/>
  <c r="AM101" i="36"/>
  <c r="AL102" i="36"/>
  <c r="AM102" i="36"/>
  <c r="AL103" i="36"/>
  <c r="AM103" i="36"/>
  <c r="AL105" i="36"/>
  <c r="AM105" i="36"/>
  <c r="AL106" i="36"/>
  <c r="AM106" i="36"/>
  <c r="AL107" i="36"/>
  <c r="AM107" i="36"/>
  <c r="AL108" i="36"/>
  <c r="AM108" i="36"/>
  <c r="AL109" i="36"/>
  <c r="AM109" i="36"/>
  <c r="AL110" i="36"/>
  <c r="AM110" i="36"/>
  <c r="AL111" i="36"/>
  <c r="AM111" i="36"/>
  <c r="AL112" i="36"/>
  <c r="AM112" i="36"/>
  <c r="AL113" i="36"/>
  <c r="AM113" i="36"/>
  <c r="AL114" i="36"/>
  <c r="AM114" i="36"/>
  <c r="AL115" i="36"/>
  <c r="AM115" i="36"/>
  <c r="AL116" i="36"/>
  <c r="AM116" i="36"/>
  <c r="AL117" i="36"/>
  <c r="AM117" i="36"/>
  <c r="AL118" i="36"/>
  <c r="AM118" i="36"/>
  <c r="AL119" i="36"/>
  <c r="AM119" i="36"/>
  <c r="AL120" i="36"/>
  <c r="AM120" i="36"/>
  <c r="AL121" i="36"/>
  <c r="AM121" i="36"/>
  <c r="AL122" i="36"/>
  <c r="AM122" i="36"/>
  <c r="AL123" i="36"/>
  <c r="AM123" i="36"/>
  <c r="AL124" i="36"/>
  <c r="AM124" i="36"/>
  <c r="AL125" i="36"/>
  <c r="AM125" i="36"/>
  <c r="AL126" i="36"/>
  <c r="AM126" i="36"/>
  <c r="AL127" i="36"/>
  <c r="AM127" i="36"/>
  <c r="AL128" i="36"/>
  <c r="AM128" i="36"/>
  <c r="AL129" i="36"/>
  <c r="AM129" i="36"/>
  <c r="AL130" i="36"/>
  <c r="AM130" i="36"/>
  <c r="AL131" i="36"/>
  <c r="AM131" i="36"/>
  <c r="AL132" i="36"/>
  <c r="AM132" i="36"/>
  <c r="AL134" i="36"/>
  <c r="AM134" i="36"/>
  <c r="AL135" i="36"/>
  <c r="AM135" i="36"/>
  <c r="AL136" i="36"/>
  <c r="AM136" i="36"/>
  <c r="AL137" i="36"/>
  <c r="AM137" i="36"/>
  <c r="AL138" i="36"/>
  <c r="AM138" i="36"/>
  <c r="AL21" i="36"/>
  <c r="AM21" i="36"/>
  <c r="AL22" i="36"/>
  <c r="AM22" i="36"/>
  <c r="AL23" i="36"/>
  <c r="AM23" i="36"/>
  <c r="AL24" i="36"/>
  <c r="AM24" i="36"/>
  <c r="AL25" i="36"/>
  <c r="AM25" i="36"/>
  <c r="AL28" i="36"/>
  <c r="AM28" i="36"/>
  <c r="AL29" i="36"/>
  <c r="AM29" i="36"/>
  <c r="AL31" i="36"/>
  <c r="AM31" i="36"/>
  <c r="AL32" i="36"/>
  <c r="AM32" i="36"/>
  <c r="AL33" i="36"/>
  <c r="AM33" i="36"/>
  <c r="AL34" i="36"/>
  <c r="AM34" i="36"/>
  <c r="AL35" i="36"/>
  <c r="AM35" i="36"/>
  <c r="AL36" i="36"/>
  <c r="AM36" i="36"/>
  <c r="AL37" i="36"/>
  <c r="AM37" i="36"/>
  <c r="AL38" i="36"/>
  <c r="AM38" i="36"/>
  <c r="AL39" i="36"/>
  <c r="AM39" i="36"/>
  <c r="AL40" i="36"/>
  <c r="AM40" i="36"/>
  <c r="AL41" i="36"/>
  <c r="AM41" i="36"/>
  <c r="AL42" i="36"/>
  <c r="AM42" i="36"/>
  <c r="AL43" i="36"/>
  <c r="AM43" i="36"/>
  <c r="AL44" i="36"/>
  <c r="AM44" i="36"/>
  <c r="AL46" i="36"/>
  <c r="AM46" i="36"/>
  <c r="AL47" i="36"/>
  <c r="AM47" i="36"/>
  <c r="AL49" i="36"/>
  <c r="AM49" i="36"/>
  <c r="AL50" i="36"/>
  <c r="AM50" i="36"/>
  <c r="AL51" i="36"/>
  <c r="AM51" i="36"/>
  <c r="AL52" i="36"/>
  <c r="AM52" i="36"/>
  <c r="AL53" i="36"/>
  <c r="AM53" i="36"/>
  <c r="AL54" i="36"/>
  <c r="AM54" i="36"/>
  <c r="AL56" i="36"/>
  <c r="AM56" i="36"/>
  <c r="AL57" i="36"/>
  <c r="AM57" i="36"/>
  <c r="AL58" i="36"/>
  <c r="AM58" i="36"/>
  <c r="AL59" i="36"/>
  <c r="AM59" i="36"/>
  <c r="AL60" i="36"/>
  <c r="AM60" i="36"/>
  <c r="AL61" i="36"/>
  <c r="AM61" i="36"/>
  <c r="AL62" i="36"/>
  <c r="AM62" i="36"/>
  <c r="AL63" i="36"/>
  <c r="AM63" i="36"/>
  <c r="AL64" i="36"/>
  <c r="AM64" i="36"/>
  <c r="AL65" i="36"/>
  <c r="AM65" i="36"/>
  <c r="AL66" i="36"/>
  <c r="AM66" i="36"/>
  <c r="AL67" i="36"/>
  <c r="AM67" i="36"/>
  <c r="AL69" i="36"/>
  <c r="AM69" i="36"/>
  <c r="AL70" i="36"/>
  <c r="AM70" i="36"/>
  <c r="AL71" i="36"/>
  <c r="AM71" i="36"/>
  <c r="AL72" i="36"/>
  <c r="AM72" i="36"/>
  <c r="AL73" i="36"/>
  <c r="AM73" i="36"/>
  <c r="AL74" i="36"/>
  <c r="AM74" i="36"/>
  <c r="AL75" i="36"/>
  <c r="AM75" i="36"/>
  <c r="AL76" i="36"/>
  <c r="AM76" i="36"/>
  <c r="AL77" i="36"/>
  <c r="AM77" i="36"/>
  <c r="AL78" i="36"/>
  <c r="AM78" i="36"/>
  <c r="AL79" i="36"/>
  <c r="AM79" i="36"/>
  <c r="AL80" i="36"/>
  <c r="AM80" i="36"/>
  <c r="AL81" i="36"/>
  <c r="AM81" i="36"/>
  <c r="AL82" i="36"/>
  <c r="AM82" i="36"/>
  <c r="AL83" i="36"/>
  <c r="AM83" i="36"/>
  <c r="AL84" i="36"/>
  <c r="AM84" i="36"/>
  <c r="AL85" i="36"/>
  <c r="AM85" i="36"/>
  <c r="AL86" i="36"/>
  <c r="AM86" i="36"/>
  <c r="AL87" i="36"/>
  <c r="AM87" i="36"/>
  <c r="AL88" i="36"/>
  <c r="AM88" i="36"/>
  <c r="AL89" i="36"/>
  <c r="AM89" i="36"/>
  <c r="AL90" i="36"/>
  <c r="AM90" i="36"/>
  <c r="AL91" i="36"/>
  <c r="AM91" i="36"/>
  <c r="AL92" i="36"/>
  <c r="AM92" i="36"/>
  <c r="AL93" i="36"/>
  <c r="AM93" i="36"/>
  <c r="AL94" i="36"/>
  <c r="AM94" i="36"/>
  <c r="AL95" i="36"/>
  <c r="AM95" i="36"/>
  <c r="AL96" i="36"/>
  <c r="AM96" i="36"/>
  <c r="AL97" i="36"/>
  <c r="AM97" i="36"/>
  <c r="AL98" i="36"/>
  <c r="AM98" i="36"/>
  <c r="AL55" i="36"/>
  <c r="AM55" i="36"/>
  <c r="AL104" i="36"/>
  <c r="AM104" i="36"/>
  <c r="AL26" i="36"/>
  <c r="AM26" i="36"/>
  <c r="AL30" i="36"/>
  <c r="AM30" i="36"/>
  <c r="AL45" i="36"/>
  <c r="AM45" i="36"/>
  <c r="AL48" i="36"/>
  <c r="AM48" i="36"/>
  <c r="AL68" i="36"/>
  <c r="AM68" i="36"/>
  <c r="AM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E16" i="36"/>
  <c r="E15" i="36"/>
  <c r="E13" i="36"/>
  <c r="E14" i="36"/>
  <c r="AL76" i="34"/>
  <c r="AL77" i="34"/>
  <c r="AL80" i="34"/>
  <c r="AL81" i="34"/>
  <c r="AL82" i="34"/>
  <c r="AL83" i="34"/>
  <c r="AL84" i="34"/>
  <c r="AL85" i="34"/>
  <c r="AL86" i="34"/>
  <c r="AL87" i="34"/>
  <c r="AL88" i="34"/>
  <c r="AL92" i="34"/>
  <c r="AL94" i="34"/>
  <c r="AL95" i="34"/>
  <c r="AL96" i="34"/>
  <c r="AL97" i="34"/>
  <c r="AL98" i="34"/>
  <c r="AL99" i="34"/>
  <c r="AL102" i="34"/>
  <c r="AL104" i="34"/>
  <c r="AL105" i="34"/>
  <c r="AL106" i="34"/>
  <c r="AL107" i="34"/>
  <c r="AL108" i="34"/>
  <c r="AL109" i="34"/>
  <c r="AL110" i="34"/>
  <c r="AL111" i="34"/>
  <c r="AL112" i="34"/>
  <c r="AL113" i="34"/>
  <c r="AL114" i="34"/>
  <c r="AL115" i="34"/>
  <c r="AL116" i="34"/>
  <c r="AL117" i="34"/>
  <c r="AL118" i="34"/>
  <c r="AL19" i="34"/>
  <c r="AL21" i="34"/>
  <c r="AL22" i="34"/>
  <c r="AL24" i="34"/>
  <c r="AL25" i="34"/>
  <c r="AL26" i="34"/>
  <c r="AL27" i="34"/>
  <c r="AL28" i="34"/>
  <c r="AL29" i="34"/>
  <c r="AL30" i="34"/>
  <c r="AL31" i="34"/>
  <c r="AL32" i="34"/>
  <c r="AL33" i="34"/>
  <c r="AL34" i="34"/>
  <c r="AL35" i="34"/>
  <c r="AL36" i="34"/>
  <c r="AL37" i="34"/>
  <c r="AL38" i="34"/>
  <c r="AL39" i="34"/>
  <c r="AL40" i="34"/>
  <c r="AL41" i="34"/>
  <c r="AL42" i="34"/>
  <c r="AL43" i="34"/>
  <c r="AL44" i="34"/>
  <c r="AL45" i="34"/>
  <c r="AL46" i="34"/>
  <c r="AL47" i="34"/>
  <c r="AL48" i="34"/>
  <c r="AL49" i="34"/>
  <c r="AL50" i="34"/>
  <c r="AL52" i="34"/>
  <c r="AL53" i="34"/>
  <c r="AL54" i="34"/>
  <c r="AL55" i="34"/>
  <c r="AL56" i="34"/>
  <c r="AL57" i="34"/>
  <c r="AL59" i="34"/>
  <c r="AL60" i="34"/>
  <c r="AL61" i="34"/>
  <c r="AL62" i="34"/>
  <c r="AL63" i="34"/>
  <c r="AL64" i="34"/>
  <c r="AL65" i="34"/>
  <c r="AL66" i="34"/>
  <c r="AL67" i="34"/>
  <c r="AL69" i="34"/>
  <c r="AL70" i="34"/>
  <c r="AL72" i="34"/>
  <c r="AL74" i="34"/>
  <c r="AL75" i="34"/>
  <c r="AL93" i="34"/>
  <c r="AL101" i="34"/>
  <c r="AL100" i="34"/>
  <c r="AL13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E14" i="34"/>
  <c r="E15" i="34"/>
  <c r="AL20" i="33"/>
  <c r="AL21" i="33"/>
  <c r="AL22" i="33"/>
  <c r="AL24" i="33"/>
  <c r="AL25" i="33"/>
  <c r="AL26" i="33"/>
  <c r="AL27" i="33"/>
  <c r="AL28" i="33"/>
  <c r="AL29" i="33"/>
  <c r="AL30" i="33"/>
  <c r="AL32" i="33"/>
  <c r="AL34" i="33"/>
  <c r="AL38" i="33"/>
  <c r="AL39" i="33"/>
  <c r="AL40" i="33"/>
  <c r="AL41" i="33"/>
  <c r="AL42" i="33"/>
  <c r="AL46" i="33"/>
  <c r="AL47" i="33"/>
  <c r="AL49" i="33"/>
  <c r="AL50" i="33"/>
  <c r="AL52" i="33"/>
  <c r="AL53" i="33"/>
  <c r="AL54" i="33"/>
  <c r="AL55" i="33"/>
  <c r="AL56" i="33"/>
  <c r="AL57" i="33"/>
  <c r="AL58" i="33"/>
  <c r="AL62" i="33"/>
  <c r="AL63" i="33"/>
  <c r="AL64" i="33"/>
  <c r="AL70" i="33"/>
  <c r="AL71" i="33"/>
  <c r="AL72" i="33"/>
  <c r="AL73" i="33"/>
  <c r="AL74" i="33"/>
  <c r="AL78" i="33"/>
  <c r="AL81" i="33"/>
  <c r="AL85" i="33"/>
  <c r="AL86" i="33"/>
  <c r="AL87" i="33"/>
  <c r="AL88" i="33"/>
  <c r="AL89" i="33"/>
  <c r="AL90" i="33"/>
  <c r="AL94" i="33"/>
  <c r="AL96" i="33"/>
  <c r="AL98" i="33"/>
  <c r="AL99" i="33"/>
  <c r="AL100" i="33"/>
  <c r="AL101" i="33"/>
  <c r="AL103" i="33"/>
  <c r="AL36" i="33"/>
  <c r="AL45" i="33"/>
  <c r="AL48" i="33"/>
  <c r="AL51" i="33"/>
  <c r="AL65" i="33"/>
  <c r="AL75" i="33"/>
  <c r="AL76" i="33"/>
  <c r="AL66" i="33"/>
  <c r="AL102" i="33"/>
  <c r="AL67" i="33"/>
  <c r="AL35" i="33"/>
  <c r="AL23" i="33"/>
  <c r="AL60" i="33"/>
  <c r="AL79" i="33"/>
  <c r="AM13" i="33"/>
  <c r="AL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E13" i="33"/>
  <c r="E15" i="33"/>
  <c r="E14" i="33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72" i="32"/>
  <c r="AL73" i="32"/>
  <c r="AL77" i="32"/>
  <c r="AL79" i="32"/>
  <c r="AL80" i="32"/>
  <c r="AL81" i="32"/>
  <c r="AL82" i="32"/>
  <c r="AL83" i="32"/>
  <c r="AL84" i="32"/>
  <c r="AL85" i="32"/>
  <c r="AL88" i="32"/>
  <c r="AL91" i="32"/>
  <c r="AL92" i="32"/>
  <c r="AL93" i="32"/>
  <c r="AL94" i="32"/>
  <c r="AL95" i="32"/>
  <c r="AL96" i="32"/>
  <c r="AL97" i="32"/>
  <c r="AL98" i="32"/>
  <c r="AL99" i="32"/>
  <c r="AL100" i="32"/>
  <c r="AL101" i="32"/>
  <c r="AL102" i="32"/>
  <c r="AL103" i="32"/>
  <c r="AL104" i="32"/>
  <c r="AL105" i="32"/>
  <c r="AL107" i="32"/>
  <c r="AL108" i="32"/>
  <c r="AL109" i="32"/>
  <c r="AL111" i="32"/>
  <c r="AL113" i="32"/>
  <c r="AL114" i="32"/>
  <c r="AL115" i="32"/>
  <c r="AL116" i="32"/>
  <c r="AL117" i="32"/>
  <c r="AL118" i="32"/>
  <c r="AL120" i="32"/>
  <c r="AL121" i="32"/>
  <c r="AL122" i="32"/>
  <c r="AL20" i="32"/>
  <c r="AL21" i="32"/>
  <c r="AL22" i="32"/>
  <c r="AL25" i="32"/>
  <c r="AL26" i="32"/>
  <c r="AL27" i="32"/>
  <c r="AL28" i="32"/>
  <c r="AL29" i="32"/>
  <c r="AL30" i="32"/>
  <c r="AL31" i="32"/>
  <c r="AL32" i="32"/>
  <c r="AL33" i="32"/>
  <c r="AL34" i="32"/>
  <c r="AL35" i="32"/>
  <c r="AL36" i="32"/>
  <c r="AL38" i="32"/>
  <c r="AL39" i="32"/>
  <c r="AL40" i="32"/>
  <c r="AL41" i="32"/>
  <c r="AL42" i="32"/>
  <c r="AL43" i="32"/>
  <c r="AL44" i="32"/>
  <c r="AL45" i="32"/>
  <c r="AL46" i="32"/>
  <c r="AL47" i="32"/>
  <c r="AL48" i="32"/>
  <c r="AL49" i="32"/>
  <c r="AL50" i="32"/>
  <c r="AL51" i="32"/>
  <c r="AL52" i="32"/>
  <c r="AL53" i="32"/>
  <c r="AL54" i="32"/>
  <c r="AL55" i="32"/>
  <c r="AL56" i="32"/>
  <c r="AL57" i="32"/>
  <c r="AL58" i="32"/>
  <c r="AL60" i="32"/>
  <c r="AL61" i="32"/>
  <c r="AL62" i="32"/>
  <c r="AL63" i="32"/>
  <c r="AL64" i="32"/>
  <c r="AL65" i="32"/>
  <c r="AL66" i="32"/>
  <c r="AL68" i="32"/>
  <c r="AL70" i="32"/>
  <c r="AL75" i="32"/>
  <c r="AL110" i="32"/>
  <c r="AL112" i="32"/>
  <c r="AL119" i="32"/>
  <c r="AL23" i="32"/>
  <c r="AL78" i="32"/>
  <c r="AL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L21" i="31"/>
  <c r="AL22" i="31"/>
  <c r="AL24" i="31"/>
  <c r="AL25" i="31"/>
  <c r="AL28" i="31"/>
  <c r="AL29" i="31"/>
  <c r="AL30" i="31"/>
  <c r="AL31" i="31"/>
  <c r="AL33" i="31"/>
  <c r="AL34" i="31"/>
  <c r="AL35" i="31"/>
  <c r="AL36" i="31"/>
  <c r="AL38" i="31"/>
  <c r="AL40" i="31"/>
  <c r="AL41" i="31"/>
  <c r="AL43" i="31"/>
  <c r="AL44" i="31"/>
  <c r="AL46" i="31"/>
  <c r="AL47" i="31"/>
  <c r="AL49" i="31"/>
  <c r="AL50" i="31"/>
  <c r="AL51" i="31"/>
  <c r="AL52" i="31"/>
  <c r="AL54" i="31"/>
  <c r="AL55" i="31"/>
  <c r="AL56" i="31"/>
  <c r="AL57" i="31"/>
  <c r="AL42" i="31"/>
  <c r="AL23" i="31"/>
  <c r="AL26" i="31"/>
  <c r="AL27" i="31"/>
  <c r="AL32" i="31"/>
  <c r="AL37" i="31"/>
  <c r="AL39" i="31"/>
  <c r="AL45" i="31"/>
  <c r="AL48" i="31"/>
  <c r="AL53" i="31"/>
  <c r="AL14" i="31"/>
  <c r="AL58" i="31"/>
  <c r="AL59" i="31"/>
  <c r="AL60" i="31"/>
  <c r="AL61" i="31"/>
  <c r="AL62" i="31"/>
  <c r="AL63" i="31"/>
  <c r="AL64" i="31"/>
  <c r="AL65" i="31"/>
  <c r="AL67" i="31"/>
  <c r="AL69" i="31"/>
  <c r="AL71" i="31"/>
  <c r="AL73" i="31"/>
  <c r="AL74" i="31"/>
  <c r="AL75" i="31"/>
  <c r="AL76" i="31"/>
  <c r="AL77" i="31"/>
  <c r="AL78" i="31"/>
  <c r="AL80" i="31"/>
  <c r="AL81" i="31"/>
  <c r="AL66" i="31"/>
  <c r="AL72" i="31"/>
  <c r="AL68" i="31"/>
  <c r="AL70" i="31"/>
  <c r="AL79" i="31"/>
  <c r="AL82" i="31"/>
  <c r="AL15" i="31"/>
  <c r="AL83" i="31"/>
  <c r="AL84" i="31"/>
  <c r="AL85" i="31"/>
  <c r="AL88" i="31"/>
  <c r="AL89" i="31"/>
  <c r="AL90" i="31"/>
  <c r="AL95" i="31"/>
  <c r="AL96" i="31"/>
  <c r="AL98" i="31"/>
  <c r="AL99" i="31"/>
  <c r="AL100" i="31"/>
  <c r="AL101" i="31"/>
  <c r="AL102" i="31"/>
  <c r="AL103" i="31"/>
  <c r="AL104" i="31"/>
  <c r="AL105" i="31"/>
  <c r="AL108" i="31"/>
  <c r="AL109" i="31"/>
  <c r="AL112" i="31"/>
  <c r="AL113" i="31"/>
  <c r="AL114" i="31"/>
  <c r="AL115" i="31"/>
  <c r="AL119" i="31"/>
  <c r="AL121" i="31"/>
  <c r="AL122" i="31"/>
  <c r="AL107" i="31"/>
  <c r="AL86" i="31"/>
  <c r="AL117" i="31"/>
  <c r="AL116" i="31"/>
  <c r="AL118" i="31"/>
  <c r="AL94" i="31"/>
  <c r="AL92" i="31"/>
  <c r="AL87" i="31"/>
  <c r="AL91" i="31"/>
  <c r="AL93" i="31"/>
  <c r="AL97" i="31"/>
  <c r="AL106" i="31"/>
  <c r="AL110" i="31"/>
  <c r="AL111" i="31"/>
  <c r="AL120" i="31"/>
  <c r="AL16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E16" i="31"/>
  <c r="E15" i="31"/>
  <c r="E14" i="31"/>
  <c r="F13" i="31"/>
  <c r="E13" i="31"/>
  <c r="E15" i="32"/>
  <c r="E14" i="32"/>
  <c r="E13" i="32"/>
  <c r="AN21" i="31"/>
  <c r="AN13" i="31"/>
  <c r="AN20" i="32"/>
  <c r="AN13" i="32"/>
  <c r="AN20" i="33"/>
  <c r="AN13" i="33"/>
  <c r="AN19" i="34"/>
  <c r="AN13" i="34"/>
  <c r="AN19" i="35"/>
  <c r="AN13" i="35"/>
  <c r="AN20" i="36"/>
  <c r="AN13" i="36"/>
  <c r="AN21" i="30"/>
  <c r="D7" i="31"/>
  <c r="D7" i="32"/>
  <c r="D7" i="33"/>
  <c r="D7" i="34"/>
  <c r="D7" i="35"/>
  <c r="D7" i="36"/>
  <c r="E18" i="31"/>
  <c r="F18" i="31"/>
  <c r="G13" i="31"/>
  <c r="G18" i="31"/>
  <c r="H13" i="31"/>
  <c r="H18" i="31"/>
  <c r="I13" i="31"/>
  <c r="I18" i="31"/>
  <c r="K13" i="31"/>
  <c r="K18" i="31"/>
  <c r="J13" i="31"/>
  <c r="J18" i="31"/>
  <c r="AL18" i="31"/>
  <c r="D5" i="31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L17" i="32"/>
  <c r="D5" i="32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L17" i="33"/>
  <c r="D5" i="33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L17" i="34"/>
  <c r="D5" i="34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L17" i="35"/>
  <c r="D5" i="35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L18" i="36"/>
  <c r="D5" i="36"/>
  <c r="G13" i="30"/>
  <c r="G18" i="30" s="1"/>
  <c r="E13" i="30"/>
  <c r="E18" i="30" s="1"/>
  <c r="H13" i="30"/>
  <c r="H18" i="30" s="1"/>
  <c r="I13" i="30"/>
  <c r="I18" i="30" s="1"/>
  <c r="K13" i="30"/>
  <c r="K18" i="30" s="1"/>
  <c r="J13" i="30"/>
  <c r="J18" i="30" s="1"/>
  <c r="AM13" i="31"/>
  <c r="D4" i="31"/>
  <c r="AL24" i="32"/>
  <c r="AL37" i="32"/>
  <c r="AL59" i="32"/>
  <c r="AL67" i="32"/>
  <c r="AL69" i="32"/>
  <c r="AL71" i="32"/>
  <c r="AL74" i="32"/>
  <c r="AL76" i="32"/>
  <c r="AL86" i="32"/>
  <c r="AL87" i="32"/>
  <c r="AL89" i="32"/>
  <c r="AL90" i="32"/>
  <c r="AL106" i="32"/>
  <c r="AM13" i="32"/>
  <c r="D4" i="32"/>
  <c r="AL31" i="33"/>
  <c r="AL33" i="33"/>
  <c r="AL37" i="33"/>
  <c r="AL43" i="33"/>
  <c r="AL44" i="33"/>
  <c r="AL59" i="33"/>
  <c r="AL61" i="33"/>
  <c r="AL68" i="33"/>
  <c r="AL69" i="33"/>
  <c r="AL77" i="33"/>
  <c r="AL80" i="33"/>
  <c r="AL82" i="33"/>
  <c r="AL83" i="33"/>
  <c r="AL84" i="33"/>
  <c r="AL91" i="33"/>
  <c r="AL92" i="33"/>
  <c r="AL93" i="33"/>
  <c r="AL95" i="33"/>
  <c r="AL97" i="33"/>
  <c r="AL104" i="33"/>
  <c r="AL105" i="33"/>
  <c r="AL106" i="33"/>
  <c r="AL107" i="33"/>
  <c r="AL108" i="33"/>
  <c r="AL109" i="33"/>
  <c r="AL110" i="33"/>
  <c r="AL111" i="33"/>
  <c r="AL112" i="33"/>
  <c r="AL113" i="33"/>
  <c r="AL114" i="33"/>
  <c r="AL115" i="33"/>
  <c r="AL116" i="33"/>
  <c r="AL117" i="33"/>
  <c r="AL118" i="33"/>
  <c r="AL119" i="33"/>
  <c r="D4" i="33"/>
  <c r="AL20" i="34"/>
  <c r="AL23" i="34"/>
  <c r="AL51" i="34"/>
  <c r="AL58" i="34"/>
  <c r="AL68" i="34"/>
  <c r="AL71" i="34"/>
  <c r="AL73" i="34"/>
  <c r="AL78" i="34"/>
  <c r="AL79" i="34"/>
  <c r="AL89" i="34"/>
  <c r="AL90" i="34"/>
  <c r="AL91" i="34"/>
  <c r="AL103" i="34"/>
  <c r="AL119" i="34"/>
  <c r="AM13" i="34"/>
  <c r="D4" i="34"/>
  <c r="AL37" i="35"/>
  <c r="AL38" i="35"/>
  <c r="AL41" i="35"/>
  <c r="AL43" i="35"/>
  <c r="AL44" i="35"/>
  <c r="AL50" i="35"/>
  <c r="AL89" i="35"/>
  <c r="AL94" i="35"/>
  <c r="AL98" i="35"/>
  <c r="AL104" i="35"/>
  <c r="AL105" i="35"/>
  <c r="AL106" i="35"/>
  <c r="AL107" i="35"/>
  <c r="AL108" i="35"/>
  <c r="AL109" i="35"/>
  <c r="AL110" i="35"/>
  <c r="AL111" i="35"/>
  <c r="AL112" i="35"/>
  <c r="AL113" i="35"/>
  <c r="AL114" i="35"/>
  <c r="AL115" i="35"/>
  <c r="AL116" i="35"/>
  <c r="AL117" i="35"/>
  <c r="AL118" i="35"/>
  <c r="AL119" i="35"/>
  <c r="AM13" i="35"/>
  <c r="D4" i="35"/>
  <c r="AL20" i="36"/>
  <c r="AL27" i="36"/>
  <c r="D4" i="36"/>
  <c r="AL21" i="30"/>
  <c r="AL24" i="30"/>
  <c r="AL25" i="30"/>
  <c r="AL26" i="30"/>
  <c r="AL28" i="30"/>
  <c r="AL32" i="30"/>
  <c r="AL33" i="30"/>
  <c r="AL34" i="30"/>
  <c r="AL35" i="30"/>
  <c r="AL36" i="30"/>
  <c r="AL37" i="30"/>
  <c r="AL38" i="30"/>
  <c r="AL39" i="30"/>
  <c r="AL40" i="30"/>
  <c r="AL42" i="30"/>
  <c r="AL43" i="30"/>
  <c r="AL45" i="30"/>
  <c r="AL47" i="30"/>
  <c r="AL49" i="30"/>
  <c r="AL51" i="30"/>
  <c r="AL52" i="30"/>
  <c r="AL53" i="30"/>
  <c r="AL55" i="30"/>
  <c r="AL59" i="30"/>
  <c r="AL60" i="30"/>
  <c r="AL61" i="30"/>
  <c r="AL63" i="30"/>
  <c r="AL64" i="30"/>
  <c r="AL67" i="30"/>
  <c r="AL68" i="30"/>
  <c r="AL69" i="30"/>
  <c r="AL71" i="30"/>
  <c r="AL72" i="30"/>
  <c r="AL73" i="30"/>
  <c r="AL76" i="30"/>
  <c r="AL78" i="30"/>
  <c r="AL79" i="30"/>
  <c r="AL80" i="30"/>
  <c r="AL81" i="30"/>
  <c r="AL82" i="30"/>
  <c r="AL84" i="30"/>
  <c r="AL85" i="30"/>
  <c r="AL86" i="30"/>
  <c r="AL88" i="30"/>
  <c r="AL89" i="30"/>
  <c r="AL92" i="30"/>
  <c r="AL93" i="30"/>
  <c r="AL94" i="30"/>
  <c r="AL96" i="30"/>
  <c r="AL98" i="30"/>
  <c r="AL99" i="30"/>
  <c r="AL100" i="30"/>
  <c r="AL102" i="30"/>
  <c r="AL103" i="30"/>
  <c r="AL104" i="30"/>
  <c r="AL106" i="30"/>
  <c r="AL107" i="30"/>
  <c r="AL108" i="30"/>
  <c r="AL109" i="30"/>
  <c r="AL110" i="30"/>
  <c r="AL112" i="30"/>
  <c r="AL113" i="30"/>
  <c r="AL114" i="30"/>
  <c r="AL117" i="30"/>
  <c r="AL120" i="30"/>
  <c r="AL123" i="30"/>
  <c r="AL124" i="30"/>
  <c r="AL125" i="30"/>
  <c r="AL126" i="30"/>
  <c r="AL128" i="30"/>
  <c r="AL129" i="30"/>
  <c r="AL130" i="30"/>
  <c r="AL133" i="30"/>
  <c r="AL135" i="30"/>
  <c r="AL136" i="30"/>
  <c r="AL137" i="30"/>
  <c r="AL138" i="30"/>
  <c r="AL139" i="30"/>
  <c r="AL29" i="30"/>
  <c r="AL30" i="30"/>
  <c r="AL48" i="30"/>
  <c r="AL70" i="30"/>
  <c r="AL77" i="30"/>
  <c r="AL62" i="30"/>
  <c r="AL121" i="30"/>
  <c r="AK18" i="31"/>
  <c r="AK17" i="32"/>
  <c r="AK17" i="33"/>
  <c r="AK17" i="34"/>
  <c r="AK17" i="35"/>
  <c r="AK18" i="36"/>
  <c r="AL14" i="33"/>
  <c r="AL15" i="33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E16" i="30"/>
  <c r="E15" i="30"/>
  <c r="E14" i="30"/>
  <c r="AL13" i="31"/>
  <c r="AL12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F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K18" i="30" s="1"/>
  <c r="AM20" i="36"/>
  <c r="AM27" i="36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M34" i="35"/>
  <c r="AM35" i="35"/>
  <c r="AM36" i="35"/>
  <c r="AM37" i="35"/>
  <c r="AM38" i="35"/>
  <c r="AM39" i="35"/>
  <c r="AM40" i="35"/>
  <c r="AM41" i="35"/>
  <c r="AM42" i="35"/>
  <c r="AM43" i="35"/>
  <c r="AM44" i="35"/>
  <c r="AM45" i="35"/>
  <c r="AM46" i="35"/>
  <c r="AM47" i="35"/>
  <c r="AM48" i="35"/>
  <c r="AM49" i="35"/>
  <c r="AM50" i="35"/>
  <c r="AM51" i="35"/>
  <c r="AM52" i="35"/>
  <c r="AM53" i="35"/>
  <c r="AM54" i="35"/>
  <c r="AM55" i="35"/>
  <c r="AM56" i="35"/>
  <c r="AM57" i="35"/>
  <c r="AM58" i="35"/>
  <c r="AM59" i="35"/>
  <c r="AM60" i="35"/>
  <c r="AM61" i="35"/>
  <c r="AM62" i="35"/>
  <c r="AM63" i="35"/>
  <c r="AM64" i="35"/>
  <c r="AM65" i="35"/>
  <c r="AM66" i="35"/>
  <c r="AM67" i="35"/>
  <c r="AM68" i="35"/>
  <c r="AM69" i="35"/>
  <c r="AM70" i="35"/>
  <c r="AM71" i="35"/>
  <c r="AM72" i="35"/>
  <c r="AM73" i="35"/>
  <c r="AM74" i="35"/>
  <c r="AM75" i="35"/>
  <c r="AM76" i="35"/>
  <c r="AM77" i="35"/>
  <c r="AM78" i="35"/>
  <c r="AM79" i="35"/>
  <c r="AM80" i="35"/>
  <c r="AM81" i="35"/>
  <c r="AM82" i="35"/>
  <c r="AM83" i="35"/>
  <c r="AM84" i="35"/>
  <c r="AM85" i="35"/>
  <c r="AM19" i="34"/>
  <c r="AM20" i="34"/>
  <c r="AM21" i="34"/>
  <c r="AM22" i="34"/>
  <c r="AM23" i="34"/>
  <c r="AM24" i="34"/>
  <c r="AM25" i="34"/>
  <c r="AM26" i="34"/>
  <c r="AM27" i="34"/>
  <c r="AM28" i="34"/>
  <c r="AM29" i="34"/>
  <c r="AM30" i="34"/>
  <c r="AM31" i="34"/>
  <c r="AM32" i="34"/>
  <c r="AM33" i="34"/>
  <c r="AM34" i="34"/>
  <c r="AM35" i="34"/>
  <c r="AM36" i="34"/>
  <c r="AM37" i="34"/>
  <c r="AM38" i="34"/>
  <c r="AM39" i="34"/>
  <c r="AM40" i="34"/>
  <c r="AM41" i="34"/>
  <c r="AM42" i="34"/>
  <c r="AM43" i="34"/>
  <c r="AM44" i="34"/>
  <c r="AM45" i="34"/>
  <c r="AM46" i="34"/>
  <c r="AM47" i="34"/>
  <c r="AM48" i="34"/>
  <c r="AM49" i="34"/>
  <c r="AM50" i="34"/>
  <c r="AM51" i="34"/>
  <c r="AM52" i="34"/>
  <c r="AM53" i="34"/>
  <c r="AM54" i="34"/>
  <c r="AM55" i="34"/>
  <c r="AM56" i="34"/>
  <c r="AM57" i="34"/>
  <c r="AM58" i="34"/>
  <c r="AM59" i="34"/>
  <c r="AM60" i="34"/>
  <c r="AM61" i="34"/>
  <c r="AM62" i="34"/>
  <c r="AM63" i="34"/>
  <c r="AM64" i="34"/>
  <c r="AM65" i="34"/>
  <c r="AM66" i="34"/>
  <c r="AM67" i="34"/>
  <c r="AM68" i="34"/>
  <c r="AM69" i="34"/>
  <c r="AM70" i="34"/>
  <c r="AM71" i="34"/>
  <c r="AM72" i="34"/>
  <c r="AM73" i="34"/>
  <c r="AM74" i="34"/>
  <c r="AM75" i="34"/>
  <c r="AM76" i="34"/>
  <c r="AM77" i="34"/>
  <c r="AM78" i="34"/>
  <c r="AM79" i="34"/>
  <c r="AM80" i="34"/>
  <c r="AM81" i="34"/>
  <c r="AM82" i="34"/>
  <c r="AM83" i="34"/>
  <c r="AM84" i="34"/>
  <c r="AM85" i="34"/>
  <c r="AM20" i="33"/>
  <c r="AM21" i="33"/>
  <c r="AM22" i="33"/>
  <c r="AM23" i="33"/>
  <c r="AM24" i="33"/>
  <c r="AM25" i="33"/>
  <c r="AM26" i="33"/>
  <c r="AM27" i="33"/>
  <c r="AM28" i="33"/>
  <c r="AM29" i="33"/>
  <c r="AM30" i="33"/>
  <c r="AM31" i="33"/>
  <c r="AM32" i="33"/>
  <c r="AM33" i="33"/>
  <c r="AM34" i="33"/>
  <c r="AM35" i="33"/>
  <c r="AM36" i="33"/>
  <c r="AM37" i="33"/>
  <c r="AM38" i="33"/>
  <c r="AM39" i="33"/>
  <c r="AM40" i="33"/>
  <c r="AM41" i="33"/>
  <c r="AM42" i="33"/>
  <c r="AM43" i="33"/>
  <c r="AM44" i="33"/>
  <c r="AM45" i="33"/>
  <c r="AM46" i="33"/>
  <c r="AM47" i="33"/>
  <c r="AM48" i="33"/>
  <c r="AM49" i="33"/>
  <c r="AM50" i="33"/>
  <c r="AM51" i="33"/>
  <c r="AM52" i="33"/>
  <c r="AM53" i="33"/>
  <c r="AM54" i="33"/>
  <c r="AM55" i="33"/>
  <c r="AM56" i="33"/>
  <c r="AM57" i="33"/>
  <c r="AM58" i="33"/>
  <c r="AM59" i="33"/>
  <c r="AM60" i="33"/>
  <c r="AM61" i="33"/>
  <c r="AM62" i="33"/>
  <c r="AM63" i="33"/>
  <c r="AM64" i="33"/>
  <c r="AM65" i="33"/>
  <c r="AM66" i="33"/>
  <c r="AM67" i="33"/>
  <c r="AM68" i="33"/>
  <c r="AM69" i="33"/>
  <c r="AM70" i="33"/>
  <c r="AM71" i="33"/>
  <c r="AM72" i="33"/>
  <c r="AM73" i="33"/>
  <c r="AM74" i="33"/>
  <c r="AM75" i="33"/>
  <c r="AM76" i="33"/>
  <c r="AM77" i="33"/>
  <c r="AM78" i="33"/>
  <c r="AM79" i="33"/>
  <c r="AM80" i="33"/>
  <c r="AM81" i="33"/>
  <c r="AM82" i="33"/>
  <c r="AM83" i="33"/>
  <c r="AM84" i="33"/>
  <c r="AM85" i="33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41" i="32"/>
  <c r="AM42" i="32"/>
  <c r="AM43" i="32"/>
  <c r="AM44" i="32"/>
  <c r="AM45" i="32"/>
  <c r="AM46" i="32"/>
  <c r="AM47" i="32"/>
  <c r="AM48" i="32"/>
  <c r="AM49" i="32"/>
  <c r="AM50" i="32"/>
  <c r="AM51" i="32"/>
  <c r="AM52" i="32"/>
  <c r="AM53" i="32"/>
  <c r="AM54" i="32"/>
  <c r="AM55" i="32"/>
  <c r="AM56" i="32"/>
  <c r="AM57" i="32"/>
  <c r="AM58" i="32"/>
  <c r="AM59" i="32"/>
  <c r="AM60" i="32"/>
  <c r="AM61" i="32"/>
  <c r="AM62" i="32"/>
  <c r="AM63" i="32"/>
  <c r="AM64" i="32"/>
  <c r="AM65" i="32"/>
  <c r="AM66" i="32"/>
  <c r="AM67" i="32"/>
  <c r="AM68" i="32"/>
  <c r="AM69" i="32"/>
  <c r="AM70" i="32"/>
  <c r="AM71" i="32"/>
  <c r="AM72" i="32"/>
  <c r="AM73" i="32"/>
  <c r="AM74" i="32"/>
  <c r="AM75" i="32"/>
  <c r="AM76" i="32"/>
  <c r="AM77" i="32"/>
  <c r="AM78" i="32"/>
  <c r="AM79" i="32"/>
  <c r="AM80" i="32"/>
  <c r="AM81" i="32"/>
  <c r="AM82" i="32"/>
  <c r="AM83" i="32"/>
  <c r="AM84" i="32"/>
  <c r="AM85" i="32"/>
  <c r="AM86" i="32"/>
  <c r="AM87" i="32"/>
  <c r="AM88" i="32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M21" i="31"/>
  <c r="AM22" i="31"/>
  <c r="AM23" i="31"/>
  <c r="AM24" i="31"/>
  <c r="AM25" i="31"/>
  <c r="AM26" i="31"/>
  <c r="AM27" i="31"/>
  <c r="AM28" i="31"/>
  <c r="AM29" i="31"/>
  <c r="AM30" i="31"/>
  <c r="AM31" i="31"/>
  <c r="AM32" i="31"/>
  <c r="AM33" i="31"/>
  <c r="AM34" i="31"/>
  <c r="AM35" i="31"/>
  <c r="AM36" i="31"/>
  <c r="AM37" i="31"/>
  <c r="AM38" i="31"/>
  <c r="AM39" i="31"/>
  <c r="AM40" i="31"/>
  <c r="AM41" i="31"/>
  <c r="AM42" i="31"/>
  <c r="AM43" i="31"/>
  <c r="AM44" i="31"/>
  <c r="AM45" i="31"/>
  <c r="AM46" i="31"/>
  <c r="AM47" i="31"/>
  <c r="AM48" i="31"/>
  <c r="AM49" i="31"/>
  <c r="AM50" i="31"/>
  <c r="AM51" i="31"/>
  <c r="AM52" i="31"/>
  <c r="AM53" i="31"/>
  <c r="AM54" i="31"/>
  <c r="AM55" i="31"/>
  <c r="AM56" i="31"/>
  <c r="AM57" i="31"/>
  <c r="AM58" i="31"/>
  <c r="AM59" i="31"/>
  <c r="AM60" i="31"/>
  <c r="AM61" i="31"/>
  <c r="AM62" i="31"/>
  <c r="AM63" i="31"/>
  <c r="AM64" i="31"/>
  <c r="AM65" i="31"/>
  <c r="AM66" i="31"/>
  <c r="AM67" i="31"/>
  <c r="AM68" i="31"/>
  <c r="AM69" i="31"/>
  <c r="AM70" i="31"/>
  <c r="AM71" i="31"/>
  <c r="AM72" i="31"/>
  <c r="AM73" i="31"/>
  <c r="AM74" i="31"/>
  <c r="AM75" i="31"/>
  <c r="AM76" i="31"/>
  <c r="AM77" i="31"/>
  <c r="AM78" i="31"/>
  <c r="AM79" i="31"/>
  <c r="AM80" i="31"/>
  <c r="AM81" i="31"/>
  <c r="AM82" i="31"/>
  <c r="AM83" i="31"/>
  <c r="AM84" i="31"/>
  <c r="AM85" i="31"/>
  <c r="AM86" i="31"/>
  <c r="AM87" i="31"/>
  <c r="AM88" i="31"/>
  <c r="AM89" i="31"/>
  <c r="F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M21" i="30"/>
  <c r="AM24" i="30"/>
  <c r="AM25" i="30"/>
  <c r="AM26" i="30"/>
  <c r="AM28" i="30"/>
  <c r="AM29" i="30"/>
  <c r="AM30" i="30"/>
  <c r="AM32" i="30"/>
  <c r="AM33" i="30"/>
  <c r="AM34" i="30"/>
  <c r="AM35" i="30"/>
  <c r="AM36" i="30"/>
  <c r="AM37" i="30"/>
  <c r="AM38" i="30"/>
  <c r="AM39" i="30"/>
  <c r="AM40" i="30"/>
  <c r="AM42" i="30"/>
  <c r="AM43" i="30"/>
  <c r="AM45" i="30"/>
  <c r="AM47" i="30"/>
  <c r="AM48" i="30"/>
  <c r="AM49" i="30"/>
  <c r="AM51" i="30"/>
  <c r="AM52" i="30"/>
  <c r="AM53" i="30"/>
  <c r="AM55" i="30"/>
  <c r="AM59" i="30"/>
  <c r="AM60" i="30"/>
  <c r="AM61" i="30"/>
  <c r="AM62" i="30"/>
  <c r="AM63" i="30"/>
  <c r="AM64" i="30"/>
  <c r="AM67" i="30"/>
  <c r="AM68" i="30"/>
  <c r="AM69" i="30"/>
  <c r="AM70" i="30"/>
  <c r="AM71" i="30"/>
  <c r="AM72" i="30"/>
  <c r="AM73" i="30"/>
  <c r="AM76" i="30"/>
  <c r="AM77" i="30"/>
  <c r="AM78" i="30"/>
  <c r="AM79" i="30"/>
  <c r="AM80" i="30"/>
  <c r="AM81" i="30"/>
  <c r="AM82" i="30"/>
  <c r="AM84" i="30"/>
  <c r="AM85" i="30"/>
  <c r="AM86" i="30"/>
  <c r="AM88" i="30"/>
  <c r="AM89" i="30"/>
  <c r="AM92" i="30"/>
  <c r="AM93" i="30"/>
  <c r="AM94" i="30"/>
  <c r="AM96" i="30"/>
  <c r="AM98" i="30"/>
  <c r="AM99" i="30"/>
  <c r="AM100" i="30"/>
  <c r="AM102" i="30"/>
  <c r="AN24" i="30"/>
  <c r="AN25" i="30"/>
  <c r="AN26" i="30"/>
  <c r="AN28" i="30"/>
  <c r="AN29" i="30"/>
  <c r="AN30" i="30"/>
  <c r="AN32" i="30"/>
  <c r="AN33" i="30"/>
  <c r="AN34" i="30"/>
  <c r="AN35" i="30"/>
  <c r="AN36" i="30"/>
  <c r="AN37" i="30"/>
  <c r="AN38" i="30"/>
  <c r="AN39" i="30"/>
  <c r="AN40" i="30"/>
  <c r="AN42" i="30"/>
  <c r="AN43" i="30"/>
  <c r="AN45" i="30"/>
  <c r="AN47" i="30"/>
  <c r="AN48" i="30"/>
  <c r="AN49" i="30"/>
  <c r="AN51" i="30"/>
  <c r="AN52" i="30"/>
  <c r="AN53" i="30"/>
  <c r="AN55" i="30"/>
  <c r="AN59" i="30"/>
  <c r="AN60" i="30"/>
  <c r="AN61" i="30"/>
  <c r="AN62" i="30"/>
  <c r="AN63" i="30"/>
  <c r="AN64" i="30"/>
  <c r="AN67" i="30"/>
  <c r="AN68" i="30"/>
  <c r="AN69" i="30"/>
  <c r="AN70" i="30"/>
  <c r="AN71" i="30"/>
  <c r="AN72" i="30"/>
  <c r="AN73" i="30"/>
  <c r="AN76" i="30"/>
  <c r="AN77" i="30"/>
  <c r="AN78" i="30"/>
  <c r="AN79" i="30"/>
  <c r="AN80" i="30"/>
  <c r="AN81" i="30"/>
  <c r="AN82" i="30"/>
  <c r="AN84" i="30"/>
  <c r="AN85" i="30"/>
  <c r="AN86" i="30"/>
  <c r="AN88" i="30"/>
  <c r="AN89" i="30"/>
  <c r="AN92" i="30"/>
  <c r="AN93" i="30"/>
  <c r="AN94" i="30"/>
  <c r="AN96" i="30"/>
  <c r="AN98" i="30"/>
  <c r="AN99" i="30"/>
  <c r="AN100" i="30"/>
  <c r="AN102" i="30"/>
  <c r="AN103" i="30"/>
  <c r="AN104" i="30"/>
  <c r="AN106" i="30"/>
  <c r="AN107" i="30"/>
  <c r="AN108" i="30"/>
  <c r="AN109" i="30"/>
  <c r="AN110" i="30"/>
  <c r="AN111" i="30"/>
  <c r="AN112" i="30"/>
  <c r="AN113" i="30"/>
  <c r="AN114" i="30"/>
  <c r="AN117" i="30"/>
  <c r="AN120" i="30"/>
  <c r="AN121" i="30"/>
  <c r="AN123" i="30"/>
  <c r="AN124" i="30"/>
  <c r="AN125" i="30"/>
  <c r="AN126" i="30"/>
  <c r="AN128" i="30"/>
  <c r="AN129" i="30"/>
  <c r="AN130" i="30"/>
  <c r="AN133" i="30"/>
  <c r="AN135" i="30"/>
  <c r="AN136" i="30"/>
  <c r="AN137" i="30"/>
  <c r="AN138" i="30"/>
  <c r="AN139" i="30"/>
  <c r="AL133" i="36"/>
  <c r="AL111" i="30"/>
  <c r="AM111" i="30" s="1"/>
  <c r="AL121" i="33"/>
  <c r="AL120" i="33"/>
  <c r="AN132" i="32"/>
  <c r="AM132" i="32"/>
  <c r="AN131" i="32"/>
  <c r="AM131" i="32"/>
  <c r="AN138" i="36"/>
  <c r="AN137" i="36"/>
  <c r="AN136" i="36"/>
  <c r="AN135" i="36"/>
  <c r="AN134" i="36"/>
  <c r="AN133" i="36"/>
  <c r="AM133" i="36"/>
  <c r="AN132" i="36"/>
  <c r="AN131" i="36"/>
  <c r="AN130" i="36"/>
  <c r="AN129" i="36"/>
  <c r="AN128" i="36"/>
  <c r="AN127" i="36"/>
  <c r="AN126" i="36"/>
  <c r="AN125" i="36"/>
  <c r="AN124" i="36"/>
  <c r="AN123" i="36"/>
  <c r="AN122" i="36"/>
  <c r="AN121" i="36"/>
  <c r="AN120" i="36"/>
  <c r="AN119" i="36"/>
  <c r="AN118" i="36"/>
  <c r="AN117" i="36"/>
  <c r="AN116" i="36"/>
  <c r="AN115" i="36"/>
  <c r="AN114" i="36"/>
  <c r="AN113" i="36"/>
  <c r="AN112" i="36"/>
  <c r="AN111" i="36"/>
  <c r="AN110" i="36"/>
  <c r="AN109" i="36"/>
  <c r="AN108" i="36"/>
  <c r="AN107" i="36"/>
  <c r="AN106" i="36"/>
  <c r="AN105" i="36"/>
  <c r="AN104" i="36"/>
  <c r="AN103" i="36"/>
  <c r="AN102" i="36"/>
  <c r="AN101" i="36"/>
  <c r="AN100" i="36"/>
  <c r="AN99" i="36"/>
  <c r="AN98" i="36"/>
  <c r="AN97" i="36"/>
  <c r="AN96" i="36"/>
  <c r="AN95" i="36"/>
  <c r="AN94" i="36"/>
  <c r="AN93" i="36"/>
  <c r="AN92" i="36"/>
  <c r="AN91" i="36"/>
  <c r="AN90" i="36"/>
  <c r="AN89" i="36"/>
  <c r="AN88" i="36"/>
  <c r="AN87" i="36"/>
  <c r="AN86" i="36"/>
  <c r="AN85" i="36"/>
  <c r="AN84" i="36"/>
  <c r="AN83" i="36"/>
  <c r="AN82" i="36"/>
  <c r="AN81" i="36"/>
  <c r="AN80" i="36"/>
  <c r="AN79" i="36"/>
  <c r="AN78" i="36"/>
  <c r="AN77" i="36"/>
  <c r="AN76" i="36"/>
  <c r="AN75" i="36"/>
  <c r="AN74" i="36"/>
  <c r="AN73" i="36"/>
  <c r="AN72" i="36"/>
  <c r="AN71" i="36"/>
  <c r="AN70" i="36"/>
  <c r="AN69" i="36"/>
  <c r="AN68" i="36"/>
  <c r="AN67" i="36"/>
  <c r="AN66" i="36"/>
  <c r="AN65" i="36"/>
  <c r="AN64" i="36"/>
  <c r="AN63" i="36"/>
  <c r="AN62" i="36"/>
  <c r="AN61" i="36"/>
  <c r="AN60" i="36"/>
  <c r="AN59" i="36"/>
  <c r="AN58" i="36"/>
  <c r="AN57" i="36"/>
  <c r="AN56" i="36"/>
  <c r="AN55" i="36"/>
  <c r="AN54" i="36"/>
  <c r="AN53" i="36"/>
  <c r="AN52" i="36"/>
  <c r="AN51" i="36"/>
  <c r="AN50" i="36"/>
  <c r="AN49" i="36"/>
  <c r="AN48" i="36"/>
  <c r="AN47" i="36"/>
  <c r="AN46" i="36"/>
  <c r="AN45" i="36"/>
  <c r="AN44" i="36"/>
  <c r="AN43" i="36"/>
  <c r="AN42" i="36"/>
  <c r="AN41" i="36"/>
  <c r="AN40" i="36"/>
  <c r="AN39" i="36"/>
  <c r="AN38" i="36"/>
  <c r="AN37" i="36"/>
  <c r="AN36" i="36"/>
  <c r="AN35" i="36"/>
  <c r="AN34" i="36"/>
  <c r="AN33" i="36"/>
  <c r="AN32" i="36"/>
  <c r="AN31" i="36"/>
  <c r="AN30" i="36"/>
  <c r="AN29" i="36"/>
  <c r="AN28" i="36"/>
  <c r="AN27" i="36"/>
  <c r="AN26" i="36"/>
  <c r="AN25" i="36"/>
  <c r="AN24" i="36"/>
  <c r="AN23" i="36"/>
  <c r="AN22" i="36"/>
  <c r="AN21" i="36"/>
  <c r="AN103" i="35"/>
  <c r="AM103" i="35"/>
  <c r="AN102" i="35"/>
  <c r="AM102" i="35"/>
  <c r="AN101" i="35"/>
  <c r="AM101" i="35"/>
  <c r="AN100" i="35"/>
  <c r="AM100" i="35"/>
  <c r="AN99" i="35"/>
  <c r="AM99" i="35"/>
  <c r="AN98" i="35"/>
  <c r="AM98" i="35"/>
  <c r="AN97" i="35"/>
  <c r="AM97" i="35"/>
  <c r="AN96" i="35"/>
  <c r="AM96" i="35"/>
  <c r="AN95" i="35"/>
  <c r="AM95" i="35"/>
  <c r="AN94" i="35"/>
  <c r="AM94" i="35"/>
  <c r="AN93" i="35"/>
  <c r="AM93" i="35"/>
  <c r="AN92" i="35"/>
  <c r="AM92" i="35"/>
  <c r="AN91" i="35"/>
  <c r="AM91" i="35"/>
  <c r="AN90" i="35"/>
  <c r="AM90" i="35"/>
  <c r="AN89" i="35"/>
  <c r="AM89" i="35"/>
  <c r="AN88" i="35"/>
  <c r="AM88" i="35"/>
  <c r="AN87" i="35"/>
  <c r="AM87" i="35"/>
  <c r="AN86" i="35"/>
  <c r="AM86" i="35"/>
  <c r="AN85" i="35"/>
  <c r="AN84" i="35"/>
  <c r="AN83" i="35"/>
  <c r="AN82" i="35"/>
  <c r="AN81" i="35"/>
  <c r="AN80" i="35"/>
  <c r="AN79" i="35"/>
  <c r="AN78" i="35"/>
  <c r="AN77" i="35"/>
  <c r="AN76" i="35"/>
  <c r="AN75" i="35"/>
  <c r="AN74" i="35"/>
  <c r="AN73" i="35"/>
  <c r="AN72" i="35"/>
  <c r="AN71" i="35"/>
  <c r="AN70" i="35"/>
  <c r="AN69" i="35"/>
  <c r="AN68" i="35"/>
  <c r="AN67" i="35"/>
  <c r="AN66" i="35"/>
  <c r="AN65" i="35"/>
  <c r="AN64" i="35"/>
  <c r="AN63" i="35"/>
  <c r="AN62" i="35"/>
  <c r="AN61" i="35"/>
  <c r="AN60" i="35"/>
  <c r="AN59" i="35"/>
  <c r="AN58" i="35"/>
  <c r="AN57" i="35"/>
  <c r="AN56" i="35"/>
  <c r="AN55" i="35"/>
  <c r="AN54" i="35"/>
  <c r="AN53" i="35"/>
  <c r="AN52" i="35"/>
  <c r="AN51" i="35"/>
  <c r="AN50" i="35"/>
  <c r="AN49" i="35"/>
  <c r="AN48" i="35"/>
  <c r="AN47" i="35"/>
  <c r="AN46" i="35"/>
  <c r="AN45" i="35"/>
  <c r="AN44" i="35"/>
  <c r="AN43" i="35"/>
  <c r="AN42" i="35"/>
  <c r="AN41" i="35"/>
  <c r="AN40" i="35"/>
  <c r="AN39" i="35"/>
  <c r="AN38" i="35"/>
  <c r="AN37" i="35"/>
  <c r="AN36" i="35"/>
  <c r="AN35" i="35"/>
  <c r="AN34" i="35"/>
  <c r="AN33" i="35"/>
  <c r="AN32" i="35"/>
  <c r="AN31" i="35"/>
  <c r="AN30" i="35"/>
  <c r="AN29" i="35"/>
  <c r="AN28" i="35"/>
  <c r="AN27" i="35"/>
  <c r="AN26" i="35"/>
  <c r="AN25" i="35"/>
  <c r="AN24" i="35"/>
  <c r="AN23" i="35"/>
  <c r="AN22" i="35"/>
  <c r="AN21" i="35"/>
  <c r="AN20" i="35"/>
  <c r="AN131" i="34"/>
  <c r="AM131" i="34"/>
  <c r="AN130" i="34"/>
  <c r="AM130" i="34"/>
  <c r="AN129" i="34"/>
  <c r="AM129" i="34"/>
  <c r="AN128" i="34"/>
  <c r="AM128" i="34"/>
  <c r="AN127" i="34"/>
  <c r="AM127" i="34"/>
  <c r="AN126" i="34"/>
  <c r="AM126" i="34"/>
  <c r="AN125" i="34"/>
  <c r="AM125" i="34"/>
  <c r="AN124" i="34"/>
  <c r="AM124" i="34"/>
  <c r="AN123" i="34"/>
  <c r="AM123" i="34"/>
  <c r="AN122" i="34"/>
  <c r="AM122" i="34"/>
  <c r="AN121" i="34"/>
  <c r="AM121" i="34"/>
  <c r="AN120" i="34"/>
  <c r="AM120" i="34"/>
  <c r="AN119" i="34"/>
  <c r="AM119" i="34"/>
  <c r="AN118" i="34"/>
  <c r="AM118" i="34"/>
  <c r="AN117" i="34"/>
  <c r="AM117" i="34"/>
  <c r="AN116" i="34"/>
  <c r="AM116" i="34"/>
  <c r="AN115" i="34"/>
  <c r="AM115" i="34"/>
  <c r="AN114" i="34"/>
  <c r="AM114" i="34"/>
  <c r="AN113" i="34"/>
  <c r="AM113" i="34"/>
  <c r="AN112" i="34"/>
  <c r="AM112" i="34"/>
  <c r="AN111" i="34"/>
  <c r="AM111" i="34"/>
  <c r="AN110" i="34"/>
  <c r="AM110" i="34"/>
  <c r="AN109" i="34"/>
  <c r="AM109" i="34"/>
  <c r="AN108" i="34"/>
  <c r="AM108" i="34"/>
  <c r="AN107" i="34"/>
  <c r="AM107" i="34"/>
  <c r="AN106" i="34"/>
  <c r="AM106" i="34"/>
  <c r="AN105" i="34"/>
  <c r="AM105" i="34"/>
  <c r="AN104" i="34"/>
  <c r="AM104" i="34"/>
  <c r="AN103" i="34"/>
  <c r="AM103" i="34"/>
  <c r="AN102" i="34"/>
  <c r="AM102" i="34"/>
  <c r="AN101" i="34"/>
  <c r="AM101" i="34"/>
  <c r="AN100" i="34"/>
  <c r="AM100" i="34"/>
  <c r="AN99" i="34"/>
  <c r="AM99" i="34"/>
  <c r="AN98" i="34"/>
  <c r="AM98" i="34"/>
  <c r="AN97" i="34"/>
  <c r="AM97" i="34"/>
  <c r="AN96" i="34"/>
  <c r="AM96" i="34"/>
  <c r="AN95" i="34"/>
  <c r="AM95" i="34"/>
  <c r="AN94" i="34"/>
  <c r="AM94" i="34"/>
  <c r="AN93" i="34"/>
  <c r="AM93" i="34"/>
  <c r="AN92" i="34"/>
  <c r="AM92" i="34"/>
  <c r="AN91" i="34"/>
  <c r="AM91" i="34"/>
  <c r="AN90" i="34"/>
  <c r="AM90" i="34"/>
  <c r="AN89" i="34"/>
  <c r="AM89" i="34"/>
  <c r="AN88" i="34"/>
  <c r="AM88" i="34"/>
  <c r="AN87" i="34"/>
  <c r="AM87" i="34"/>
  <c r="AN86" i="34"/>
  <c r="AM86" i="34"/>
  <c r="AN85" i="34"/>
  <c r="AN84" i="34"/>
  <c r="AN83" i="34"/>
  <c r="AN82" i="34"/>
  <c r="AN81" i="34"/>
  <c r="AN80" i="34"/>
  <c r="AN79" i="34"/>
  <c r="AN78" i="34"/>
  <c r="AN77" i="34"/>
  <c r="AN76" i="34"/>
  <c r="AN75" i="34"/>
  <c r="AN74" i="34"/>
  <c r="AN73" i="34"/>
  <c r="AN72" i="34"/>
  <c r="AN71" i="34"/>
  <c r="AN70" i="34"/>
  <c r="AN69" i="34"/>
  <c r="AN68" i="34"/>
  <c r="AN67" i="34"/>
  <c r="AN66" i="34"/>
  <c r="AN65" i="34"/>
  <c r="AN64" i="34"/>
  <c r="AN63" i="34"/>
  <c r="AN62" i="34"/>
  <c r="AN61" i="34"/>
  <c r="AN60" i="34"/>
  <c r="AN59" i="34"/>
  <c r="AN58" i="34"/>
  <c r="AN57" i="34"/>
  <c r="AN56" i="34"/>
  <c r="AN55" i="34"/>
  <c r="AN54" i="34"/>
  <c r="AN53" i="34"/>
  <c r="AN52" i="34"/>
  <c r="AN51" i="34"/>
  <c r="AN50" i="34"/>
  <c r="AN49" i="34"/>
  <c r="AN48" i="34"/>
  <c r="AN47" i="34"/>
  <c r="AN46" i="34"/>
  <c r="AN45" i="34"/>
  <c r="AN44" i="34"/>
  <c r="AN43" i="34"/>
  <c r="AN42" i="34"/>
  <c r="AN41" i="34"/>
  <c r="AN40" i="34"/>
  <c r="AN39" i="34"/>
  <c r="AN38" i="34"/>
  <c r="AN37" i="34"/>
  <c r="AN36" i="34"/>
  <c r="AN35" i="34"/>
  <c r="AN34" i="34"/>
  <c r="AN33" i="34"/>
  <c r="AN32" i="34"/>
  <c r="AN31" i="34"/>
  <c r="AN30" i="34"/>
  <c r="AN29" i="34"/>
  <c r="AN28" i="34"/>
  <c r="AN27" i="34"/>
  <c r="AN26" i="34"/>
  <c r="AN25" i="34"/>
  <c r="AN24" i="34"/>
  <c r="AN23" i="34"/>
  <c r="AN22" i="34"/>
  <c r="AN21" i="34"/>
  <c r="AN20" i="34"/>
  <c r="AN104" i="33"/>
  <c r="AM104" i="33"/>
  <c r="AN103" i="33"/>
  <c r="AM103" i="33"/>
  <c r="AN102" i="33"/>
  <c r="AM102" i="33"/>
  <c r="AN101" i="33"/>
  <c r="AM101" i="33"/>
  <c r="AN100" i="33"/>
  <c r="AM100" i="33"/>
  <c r="AN99" i="33"/>
  <c r="AM99" i="33"/>
  <c r="AN98" i="33"/>
  <c r="AM98" i="33"/>
  <c r="AN97" i="33"/>
  <c r="AM97" i="33"/>
  <c r="AN96" i="33"/>
  <c r="AM96" i="33"/>
  <c r="AN95" i="33"/>
  <c r="AM95" i="33"/>
  <c r="AN94" i="33"/>
  <c r="AM94" i="33"/>
  <c r="AN93" i="33"/>
  <c r="AM93" i="33"/>
  <c r="AN92" i="33"/>
  <c r="AM92" i="33"/>
  <c r="AN91" i="33"/>
  <c r="AM91" i="33"/>
  <c r="AN90" i="33"/>
  <c r="AM90" i="33"/>
  <c r="AN89" i="33"/>
  <c r="AM89" i="33"/>
  <c r="AN88" i="33"/>
  <c r="AM88" i="33"/>
  <c r="AN87" i="33"/>
  <c r="AM87" i="33"/>
  <c r="AN86" i="33"/>
  <c r="AM86" i="33"/>
  <c r="AN85" i="33"/>
  <c r="AN84" i="33"/>
  <c r="AN83" i="33"/>
  <c r="AN82" i="33"/>
  <c r="AN81" i="33"/>
  <c r="AN80" i="33"/>
  <c r="AN79" i="33"/>
  <c r="AN78" i="33"/>
  <c r="AN77" i="33"/>
  <c r="AN76" i="33"/>
  <c r="AN75" i="33"/>
  <c r="AN74" i="33"/>
  <c r="AN73" i="33"/>
  <c r="AN72" i="33"/>
  <c r="AN71" i="33"/>
  <c r="AN70" i="33"/>
  <c r="AN69" i="33"/>
  <c r="AN68" i="33"/>
  <c r="AN67" i="33"/>
  <c r="AN66" i="33"/>
  <c r="AN65" i="33"/>
  <c r="AN64" i="33"/>
  <c r="AN63" i="33"/>
  <c r="AN62" i="33"/>
  <c r="AN61" i="33"/>
  <c r="AN60" i="33"/>
  <c r="AN59" i="33"/>
  <c r="AN58" i="33"/>
  <c r="AN57" i="33"/>
  <c r="AN56" i="33"/>
  <c r="AN55" i="33"/>
  <c r="AN54" i="33"/>
  <c r="AN53" i="33"/>
  <c r="AN52" i="33"/>
  <c r="AN51" i="33"/>
  <c r="AN50" i="33"/>
  <c r="AN49" i="33"/>
  <c r="AN48" i="33"/>
  <c r="AN47" i="33"/>
  <c r="AN46" i="33"/>
  <c r="AN45" i="33"/>
  <c r="AN44" i="33"/>
  <c r="AN43" i="33"/>
  <c r="AN42" i="33"/>
  <c r="AN41" i="33"/>
  <c r="AN40" i="33"/>
  <c r="AN39" i="33"/>
  <c r="AN38" i="33"/>
  <c r="AN37" i="33"/>
  <c r="AN36" i="33"/>
  <c r="AN35" i="33"/>
  <c r="AN34" i="33"/>
  <c r="AN33" i="33"/>
  <c r="AN32" i="33"/>
  <c r="AN31" i="33"/>
  <c r="AN30" i="33"/>
  <c r="AN29" i="33"/>
  <c r="AN28" i="33"/>
  <c r="AN27" i="33"/>
  <c r="AN26" i="33"/>
  <c r="AN25" i="33"/>
  <c r="AN24" i="33"/>
  <c r="AN23" i="33"/>
  <c r="AN22" i="33"/>
  <c r="AN21" i="33"/>
  <c r="AN130" i="32"/>
  <c r="AM130" i="32"/>
  <c r="AN129" i="32"/>
  <c r="AM129" i="32"/>
  <c r="AN128" i="32"/>
  <c r="AM128" i="32"/>
  <c r="AN127" i="32"/>
  <c r="AM127" i="32"/>
  <c r="AN126" i="32"/>
  <c r="AM126" i="32"/>
  <c r="AN125" i="32"/>
  <c r="AM125" i="32"/>
  <c r="AN124" i="32"/>
  <c r="AM124" i="32"/>
  <c r="AN123" i="32"/>
  <c r="AM123" i="32"/>
  <c r="AN122" i="32"/>
  <c r="AM122" i="32"/>
  <c r="AN121" i="32"/>
  <c r="AM121" i="32"/>
  <c r="AN120" i="32"/>
  <c r="AM120" i="32"/>
  <c r="AN119" i="32"/>
  <c r="AM119" i="32"/>
  <c r="AN118" i="32"/>
  <c r="AM118" i="32"/>
  <c r="AN117" i="32"/>
  <c r="AM117" i="32"/>
  <c r="AN116" i="32"/>
  <c r="AM116" i="32"/>
  <c r="AN115" i="32"/>
  <c r="AM115" i="32"/>
  <c r="AN114" i="32"/>
  <c r="AM114" i="32"/>
  <c r="AN113" i="32"/>
  <c r="AM113" i="32"/>
  <c r="AN112" i="32"/>
  <c r="AM112" i="32"/>
  <c r="AN111" i="32"/>
  <c r="AM111" i="32"/>
  <c r="AN110" i="32"/>
  <c r="AM110" i="32"/>
  <c r="AN109" i="32"/>
  <c r="AM109" i="32"/>
  <c r="AN108" i="32"/>
  <c r="AM108" i="32"/>
  <c r="AN107" i="32"/>
  <c r="AM107" i="32"/>
  <c r="AN106" i="32"/>
  <c r="AM106" i="32"/>
  <c r="AN105" i="32"/>
  <c r="AM105" i="32"/>
  <c r="AN104" i="32"/>
  <c r="AM104" i="32"/>
  <c r="AN103" i="32"/>
  <c r="AM103" i="32"/>
  <c r="AN102" i="32"/>
  <c r="AM102" i="32"/>
  <c r="AN101" i="32"/>
  <c r="AM101" i="32"/>
  <c r="AN100" i="32"/>
  <c r="AM100" i="32"/>
  <c r="AN99" i="32"/>
  <c r="AM99" i="32"/>
  <c r="AN98" i="32"/>
  <c r="AM98" i="32"/>
  <c r="AN97" i="32"/>
  <c r="AM97" i="32"/>
  <c r="AN96" i="32"/>
  <c r="AM96" i="32"/>
  <c r="AN95" i="32"/>
  <c r="AM95" i="32"/>
  <c r="AN94" i="32"/>
  <c r="AM94" i="32"/>
  <c r="AN93" i="32"/>
  <c r="AM93" i="32"/>
  <c r="AN92" i="32"/>
  <c r="AM92" i="32"/>
  <c r="AN91" i="32"/>
  <c r="AM91" i="32"/>
  <c r="AN90" i="32"/>
  <c r="AM90" i="32"/>
  <c r="AN89" i="32"/>
  <c r="AM89" i="32"/>
  <c r="AN88" i="32"/>
  <c r="AN87" i="32"/>
  <c r="AN86" i="32"/>
  <c r="AN85" i="32"/>
  <c r="AN84" i="32"/>
  <c r="AN83" i="32"/>
  <c r="AN82" i="32"/>
  <c r="AN81" i="32"/>
  <c r="AN80" i="32"/>
  <c r="AN79" i="32"/>
  <c r="AN78" i="32"/>
  <c r="AN77" i="32"/>
  <c r="AN76" i="32"/>
  <c r="AN75" i="32"/>
  <c r="AN74" i="32"/>
  <c r="AN73" i="32"/>
  <c r="AN72" i="32"/>
  <c r="AN71" i="32"/>
  <c r="AN70" i="32"/>
  <c r="AN69" i="32"/>
  <c r="AN68" i="32"/>
  <c r="AN67" i="32"/>
  <c r="AN66" i="32"/>
  <c r="AN65" i="32"/>
  <c r="AN64" i="32"/>
  <c r="AN63" i="32"/>
  <c r="AN62" i="32"/>
  <c r="AN61" i="32"/>
  <c r="AN60" i="32"/>
  <c r="AN59" i="32"/>
  <c r="AN58" i="32"/>
  <c r="AN57" i="32"/>
  <c r="AN56" i="32"/>
  <c r="AN55" i="32"/>
  <c r="AN54" i="32"/>
  <c r="AN53" i="32"/>
  <c r="AN52" i="32"/>
  <c r="AN51" i="32"/>
  <c r="AN50" i="32"/>
  <c r="AN49" i="32"/>
  <c r="AN48" i="32"/>
  <c r="AN47" i="32"/>
  <c r="AN46" i="32"/>
  <c r="AN45" i="32"/>
  <c r="AN44" i="32"/>
  <c r="AN43" i="32"/>
  <c r="AN42" i="32"/>
  <c r="AN41" i="32"/>
  <c r="AN40" i="32"/>
  <c r="AN39" i="32"/>
  <c r="AN38" i="32"/>
  <c r="AN37" i="32"/>
  <c r="AN36" i="32"/>
  <c r="AN35" i="32"/>
  <c r="AN34" i="32"/>
  <c r="AN33" i="32"/>
  <c r="AN32" i="32"/>
  <c r="AN31" i="32"/>
  <c r="AN30" i="32"/>
  <c r="AN29" i="32"/>
  <c r="AN28" i="32"/>
  <c r="AN27" i="32"/>
  <c r="AN26" i="32"/>
  <c r="AN25" i="32"/>
  <c r="AN24" i="32"/>
  <c r="AN23" i="32"/>
  <c r="AN22" i="32"/>
  <c r="AN21" i="32"/>
  <c r="AN122" i="31"/>
  <c r="AM122" i="31"/>
  <c r="AN121" i="31"/>
  <c r="AM121" i="31"/>
  <c r="AN120" i="31"/>
  <c r="AM120" i="31"/>
  <c r="AN119" i="31"/>
  <c r="AM119" i="31"/>
  <c r="AN118" i="31"/>
  <c r="AM118" i="31"/>
  <c r="AN117" i="31"/>
  <c r="AM117" i="31"/>
  <c r="AN116" i="31"/>
  <c r="AM116" i="31"/>
  <c r="AN115" i="31"/>
  <c r="AM115" i="31"/>
  <c r="AN114" i="31"/>
  <c r="AM114" i="31"/>
  <c r="AN113" i="31"/>
  <c r="AM113" i="31"/>
  <c r="AN112" i="31"/>
  <c r="AM112" i="31"/>
  <c r="AN111" i="31"/>
  <c r="AM111" i="31"/>
  <c r="AN110" i="31"/>
  <c r="AM110" i="31"/>
  <c r="AN109" i="31"/>
  <c r="AM109" i="31"/>
  <c r="AN108" i="31"/>
  <c r="AM108" i="31"/>
  <c r="AN107" i="31"/>
  <c r="AM107" i="31"/>
  <c r="AN106" i="31"/>
  <c r="AM106" i="31"/>
  <c r="AN105" i="31"/>
  <c r="AM105" i="31"/>
  <c r="AN104" i="31"/>
  <c r="AM104" i="31"/>
  <c r="AN103" i="31"/>
  <c r="AM103" i="31"/>
  <c r="AN102" i="31"/>
  <c r="AM102" i="31"/>
  <c r="AN101" i="31"/>
  <c r="AM101" i="31"/>
  <c r="AN100" i="31"/>
  <c r="AM100" i="31"/>
  <c r="AN99" i="31"/>
  <c r="AM99" i="31"/>
  <c r="AN98" i="31"/>
  <c r="AM98" i="31"/>
  <c r="AN97" i="31"/>
  <c r="AM97" i="31"/>
  <c r="AN96" i="31"/>
  <c r="AM96" i="31"/>
  <c r="AN95" i="31"/>
  <c r="AM95" i="31"/>
  <c r="AN94" i="31"/>
  <c r="AM94" i="31"/>
  <c r="AN93" i="31"/>
  <c r="AM93" i="31"/>
  <c r="AN92" i="31"/>
  <c r="AM92" i="31"/>
  <c r="AN91" i="31"/>
  <c r="AM91" i="31"/>
  <c r="AN90" i="31"/>
  <c r="AM90" i="31"/>
  <c r="AN89" i="31"/>
  <c r="AN88" i="31"/>
  <c r="AN87" i="31"/>
  <c r="AN86" i="31"/>
  <c r="AN85" i="31"/>
  <c r="AN84" i="31"/>
  <c r="AN83" i="31"/>
  <c r="AN82" i="31"/>
  <c r="AN81" i="31"/>
  <c r="AN80" i="31"/>
  <c r="AN79" i="31"/>
  <c r="AN78" i="31"/>
  <c r="AN77" i="31"/>
  <c r="AN76" i="31"/>
  <c r="AN75" i="31"/>
  <c r="AN74" i="31"/>
  <c r="AN73" i="31"/>
  <c r="AN72" i="31"/>
  <c r="AN71" i="31"/>
  <c r="AN70" i="31"/>
  <c r="AN69" i="31"/>
  <c r="AN68" i="31"/>
  <c r="AN67" i="31"/>
  <c r="AN66" i="31"/>
  <c r="AN65" i="31"/>
  <c r="AN64" i="31"/>
  <c r="AN63" i="31"/>
  <c r="AN62" i="31"/>
  <c r="AN61" i="31"/>
  <c r="AN60" i="31"/>
  <c r="AN59" i="31"/>
  <c r="AN58" i="31"/>
  <c r="AN57" i="31"/>
  <c r="AN56" i="31"/>
  <c r="AN55" i="31"/>
  <c r="AN54" i="31"/>
  <c r="AN53" i="31"/>
  <c r="AN52" i="31"/>
  <c r="AN51" i="31"/>
  <c r="AN50" i="31"/>
  <c r="AN49" i="31"/>
  <c r="AN48" i="31"/>
  <c r="AN47" i="31"/>
  <c r="AN46" i="31"/>
  <c r="AN45" i="31"/>
  <c r="AN44" i="31"/>
  <c r="AN43" i="31"/>
  <c r="AN42" i="31"/>
  <c r="AN41" i="31"/>
  <c r="AN40" i="31"/>
  <c r="AN39" i="31"/>
  <c r="AN38" i="31"/>
  <c r="AN37" i="31"/>
  <c r="AN36" i="31"/>
  <c r="AN35" i="31"/>
  <c r="AN34" i="31"/>
  <c r="AN33" i="31"/>
  <c r="AN32" i="31"/>
  <c r="AN31" i="31"/>
  <c r="AN30" i="31"/>
  <c r="AN29" i="31"/>
  <c r="AN28" i="31"/>
  <c r="AN27" i="31"/>
  <c r="AN26" i="31"/>
  <c r="AN25" i="31"/>
  <c r="AN24" i="31"/>
  <c r="AN23" i="31"/>
  <c r="AN22" i="31"/>
  <c r="AM139" i="30"/>
  <c r="AM138" i="30"/>
  <c r="AM137" i="30"/>
  <c r="AM136" i="30"/>
  <c r="AM135" i="30"/>
  <c r="AM133" i="30"/>
  <c r="AM130" i="30"/>
  <c r="AM129" i="30"/>
  <c r="AM128" i="30"/>
  <c r="AM126" i="30"/>
  <c r="AM125" i="30"/>
  <c r="AM124" i="30"/>
  <c r="AM123" i="30"/>
  <c r="AM121" i="30"/>
  <c r="AM120" i="30"/>
  <c r="AM117" i="30"/>
  <c r="AM114" i="30"/>
  <c r="AM113" i="30"/>
  <c r="AM112" i="30"/>
  <c r="AM110" i="30"/>
  <c r="AM109" i="30"/>
  <c r="AM108" i="30"/>
  <c r="AM107" i="30"/>
  <c r="AM106" i="30"/>
  <c r="AM104" i="30"/>
  <c r="AM103" i="30"/>
  <c r="AI17" i="1"/>
  <c r="AI22" i="1"/>
  <c r="AI20" i="1"/>
  <c r="AI19" i="1"/>
  <c r="AI18" i="1"/>
  <c r="AG17" i="1"/>
  <c r="AG22" i="1"/>
  <c r="AG20" i="1"/>
  <c r="AG19" i="1"/>
  <c r="AG18" i="1"/>
  <c r="AH17" i="1"/>
  <c r="AH22" i="1"/>
  <c r="AH20" i="1"/>
  <c r="AH19" i="1"/>
  <c r="AH18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J20" i="1"/>
  <c r="AF20" i="1"/>
  <c r="AE20" i="1"/>
  <c r="AD20" i="1"/>
  <c r="AC20" i="1"/>
  <c r="AB20" i="1"/>
  <c r="AA20" i="1"/>
  <c r="Z20" i="1"/>
  <c r="Y20" i="1"/>
  <c r="X20" i="1"/>
  <c r="W20" i="1"/>
  <c r="V20" i="1"/>
  <c r="AJ19" i="1"/>
  <c r="AF19" i="1"/>
  <c r="AE19" i="1"/>
  <c r="AD19" i="1"/>
  <c r="AC19" i="1"/>
  <c r="AB19" i="1"/>
  <c r="AA19" i="1"/>
  <c r="Z19" i="1"/>
  <c r="Y19" i="1"/>
  <c r="X19" i="1"/>
  <c r="W19" i="1"/>
  <c r="V19" i="1"/>
  <c r="AJ18" i="1"/>
  <c r="AF18" i="1"/>
  <c r="AE18" i="1"/>
  <c r="AD18" i="1"/>
  <c r="AC18" i="1"/>
  <c r="AB18" i="1"/>
  <c r="AA18" i="1"/>
  <c r="Z18" i="1"/>
  <c r="Y18" i="1"/>
  <c r="X18" i="1"/>
  <c r="W18" i="1"/>
  <c r="V18" i="1"/>
  <c r="AM43" i="1"/>
  <c r="AK43" i="1"/>
  <c r="AL43" i="1"/>
  <c r="AM42" i="1"/>
  <c r="AK42" i="1"/>
  <c r="AL42" i="1"/>
  <c r="AM41" i="1"/>
  <c r="AK41" i="1"/>
  <c r="AL41" i="1"/>
  <c r="AM40" i="1"/>
  <c r="AK40" i="1"/>
  <c r="AL40" i="1"/>
  <c r="AM39" i="1"/>
  <c r="AK39" i="1"/>
  <c r="AL39" i="1"/>
  <c r="AM38" i="1"/>
  <c r="AK38" i="1"/>
  <c r="AL38" i="1"/>
  <c r="AM37" i="1"/>
  <c r="AK37" i="1"/>
  <c r="AL37" i="1"/>
  <c r="AM36" i="1"/>
  <c r="AK36" i="1"/>
  <c r="AL36" i="1"/>
  <c r="AM25" i="1"/>
  <c r="AM26" i="1"/>
  <c r="AM27" i="1"/>
  <c r="AM28" i="1"/>
  <c r="AM29" i="1"/>
  <c r="AM30" i="1"/>
  <c r="AM31" i="1"/>
  <c r="AM32" i="1"/>
  <c r="AM33" i="1"/>
  <c r="AM34" i="1"/>
  <c r="AM35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7" i="1"/>
  <c r="D7" i="1"/>
  <c r="E17" i="1"/>
  <c r="E22" i="1"/>
  <c r="F17" i="1"/>
  <c r="F22" i="1"/>
  <c r="G17" i="1"/>
  <c r="G22" i="1"/>
  <c r="H17" i="1"/>
  <c r="H22" i="1"/>
  <c r="I17" i="1"/>
  <c r="I22" i="1"/>
  <c r="J17" i="1"/>
  <c r="J22" i="1"/>
  <c r="K17" i="1"/>
  <c r="K22" i="1"/>
  <c r="L17" i="1"/>
  <c r="L22" i="1"/>
  <c r="M17" i="1"/>
  <c r="M22" i="1"/>
  <c r="N17" i="1"/>
  <c r="N22" i="1"/>
  <c r="O17" i="1"/>
  <c r="O22" i="1"/>
  <c r="P17" i="1"/>
  <c r="P22" i="1"/>
  <c r="Q17" i="1"/>
  <c r="Q22" i="1"/>
  <c r="R17" i="1"/>
  <c r="R22" i="1"/>
  <c r="S17" i="1"/>
  <c r="S22" i="1"/>
  <c r="T17" i="1"/>
  <c r="T22" i="1"/>
  <c r="U17" i="1"/>
  <c r="U22" i="1"/>
  <c r="V17" i="1"/>
  <c r="V22" i="1"/>
  <c r="W17" i="1"/>
  <c r="W22" i="1"/>
  <c r="X17" i="1"/>
  <c r="X22" i="1"/>
  <c r="Y17" i="1"/>
  <c r="Y22" i="1"/>
  <c r="Z17" i="1"/>
  <c r="Z22" i="1"/>
  <c r="AA17" i="1"/>
  <c r="AA22" i="1"/>
  <c r="AB17" i="1"/>
  <c r="AB22" i="1"/>
  <c r="AC17" i="1"/>
  <c r="AC22" i="1"/>
  <c r="AD17" i="1"/>
  <c r="AD22" i="1"/>
  <c r="AE17" i="1"/>
  <c r="AE22" i="1"/>
  <c r="AF17" i="1"/>
  <c r="AF22" i="1"/>
  <c r="AJ17" i="1"/>
  <c r="AJ22" i="1"/>
  <c r="AK22" i="1"/>
  <c r="D5" i="1"/>
  <c r="AK49" i="1"/>
  <c r="AL49" i="1"/>
  <c r="AK48" i="1"/>
  <c r="AL48" i="1"/>
  <c r="AK47" i="1"/>
  <c r="AL47" i="1"/>
  <c r="AK46" i="1"/>
  <c r="AL46" i="1"/>
  <c r="AK45" i="1"/>
  <c r="AL45" i="1"/>
  <c r="AK44" i="1"/>
  <c r="AL44" i="1"/>
  <c r="AK35" i="1"/>
  <c r="AL35" i="1"/>
  <c r="AK34" i="1"/>
  <c r="AL34" i="1"/>
  <c r="AK33" i="1"/>
  <c r="AL33" i="1"/>
  <c r="AK32" i="1"/>
  <c r="AL32" i="1"/>
  <c r="AK31" i="1"/>
  <c r="AL31" i="1"/>
  <c r="AK25" i="1"/>
  <c r="AK26" i="1"/>
  <c r="AK57" i="1"/>
  <c r="AK58" i="1"/>
  <c r="AK59" i="1"/>
  <c r="AK62" i="1"/>
  <c r="AK65" i="1"/>
  <c r="AK68" i="1"/>
  <c r="AK70" i="1"/>
  <c r="AK74" i="1"/>
  <c r="AK81" i="1"/>
  <c r="AK75" i="1"/>
  <c r="AK76" i="1"/>
  <c r="AK52" i="1"/>
  <c r="AK28" i="1"/>
  <c r="AK83" i="1"/>
  <c r="AK85" i="1"/>
  <c r="AK86" i="1"/>
  <c r="AK87" i="1"/>
  <c r="AK88" i="1"/>
  <c r="AK89" i="1"/>
  <c r="AK90" i="1"/>
  <c r="AK91" i="1"/>
  <c r="AK95" i="1"/>
  <c r="AK97" i="1"/>
  <c r="AK98" i="1"/>
  <c r="AK102" i="1"/>
  <c r="AK103" i="1"/>
  <c r="AK104" i="1"/>
  <c r="AK105" i="1"/>
  <c r="AK106" i="1"/>
  <c r="AK109" i="1"/>
  <c r="AK110" i="1"/>
  <c r="AK111" i="1"/>
  <c r="AK112" i="1"/>
  <c r="AK115" i="1"/>
  <c r="AK119" i="1"/>
  <c r="AK120" i="1"/>
  <c r="AK116" i="1"/>
  <c r="AK27" i="1"/>
  <c r="AK122" i="1"/>
  <c r="AK126" i="1"/>
  <c r="AK129" i="1"/>
  <c r="AK130" i="1"/>
  <c r="AK127" i="1"/>
  <c r="AK132" i="1"/>
  <c r="AK137" i="1"/>
  <c r="AK138" i="1"/>
  <c r="AK140" i="1"/>
  <c r="AK141" i="1"/>
  <c r="AK142" i="1"/>
  <c r="AK143" i="1"/>
  <c r="AK146" i="1"/>
  <c r="AK147" i="1"/>
  <c r="AK148" i="1"/>
  <c r="AK54" i="1"/>
  <c r="AK71" i="1"/>
  <c r="AK72" i="1"/>
  <c r="AK96" i="1"/>
  <c r="AK101" i="1"/>
  <c r="AK107" i="1"/>
  <c r="AK123" i="1"/>
  <c r="AK124" i="1"/>
  <c r="AK125" i="1"/>
  <c r="AK128" i="1"/>
  <c r="AK131" i="1"/>
  <c r="AK149" i="1"/>
  <c r="AK151" i="1"/>
  <c r="AK77" i="1"/>
  <c r="AK100" i="1"/>
  <c r="AK113" i="1"/>
  <c r="AK117" i="1"/>
  <c r="AK56" i="1"/>
  <c r="AK94" i="1"/>
  <c r="AK66" i="1"/>
  <c r="AK118" i="1"/>
  <c r="AK121" i="1"/>
  <c r="AK139" i="1"/>
  <c r="AK99" i="1"/>
  <c r="AK114" i="1"/>
  <c r="AK53" i="1"/>
  <c r="AK69" i="1"/>
  <c r="AK29" i="1"/>
  <c r="AK30" i="1"/>
  <c r="AK50" i="1"/>
  <c r="AK51" i="1"/>
  <c r="AK55" i="1"/>
  <c r="AK60" i="1"/>
  <c r="AK61" i="1"/>
  <c r="AK63" i="1"/>
  <c r="AK64" i="1"/>
  <c r="AK67" i="1"/>
  <c r="AK73" i="1"/>
  <c r="AK78" i="1"/>
  <c r="AK79" i="1"/>
  <c r="AK80" i="1"/>
  <c r="AK82" i="1"/>
  <c r="AK84" i="1"/>
  <c r="AK92" i="1"/>
  <c r="AK93" i="1"/>
  <c r="AK108" i="1"/>
  <c r="AK133" i="1"/>
  <c r="AK134" i="1"/>
  <c r="AK135" i="1"/>
  <c r="AK136" i="1"/>
  <c r="AK144" i="1"/>
  <c r="AK145" i="1"/>
  <c r="AK150" i="1"/>
  <c r="AK17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30" i="1"/>
  <c r="AL29" i="1"/>
  <c r="AL28" i="1"/>
  <c r="AL27" i="1"/>
  <c r="AL26" i="1"/>
  <c r="AL25" i="1"/>
  <c r="AL17" i="1"/>
  <c r="D4" i="1"/>
  <c r="AN13" i="30" l="1"/>
  <c r="D7" i="30" s="1"/>
  <c r="AL14" i="30"/>
  <c r="AL16" i="30"/>
  <c r="AL18" i="30"/>
  <c r="D5" i="30" s="1"/>
  <c r="AL13" i="30"/>
  <c r="AL15" i="30"/>
  <c r="AM13" i="30"/>
  <c r="D4" i="30" s="1"/>
</calcChain>
</file>

<file path=xl/sharedStrings.xml><?xml version="1.0" encoding="utf-8"?>
<sst xmlns="http://schemas.openxmlformats.org/spreadsheetml/2006/main" count="3909" uniqueCount="1971">
  <si>
    <t>Number of Students Enrolled:</t>
  </si>
  <si>
    <t>Number of Students attending at least one SI Session:</t>
  </si>
  <si>
    <t>Unique Number of SI sessions Held:</t>
  </si>
  <si>
    <t>Total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</si>
  <si>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</si>
  <si>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</si>
  <si>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</si>
  <si>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</si>
  <si>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</si>
  <si>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</si>
  <si>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</si>
  <si>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</t>
  </si>
  <si>
    <t>1-2 pm ATTENDANCE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</si>
  <si>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</si>
  <si>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</si>
  <si>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</si>
  <si>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</si>
  <si>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</si>
  <si>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</si>
  <si>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</si>
  <si>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</si>
  <si>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</si>
  <si>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*</t>
  </si>
  <si>
    <t>8-9 am ATTENDANCE</t>
  </si>
  <si>
    <t>9-10 am ATTENDANCE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</si>
  <si>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</si>
  <si>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</si>
  <si>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</si>
  <si>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</si>
  <si>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</si>
  <si>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BHAVSAR; PARTH HARSHAD</t>
  </si>
  <si>
    <t>phb342</t>
  </si>
  <si>
    <t>ENGLE; JONATHAN DAVID</t>
  </si>
  <si>
    <t>jde853</t>
  </si>
  <si>
    <t>GATES; RUSSELL DEAN</t>
  </si>
  <si>
    <t>rdg935</t>
  </si>
  <si>
    <t>GODFREY; JAMISON MICHAEL</t>
  </si>
  <si>
    <t>jmg5532</t>
  </si>
  <si>
    <t>GUILLORY; ELLIOT C.</t>
  </si>
  <si>
    <t>ecg732</t>
  </si>
  <si>
    <t>GULICK; EVAN MICHAEL</t>
  </si>
  <si>
    <t>eg22492</t>
  </si>
  <si>
    <t>HOANG; THUY-MINH</t>
  </si>
  <si>
    <t>th25257</t>
  </si>
  <si>
    <t>JAMES; DANIEL M.</t>
  </si>
  <si>
    <t>dmj743</t>
  </si>
  <si>
    <t>MICULKA; ANDREW STEPHEN</t>
  </si>
  <si>
    <t>asm2323</t>
  </si>
  <si>
    <t>NORRIS; BRITTANY NICOLE</t>
  </si>
  <si>
    <t>bnn268</t>
  </si>
  <si>
    <t>RIST; KRISTINA MARIE</t>
  </si>
  <si>
    <t>kmr2785</t>
  </si>
  <si>
    <t>ROBERTSON; RYAN HUNTER</t>
  </si>
  <si>
    <t>rhr522</t>
  </si>
  <si>
    <t>Course</t>
  </si>
  <si>
    <t>Erica Griest</t>
  </si>
  <si>
    <t>M 408D (Kalahurka) Spring 2013</t>
  </si>
  <si>
    <t>Unique #</t>
  </si>
  <si>
    <t>Course Title</t>
  </si>
  <si>
    <t>Instructor</t>
  </si>
  <si>
    <t>Lecture</t>
  </si>
  <si>
    <t>SI Leader</t>
  </si>
  <si>
    <t>SI Leader email</t>
  </si>
  <si>
    <t>SI Discussion</t>
  </si>
  <si>
    <t>M408N</t>
  </si>
  <si>
    <t>Ernie Fontes</t>
  </si>
  <si>
    <t>Unique # 56050</t>
  </si>
  <si>
    <t>Unique # 56055</t>
  </si>
  <si>
    <t>Unique # 56060</t>
  </si>
  <si>
    <t xml:space="preserve">Unique # 55675/55680/55685 </t>
  </si>
  <si>
    <t>MW 8-9 (RLM 6.104)</t>
  </si>
  <si>
    <t>MW 9-10 (CPE 2.206)</t>
  </si>
  <si>
    <t>MW 1-2 (ENS 109)</t>
  </si>
  <si>
    <t>ABUGHAZALEH; SHIBLY JOHN</t>
  </si>
  <si>
    <t>sja754</t>
  </si>
  <si>
    <t>BARLEY; NATHANIEL C.</t>
  </si>
  <si>
    <t>ncb559</t>
  </si>
  <si>
    <t>BASSETT; GEORGE ZACHARY</t>
  </si>
  <si>
    <t>gzb63</t>
  </si>
  <si>
    <t>BECKHAM; CHRISTOPHER PAUL</t>
  </si>
  <si>
    <t>cpb682</t>
  </si>
  <si>
    <t>BECKMAN; DEREK ANDREW</t>
  </si>
  <si>
    <t>dab3596</t>
  </si>
  <si>
    <t>BENDAS; ZACHARIAH MATTHEW</t>
  </si>
  <si>
    <t>zmb268</t>
  </si>
  <si>
    <t>BENITEZ; CELENY ADRIANE</t>
  </si>
  <si>
    <t>cab4989</t>
  </si>
  <si>
    <t>BOLTON; TRAVIS G.</t>
  </si>
  <si>
    <t>tgb464</t>
  </si>
  <si>
    <t>BRADFORD; EMMA JANE</t>
  </si>
  <si>
    <t>eb23897</t>
  </si>
  <si>
    <t>BROSAM; KEVIN YI</t>
  </si>
  <si>
    <t>kyb227</t>
  </si>
  <si>
    <t>BROWN; JAMES MITCHELL</t>
  </si>
  <si>
    <t>jmb6628</t>
  </si>
  <si>
    <t>BULKO; GREGORY KUNIJIRO</t>
  </si>
  <si>
    <t>gkb297</t>
  </si>
  <si>
    <t>CARNEY; SAYER ALAN</t>
  </si>
  <si>
    <t>sac3565</t>
  </si>
  <si>
    <t>CARTER; ERIC ALLEN</t>
  </si>
  <si>
    <t>ec25534</t>
  </si>
  <si>
    <t>CASEY; CAROLINE ELYSE</t>
  </si>
  <si>
    <t>cec3594</t>
  </si>
  <si>
    <t>CHESAK; JORDAN</t>
  </si>
  <si>
    <t>jmc5722</t>
  </si>
  <si>
    <t>CHRISTOPHER; LAUREN S.</t>
  </si>
  <si>
    <t>lc29356</t>
  </si>
  <si>
    <t>CLEVELAND; VICTOR MICHAEL</t>
  </si>
  <si>
    <t>vmc579</t>
  </si>
  <si>
    <t>CLUTTER; COOPER JACOB</t>
  </si>
  <si>
    <t>cjc3576</t>
  </si>
  <si>
    <t>CORCORAN; NOLAN D.</t>
  </si>
  <si>
    <t>ndc466</t>
  </si>
  <si>
    <t>CORONA; BENJAMIN ANTHONY</t>
  </si>
  <si>
    <t>bc25589</t>
  </si>
  <si>
    <t>DAI; HANYU</t>
  </si>
  <si>
    <t>hd3956</t>
  </si>
  <si>
    <t>DAVE; DEVANGI MUKUND</t>
  </si>
  <si>
    <t>dmd2529</t>
  </si>
  <si>
    <t>DIBUA; OBEHI GEORGINA</t>
  </si>
  <si>
    <t>ogd82</t>
  </si>
  <si>
    <t>DIERL; MARTIN TRAVIS</t>
  </si>
  <si>
    <t>md29882</t>
  </si>
  <si>
    <t>DOLL; GREGORY MICHAEL</t>
  </si>
  <si>
    <t>gd5583</t>
  </si>
  <si>
    <t>DOYLE; MEGAN MARIE</t>
  </si>
  <si>
    <t>mmd2446</t>
  </si>
  <si>
    <t>DYER; BRANDON ROSS</t>
  </si>
  <si>
    <t>brd578</t>
  </si>
  <si>
    <t>EDWARDS; MADELINE V.</t>
  </si>
  <si>
    <t>mve237</t>
  </si>
  <si>
    <t>EO; LAURENCE KYUNG</t>
  </si>
  <si>
    <t>lke285</t>
  </si>
  <si>
    <t>FAIRCHILD; ALESSANDRA C.</t>
  </si>
  <si>
    <t>acf732</t>
  </si>
  <si>
    <t>FAJARDO; JUAN DAVID</t>
  </si>
  <si>
    <t>jf28579</t>
  </si>
  <si>
    <t>FALCON; LAUREN ASHLEY</t>
  </si>
  <si>
    <t>laf2264</t>
  </si>
  <si>
    <t>FERLEY; MICHELLE LYNN</t>
  </si>
  <si>
    <t>mlf2334</t>
  </si>
  <si>
    <t>FERNALD; CHRISTOPHER R.</t>
  </si>
  <si>
    <t>crf888</t>
  </si>
  <si>
    <t>FRITZ; HAGEN EARL</t>
  </si>
  <si>
    <t>hef372</t>
  </si>
  <si>
    <t>GARY; JENSEN IRIS</t>
  </si>
  <si>
    <t>jig495</t>
  </si>
  <si>
    <t>GERACCI; VINCENT ANTHONY</t>
  </si>
  <si>
    <t>vag635</t>
  </si>
  <si>
    <t>GHOSH; SMITA</t>
  </si>
  <si>
    <t>sg35685</t>
  </si>
  <si>
    <t>GREENHOUSE; PAUL STEPHEN</t>
  </si>
  <si>
    <t>psg398</t>
  </si>
  <si>
    <t>GRIDNEV; ARTEM</t>
  </si>
  <si>
    <t>ag45369</t>
  </si>
  <si>
    <t>GRUNDISH; NICHOLAS S.</t>
  </si>
  <si>
    <t>nsg386</t>
  </si>
  <si>
    <t>GUERRERO; EDGAR OSBALDO</t>
  </si>
  <si>
    <t>eog328</t>
  </si>
  <si>
    <t>GULGUN; YASEMIN NICOLE</t>
  </si>
  <si>
    <t>yng73</t>
  </si>
  <si>
    <t>GYAMPOH; LAURA N.</t>
  </si>
  <si>
    <t>lng467</t>
  </si>
  <si>
    <t>HAGLUND; JOHN ROBERT</t>
  </si>
  <si>
    <t>jrh4573</t>
  </si>
  <si>
    <t>HAIRSTON; DAVIS ALLEN</t>
  </si>
  <si>
    <t>dah3286</t>
  </si>
  <si>
    <t>HART; JOSEPH SEAN</t>
  </si>
  <si>
    <t>jh52372</t>
  </si>
  <si>
    <t>HASTON; JOSHUA RHYS</t>
  </si>
  <si>
    <t>jrh4584</t>
  </si>
  <si>
    <t>HAZIM; AMMAR BASIL</t>
  </si>
  <si>
    <t>abh893</t>
  </si>
  <si>
    <t>HENNINGTON; MILES MACK</t>
  </si>
  <si>
    <t>mmh2753</t>
  </si>
  <si>
    <t>HOLTKORT; JOSHUA KEYTON</t>
  </si>
  <si>
    <t>jkh2287</t>
  </si>
  <si>
    <t>HORKA; AUSTIN MICHAEL</t>
  </si>
  <si>
    <t>amh4742</t>
  </si>
  <si>
    <t>HUMMER; DAVID MICHEAL</t>
  </si>
  <si>
    <t>dmh2879</t>
  </si>
  <si>
    <t>JACKSON; JADE KENYA</t>
  </si>
  <si>
    <t>jkj659</t>
  </si>
  <si>
    <t>JEBUTU; ABOLADE OLUWAFEMI</t>
  </si>
  <si>
    <t>aj9746</t>
  </si>
  <si>
    <t>JOHNSON; ALEXA NANCE</t>
  </si>
  <si>
    <t>anj656</t>
  </si>
  <si>
    <t>JONES; KRISTIN LEE</t>
  </si>
  <si>
    <t>klj986</t>
  </si>
  <si>
    <t>KIM; KEVIN DAEHAN</t>
  </si>
  <si>
    <t>kdk738</t>
  </si>
  <si>
    <t>LAICO; LESLIE SANTOS</t>
  </si>
  <si>
    <t>lsl488</t>
  </si>
  <si>
    <t>LEE; HYUN-YOUNG</t>
  </si>
  <si>
    <t>hl9636</t>
  </si>
  <si>
    <t>LEU; JOSHUA JUSTIN</t>
  </si>
  <si>
    <t>jjl2527</t>
  </si>
  <si>
    <t>LEWALLEN; LINDSEY KATE</t>
  </si>
  <si>
    <t>lkl444</t>
  </si>
  <si>
    <t>LIN; TINGTING</t>
  </si>
  <si>
    <t>tl22688</t>
  </si>
  <si>
    <t>LINDSEY; ANNA ELISE</t>
  </si>
  <si>
    <t>ael889</t>
  </si>
  <si>
    <t>LOGUE; RYAN MARIANO</t>
  </si>
  <si>
    <t>rml2244</t>
  </si>
  <si>
    <t>LU; YU</t>
  </si>
  <si>
    <t>yl9875</t>
  </si>
  <si>
    <t>MACON; TYE JORDAN</t>
  </si>
  <si>
    <t>tjm2788</t>
  </si>
  <si>
    <t>MADHAVAPEDDI; UJWAL N.</t>
  </si>
  <si>
    <t>unm63</t>
  </si>
  <si>
    <t>MCCLUNG; NICOLE KRISTINE</t>
  </si>
  <si>
    <t>nkm397</t>
  </si>
  <si>
    <t>MCFETRIDGE; SIENA CAYENNE</t>
  </si>
  <si>
    <t>scm2539</t>
  </si>
  <si>
    <t>MCLEAN; ELIZABETH SARAH</t>
  </si>
  <si>
    <t>esm666</t>
  </si>
  <si>
    <t>MERUGU; SINDHUJA</t>
  </si>
  <si>
    <t>sm46835</t>
  </si>
  <si>
    <t>MONROE; JEREMY JACOB</t>
  </si>
  <si>
    <t>jm67539</t>
  </si>
  <si>
    <t>MOORE; KAYSIE BARRETT</t>
  </si>
  <si>
    <t>kbm723</t>
  </si>
  <si>
    <t>MORALES; JOSEPH ANTHONY</t>
  </si>
  <si>
    <t>jam8774</t>
  </si>
  <si>
    <t>NELMARK; HANNAH MARIE</t>
  </si>
  <si>
    <t>hmn387</t>
  </si>
  <si>
    <t>NGUYEN; KIMBERLY TUYET</t>
  </si>
  <si>
    <t>ktn446</t>
  </si>
  <si>
    <t>PELTON; CHRISTOPHER JAMES</t>
  </si>
  <si>
    <t>cjp2353</t>
  </si>
  <si>
    <t>PICCIANO; JASON ROBERT II</t>
  </si>
  <si>
    <t>jrp3555</t>
  </si>
  <si>
    <t>PROVOST; TAYLOR RENE</t>
  </si>
  <si>
    <t>trp637</t>
  </si>
  <si>
    <t>QUADE; CICELY KAY</t>
  </si>
  <si>
    <t>ckq57</t>
  </si>
  <si>
    <t>RAYERMANN; MATTHEW R.</t>
  </si>
  <si>
    <t>mrr2578</t>
  </si>
  <si>
    <t>REED; ERIN ELISSA</t>
  </si>
  <si>
    <t>eer627</t>
  </si>
  <si>
    <t>RITCHIE; REBECCA FAIN</t>
  </si>
  <si>
    <t>rfr386</t>
  </si>
  <si>
    <t>ROSS; ALEXANDER JACOB</t>
  </si>
  <si>
    <t>ar42587</t>
  </si>
  <si>
    <t>SANCHEZ; ANDRES</t>
  </si>
  <si>
    <t>as56682</t>
  </si>
  <si>
    <t>SARKAR; SHAOMIK RAAD</t>
  </si>
  <si>
    <t>srs3574</t>
  </si>
  <si>
    <t>STEWART; ROBIN NICOLE</t>
  </si>
  <si>
    <t>rns624</t>
  </si>
  <si>
    <t>THAYER; PETER WILLIAM</t>
  </si>
  <si>
    <t>pwt258</t>
  </si>
  <si>
    <t>TIEU; KENDAL AI-NHI</t>
  </si>
  <si>
    <t>kt7926</t>
  </si>
  <si>
    <t>TRAN; KIM PHUNG NGUYEN</t>
  </si>
  <si>
    <t>knt463</t>
  </si>
  <si>
    <t>TRAN; LONG VAN</t>
  </si>
  <si>
    <t>lvt248</t>
  </si>
  <si>
    <t>VERNON; JEROME JAMES</t>
  </si>
  <si>
    <t>jjv636</t>
  </si>
  <si>
    <t>WALLIS; VICTORIA MERRILL</t>
  </si>
  <si>
    <t>vmw293</t>
  </si>
  <si>
    <t>WENSKE; CHRISTIAN MARK</t>
  </si>
  <si>
    <t>cmw3296</t>
  </si>
  <si>
    <t>WONG; NATHAN CHRISTOPHER</t>
  </si>
  <si>
    <t>ncw345</t>
  </si>
  <si>
    <t>WU; JUNBIN</t>
  </si>
  <si>
    <t>jw39834</t>
  </si>
  <si>
    <t>YOUNG; JONATHAN PHILIP</t>
  </si>
  <si>
    <t>jpy225</t>
  </si>
  <si>
    <t>MW 1-2 (RLM 5.124)</t>
  </si>
  <si>
    <t>MW 2-3 (RLM 5.118)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</si>
  <si>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Ernie Fontes</t>
    </r>
  </si>
  <si>
    <t>Unique # 56115</t>
  </si>
  <si>
    <t>Unique # 56120</t>
  </si>
  <si>
    <t>Supervisor</t>
  </si>
  <si>
    <t>SI Leaders Weekly Mtgs</t>
  </si>
  <si>
    <t>AN; JUNGMIN</t>
  </si>
  <si>
    <t>ja36447</t>
  </si>
  <si>
    <t>DABRUSIN; ARIZONA ABRAHAM</t>
  </si>
  <si>
    <t>aad883</t>
  </si>
  <si>
    <t>EDGERTON; MORGAN LEE</t>
  </si>
  <si>
    <t>mle748</t>
  </si>
  <si>
    <t>FERGUSON; BRENT THOMAS</t>
  </si>
  <si>
    <t>btf342</t>
  </si>
  <si>
    <t>GORMAN; DYLAN TRAVIS</t>
  </si>
  <si>
    <t>dtg476</t>
  </si>
  <si>
    <t>GUICO; JESSICA MARIE</t>
  </si>
  <si>
    <t>jmg5746</t>
  </si>
  <si>
    <t>HAMZA; KHALID FAWZI</t>
  </si>
  <si>
    <t>kfh294</t>
  </si>
  <si>
    <t>HAN; YI</t>
  </si>
  <si>
    <t>yh5598</t>
  </si>
  <si>
    <t>ISAIS; JOSE ALFREDO</t>
  </si>
  <si>
    <t>jai374</t>
  </si>
  <si>
    <t>KWAN; TIMOTHY CHUNG-YAN</t>
  </si>
  <si>
    <t>tck374</t>
  </si>
  <si>
    <t>NICHOLSON; JULIE C.</t>
  </si>
  <si>
    <t>jcn743</t>
  </si>
  <si>
    <t>OH; MYEONGIN</t>
  </si>
  <si>
    <t>mo8578</t>
  </si>
  <si>
    <t>PADOVANO; NICHOLAS JOHN</t>
  </si>
  <si>
    <t>njp452</t>
  </si>
  <si>
    <t>SOTH; SIRI ANNE</t>
  </si>
  <si>
    <t>sas5546</t>
  </si>
  <si>
    <t>VICHITBANDHA; PETIKORN P.</t>
  </si>
  <si>
    <t>ppv86</t>
  </si>
  <si>
    <t>WILSON; TIMOTHY CHARLES</t>
  </si>
  <si>
    <t>tcw633</t>
  </si>
  <si>
    <t>Total Number of Students: 127</t>
  </si>
  <si>
    <t xml:space="preserve">CURRENT AS OF: 07 February 2013 11:21am U.S. Central Time </t>
  </si>
  <si>
    <t>M 1/14</t>
  </si>
  <si>
    <t>W 1/16</t>
  </si>
  <si>
    <t>M 1/21</t>
  </si>
  <si>
    <t>W 1/23</t>
  </si>
  <si>
    <t>M 1/28</t>
  </si>
  <si>
    <t>W 1/30</t>
  </si>
  <si>
    <t>M 2/4</t>
  </si>
  <si>
    <t>W 2/6</t>
  </si>
  <si>
    <t>MLK Day</t>
  </si>
  <si>
    <t>Total Number of Students: 115</t>
  </si>
  <si>
    <t>M 2/11</t>
  </si>
  <si>
    <t>W 2/13</t>
  </si>
  <si>
    <t>M 2/18</t>
  </si>
  <si>
    <t>W 2/20</t>
  </si>
  <si>
    <t>M 2/25</t>
  </si>
  <si>
    <t>W 2/27</t>
  </si>
  <si>
    <t>M 3/4</t>
  </si>
  <si>
    <t>W 3/6</t>
  </si>
  <si>
    <t>M 3/11</t>
  </si>
  <si>
    <t>W 3/13</t>
  </si>
  <si>
    <t>M 3/18</t>
  </si>
  <si>
    <t>W 3/20</t>
  </si>
  <si>
    <t>M 3/25</t>
  </si>
  <si>
    <t>W 3/27</t>
  </si>
  <si>
    <t>spring break</t>
  </si>
  <si>
    <t>M 4/1</t>
  </si>
  <si>
    <t>W 4/3</t>
  </si>
  <si>
    <t>M 4/8</t>
  </si>
  <si>
    <t>W 4/10</t>
  </si>
  <si>
    <t>M 4/15</t>
  </si>
  <si>
    <t>W 4/17</t>
  </si>
  <si>
    <t>M 4/22</t>
  </si>
  <si>
    <t>W 4/24</t>
  </si>
  <si>
    <t>M 4/29</t>
  </si>
  <si>
    <t>W 5/1</t>
  </si>
  <si>
    <t>SI MATH ATTENDANCE - FALL 2013</t>
  </si>
  <si>
    <t>M 408C</t>
  </si>
  <si>
    <t>Differential and Integral Calculus</t>
  </si>
  <si>
    <t>56045, 56050, 56055</t>
  </si>
  <si>
    <t>Kathy Davis</t>
  </si>
  <si>
    <t>MWF 10-11, RLM 4.102</t>
  </si>
  <si>
    <t>Julia Bennett</t>
  </si>
  <si>
    <t>56060, 56065, 56070</t>
  </si>
  <si>
    <t>MWF 11-12, ETC 2.108</t>
  </si>
  <si>
    <t>Laura Fredrickson</t>
  </si>
  <si>
    <t>Differential Calculus for Science</t>
  </si>
  <si>
    <t>Anna Spice</t>
  </si>
  <si>
    <t xml:space="preserve">TTH 9:13-11,  GSB 2.126
</t>
  </si>
  <si>
    <t>Jen Berg</t>
  </si>
  <si>
    <t>Diane Radin</t>
  </si>
  <si>
    <t xml:space="preserve">MWF 2-3, RLM 4.102
</t>
  </si>
  <si>
    <t>Jason Jo</t>
  </si>
  <si>
    <t>Gary Hamrick</t>
  </si>
  <si>
    <t>TTH 2-3:30, WEL 2.246</t>
  </si>
  <si>
    <t>Michael Kelly</t>
  </si>
  <si>
    <t xml:space="preserve">TTH 12:30-2,  WAG 101
</t>
  </si>
  <si>
    <t>56700, 56705, 56710</t>
  </si>
  <si>
    <t>John Meth</t>
  </si>
  <si>
    <t xml:space="preserve">MWF 10-11,  CLA 0.130
</t>
  </si>
  <si>
    <t>Kathryn Dabbs</t>
  </si>
  <si>
    <t>Differential and Integral Calculus/M 408C (Davis) Fall 2013</t>
  </si>
  <si>
    <t>Unique # 56045, 56050, 56055</t>
  </si>
  <si>
    <t>Total Number of SI sessions Held:</t>
  </si>
  <si>
    <t>Number of Unique SI Sessions Held:</t>
  </si>
  <si>
    <t>Unique # 56060, 56065, 56070</t>
  </si>
  <si>
    <t>Differential Calculus for Science/M 408N (Spice) Fall 2013</t>
  </si>
  <si>
    <t xml:space="preserve">ACOSTA; SANTOS ALEJANDRO </t>
  </si>
  <si>
    <t xml:space="preserve">saa2996 </t>
  </si>
  <si>
    <t xml:space="preserve">ADAMS; MARY CLAIRE </t>
  </si>
  <si>
    <t xml:space="preserve">mca935 </t>
  </si>
  <si>
    <t xml:space="preserve">ARCHULETA; LINDSEY JORDAN </t>
  </si>
  <si>
    <t xml:space="preserve">lja583 </t>
  </si>
  <si>
    <t xml:space="preserve">BARRETT; KAYLYN ROSE </t>
  </si>
  <si>
    <t xml:space="preserve">kb33797 </t>
  </si>
  <si>
    <t xml:space="preserve">BARTLETT; BLAKE CARLYLE </t>
  </si>
  <si>
    <t xml:space="preserve">bb28956 </t>
  </si>
  <si>
    <t xml:space="preserve">BLEIER; AUBREY LYN </t>
  </si>
  <si>
    <t xml:space="preserve">alb4738 </t>
  </si>
  <si>
    <t xml:space="preserve">CANHAM; ALLISON COURTNEY </t>
  </si>
  <si>
    <t xml:space="preserve">acc3323 </t>
  </si>
  <si>
    <t xml:space="preserve">CANTU; SAUL E. JR. </t>
  </si>
  <si>
    <t xml:space="preserve">sec2385 </t>
  </si>
  <si>
    <t xml:space="preserve">CARRINGTON; SYDNEY A. </t>
  </si>
  <si>
    <t xml:space="preserve">sac3696 </t>
  </si>
  <si>
    <t xml:space="preserve">CARTER; TOI D. </t>
  </si>
  <si>
    <t xml:space="preserve">tdc696 </t>
  </si>
  <si>
    <t xml:space="preserve">CHARLY; CEDRIC GEORGEO </t>
  </si>
  <si>
    <t xml:space="preserve">cgc837 </t>
  </si>
  <si>
    <t xml:space="preserve">CHO; SARAH SAEHEE </t>
  </si>
  <si>
    <t xml:space="preserve">ssc953 </t>
  </si>
  <si>
    <t xml:space="preserve">COKER; AVERY ARNOLD </t>
  </si>
  <si>
    <t xml:space="preserve">ac54284 </t>
  </si>
  <si>
    <t xml:space="preserve">COLEMAN; KENDALL MARIE </t>
  </si>
  <si>
    <t xml:space="preserve">kmc3626 </t>
  </si>
  <si>
    <t xml:space="preserve">CORNETT; SARA ANN </t>
  </si>
  <si>
    <t xml:space="preserve">sac3724 </t>
  </si>
  <si>
    <t xml:space="preserve">DANG; BRANDON UYVU </t>
  </si>
  <si>
    <t xml:space="preserve">bud57 </t>
  </si>
  <si>
    <t xml:space="preserve">DAO; JANETA MINH </t>
  </si>
  <si>
    <t xml:space="preserve">jd38558 </t>
  </si>
  <si>
    <t xml:space="preserve">DEMERY; MAX JAMES </t>
  </si>
  <si>
    <t xml:space="preserve">mjd2559 </t>
  </si>
  <si>
    <t xml:space="preserve">DENG; KEN </t>
  </si>
  <si>
    <t xml:space="preserve">kd22874 </t>
  </si>
  <si>
    <t xml:space="preserve">DEVULAPALLI; PRERNA </t>
  </si>
  <si>
    <t xml:space="preserve">pd6976 </t>
  </si>
  <si>
    <t xml:space="preserve">DONCASTER; JULIA MORGAN </t>
  </si>
  <si>
    <t xml:space="preserve">jd36348 </t>
  </si>
  <si>
    <t xml:space="preserve">DUNN; CARLY ELISE </t>
  </si>
  <si>
    <t xml:space="preserve">ced2233 </t>
  </si>
  <si>
    <t xml:space="preserve">EMBORGO; TRISTAN GALICIA </t>
  </si>
  <si>
    <t xml:space="preserve">tge253 </t>
  </si>
  <si>
    <t xml:space="preserve">EMERY; LARA EVE </t>
  </si>
  <si>
    <t xml:space="preserve">lee498 </t>
  </si>
  <si>
    <t xml:space="preserve">ESPINOZA; JHERLINE </t>
  </si>
  <si>
    <t xml:space="preserve">je23242 </t>
  </si>
  <si>
    <t xml:space="preserve">FERNANDEZ; JAZMIN </t>
  </si>
  <si>
    <t xml:space="preserve">jf33256 </t>
  </si>
  <si>
    <t xml:space="preserve">FINKENSTAEDT; SAMANTHA S. </t>
  </si>
  <si>
    <t xml:space="preserve">ssf442 </t>
  </si>
  <si>
    <t xml:space="preserve">FLORES; OBED </t>
  </si>
  <si>
    <t xml:space="preserve">of938 </t>
  </si>
  <si>
    <t xml:space="preserve">FORE; TAYLOR DIANNE </t>
  </si>
  <si>
    <t xml:space="preserve">tdf392 </t>
  </si>
  <si>
    <t xml:space="preserve">FRANKI; KRISTEN ANNETTE </t>
  </si>
  <si>
    <t xml:space="preserve">kaf2345 </t>
  </si>
  <si>
    <t xml:space="preserve">FRY; SHELBY NICOLE </t>
  </si>
  <si>
    <t xml:space="preserve">snf392 </t>
  </si>
  <si>
    <t xml:space="preserve">FUNG; JACQUELINE </t>
  </si>
  <si>
    <t xml:space="preserve">jf32492 </t>
  </si>
  <si>
    <t xml:space="preserve">GAUDIOSO; GINEVRA </t>
  </si>
  <si>
    <t xml:space="preserve">gg24272 </t>
  </si>
  <si>
    <t xml:space="preserve">GEORGE; JASMINE LISA </t>
  </si>
  <si>
    <t xml:space="preserve">jlg4779 </t>
  </si>
  <si>
    <t xml:space="preserve">GIL; MARIA CAMILA </t>
  </si>
  <si>
    <t xml:space="preserve">mcg2538 </t>
  </si>
  <si>
    <t xml:space="preserve">GUERRERO; LUCIA </t>
  </si>
  <si>
    <t xml:space="preserve">lg27693 </t>
  </si>
  <si>
    <t xml:space="preserve">GUTTIERRES; ARIANA NICOLE </t>
  </si>
  <si>
    <t xml:space="preserve">ang2365 </t>
  </si>
  <si>
    <t xml:space="preserve">HALE; KELSEY ELIZABETH </t>
  </si>
  <si>
    <t xml:space="preserve">keh2622 </t>
  </si>
  <si>
    <t xml:space="preserve">HALIOUA-HAUBOLD; C. </t>
  </si>
  <si>
    <t xml:space="preserve">ch37366 </t>
  </si>
  <si>
    <t xml:space="preserve">HANCOCK; SYLVAN ALEXANDER </t>
  </si>
  <si>
    <t xml:space="preserve">sah3927 </t>
  </si>
  <si>
    <t xml:space="preserve">HARTHCOCK; ANDREW DAVID </t>
  </si>
  <si>
    <t xml:space="preserve">adh2676 </t>
  </si>
  <si>
    <t xml:space="preserve">HAVIEN; DORALYN </t>
  </si>
  <si>
    <t xml:space="preserve">dh32455 </t>
  </si>
  <si>
    <t xml:space="preserve">HAYDEN; ANNA ELIZABETH </t>
  </si>
  <si>
    <t xml:space="preserve">aeh2638 </t>
  </si>
  <si>
    <t xml:space="preserve">HERNANDEZ; JENNIFER S. </t>
  </si>
  <si>
    <t xml:space="preserve">jh53453 </t>
  </si>
  <si>
    <t xml:space="preserve">HOPPE; NICOLE MARIE </t>
  </si>
  <si>
    <t xml:space="preserve">nmh682 </t>
  </si>
  <si>
    <t xml:space="preserve">HUERTA; JORGE ALLAN </t>
  </si>
  <si>
    <t xml:space="preserve">jah6629 </t>
  </si>
  <si>
    <t xml:space="preserve">JORDAN; BRYCE MICHAEL </t>
  </si>
  <si>
    <t xml:space="preserve">bmj632 </t>
  </si>
  <si>
    <t xml:space="preserve">KAMRAN; NURIVA </t>
  </si>
  <si>
    <t xml:space="preserve">nk6687 </t>
  </si>
  <si>
    <t xml:space="preserve">KEERIKATTU; SEENA MARY </t>
  </si>
  <si>
    <t xml:space="preserve">smk2783 </t>
  </si>
  <si>
    <t xml:space="preserve">KOSSA; MARY ELIZABETH </t>
  </si>
  <si>
    <t xml:space="preserve">mek2269 </t>
  </si>
  <si>
    <t xml:space="preserve">LE; ERIC QUANG-NHAT </t>
  </si>
  <si>
    <t xml:space="preserve">eql63 </t>
  </si>
  <si>
    <t xml:space="preserve">LEVITT; DANIELLE </t>
  </si>
  <si>
    <t xml:space="preserve">dml2469 </t>
  </si>
  <si>
    <t xml:space="preserve">LY; EMILY WEN JING </t>
  </si>
  <si>
    <t xml:space="preserve">el22784 </t>
  </si>
  <si>
    <t xml:space="preserve">MAN; EMILY HUONG </t>
  </si>
  <si>
    <t xml:space="preserve">ehm446 </t>
  </si>
  <si>
    <t xml:space="preserve">MARTINEZ; KARINA </t>
  </si>
  <si>
    <t xml:space="preserve">km34727 </t>
  </si>
  <si>
    <t xml:space="preserve">MARTINEZ; MATTHEW GARCIA </t>
  </si>
  <si>
    <t xml:space="preserve">mgm2656 </t>
  </si>
  <si>
    <t xml:space="preserve">MAYES; JORDAN LEIGH </t>
  </si>
  <si>
    <t xml:space="preserve">jlm7486 </t>
  </si>
  <si>
    <t xml:space="preserve">MCMANUS; LAUREL ELIZABETH </t>
  </si>
  <si>
    <t xml:space="preserve">lem2555 </t>
  </si>
  <si>
    <t xml:space="preserve">MELLBERG; KRISTEN MARIE </t>
  </si>
  <si>
    <t xml:space="preserve">kmm4852 </t>
  </si>
  <si>
    <t xml:space="preserve">MODEQUILLO; RIO VILLALON </t>
  </si>
  <si>
    <t xml:space="preserve">rvm357 </t>
  </si>
  <si>
    <t xml:space="preserve">MOORE; JESSICA KAREN </t>
  </si>
  <si>
    <t xml:space="preserve">jkm2577 </t>
  </si>
  <si>
    <t xml:space="preserve">MORRIS; KELSEY LEANNE </t>
  </si>
  <si>
    <t xml:space="preserve">klm3952 </t>
  </si>
  <si>
    <t xml:space="preserve">MORRIS; KRISTI ANNIKWELU </t>
  </si>
  <si>
    <t xml:space="preserve">km37523 </t>
  </si>
  <si>
    <t xml:space="preserve">MUHAMMAD; TALIAH NAJMAH </t>
  </si>
  <si>
    <t xml:space="preserve">tnm635 </t>
  </si>
  <si>
    <t xml:space="preserve">NGUYEN; THUONG MY </t>
  </si>
  <si>
    <t xml:space="preserve">tmn637 </t>
  </si>
  <si>
    <t xml:space="preserve">NZEADIBE; AMAKA LAURA </t>
  </si>
  <si>
    <t xml:space="preserve">aln724 </t>
  </si>
  <si>
    <t xml:space="preserve">OLABAMIJI; VIVIAN </t>
  </si>
  <si>
    <t xml:space="preserve">vo2464 </t>
  </si>
  <si>
    <t xml:space="preserve">OLOKODE; TITI S. </t>
  </si>
  <si>
    <t xml:space="preserve">to3297 </t>
  </si>
  <si>
    <t xml:space="preserve">ONEAL; MORGAN NICOLE </t>
  </si>
  <si>
    <t xml:space="preserve">mno324 </t>
  </si>
  <si>
    <t xml:space="preserve">PADOLINA; MARIUS C. </t>
  </si>
  <si>
    <t xml:space="preserve">mcp2297 </t>
  </si>
  <si>
    <t xml:space="preserve">PARK; INN SUN </t>
  </si>
  <si>
    <t xml:space="preserve">ip3853 </t>
  </si>
  <si>
    <t xml:space="preserve">PARK; MELODY YOOMI </t>
  </si>
  <si>
    <t xml:space="preserve">myp239 </t>
  </si>
  <si>
    <t xml:space="preserve">PATEL; SUNNYSURAJ RAJ </t>
  </si>
  <si>
    <t xml:space="preserve">srp2424 </t>
  </si>
  <si>
    <t xml:space="preserve">PAYNE; CHRISTINA JEAN </t>
  </si>
  <si>
    <t xml:space="preserve">cjp2532 </t>
  </si>
  <si>
    <t xml:space="preserve">PEMBERTON; ERINN KELSEY </t>
  </si>
  <si>
    <t xml:space="preserve">ekp324 </t>
  </si>
  <si>
    <t xml:space="preserve">PICKERILL; LUKE MONROE </t>
  </si>
  <si>
    <t xml:space="preserve">lp22496 </t>
  </si>
  <si>
    <t xml:space="preserve">RATCLIFF; ASHLEY ANN </t>
  </si>
  <si>
    <t xml:space="preserve">aar2836 </t>
  </si>
  <si>
    <t xml:space="preserve">REAL; RACHEL ELIZABETH </t>
  </si>
  <si>
    <t xml:space="preserve">rer2425 </t>
  </si>
  <si>
    <t xml:space="preserve">REAMES-ZEPEDA; ZOE AMELIA </t>
  </si>
  <si>
    <t xml:space="preserve">zr865 </t>
  </si>
  <si>
    <t xml:space="preserve">REASON; GEORGE E. </t>
  </si>
  <si>
    <t xml:space="preserve">ger498 </t>
  </si>
  <si>
    <t xml:space="preserve">ROBINSON; KELLY MARIE </t>
  </si>
  <si>
    <t xml:space="preserve">kmr2928 </t>
  </si>
  <si>
    <t xml:space="preserve">RODRIGUEZ; MARY ELLEN </t>
  </si>
  <si>
    <t xml:space="preserve">mer3349 </t>
  </si>
  <si>
    <t xml:space="preserve">SACHDEV; HARIKRISHAN S. </t>
  </si>
  <si>
    <t xml:space="preserve">hss568 </t>
  </si>
  <si>
    <t xml:space="preserve">SACHSE; SYDNEY JULIA </t>
  </si>
  <si>
    <t xml:space="preserve">sjs3786 </t>
  </si>
  <si>
    <t xml:space="preserve">SANCHEZ; RICARDO ALI </t>
  </si>
  <si>
    <t xml:space="preserve">ras3622 </t>
  </si>
  <si>
    <t xml:space="preserve">SHALILEH; SHAHRZAD SHERII </t>
  </si>
  <si>
    <t xml:space="preserve">sss2496 </t>
  </si>
  <si>
    <t xml:space="preserve">SIMPER; MORGAN PAIGE </t>
  </si>
  <si>
    <t xml:space="preserve">ms55799 </t>
  </si>
  <si>
    <t xml:space="preserve">STANFORD; MEGAN NICOLE </t>
  </si>
  <si>
    <t xml:space="preserve">ms62226 </t>
  </si>
  <si>
    <t xml:space="preserve">STARLING; CAROLINE T. </t>
  </si>
  <si>
    <t xml:space="preserve">cts862 </t>
  </si>
  <si>
    <t xml:space="preserve">STEPHENS; JESSIE E. </t>
  </si>
  <si>
    <t xml:space="preserve">jes5272 </t>
  </si>
  <si>
    <t xml:space="preserve">THOMPSON; GEORGIA LEE </t>
  </si>
  <si>
    <t xml:space="preserve">glt432 </t>
  </si>
  <si>
    <t xml:space="preserve">TRAN; THIEN KY </t>
  </si>
  <si>
    <t xml:space="preserve">tkt389 </t>
  </si>
  <si>
    <t xml:space="preserve">TRIEU; CAROLYN HUYEN </t>
  </si>
  <si>
    <t xml:space="preserve">ct25364 </t>
  </si>
  <si>
    <t xml:space="preserve">TRUONG; LISA </t>
  </si>
  <si>
    <t xml:space="preserve">lt9485 </t>
  </si>
  <si>
    <t xml:space="preserve">TULIO; CSARINA </t>
  </si>
  <si>
    <t xml:space="preserve">ct23332 </t>
  </si>
  <si>
    <t xml:space="preserve">VENECIA; BIANCA KARINA </t>
  </si>
  <si>
    <t xml:space="preserve">bkv234 </t>
  </si>
  <si>
    <t xml:space="preserve">VENKATARAMU; SAURAV </t>
  </si>
  <si>
    <t xml:space="preserve">sv7957 </t>
  </si>
  <si>
    <t xml:space="preserve">VIDRINE; KOLBY LANE </t>
  </si>
  <si>
    <t xml:space="preserve">klv542 </t>
  </si>
  <si>
    <t xml:space="preserve">WAHEED; KRISTEN NICOLE </t>
  </si>
  <si>
    <t xml:space="preserve">kw25629 </t>
  </si>
  <si>
    <t xml:space="preserve">WALSH; SAMANTHA GLEASON </t>
  </si>
  <si>
    <t xml:space="preserve">sgw485 </t>
  </si>
  <si>
    <t xml:space="preserve">WEAVER; JAMES RICHARD </t>
  </si>
  <si>
    <t xml:space="preserve">jw42688 </t>
  </si>
  <si>
    <t xml:space="preserve">WEIDANZ; MADELLINE ROSE </t>
  </si>
  <si>
    <t xml:space="preserve">mrw2768 </t>
  </si>
  <si>
    <t xml:space="preserve">WHITFORD; VANESSA ASHLEY </t>
  </si>
  <si>
    <t xml:space="preserve">vaw373 </t>
  </si>
  <si>
    <t xml:space="preserve">WHITWORTH; EMMA GRACE </t>
  </si>
  <si>
    <t xml:space="preserve">egw389 </t>
  </si>
  <si>
    <t xml:space="preserve">WILSON; LYNDSEY MARAY </t>
  </si>
  <si>
    <t xml:space="preserve">lmw2672 </t>
  </si>
  <si>
    <t xml:space="preserve">WONG; SARAH ANNE </t>
  </si>
  <si>
    <t xml:space="preserve">saw2888 </t>
  </si>
  <si>
    <t xml:space="preserve">WOOD; NATHANIEL JOHN </t>
  </si>
  <si>
    <t xml:space="preserve">njw548 </t>
  </si>
  <si>
    <t xml:space="preserve">WOOD; WILLIAM DAVID IV </t>
  </si>
  <si>
    <t xml:space="preserve">wdw558 </t>
  </si>
  <si>
    <t xml:space="preserve">YADAV; SAILEE </t>
  </si>
  <si>
    <t xml:space="preserve">sy6473 </t>
  </si>
  <si>
    <t xml:space="preserve">YUN; SU JEONG </t>
  </si>
  <si>
    <t xml:space="preserve">sy6585 </t>
  </si>
  <si>
    <t xml:space="preserve">ZAJAC; KAITEN ALEXANDRIA </t>
  </si>
  <si>
    <t xml:space="preserve">kaz344 </t>
  </si>
  <si>
    <t>Differential Calculus for Science/M 408N (Radin) Fall 2013</t>
  </si>
  <si>
    <t xml:space="preserve">AHMED; ZAINEB </t>
  </si>
  <si>
    <t xml:space="preserve">za2739 </t>
  </si>
  <si>
    <t xml:space="preserve">ALSTON; ANGELICA GRACE </t>
  </si>
  <si>
    <t xml:space="preserve">aga742 </t>
  </si>
  <si>
    <t xml:space="preserve">AMEZCUA; MAURICIO F. </t>
  </si>
  <si>
    <t xml:space="preserve">mfa476 </t>
  </si>
  <si>
    <t xml:space="preserve">ARIAS; MARIA LAURA </t>
  </si>
  <si>
    <t xml:space="preserve">mla887 </t>
  </si>
  <si>
    <t xml:space="preserve">BARTLEY; BRYAN JACOB </t>
  </si>
  <si>
    <t xml:space="preserve">bjb3638 </t>
  </si>
  <si>
    <t xml:space="preserve">BASS; PAUL DANE III </t>
  </si>
  <si>
    <t xml:space="preserve">pdb586 </t>
  </si>
  <si>
    <t xml:space="preserve">BEAM; JENNA ELIZABETH </t>
  </si>
  <si>
    <t xml:space="preserve">jeb4573 </t>
  </si>
  <si>
    <t xml:space="preserve">BELMONTE; COSME AUGUSTO </t>
  </si>
  <si>
    <t xml:space="preserve">cab5436 </t>
  </si>
  <si>
    <t xml:space="preserve">BOS; TYLER WADE </t>
  </si>
  <si>
    <t xml:space="preserve">twb663 </t>
  </si>
  <si>
    <t xml:space="preserve">BRAVO; RODNEY D. </t>
  </si>
  <si>
    <t xml:space="preserve">rdb2627 </t>
  </si>
  <si>
    <t xml:space="preserve">BUI; TOMMY QUANG </t>
  </si>
  <si>
    <t xml:space="preserve">tqb82 </t>
  </si>
  <si>
    <t xml:space="preserve">CABALLERO; MARTHA G. </t>
  </si>
  <si>
    <t xml:space="preserve">mgc986 </t>
  </si>
  <si>
    <t xml:space="preserve">CAO; KENNY DANG </t>
  </si>
  <si>
    <t xml:space="preserve">kc32898 </t>
  </si>
  <si>
    <t xml:space="preserve">CAVITT; CHELSEA RAE </t>
  </si>
  <si>
    <t xml:space="preserve">crc3522 </t>
  </si>
  <si>
    <t xml:space="preserve">CHIOU; JENNIFER JIALIN </t>
  </si>
  <si>
    <t xml:space="preserve">jc63384 </t>
  </si>
  <si>
    <t xml:space="preserve">CLAYBORNE; JASON MALIK </t>
  </si>
  <si>
    <t xml:space="preserve">jmc6682 </t>
  </si>
  <si>
    <t xml:space="preserve">CODNER; BLAKE NELSON </t>
  </si>
  <si>
    <t xml:space="preserve">bnc726 </t>
  </si>
  <si>
    <t xml:space="preserve">COLEMAN; EVELYN VICTORIA </t>
  </si>
  <si>
    <t xml:space="preserve">evc286 </t>
  </si>
  <si>
    <t xml:space="preserve">CORRAL; DANIELLE </t>
  </si>
  <si>
    <t xml:space="preserve">dc36756 </t>
  </si>
  <si>
    <t xml:space="preserve">CRUZ; MARIA GUADALUPE </t>
  </si>
  <si>
    <t xml:space="preserve">mgc878 </t>
  </si>
  <si>
    <t xml:space="preserve">DANT; NICHOLAS MATTHEW </t>
  </si>
  <si>
    <t xml:space="preserve">nmd626 </t>
  </si>
  <si>
    <t xml:space="preserve">DIAZ DOMINGUEZ; C. P. </t>
  </si>
  <si>
    <t xml:space="preserve">cpd473 </t>
  </si>
  <si>
    <t xml:space="preserve">DO; THERESA QUYNH-NHU </t>
  </si>
  <si>
    <t xml:space="preserve">tqd86 </t>
  </si>
  <si>
    <t xml:space="preserve">DUKES; CHRISTINA MARIA </t>
  </si>
  <si>
    <t xml:space="preserve">cmd3294 </t>
  </si>
  <si>
    <t xml:space="preserve">ETHERTON; CAITLIN ASHLEY </t>
  </si>
  <si>
    <t xml:space="preserve">cae832 </t>
  </si>
  <si>
    <t xml:space="preserve">FALCON; JACQUELINE </t>
  </si>
  <si>
    <t xml:space="preserve">jf28667 </t>
  </si>
  <si>
    <t xml:space="preserve">FIGGE; LAUREN CHARLOTTE </t>
  </si>
  <si>
    <t xml:space="preserve">lcf467 </t>
  </si>
  <si>
    <t xml:space="preserve">GARCIA; FRANCESCA </t>
  </si>
  <si>
    <t xml:space="preserve">fg5348 </t>
  </si>
  <si>
    <t xml:space="preserve">GARCIA; MARISSA </t>
  </si>
  <si>
    <t xml:space="preserve">mg48469 </t>
  </si>
  <si>
    <t xml:space="preserve">GARZA; ARMANDO </t>
  </si>
  <si>
    <t xml:space="preserve">ag53946 </t>
  </si>
  <si>
    <t xml:space="preserve">GONZALEZ; LUCIO EDEN III </t>
  </si>
  <si>
    <t xml:space="preserve">leg2225 </t>
  </si>
  <si>
    <t xml:space="preserve">GREEN; SIERRA OLIVIA </t>
  </si>
  <si>
    <t xml:space="preserve">sog229 </t>
  </si>
  <si>
    <t xml:space="preserve">HART; KELSEY ERIN </t>
  </si>
  <si>
    <t xml:space="preserve">keh2662 </t>
  </si>
  <si>
    <t xml:space="preserve">HSIEH; ANDREA </t>
  </si>
  <si>
    <t xml:space="preserve">ah39342 </t>
  </si>
  <si>
    <t xml:space="preserve">HUANG; SAMANTHA MANSHA </t>
  </si>
  <si>
    <t xml:space="preserve">smh4227 </t>
  </si>
  <si>
    <t xml:space="preserve">HUNDT; GEORGE RICHARD </t>
  </si>
  <si>
    <t xml:space="preserve">gh8628 </t>
  </si>
  <si>
    <t xml:space="preserve">IRANNEZHAD; AREZOO </t>
  </si>
  <si>
    <t xml:space="preserve">ai4439 </t>
  </si>
  <si>
    <t xml:space="preserve">KOTHAMASU; VENKATA S. </t>
  </si>
  <si>
    <t xml:space="preserve">vk3877 </t>
  </si>
  <si>
    <t xml:space="preserve">KREINDLER; ERIN AUSTIN </t>
  </si>
  <si>
    <t xml:space="preserve">eak855 </t>
  </si>
  <si>
    <t xml:space="preserve">KUEMPEL; MATTHEW JOSEPH </t>
  </si>
  <si>
    <t xml:space="preserve">mjk2586 </t>
  </si>
  <si>
    <t xml:space="preserve">LARES-MARTINEZ; YESENIA </t>
  </si>
  <si>
    <t xml:space="preserve">yl22456 </t>
  </si>
  <si>
    <t xml:space="preserve">LEE; JOANNE ROWENA </t>
  </si>
  <si>
    <t xml:space="preserve">jrl3583 </t>
  </si>
  <si>
    <t xml:space="preserve">LEWMAN; OLIVIA CASH </t>
  </si>
  <si>
    <t xml:space="preserve">ocl88 </t>
  </si>
  <si>
    <t xml:space="preserve">LIDDER; ROBANPREET SINGH </t>
  </si>
  <si>
    <t xml:space="preserve">rsl648 </t>
  </si>
  <si>
    <t xml:space="preserve">LUMAGUE; LAUREN KATE </t>
  </si>
  <si>
    <t xml:space="preserve">lal2892 </t>
  </si>
  <si>
    <t xml:space="preserve">MA; JOANNA </t>
  </si>
  <si>
    <t xml:space="preserve">jm74832 </t>
  </si>
  <si>
    <t xml:space="preserve">MAESTAS; VICTOR MANUEL </t>
  </si>
  <si>
    <t xml:space="preserve">vm8567 </t>
  </si>
  <si>
    <t xml:space="preserve">MEYER; MATTHEW JOHN </t>
  </si>
  <si>
    <t xml:space="preserve">mm68576 </t>
  </si>
  <si>
    <t xml:space="preserve">MONDAY; SEAN PATRICK </t>
  </si>
  <si>
    <t xml:space="preserve">spm2237 </t>
  </si>
  <si>
    <t xml:space="preserve">NGUYEN; ALEXANDER VAN </t>
  </si>
  <si>
    <t xml:space="preserve">avn338 </t>
  </si>
  <si>
    <t xml:space="preserve">NGUYEN; AUDREY NHA LAN </t>
  </si>
  <si>
    <t xml:space="preserve">ann558 </t>
  </si>
  <si>
    <t xml:space="preserve">NGUYEN; CHARLOTTE </t>
  </si>
  <si>
    <t xml:space="preserve">cqn79 </t>
  </si>
  <si>
    <t xml:space="preserve">NGUYEN; DUNG TRI </t>
  </si>
  <si>
    <t xml:space="preserve">dn66 </t>
  </si>
  <si>
    <t xml:space="preserve">NGUYEN; KELLY THAO </t>
  </si>
  <si>
    <t xml:space="preserve">ktn487 </t>
  </si>
  <si>
    <t xml:space="preserve">NGUYEN; MATTHEW GABRIEL </t>
  </si>
  <si>
    <t xml:space="preserve">mbn389 </t>
  </si>
  <si>
    <t xml:space="preserve">NGUYEN; NHI BAO </t>
  </si>
  <si>
    <t xml:space="preserve">nbn255 </t>
  </si>
  <si>
    <t xml:space="preserve">NGUYEN; THOMAS VU </t>
  </si>
  <si>
    <t xml:space="preserve">tvn348 </t>
  </si>
  <si>
    <t xml:space="preserve">OCAMPO; SHANNON I. O. </t>
  </si>
  <si>
    <t xml:space="preserve">sio242 </t>
  </si>
  <si>
    <t xml:space="preserve">OSSWALD; BRANDON MICHAEL </t>
  </si>
  <si>
    <t xml:space="preserve">bmo392 </t>
  </si>
  <si>
    <t xml:space="preserve">OZOUDE; BENITA UDODILI </t>
  </si>
  <si>
    <t xml:space="preserve">buo59 </t>
  </si>
  <si>
    <t xml:space="preserve">PEREZ; JENNIFER NICOLE </t>
  </si>
  <si>
    <t xml:space="preserve">jp43267 </t>
  </si>
  <si>
    <t xml:space="preserve">QUINN; JOSHUA PARKER </t>
  </si>
  <si>
    <t xml:space="preserve">jpq76 </t>
  </si>
  <si>
    <t xml:space="preserve">RAMIREZ; CAESAR EDUARDO </t>
  </si>
  <si>
    <t xml:space="preserve">cer2565 </t>
  </si>
  <si>
    <t xml:space="preserve">REEVES; REBECCA JANE </t>
  </si>
  <si>
    <t xml:space="preserve">rjr2474 </t>
  </si>
  <si>
    <t xml:space="preserve">REIF; HILLARY JAZLYN </t>
  </si>
  <si>
    <t xml:space="preserve">hjr379 </t>
  </si>
  <si>
    <t xml:space="preserve">RODRIGUEZ; RAQUEL EILEEN </t>
  </si>
  <si>
    <t xml:space="preserve">rrox </t>
  </si>
  <si>
    <t xml:space="preserve">SALAZAR; BENJAMIN AMAYA </t>
  </si>
  <si>
    <t xml:space="preserve">bas3834 </t>
  </si>
  <si>
    <t xml:space="preserve">SANDOVAL; DIANA </t>
  </si>
  <si>
    <t xml:space="preserve">ds39857 </t>
  </si>
  <si>
    <t xml:space="preserve">SEGUNDO; MEGAN BREANN </t>
  </si>
  <si>
    <t xml:space="preserve">mbs2563 </t>
  </si>
  <si>
    <t xml:space="preserve">SHAKOURI; TANIA </t>
  </si>
  <si>
    <t xml:space="preserve">ts28895 </t>
  </si>
  <si>
    <t xml:space="preserve">STOGO; ELIZABETH ASHLEIGH </t>
  </si>
  <si>
    <t xml:space="preserve">eas3367 </t>
  </si>
  <si>
    <t xml:space="preserve">STOTMEISTER; BRADEN D. </t>
  </si>
  <si>
    <t xml:space="preserve">bds2477 </t>
  </si>
  <si>
    <t xml:space="preserve">SUAREZ-MAGANA; MARIA I. </t>
  </si>
  <si>
    <t xml:space="preserve">mis463 </t>
  </si>
  <si>
    <t xml:space="preserve">SUBEALDEA; FRANCISCO N. </t>
  </si>
  <si>
    <t xml:space="preserve">fs4996 </t>
  </si>
  <si>
    <t xml:space="preserve">SVETLIK; MAXWELL JOSEPH </t>
  </si>
  <si>
    <t xml:space="preserve">ms58323 </t>
  </si>
  <si>
    <t xml:space="preserve">TAGLIALATELA; ISABELLA G. </t>
  </si>
  <si>
    <t xml:space="preserve">igt79 </t>
  </si>
  <si>
    <t xml:space="preserve">TAN; KATHERINE JR. </t>
  </si>
  <si>
    <t xml:space="preserve">kt22263 </t>
  </si>
  <si>
    <t xml:space="preserve">TRINH; ANDREA THAO THANH </t>
  </si>
  <si>
    <t xml:space="preserve">att546 </t>
  </si>
  <si>
    <t xml:space="preserve">TWYMAN; NICHOLAS PASCHAL </t>
  </si>
  <si>
    <t xml:space="preserve">npt283 </t>
  </si>
  <si>
    <t xml:space="preserve">VILLEGAS; AVOREE N. </t>
  </si>
  <si>
    <t xml:space="preserve">anv488 </t>
  </si>
  <si>
    <t xml:space="preserve">WELLS; MATTHEW ALLEN </t>
  </si>
  <si>
    <t xml:space="preserve">maw3982 </t>
  </si>
  <si>
    <t xml:space="preserve">WHITE; ROBERT DONALD </t>
  </si>
  <si>
    <t xml:space="preserve">rdw2426 </t>
  </si>
  <si>
    <t xml:space="preserve">WOODY; DYLON JAY </t>
  </si>
  <si>
    <t xml:space="preserve">djw2597 </t>
  </si>
  <si>
    <t xml:space="preserve">YOUNG; ALEXANDRA </t>
  </si>
  <si>
    <t xml:space="preserve">ay4498 </t>
  </si>
  <si>
    <t xml:space="preserve">ZARATE; LUIS GERMAN </t>
  </si>
  <si>
    <t xml:space="preserve">lgz89 </t>
  </si>
  <si>
    <t>Total Number of Students: 85</t>
  </si>
  <si>
    <t xml:space="preserve">CURRENT AS OF: 23 August 2013 2:36pm U.S. Central Time </t>
  </si>
  <si>
    <t>Differential Calculus for Science/M 408N (Hamrick) Fall 2013</t>
  </si>
  <si>
    <t xml:space="preserve">ABRAHAM; CELIN SARA </t>
  </si>
  <si>
    <t xml:space="preserve">csa632 </t>
  </si>
  <si>
    <t xml:space="preserve">AJOSE; JULIANAH S. </t>
  </si>
  <si>
    <t xml:space="preserve">ja32368 </t>
  </si>
  <si>
    <t xml:space="preserve">ALFIA; ARIELLE LAUREN </t>
  </si>
  <si>
    <t xml:space="preserve">aa47369 </t>
  </si>
  <si>
    <t xml:space="preserve">ALI; MUHAMMAD </t>
  </si>
  <si>
    <t xml:space="preserve">ma44858 </t>
  </si>
  <si>
    <t xml:space="preserve">ARCHER-IDODO; RASHID O. </t>
  </si>
  <si>
    <t xml:space="preserve">rai277 </t>
  </si>
  <si>
    <t xml:space="preserve">ASAD; AMTUL </t>
  </si>
  <si>
    <t xml:space="preserve">aa39223 </t>
  </si>
  <si>
    <t xml:space="preserve">ASAMOAH; TRYPHOSA </t>
  </si>
  <si>
    <t xml:space="preserve">ta7232 </t>
  </si>
  <si>
    <t xml:space="preserve">BADELL; LAUREN QUINN </t>
  </si>
  <si>
    <t xml:space="preserve">lqb65 </t>
  </si>
  <si>
    <t xml:space="preserve">BAQUERA; ALYSSA RENE </t>
  </si>
  <si>
    <t xml:space="preserve">arb2839 </t>
  </si>
  <si>
    <t xml:space="preserve">BERMAN; JACOB PHILLIP </t>
  </si>
  <si>
    <t xml:space="preserve">jb49722 </t>
  </si>
  <si>
    <t xml:space="preserve">BERMEA; ADRIANA GRACE </t>
  </si>
  <si>
    <t xml:space="preserve">agb923 </t>
  </si>
  <si>
    <t xml:space="preserve">BOLDS; ALEXIS D. </t>
  </si>
  <si>
    <t xml:space="preserve">adb3239 </t>
  </si>
  <si>
    <t xml:space="preserve">BUOY; BRANDON V. </t>
  </si>
  <si>
    <t xml:space="preserve">bvb258 </t>
  </si>
  <si>
    <t xml:space="preserve">BURAIMOH; KELSI </t>
  </si>
  <si>
    <t xml:space="preserve">kb35229 </t>
  </si>
  <si>
    <t xml:space="preserve">BYRNE; COURTNEY ELIZABETH </t>
  </si>
  <si>
    <t xml:space="preserve">ceb3269 </t>
  </si>
  <si>
    <t xml:space="preserve">CALLAWAY; CAMRYN PAIGE </t>
  </si>
  <si>
    <t xml:space="preserve">cpc798 </t>
  </si>
  <si>
    <t xml:space="preserve">CARROLL; ALEX MICHAEL </t>
  </si>
  <si>
    <t xml:space="preserve">amc4824 </t>
  </si>
  <si>
    <t xml:space="preserve">CASH; AUDREY ANNE </t>
  </si>
  <si>
    <t xml:space="preserve">aac2973 </t>
  </si>
  <si>
    <t xml:space="preserve">CASTELLANOS; HENRY </t>
  </si>
  <si>
    <t xml:space="preserve">hc8953 </t>
  </si>
  <si>
    <t xml:space="preserve">CASTILLO; TAYLOR N'COLE </t>
  </si>
  <si>
    <t xml:space="preserve">tnc493 </t>
  </si>
  <si>
    <t xml:space="preserve">CHARLES; RICKY SHAWN </t>
  </si>
  <si>
    <t xml:space="preserve">rc39569 </t>
  </si>
  <si>
    <t xml:space="preserve">CHEN; VICKY </t>
  </si>
  <si>
    <t xml:space="preserve">vc7258 </t>
  </si>
  <si>
    <t xml:space="preserve">CHILDS; ALEXANDRIA ANN </t>
  </si>
  <si>
    <t xml:space="preserve">ac48953 </t>
  </si>
  <si>
    <t xml:space="preserve">CLEMENTS; CAROLINA VIEIRA </t>
  </si>
  <si>
    <t xml:space="preserve">cvc392 </t>
  </si>
  <si>
    <t xml:space="preserve">CORREA; JULIO SAMUEL </t>
  </si>
  <si>
    <t xml:space="preserve">jsc2997 </t>
  </si>
  <si>
    <t xml:space="preserve">CRUZ; KATHERINE ANNE </t>
  </si>
  <si>
    <t xml:space="preserve">kac3743 </t>
  </si>
  <si>
    <t xml:space="preserve">DAO; SELENA M. </t>
  </si>
  <si>
    <t xml:space="preserve">sd28496 </t>
  </si>
  <si>
    <t xml:space="preserve">DEGER; JENNIFER MARIE </t>
  </si>
  <si>
    <t xml:space="preserve">jmd4487 </t>
  </si>
  <si>
    <t xml:space="preserve">DOUTHITT; GRACE ELIZABETH </t>
  </si>
  <si>
    <t xml:space="preserve">gd5839 </t>
  </si>
  <si>
    <t xml:space="preserve">DUONG; NINA </t>
  </si>
  <si>
    <t xml:space="preserve">nd6687 </t>
  </si>
  <si>
    <t xml:space="preserve">DURRANI; JORDAN I. </t>
  </si>
  <si>
    <t xml:space="preserve">jid326 </t>
  </si>
  <si>
    <t xml:space="preserve">EAKIN; AMANDA CLAUDY </t>
  </si>
  <si>
    <t xml:space="preserve">ace669 </t>
  </si>
  <si>
    <t xml:space="preserve">ECHEVARRIA; ROXANNE R. </t>
  </si>
  <si>
    <t xml:space="preserve">rre329 </t>
  </si>
  <si>
    <t xml:space="preserve">FIELDS; DWIGHT TYLER </t>
  </si>
  <si>
    <t xml:space="preserve">dtf55 </t>
  </si>
  <si>
    <t xml:space="preserve">FLORES; GABRIEL ANTONIO </t>
  </si>
  <si>
    <t xml:space="preserve">gaf555 </t>
  </si>
  <si>
    <t xml:space="preserve">GERDES; JAMES LELAND </t>
  </si>
  <si>
    <t xml:space="preserve">jlg4947 </t>
  </si>
  <si>
    <t xml:space="preserve">GOLDSMITH; CONAN SEAN </t>
  </si>
  <si>
    <t xml:space="preserve">csg783 </t>
  </si>
  <si>
    <t xml:space="preserve">GOMEZ; ELISA BREANN </t>
  </si>
  <si>
    <t xml:space="preserve">ebg477 </t>
  </si>
  <si>
    <t xml:space="preserve">GONZALEZ; VERONICA ISABEL </t>
  </si>
  <si>
    <t xml:space="preserve">vig228 </t>
  </si>
  <si>
    <t xml:space="preserve">GRAVES; MADELYN HANNAH </t>
  </si>
  <si>
    <t xml:space="preserve">mqg59 </t>
  </si>
  <si>
    <t xml:space="preserve">GULATI; SHREYA </t>
  </si>
  <si>
    <t xml:space="preserve">sg36458 </t>
  </si>
  <si>
    <t xml:space="preserve">HALBERT; ZOE ANNA </t>
  </si>
  <si>
    <t xml:space="preserve">zah282 </t>
  </si>
  <si>
    <t xml:space="preserve">HARPER; TANNER J. </t>
  </si>
  <si>
    <t xml:space="preserve">tjh2543 </t>
  </si>
  <si>
    <t xml:space="preserve">HEMEIDA; ALIA </t>
  </si>
  <si>
    <t xml:space="preserve">ah37538 </t>
  </si>
  <si>
    <t xml:space="preserve">HILL; MARSHALL STEELE </t>
  </si>
  <si>
    <t xml:space="preserve">msh2726 </t>
  </si>
  <si>
    <t xml:space="preserve">HOWELL; DANIEL H. </t>
  </si>
  <si>
    <t xml:space="preserve">dh32943 </t>
  </si>
  <si>
    <t xml:space="preserve">HOWELL; MICHAELA DANIELLE </t>
  </si>
  <si>
    <t xml:space="preserve">mdh3255 </t>
  </si>
  <si>
    <t xml:space="preserve">HYAK; ROSE MARY </t>
  </si>
  <si>
    <t xml:space="preserve">rh29939 </t>
  </si>
  <si>
    <t xml:space="preserve">JENSEN; MICHAEL DAVID </t>
  </si>
  <si>
    <t xml:space="preserve">mdj796 </t>
  </si>
  <si>
    <t xml:space="preserve">JERMAIN; BRIAN JAMES </t>
  </si>
  <si>
    <t xml:space="preserve">bjj672 </t>
  </si>
  <si>
    <t xml:space="preserve">JOE; WESLEY JUNHAN </t>
  </si>
  <si>
    <t xml:space="preserve">wjj338 </t>
  </si>
  <si>
    <t xml:space="preserve">JOHNSON; SIMON LUKE </t>
  </si>
  <si>
    <t xml:space="preserve">slj892 </t>
  </si>
  <si>
    <t xml:space="preserve">KAVICH; JOHN </t>
  </si>
  <si>
    <t xml:space="preserve">jmk3388 </t>
  </si>
  <si>
    <t xml:space="preserve">KOVAR; ERIN MCKENZIE </t>
  </si>
  <si>
    <t xml:space="preserve">emk692 </t>
  </si>
  <si>
    <t xml:space="preserve">LE; BRITTANY TUYET </t>
  </si>
  <si>
    <t xml:space="preserve">btl394 </t>
  </si>
  <si>
    <t xml:space="preserve">LEA; MAKENZI FRANCES </t>
  </si>
  <si>
    <t xml:space="preserve">mfl448 </t>
  </si>
  <si>
    <t xml:space="preserve">LEE; HANNA IMKYUNG </t>
  </si>
  <si>
    <t xml:space="preserve">hil94 </t>
  </si>
  <si>
    <t xml:space="preserve">LERMA; ARIANA GABRIELLE </t>
  </si>
  <si>
    <t xml:space="preserve">agl474 </t>
  </si>
  <si>
    <t xml:space="preserve">LIU; ESTHER </t>
  </si>
  <si>
    <t xml:space="preserve">el23479 </t>
  </si>
  <si>
    <t xml:space="preserve">LOGAN; KALISI OVAVA </t>
  </si>
  <si>
    <t xml:space="preserve">kol83 </t>
  </si>
  <si>
    <t xml:space="preserve">LOPEZ; FRANCISCO JAVIER </t>
  </si>
  <si>
    <t xml:space="preserve">fjl368 </t>
  </si>
  <si>
    <t xml:space="preserve">LUERA; VICTORIA CELESTE </t>
  </si>
  <si>
    <t xml:space="preserve">vcl265 </t>
  </si>
  <si>
    <t xml:space="preserve">LY; JENNIFER THUY AN </t>
  </si>
  <si>
    <t xml:space="preserve">jtl938 </t>
  </si>
  <si>
    <t xml:space="preserve">MARTINEZ; GABRIELLA P. </t>
  </si>
  <si>
    <t xml:space="preserve">gpm425 </t>
  </si>
  <si>
    <t xml:space="preserve">MASSARI; ANNE CATHERINE </t>
  </si>
  <si>
    <t xml:space="preserve">am63234 </t>
  </si>
  <si>
    <t xml:space="preserve">MAYER; JULIA ELAINE </t>
  </si>
  <si>
    <t xml:space="preserve">jem4596 </t>
  </si>
  <si>
    <t xml:space="preserve">MCQUAID; JESSICA SARA </t>
  </si>
  <si>
    <t xml:space="preserve">jm68399 </t>
  </si>
  <si>
    <t xml:space="preserve">MENDEZ; JENNIFER MARIE </t>
  </si>
  <si>
    <t xml:space="preserve">jmm7739 </t>
  </si>
  <si>
    <t xml:space="preserve">MILLS; HALEY REYANA </t>
  </si>
  <si>
    <t xml:space="preserve">hrm589 </t>
  </si>
  <si>
    <t xml:space="preserve">MOODY; MEGAN CHRISTINE </t>
  </si>
  <si>
    <t xml:space="preserve">mcm3776 </t>
  </si>
  <si>
    <t xml:space="preserve">NGUYEN; JENNY KAYLEEN </t>
  </si>
  <si>
    <t xml:space="preserve">jkn452 </t>
  </si>
  <si>
    <t xml:space="preserve">NGUYEN; SARAH </t>
  </si>
  <si>
    <t xml:space="preserve">tan493 </t>
  </si>
  <si>
    <t xml:space="preserve">NGUYEN; VIVIAN TIEN </t>
  </si>
  <si>
    <t xml:space="preserve">vn2974 </t>
  </si>
  <si>
    <t xml:space="preserve">NIELSEN; CYRUS BUDDY </t>
  </si>
  <si>
    <t xml:space="preserve">obn72 </t>
  </si>
  <si>
    <t xml:space="preserve">OGLESBEE; ANNA MARIE </t>
  </si>
  <si>
    <t xml:space="preserve">amo882 </t>
  </si>
  <si>
    <t xml:space="preserve">OLSON; RACHAEL LIANNE </t>
  </si>
  <si>
    <t xml:space="preserve">rlo449 </t>
  </si>
  <si>
    <t xml:space="preserve">ONOFREY; HAYLEY MICHELLE </t>
  </si>
  <si>
    <t xml:space="preserve">hmo286 </t>
  </si>
  <si>
    <t xml:space="preserve">PADILLA; DIANA </t>
  </si>
  <si>
    <t xml:space="preserve">dp25968 </t>
  </si>
  <si>
    <t xml:space="preserve">PAIZ; ELISIA ARIANA </t>
  </si>
  <si>
    <t xml:space="preserve">eap2345 </t>
  </si>
  <si>
    <t xml:space="preserve">PATCHEN; HOPE ELIZABETH </t>
  </si>
  <si>
    <t xml:space="preserve">hep385 </t>
  </si>
  <si>
    <t xml:space="preserve">PERSYN; BLAIR MARY </t>
  </si>
  <si>
    <t xml:space="preserve">bmp892 </t>
  </si>
  <si>
    <t xml:space="preserve">PHILLIPS; AMBER TONISHA </t>
  </si>
  <si>
    <t xml:space="preserve">atp532 </t>
  </si>
  <si>
    <t xml:space="preserve">QUINN; ZACHARY JAMES </t>
  </si>
  <si>
    <t xml:space="preserve">zjq62 </t>
  </si>
  <si>
    <t xml:space="preserve">RAMKISSOON; JARAAD </t>
  </si>
  <si>
    <t xml:space="preserve">jr47459 </t>
  </si>
  <si>
    <t xml:space="preserve">RAMOS; ORLANDO ISMAEL </t>
  </si>
  <si>
    <t xml:space="preserve">oir88 </t>
  </si>
  <si>
    <t xml:space="preserve">REEH; COLTON WAYNE </t>
  </si>
  <si>
    <t xml:space="preserve">cwr567 </t>
  </si>
  <si>
    <t xml:space="preserve">RETTA; LUIS EDWARDO III </t>
  </si>
  <si>
    <t xml:space="preserve">ler984 </t>
  </si>
  <si>
    <t xml:space="preserve">REVELES; MELISSA </t>
  </si>
  <si>
    <t xml:space="preserve">mr44457 </t>
  </si>
  <si>
    <t xml:space="preserve">ROYTER; LISA ELIZABETH </t>
  </si>
  <si>
    <t xml:space="preserve">lr25955 </t>
  </si>
  <si>
    <t xml:space="preserve">RUBIO; RACHEL MARIE </t>
  </si>
  <si>
    <t xml:space="preserve">rmb2622 </t>
  </si>
  <si>
    <t xml:space="preserve">RUIZ; ROSALINDA </t>
  </si>
  <si>
    <t xml:space="preserve">rr36445 </t>
  </si>
  <si>
    <t xml:space="preserve">SAINI; RAVEENA </t>
  </si>
  <si>
    <t xml:space="preserve">rs43358 </t>
  </si>
  <si>
    <t xml:space="preserve">SALAZAR; LIDIA </t>
  </si>
  <si>
    <t xml:space="preserve">ls34432 </t>
  </si>
  <si>
    <t xml:space="preserve">SANDOVAL; THALIA M. </t>
  </si>
  <si>
    <t xml:space="preserve">tms2896 </t>
  </si>
  <si>
    <t xml:space="preserve">SCHINDLER; LAUREN K. </t>
  </si>
  <si>
    <t xml:space="preserve">lks844 </t>
  </si>
  <si>
    <t xml:space="preserve">SCOTT; SAVANNA RACHAEL </t>
  </si>
  <si>
    <t xml:space="preserve">srs3884 </t>
  </si>
  <si>
    <t xml:space="preserve">SENDUKAS; NATALIE CELESTE </t>
  </si>
  <si>
    <t xml:space="preserve">ncs596 </t>
  </si>
  <si>
    <t xml:space="preserve">SHILLING; ERIN NICOLE </t>
  </si>
  <si>
    <t xml:space="preserve">ens598 </t>
  </si>
  <si>
    <t xml:space="preserve">SKERO; HALEY M. </t>
  </si>
  <si>
    <t xml:space="preserve">hms843 </t>
  </si>
  <si>
    <t xml:space="preserve">STANLEY; RHONDA D. </t>
  </si>
  <si>
    <t xml:space="preserve">rss2434 </t>
  </si>
  <si>
    <t xml:space="preserve">SURYAKUSUMA; ANGELA N. </t>
  </si>
  <si>
    <t xml:space="preserve">ans3398 </t>
  </si>
  <si>
    <t xml:space="preserve">SYED; SIDRAH USAMA </t>
  </si>
  <si>
    <t xml:space="preserve">ss65724 </t>
  </si>
  <si>
    <t xml:space="preserve">TRAN; ALLISON NGOC-HUYEN </t>
  </si>
  <si>
    <t xml:space="preserve">ant859 </t>
  </si>
  <si>
    <t xml:space="preserve">TRAN; MELINDA </t>
  </si>
  <si>
    <t xml:space="preserve">mt24782 </t>
  </si>
  <si>
    <t xml:space="preserve">TZENG; KAREN </t>
  </si>
  <si>
    <t xml:space="preserve">kt8362 </t>
  </si>
  <si>
    <t xml:space="preserve">VALEK; STEPHANIE ANNE </t>
  </si>
  <si>
    <t xml:space="preserve">sav685 </t>
  </si>
  <si>
    <t xml:space="preserve">VAN EMAN; ANDREW WILLIAM </t>
  </si>
  <si>
    <t xml:space="preserve">awv233 </t>
  </si>
  <si>
    <t xml:space="preserve">VEGESNA; MEENA RAJU </t>
  </si>
  <si>
    <t xml:space="preserve">mrv546 </t>
  </si>
  <si>
    <t xml:space="preserve">WARD; AALIYAH MARIE </t>
  </si>
  <si>
    <t xml:space="preserve">aw26859 </t>
  </si>
  <si>
    <t xml:space="preserve">WILD; ALEXANDRA </t>
  </si>
  <si>
    <t xml:space="preserve">aw27524 </t>
  </si>
  <si>
    <t xml:space="preserve">WILLIAMSON; LAUREN NICOLE </t>
  </si>
  <si>
    <t xml:space="preserve">lw23589 </t>
  </si>
  <si>
    <t xml:space="preserve">WONG; TAMMY </t>
  </si>
  <si>
    <t xml:space="preserve">tw23877 </t>
  </si>
  <si>
    <t xml:space="preserve">WU; RAMBO </t>
  </si>
  <si>
    <t xml:space="preserve">rw24388 </t>
  </si>
  <si>
    <t xml:space="preserve">WYSE; SHAWN PHILLIP </t>
  </si>
  <si>
    <t xml:space="preserve">spw553 </t>
  </si>
  <si>
    <t xml:space="preserve">ZARATE; NICOLE LEIGH </t>
  </si>
  <si>
    <t xml:space="preserve">nz2379 </t>
  </si>
  <si>
    <t xml:space="preserve">CURRENT AS OF: 23 August 2013 2:37pm U.S. Central Time </t>
  </si>
  <si>
    <t xml:space="preserve">AJUOBI; MIKE NWABUEZE </t>
  </si>
  <si>
    <t xml:space="preserve">mna574 </t>
  </si>
  <si>
    <t xml:space="preserve">ANDRESS; ROSS ALLEN </t>
  </si>
  <si>
    <t xml:space="preserve">raa2633 </t>
  </si>
  <si>
    <t xml:space="preserve">ARTEAGA; ABIGAIL </t>
  </si>
  <si>
    <t xml:space="preserve">aa52373 </t>
  </si>
  <si>
    <t xml:space="preserve">ASHRAF; RIDA </t>
  </si>
  <si>
    <t xml:space="preserve">ra28823 </t>
  </si>
  <si>
    <t xml:space="preserve">BARRIENTOS; GABRIEL </t>
  </si>
  <si>
    <t xml:space="preserve">gb7655 </t>
  </si>
  <si>
    <t xml:space="preserve">BAYCROFT; CODY JAMES </t>
  </si>
  <si>
    <t xml:space="preserve">cjb3542 </t>
  </si>
  <si>
    <t xml:space="preserve">BOYSEN; RACHEL NICOLE </t>
  </si>
  <si>
    <t xml:space="preserve">rnb637 </t>
  </si>
  <si>
    <t xml:space="preserve">CASAS; STEPHAN VIDAL II </t>
  </si>
  <si>
    <t xml:space="preserve">svc323 </t>
  </si>
  <si>
    <t xml:space="preserve">CHAFFIN; JOSEPH ANTHONY </t>
  </si>
  <si>
    <t xml:space="preserve">jac8283 </t>
  </si>
  <si>
    <t xml:space="preserve">CHEATHAM; ANDREW CHAD </t>
  </si>
  <si>
    <t xml:space="preserve">acc3278 </t>
  </si>
  <si>
    <t xml:space="preserve">COS; CARLA SUSANA </t>
  </si>
  <si>
    <t xml:space="preserve">cc49494 </t>
  </si>
  <si>
    <t xml:space="preserve">COSBY; ATEARIA LASHELLE </t>
  </si>
  <si>
    <t xml:space="preserve">alc4229 </t>
  </si>
  <si>
    <t xml:space="preserve">CROMARTIE; CLARKE SUSANNE </t>
  </si>
  <si>
    <t xml:space="preserve">csc2474 </t>
  </si>
  <si>
    <t xml:space="preserve">CUARTAS; MAYRENA </t>
  </si>
  <si>
    <t xml:space="preserve">mc54995 </t>
  </si>
  <si>
    <t xml:space="preserve">DANGHO; LINDA HUYNH ANH </t>
  </si>
  <si>
    <t xml:space="preserve">lhd334 </t>
  </si>
  <si>
    <t xml:space="preserve">DEMSSIE; TSEDAL MOLLA </t>
  </si>
  <si>
    <t xml:space="preserve">tmd793 </t>
  </si>
  <si>
    <t xml:space="preserve">ESPINOZA; CIARA MARIE </t>
  </si>
  <si>
    <t xml:space="preserve">cme846 </t>
  </si>
  <si>
    <t xml:space="preserve">GARCIA; DIEGO </t>
  </si>
  <si>
    <t xml:space="preserve">dg32695 </t>
  </si>
  <si>
    <t xml:space="preserve">GASTELO; VICTOR OMAR </t>
  </si>
  <si>
    <t xml:space="preserve">vog63 </t>
  </si>
  <si>
    <t xml:space="preserve">GAYTAN; ELIJAH C. </t>
  </si>
  <si>
    <t xml:space="preserve">eg28423 </t>
  </si>
  <si>
    <t xml:space="preserve">GONZALEZ; ANDREW ARMAND </t>
  </si>
  <si>
    <t xml:space="preserve">aag2982 </t>
  </si>
  <si>
    <t xml:space="preserve">GUENTHER; JONZACHARY DALE </t>
  </si>
  <si>
    <t xml:space="preserve">jdg3725 </t>
  </si>
  <si>
    <t xml:space="preserve">HANNAMAN; ANDREW JOHN </t>
  </si>
  <si>
    <t xml:space="preserve">ajh3395 </t>
  </si>
  <si>
    <t xml:space="preserve">HAWBACKER; MARIA D. </t>
  </si>
  <si>
    <t xml:space="preserve">mdh3337 </t>
  </si>
  <si>
    <t xml:space="preserve">HERNANDEZ; MARIA PAULINA </t>
  </si>
  <si>
    <t xml:space="preserve">mph776 </t>
  </si>
  <si>
    <t xml:space="preserve">HOENES; KATHERINE ANN </t>
  </si>
  <si>
    <t xml:space="preserve">kah3765 </t>
  </si>
  <si>
    <t xml:space="preserve">HUGHES; JACKSON SCOTT </t>
  </si>
  <si>
    <t xml:space="preserve">jsh2957 </t>
  </si>
  <si>
    <t xml:space="preserve">HUYNH; JULIE LE </t>
  </si>
  <si>
    <t xml:space="preserve">jlh5655 </t>
  </si>
  <si>
    <t xml:space="preserve">JOHNSON; KENIA ROSE </t>
  </si>
  <si>
    <t xml:space="preserve">kj8647 </t>
  </si>
  <si>
    <t xml:space="preserve">KABBANI; MAHMOUD OMAR </t>
  </si>
  <si>
    <t xml:space="preserve">mok227 </t>
  </si>
  <si>
    <t xml:space="preserve">KEYA; TASLIMA AKHTER </t>
  </si>
  <si>
    <t xml:space="preserve">tak763 </t>
  </si>
  <si>
    <t xml:space="preserve">KHAN; ROOHAFZA I. </t>
  </si>
  <si>
    <t xml:space="preserve">rik92 </t>
  </si>
  <si>
    <t xml:space="preserve">KIM; REBECCA MARY </t>
  </si>
  <si>
    <t xml:space="preserve">rmk856 </t>
  </si>
  <si>
    <t xml:space="preserve">KUYPERS; SAMANTHA G. </t>
  </si>
  <si>
    <t xml:space="preserve">sgk456 </t>
  </si>
  <si>
    <t xml:space="preserve">LEMUS-LOYA; JOYCE </t>
  </si>
  <si>
    <t xml:space="preserve">jl53259 </t>
  </si>
  <si>
    <t xml:space="preserve">LERMA; JULIO FRANCISCO </t>
  </si>
  <si>
    <t xml:space="preserve">jfl656 </t>
  </si>
  <si>
    <t xml:space="preserve">LOPEZ-HAFEN; LUIS G. </t>
  </si>
  <si>
    <t xml:space="preserve">lgl452 </t>
  </si>
  <si>
    <t xml:space="preserve">MAGALLANES; ALEX G. </t>
  </si>
  <si>
    <t xml:space="preserve">agm934 </t>
  </si>
  <si>
    <t xml:space="preserve">MANDUJANO; NATALIA S. </t>
  </si>
  <si>
    <t xml:space="preserve">nm22778 </t>
  </si>
  <si>
    <t xml:space="preserve">MARTINEZ; RUBY ANGEL </t>
  </si>
  <si>
    <t xml:space="preserve">ram4766 </t>
  </si>
  <si>
    <t xml:space="preserve">MCCARDELL; ALICIA D. </t>
  </si>
  <si>
    <t xml:space="preserve">adm3552 </t>
  </si>
  <si>
    <t xml:space="preserve">MELENDEZ; ROLANDO </t>
  </si>
  <si>
    <t xml:space="preserve">rm46926 </t>
  </si>
  <si>
    <t xml:space="preserve">MENDOZA; STEPHEN ANTHONY </t>
  </si>
  <si>
    <t xml:space="preserve">sam5362 </t>
  </si>
  <si>
    <t xml:space="preserve">MERUGU; SINDHUJA </t>
  </si>
  <si>
    <t xml:space="preserve">sm46835 </t>
  </si>
  <si>
    <t xml:space="preserve">MEY; ANDRY </t>
  </si>
  <si>
    <t xml:space="preserve">am57895 </t>
  </si>
  <si>
    <t xml:space="preserve">MONTGOMERY; FAITH ANN </t>
  </si>
  <si>
    <t xml:space="preserve">fam467 </t>
  </si>
  <si>
    <t xml:space="preserve">MORALES; ANALI MONTSERRAT </t>
  </si>
  <si>
    <t xml:space="preserve">amm5655 </t>
  </si>
  <si>
    <t xml:space="preserve">MULLEN; CONOR SEAMUS </t>
  </si>
  <si>
    <t xml:space="preserve">csm2463 </t>
  </si>
  <si>
    <t xml:space="preserve">MUSONERA; CHRISTINE T. </t>
  </si>
  <si>
    <t xml:space="preserve">ctm787 </t>
  </si>
  <si>
    <t xml:space="preserve">NAQVI; SYED ALI JOHN </t>
  </si>
  <si>
    <t xml:space="preserve">san724 </t>
  </si>
  <si>
    <t xml:space="preserve">NGUYEN; DARRION T </t>
  </si>
  <si>
    <t xml:space="preserve">dtn547 </t>
  </si>
  <si>
    <t xml:space="preserve">NGUYEN; JIMMY KIET </t>
  </si>
  <si>
    <t xml:space="preserve">jkn424 </t>
  </si>
  <si>
    <t xml:space="preserve">NGUYEN; PHUC HOANG </t>
  </si>
  <si>
    <t xml:space="preserve">phn273 </t>
  </si>
  <si>
    <t xml:space="preserve">NOLEN; CONSTANCE </t>
  </si>
  <si>
    <t xml:space="preserve">cn7698 </t>
  </si>
  <si>
    <t xml:space="preserve">OKOCHA; ISIOMA AWELE </t>
  </si>
  <si>
    <t xml:space="preserve">iao242 </t>
  </si>
  <si>
    <t xml:space="preserve">ORTIZ; VIVIANA IVONNE </t>
  </si>
  <si>
    <t xml:space="preserve">vo2473 </t>
  </si>
  <si>
    <t xml:space="preserve">PALKA; SAMUEL JAMES </t>
  </si>
  <si>
    <t xml:space="preserve">sjp2255 </t>
  </si>
  <si>
    <t xml:space="preserve">PEREIDA; KRISTEN NOELLE </t>
  </si>
  <si>
    <t xml:space="preserve">knp582 </t>
  </si>
  <si>
    <t xml:space="preserve">PINA; CRYSTAL LEE </t>
  </si>
  <si>
    <t xml:space="preserve">clp2576 </t>
  </si>
  <si>
    <t xml:space="preserve">PITTMAN; GRANT DANIEL </t>
  </si>
  <si>
    <t xml:space="preserve">gdp434 </t>
  </si>
  <si>
    <t xml:space="preserve">PLOUFFE; JESSE WILLIAM </t>
  </si>
  <si>
    <t xml:space="preserve">jwp2393 </t>
  </si>
  <si>
    <t xml:space="preserve">POTTER; JULIE RAYNE </t>
  </si>
  <si>
    <t xml:space="preserve">jp42234 </t>
  </si>
  <si>
    <t xml:space="preserve">PREVATT; CHANDLER ANIKO </t>
  </si>
  <si>
    <t xml:space="preserve">cap3754 </t>
  </si>
  <si>
    <t xml:space="preserve">RAMIREZ CONEJO; JOSE L. </t>
  </si>
  <si>
    <t xml:space="preserve">jlr4855 </t>
  </si>
  <si>
    <t xml:space="preserve">RIGGS; CODY HUNTER </t>
  </si>
  <si>
    <t xml:space="preserve">chr425 </t>
  </si>
  <si>
    <t xml:space="preserve">SAKA; ADENRELE OBIAGELI </t>
  </si>
  <si>
    <t xml:space="preserve">aos377 </t>
  </si>
  <si>
    <t xml:space="preserve">SALAZAR; ALEXIS ISRAEL </t>
  </si>
  <si>
    <t xml:space="preserve">ais447 </t>
  </si>
  <si>
    <t xml:space="preserve">SANCHEZ; MARILU YANEZ </t>
  </si>
  <si>
    <t xml:space="preserve">ms59889 </t>
  </si>
  <si>
    <t xml:space="preserve">SONG; EUGENIE </t>
  </si>
  <si>
    <t xml:space="preserve">es27433 </t>
  </si>
  <si>
    <t xml:space="preserve">SONG; JOHN WOOK </t>
  </si>
  <si>
    <t xml:space="preserve">js72954 </t>
  </si>
  <si>
    <t xml:space="preserve">SOTELLO; SHYANNE ALYSA </t>
  </si>
  <si>
    <t xml:space="preserve">sas5896 </t>
  </si>
  <si>
    <t xml:space="preserve">SOWELLS; TAYLOR BRIANNA </t>
  </si>
  <si>
    <t xml:space="preserve">tbs632 </t>
  </si>
  <si>
    <t xml:space="preserve">SULAPAS; NATHANIEL ROSS </t>
  </si>
  <si>
    <t xml:space="preserve">nrs775 </t>
  </si>
  <si>
    <t xml:space="preserve">SULTANA; NAZIMA </t>
  </si>
  <si>
    <t xml:space="preserve">ns24244 </t>
  </si>
  <si>
    <t xml:space="preserve">SUMAYLO; LOUELL VINALON </t>
  </si>
  <si>
    <t xml:space="preserve">lvs324 </t>
  </si>
  <si>
    <t xml:space="preserve">THOMPSON; SETH W. </t>
  </si>
  <si>
    <t xml:space="preserve">swt349 </t>
  </si>
  <si>
    <t xml:space="preserve">TOBIAS; KIMBERLY </t>
  </si>
  <si>
    <t xml:space="preserve">kt6998 </t>
  </si>
  <si>
    <t xml:space="preserve">TORRES; CRISTINA </t>
  </si>
  <si>
    <t xml:space="preserve">ct23782 </t>
  </si>
  <si>
    <t xml:space="preserve">TRUONG; THANG TRI </t>
  </si>
  <si>
    <t xml:space="preserve">ttt765 </t>
  </si>
  <si>
    <t xml:space="preserve">TYLUTKI; LINDSAY </t>
  </si>
  <si>
    <t xml:space="preserve">lt8696 </t>
  </si>
  <si>
    <t xml:space="preserve">VALERO; REGINA MARIA </t>
  </si>
  <si>
    <t xml:space="preserve">rmv574 </t>
  </si>
  <si>
    <t xml:space="preserve">VAN ARKEL-PRIEST; DANIEL </t>
  </si>
  <si>
    <t xml:space="preserve">dcv332 </t>
  </si>
  <si>
    <t xml:space="preserve">VANDERLAAN; KAITLIN MARIE </t>
  </si>
  <si>
    <t xml:space="preserve">kmv627 </t>
  </si>
  <si>
    <t xml:space="preserve">VAZQUEZ; JAIRO ALEJANDRO </t>
  </si>
  <si>
    <t xml:space="preserve">jav2899 </t>
  </si>
  <si>
    <t xml:space="preserve">VELASQUEZ; ANTONY JOHN </t>
  </si>
  <si>
    <t xml:space="preserve">ajv789 </t>
  </si>
  <si>
    <t xml:space="preserve">VU; THAO-UYEN H. </t>
  </si>
  <si>
    <t xml:space="preserve">thv222 </t>
  </si>
  <si>
    <t xml:space="preserve">WILLIAMS; LISA KELLY </t>
  </si>
  <si>
    <t xml:space="preserve">lkw628 </t>
  </si>
  <si>
    <t>Total Number of Students: 87</t>
  </si>
  <si>
    <t xml:space="preserve">CURRENT AS OF: 23 August 2013 2:35pm U.S. Central Time </t>
  </si>
  <si>
    <t>Differential Calculus for Science/M 408N (Meth) Fall 2013</t>
  </si>
  <si>
    <t>Unique # 56700, 56705, 56710</t>
  </si>
  <si>
    <t xml:space="preserve">AGULTO; ROWARD MICKO ABOG </t>
  </si>
  <si>
    <t xml:space="preserve">raa2667 </t>
  </si>
  <si>
    <t xml:space="preserve">ALANIS; KALEB OSIEL </t>
  </si>
  <si>
    <t xml:space="preserve">koa239 </t>
  </si>
  <si>
    <t xml:space="preserve">ALI; MOHAMMAD MEHDI </t>
  </si>
  <si>
    <t xml:space="preserve">ma42965 </t>
  </si>
  <si>
    <t xml:space="preserve">ALLEN; AMBER NICOLE </t>
  </si>
  <si>
    <t xml:space="preserve">ana2272 </t>
  </si>
  <si>
    <t xml:space="preserve">AMADOR; KAYLA CHRISTINE </t>
  </si>
  <si>
    <t xml:space="preserve">kca428 </t>
  </si>
  <si>
    <t xml:space="preserve">ANIL; KEVIN </t>
  </si>
  <si>
    <t xml:space="preserve">ka23493 </t>
  </si>
  <si>
    <t xml:space="preserve">ANYIAM; EMMANUELLA C. </t>
  </si>
  <si>
    <t xml:space="preserve">eca527 </t>
  </si>
  <si>
    <t xml:space="preserve">ARROYO; EDUARDO </t>
  </si>
  <si>
    <t xml:space="preserve">ea23758 </t>
  </si>
  <si>
    <t xml:space="preserve">AVERILL; HAROLD CARL IV </t>
  </si>
  <si>
    <t xml:space="preserve">hca293 </t>
  </si>
  <si>
    <t xml:space="preserve">AVILA; KEVIN MICHAEL </t>
  </si>
  <si>
    <t xml:space="preserve">kma2448 </t>
  </si>
  <si>
    <t xml:space="preserve">AWAD; DANIEL HANY </t>
  </si>
  <si>
    <t xml:space="preserve">dha285 </t>
  </si>
  <si>
    <t xml:space="preserve">AWAN; MARWAN TAHIR </t>
  </si>
  <si>
    <t xml:space="preserve">mta579 </t>
  </si>
  <si>
    <t xml:space="preserve">BARRERA; BIANCA ITZEL </t>
  </si>
  <si>
    <t xml:space="preserve">bib257 </t>
  </si>
  <si>
    <t xml:space="preserve">BENZINGER; NOEL DYLAN </t>
  </si>
  <si>
    <t xml:space="preserve">ndb576 </t>
  </si>
  <si>
    <t xml:space="preserve">BRAMBLE; ERIC BRANDON </t>
  </si>
  <si>
    <t xml:space="preserve">ebb553 </t>
  </si>
  <si>
    <t xml:space="preserve">BRANDYBURG; BRIANNA N. </t>
  </si>
  <si>
    <t xml:space="preserve">bnb859 </t>
  </si>
  <si>
    <t xml:space="preserve">CALHOUN; BRITTNEY MARIE </t>
  </si>
  <si>
    <t xml:space="preserve">bmc2564 </t>
  </si>
  <si>
    <t xml:space="preserve">CARCAMO; NEFTALI ANTONIO </t>
  </si>
  <si>
    <t xml:space="preserve">nc9535 </t>
  </si>
  <si>
    <t xml:space="preserve">CARRILLO; FRANKIE MARIE </t>
  </si>
  <si>
    <t xml:space="preserve">fmc396 </t>
  </si>
  <si>
    <t xml:space="preserve">CERQUEIRA; FILIPE MUNIZ </t>
  </si>
  <si>
    <t xml:space="preserve">fh3969 </t>
  </si>
  <si>
    <t xml:space="preserve">CHAVEZ; OMAR FERNANDO </t>
  </si>
  <si>
    <t xml:space="preserve">ofc83 </t>
  </si>
  <si>
    <t xml:space="preserve">CHICK; ANDY HIN FAI </t>
  </si>
  <si>
    <t xml:space="preserve">ahc647 </t>
  </si>
  <si>
    <t xml:space="preserve">COLTHARP; CHAYCE A. </t>
  </si>
  <si>
    <t xml:space="preserve">cac5686 </t>
  </si>
  <si>
    <t xml:space="preserve">CRUZ; ALANN </t>
  </si>
  <si>
    <t xml:space="preserve">ac53346 </t>
  </si>
  <si>
    <t xml:space="preserve">CUHEL; TRENTON LEE JR. </t>
  </si>
  <si>
    <t xml:space="preserve">tlc2846 </t>
  </si>
  <si>
    <t xml:space="preserve">DE LEON; ALMA GLORIA </t>
  </si>
  <si>
    <t xml:space="preserve">agd639 </t>
  </si>
  <si>
    <t xml:space="preserve">DELGADO; LUIS DONALDO </t>
  </si>
  <si>
    <t xml:space="preserve">ldd596 </t>
  </si>
  <si>
    <t xml:space="preserve">DOAN; MATTHEW MINH-THUAN </t>
  </si>
  <si>
    <t xml:space="preserve">mmd2525 </t>
  </si>
  <si>
    <t xml:space="preserve">DOTSON; KIERRA MONET </t>
  </si>
  <si>
    <t xml:space="preserve">kmd2693 </t>
  </si>
  <si>
    <t xml:space="preserve">ENG; MICHELLE LYNN </t>
  </si>
  <si>
    <t xml:space="preserve">mle758 </t>
  </si>
  <si>
    <t xml:space="preserve">ESIERE; ITORO MONDAY </t>
  </si>
  <si>
    <t xml:space="preserve">ime257 </t>
  </si>
  <si>
    <t xml:space="preserve">ETUMNU; CHISOM FAITH </t>
  </si>
  <si>
    <t xml:space="preserve">ce6867 </t>
  </si>
  <si>
    <t xml:space="preserve">FALCON; JULIANA </t>
  </si>
  <si>
    <t xml:space="preserve">jf32232 </t>
  </si>
  <si>
    <t xml:space="preserve">FLORES; TRISTEN NIKOL </t>
  </si>
  <si>
    <t xml:space="preserve">tnf279 </t>
  </si>
  <si>
    <t xml:space="preserve">FUENTES; DANIELA </t>
  </si>
  <si>
    <t xml:space="preserve">df9469 </t>
  </si>
  <si>
    <t xml:space="preserve">FUENTES; JULIA MARIE </t>
  </si>
  <si>
    <t xml:space="preserve">jmf3546 </t>
  </si>
  <si>
    <t xml:space="preserve">FUNAKI; RIRI </t>
  </si>
  <si>
    <t xml:space="preserve">rf22664 </t>
  </si>
  <si>
    <t xml:space="preserve">GARCEZ; COURTNEY A. </t>
  </si>
  <si>
    <t xml:space="preserve">cg33997 </t>
  </si>
  <si>
    <t xml:space="preserve">GARZA; HONORIO HUMBERTO </t>
  </si>
  <si>
    <t xml:space="preserve">hhg267 </t>
  </si>
  <si>
    <t xml:space="preserve">GARZA; RAVEN NICOLE </t>
  </si>
  <si>
    <t xml:space="preserve">rng478 </t>
  </si>
  <si>
    <t xml:space="preserve">GASCA; ILIANA </t>
  </si>
  <si>
    <t xml:space="preserve">ig4736 </t>
  </si>
  <si>
    <t xml:space="preserve">GIACONA; JOHN MICHAEL </t>
  </si>
  <si>
    <t xml:space="preserve">jmg5856 </t>
  </si>
  <si>
    <t xml:space="preserve">GOLINGO; MICAH GRACE D. </t>
  </si>
  <si>
    <t xml:space="preserve">mdg2845 </t>
  </si>
  <si>
    <t xml:space="preserve">GOMEZ; HANNAH RAE </t>
  </si>
  <si>
    <t xml:space="preserve">hrg477 </t>
  </si>
  <si>
    <t xml:space="preserve">GONZALES; MARIAH DANIELLE </t>
  </si>
  <si>
    <t xml:space="preserve">mdg2822 </t>
  </si>
  <si>
    <t xml:space="preserve">GONZALEZ; PAOLA VIVIANA </t>
  </si>
  <si>
    <t xml:space="preserve">pvg235 </t>
  </si>
  <si>
    <t xml:space="preserve">GORE; NICHOLAS AARON </t>
  </si>
  <si>
    <t xml:space="preserve">ng7827 </t>
  </si>
  <si>
    <t xml:space="preserve">GUY; IAIN </t>
  </si>
  <si>
    <t xml:space="preserve">ig4792 </t>
  </si>
  <si>
    <t xml:space="preserve">HARRIS; JERMAINE TYREE </t>
  </si>
  <si>
    <t xml:space="preserve">jth2699 </t>
  </si>
  <si>
    <t xml:space="preserve">HELTARD; GENEVIEVE ELINA </t>
  </si>
  <si>
    <t xml:space="preserve">geh476 </t>
  </si>
  <si>
    <t xml:space="preserve">HERNANDEZ; DANIEL </t>
  </si>
  <si>
    <t xml:space="preserve">dh32356 </t>
  </si>
  <si>
    <t xml:space="preserve">HERNANDEZ; ROSIO </t>
  </si>
  <si>
    <t xml:space="preserve">rh32272 </t>
  </si>
  <si>
    <t xml:space="preserve">HUERTA; SAUL </t>
  </si>
  <si>
    <t xml:space="preserve">sh39273 </t>
  </si>
  <si>
    <t xml:space="preserve">HUIZAR; RYAN LUIS </t>
  </si>
  <si>
    <t xml:space="preserve">rlh3454 </t>
  </si>
  <si>
    <t xml:space="preserve">HURST; BENJAMIN KYLE </t>
  </si>
  <si>
    <t xml:space="preserve">bkh593 </t>
  </si>
  <si>
    <t xml:space="preserve">JACKSON; NIYA SIMONE </t>
  </si>
  <si>
    <t xml:space="preserve">nsj299 </t>
  </si>
  <si>
    <t xml:space="preserve">JANG; JOANN EMILY </t>
  </si>
  <si>
    <t xml:space="preserve">jej2255 </t>
  </si>
  <si>
    <t xml:space="preserve">JERNIGAN; JAZMYN CORLYN </t>
  </si>
  <si>
    <t xml:space="preserve">jcj2373 </t>
  </si>
  <si>
    <t xml:space="preserve">KABBANI; RANDA M. </t>
  </si>
  <si>
    <t xml:space="preserve">rmk927 </t>
  </si>
  <si>
    <t xml:space="preserve">KIM; MICHELLE JINJU </t>
  </si>
  <si>
    <t xml:space="preserve">mjk2682 </t>
  </si>
  <si>
    <t xml:space="preserve">KUNADIA; SHIVANI HARSHAD </t>
  </si>
  <si>
    <t xml:space="preserve">shk685 </t>
  </si>
  <si>
    <t xml:space="preserve">LAU; SYMAN </t>
  </si>
  <si>
    <t xml:space="preserve">sl36638 </t>
  </si>
  <si>
    <t xml:space="preserve">LIU; MASON EDWARD </t>
  </si>
  <si>
    <t xml:space="preserve">mel2844 </t>
  </si>
  <si>
    <t xml:space="preserve">LOCKHARDT; TYLER LOUIS </t>
  </si>
  <si>
    <t xml:space="preserve">tll848 </t>
  </si>
  <si>
    <t xml:space="preserve">LOPEZ; ELIZABETH </t>
  </si>
  <si>
    <t xml:space="preserve">el23528 </t>
  </si>
  <si>
    <t xml:space="preserve">LULSEGED; LIDYA ASSEFA </t>
  </si>
  <si>
    <t xml:space="preserve">lal2886 </t>
  </si>
  <si>
    <t xml:space="preserve">MARTINEZ; ALEJANDRA </t>
  </si>
  <si>
    <t xml:space="preserve">am62438 </t>
  </si>
  <si>
    <t xml:space="preserve">MARTINEZ; VICTORIA M. </t>
  </si>
  <si>
    <t xml:space="preserve">vm8927 </t>
  </si>
  <si>
    <t xml:space="preserve">MASTERSON; KELLY STEWART </t>
  </si>
  <si>
    <t xml:space="preserve">ksm2294 </t>
  </si>
  <si>
    <t xml:space="preserve">MASTERSON; WYLIE MARIE </t>
  </si>
  <si>
    <t xml:space="preserve">wmm627 </t>
  </si>
  <si>
    <t xml:space="preserve">MCDANIEL; SKYLLAR D'LIN </t>
  </si>
  <si>
    <t xml:space="preserve">sdm2849 </t>
  </si>
  <si>
    <t xml:space="preserve">MCDOWELL; KEIMON DAISHAWN </t>
  </si>
  <si>
    <t xml:space="preserve">kdm2647 </t>
  </si>
  <si>
    <t xml:space="preserve">MCSTAY; ALEXANDRIA LEE </t>
  </si>
  <si>
    <t xml:space="preserve">alm4955 </t>
  </si>
  <si>
    <t xml:space="preserve">MIDDLETON; RAVYN YOKO </t>
  </si>
  <si>
    <t xml:space="preserve">rym225 </t>
  </si>
  <si>
    <t xml:space="preserve">MIRABAL; ASHLEY KAYE </t>
  </si>
  <si>
    <t xml:space="preserve">akm2836 </t>
  </si>
  <si>
    <t xml:space="preserve">MOCK; SYDNEY LYNN </t>
  </si>
  <si>
    <t xml:space="preserve">slm4266 </t>
  </si>
  <si>
    <t xml:space="preserve">MONTIEL; JACQUELINE ROSE </t>
  </si>
  <si>
    <t xml:space="preserve">jrm5889 </t>
  </si>
  <si>
    <t xml:space="preserve">MORENO; HANNAH TAYLOR </t>
  </si>
  <si>
    <t xml:space="preserve">htm325 </t>
  </si>
  <si>
    <t xml:space="preserve">NGUYEN; DAREN THANH TRONG </t>
  </si>
  <si>
    <t xml:space="preserve">dtn548 </t>
  </si>
  <si>
    <t xml:space="preserve">NGUYEN; TONY TOAN </t>
  </si>
  <si>
    <t xml:space="preserve">tn6755 </t>
  </si>
  <si>
    <t xml:space="preserve">OFOEGBU; BRADLEY UZOMA </t>
  </si>
  <si>
    <t xml:space="preserve">buo58 </t>
  </si>
  <si>
    <t xml:space="preserve">OLIVO; JESUS EDUARDO </t>
  </si>
  <si>
    <t xml:space="preserve">jeo736 </t>
  </si>
  <si>
    <t xml:space="preserve">PARKS; SHANNON RENEE </t>
  </si>
  <si>
    <t xml:space="preserve">srp2357 </t>
  </si>
  <si>
    <t xml:space="preserve">PATEL; KARAN NILESH </t>
  </si>
  <si>
    <t xml:space="preserve">knp642 </t>
  </si>
  <si>
    <t xml:space="preserve">PATINO MARTINEZ; DULCE N. </t>
  </si>
  <si>
    <t xml:space="preserve">dnp448 </t>
  </si>
  <si>
    <t xml:space="preserve">PEDRAZA; CLARISSA DELFINA </t>
  </si>
  <si>
    <t xml:space="preserve">cp29555 </t>
  </si>
  <si>
    <t xml:space="preserve">PHAM; THOA THI </t>
  </si>
  <si>
    <t xml:space="preserve">tp9586 </t>
  </si>
  <si>
    <t xml:space="preserve">PHAN; CINDY </t>
  </si>
  <si>
    <t xml:space="preserve">cp29634 </t>
  </si>
  <si>
    <t xml:space="preserve">QADRI; SYED IKRAM </t>
  </si>
  <si>
    <t xml:space="preserve">siq64 </t>
  </si>
  <si>
    <t xml:space="preserve">RADABAUGH; EVANN CHASE </t>
  </si>
  <si>
    <t xml:space="preserve">ecr689 </t>
  </si>
  <si>
    <t xml:space="preserve">RAMIREZ; ASHLEY CRISTINA </t>
  </si>
  <si>
    <t xml:space="preserve">acr2472 </t>
  </si>
  <si>
    <t xml:space="preserve">RANGEL; LORENA </t>
  </si>
  <si>
    <t xml:space="preserve">lr26532 </t>
  </si>
  <si>
    <t xml:space="preserve">ROBINSON; CHRISTIE C. </t>
  </si>
  <si>
    <t xml:space="preserve">ccr884 </t>
  </si>
  <si>
    <t xml:space="preserve">RODETIS; DEMITRIA NICHOLE </t>
  </si>
  <si>
    <t xml:space="preserve">dnr465 </t>
  </si>
  <si>
    <t xml:space="preserve">RODRIGUEZ; RAMIRO JR. </t>
  </si>
  <si>
    <t xml:space="preserve">rr37548 </t>
  </si>
  <si>
    <t xml:space="preserve">SEGAPELI; COLTON DAVID </t>
  </si>
  <si>
    <t xml:space="preserve">cds3478 </t>
  </si>
  <si>
    <t xml:space="preserve">SHELBY; SHANNON DIANE </t>
  </si>
  <si>
    <t xml:space="preserve">sds3344 </t>
  </si>
  <si>
    <t xml:space="preserve">SHELBY; TIFFANY LYNN </t>
  </si>
  <si>
    <t xml:space="preserve">tls2996 </t>
  </si>
  <si>
    <t xml:space="preserve">SMITH; AARON ANTHONY </t>
  </si>
  <si>
    <t xml:space="preserve">aas3565 </t>
  </si>
  <si>
    <t xml:space="preserve">SON; TU </t>
  </si>
  <si>
    <t xml:space="preserve">ts29986 </t>
  </si>
  <si>
    <t xml:space="preserve">SOTO; EDWARD NICHOLAS </t>
  </si>
  <si>
    <t xml:space="preserve">ens585 </t>
  </si>
  <si>
    <t xml:space="preserve">SPEER; JAMES WILLIAM </t>
  </si>
  <si>
    <t xml:space="preserve">jws3577 </t>
  </si>
  <si>
    <t xml:space="preserve">STARLING; JAVONTE </t>
  </si>
  <si>
    <t xml:space="preserve">js65727 </t>
  </si>
  <si>
    <t xml:space="preserve">STREY; KELSEY AMANDA </t>
  </si>
  <si>
    <t xml:space="preserve">ks37845 </t>
  </si>
  <si>
    <t xml:space="preserve">TAMEZ; ISABELLA </t>
  </si>
  <si>
    <t xml:space="preserve">it2923 </t>
  </si>
  <si>
    <t xml:space="preserve">TERAN; JESSICA NICOLE </t>
  </si>
  <si>
    <t xml:space="preserve">jnt636 </t>
  </si>
  <si>
    <t xml:space="preserve">THOMPSON; RYAN NICHOLAS </t>
  </si>
  <si>
    <t xml:space="preserve">rt22439 </t>
  </si>
  <si>
    <t xml:space="preserve">TRAN; DEREK PHI </t>
  </si>
  <si>
    <t xml:space="preserve">dpt365 </t>
  </si>
  <si>
    <t xml:space="preserve">TRAN; JIM H. </t>
  </si>
  <si>
    <t xml:space="preserve">jht638 </t>
  </si>
  <si>
    <t xml:space="preserve">URBIOLA-MACHADO; LUIS A. </t>
  </si>
  <si>
    <t xml:space="preserve">lau238 </t>
  </si>
  <si>
    <t xml:space="preserve">URRUTIA; CRISTOBAL N. </t>
  </si>
  <si>
    <t xml:space="preserve">cnu78 </t>
  </si>
  <si>
    <t xml:space="preserve">VANN; LEAH HANNAH </t>
  </si>
  <si>
    <t xml:space="preserve">lhv223 </t>
  </si>
  <si>
    <t xml:space="preserve">VARODOM; ANDREW SORASIT </t>
  </si>
  <si>
    <t xml:space="preserve">asv422 </t>
  </si>
  <si>
    <t xml:space="preserve">VIRGEN; ANDREA ALEJANDRA </t>
  </si>
  <si>
    <t xml:space="preserve">aav782 </t>
  </si>
  <si>
    <t xml:space="preserve">VORSTEN; JOHN CHRISTOPHER </t>
  </si>
  <si>
    <t xml:space="preserve">jv24866 </t>
  </si>
  <si>
    <t xml:space="preserve">WERNSMAN; BENJAMIN </t>
  </si>
  <si>
    <t xml:space="preserve">bw22494 </t>
  </si>
  <si>
    <t xml:space="preserve">WIGLEY; JESSICA GAIL </t>
  </si>
  <si>
    <t xml:space="preserve">jgw782 </t>
  </si>
  <si>
    <t xml:space="preserve">WU; KEENAN VAN </t>
  </si>
  <si>
    <t xml:space="preserve">kvw248 </t>
  </si>
  <si>
    <t xml:space="preserve">YOON; JUNG MOON </t>
  </si>
  <si>
    <t xml:space="preserve">jmy527 </t>
  </si>
  <si>
    <t xml:space="preserve">YU; EUNICE MIRIM </t>
  </si>
  <si>
    <t xml:space="preserve">ey2534 </t>
  </si>
  <si>
    <t xml:space="preserve">ZAMBRANO; ALISA </t>
  </si>
  <si>
    <t xml:space="preserve">az4886 </t>
  </si>
  <si>
    <t>Total Number of Students: 121</t>
  </si>
  <si>
    <t xml:space="preserve">CURRENT AS OF: 23 August 2013 2:39pm U.S. Central Time </t>
  </si>
  <si>
    <t xml:space="preserve">ADAMS; BENJAMIN KYLE </t>
  </si>
  <si>
    <t xml:space="preserve">bka372 </t>
  </si>
  <si>
    <t xml:space="preserve">AFZAL; HAMMAD SULEMAN </t>
  </si>
  <si>
    <t xml:space="preserve">hsa368 </t>
  </si>
  <si>
    <t xml:space="preserve">ANDERSON; ELEANOR B. </t>
  </si>
  <si>
    <t xml:space="preserve">eba354 </t>
  </si>
  <si>
    <t xml:space="preserve">ANDREWS; BRANDON C. </t>
  </si>
  <si>
    <t xml:space="preserve">bca494 </t>
  </si>
  <si>
    <t xml:space="preserve">ANDREWS; RACHEL ELIZABETH </t>
  </si>
  <si>
    <t xml:space="preserve">rea764 </t>
  </si>
  <si>
    <t xml:space="preserve">BENGTSON; GRANT BENTON </t>
  </si>
  <si>
    <t xml:space="preserve">gbb354 </t>
  </si>
  <si>
    <t xml:space="preserve">BHAT; ANISH RAVI </t>
  </si>
  <si>
    <t xml:space="preserve">arb3637 </t>
  </si>
  <si>
    <t xml:space="preserve">BOZHKOVA; ANNA IVAYLOVA </t>
  </si>
  <si>
    <t xml:space="preserve">aib334 </t>
  </si>
  <si>
    <t xml:space="preserve">BURNAP; ELISABETH THERESE </t>
  </si>
  <si>
    <t xml:space="preserve">eb23924 </t>
  </si>
  <si>
    <t xml:space="preserve">BURRIS; BRIDGET LEE </t>
  </si>
  <si>
    <t xml:space="preserve">blb3327 </t>
  </si>
  <si>
    <t xml:space="preserve">CARDENAS; EDWIN JOEL </t>
  </si>
  <si>
    <t xml:space="preserve">ejc2344 </t>
  </si>
  <si>
    <t xml:space="preserve">CARDENAS; SANTIAGO </t>
  </si>
  <si>
    <t xml:space="preserve">sc37596 </t>
  </si>
  <si>
    <t xml:space="preserve">CAREY; JULIE ANN </t>
  </si>
  <si>
    <t xml:space="preserve">jac7644 </t>
  </si>
  <si>
    <t xml:space="preserve">CARTER; FAITH KAMILAH </t>
  </si>
  <si>
    <t xml:space="preserve">fkc223 </t>
  </si>
  <si>
    <t xml:space="preserve">CHEW; NOLI SELFA </t>
  </si>
  <si>
    <t xml:space="preserve">nsc478 </t>
  </si>
  <si>
    <t xml:space="preserve">CHOU; PATRICK </t>
  </si>
  <si>
    <t xml:space="preserve">pyc239 </t>
  </si>
  <si>
    <t xml:space="preserve">CHOUDHURY; ANJALEE ANGIE </t>
  </si>
  <si>
    <t xml:space="preserve">aac2992 </t>
  </si>
  <si>
    <t xml:space="preserve">COLONDRES; JUSTIN MAURICE </t>
  </si>
  <si>
    <t xml:space="preserve">jmc6577 </t>
  </si>
  <si>
    <t xml:space="preserve">COPELAND; AUDREY JOANN </t>
  </si>
  <si>
    <t xml:space="preserve">ajc3686 </t>
  </si>
  <si>
    <t xml:space="preserve">COZZINI; GENEVIEVE ROSE </t>
  </si>
  <si>
    <t xml:space="preserve">grc626 </t>
  </si>
  <si>
    <t xml:space="preserve">CRAWFORD; CONNOR WAYNE </t>
  </si>
  <si>
    <t xml:space="preserve">cwc965 </t>
  </si>
  <si>
    <t xml:space="preserve">CREE; STEPHANIE KRISTINE </t>
  </si>
  <si>
    <t xml:space="preserve">skc927 </t>
  </si>
  <si>
    <t xml:space="preserve">CRIOLLO; JONATHAN RICARDO </t>
  </si>
  <si>
    <t xml:space="preserve">jrc5372 </t>
  </si>
  <si>
    <t xml:space="preserve">CRUZABRA; GERHOMME BONIAO </t>
  </si>
  <si>
    <t xml:space="preserve">gbc365 </t>
  </si>
  <si>
    <t xml:space="preserve">DESTIN; SUGAR RAY JR. </t>
  </si>
  <si>
    <t xml:space="preserve">suga </t>
  </si>
  <si>
    <t xml:space="preserve">DEWALCH; CARTER REBSTOCK </t>
  </si>
  <si>
    <t xml:space="preserve">crd2294 </t>
  </si>
  <si>
    <t xml:space="preserve">DOCTOR; RAHIL SAURABH </t>
  </si>
  <si>
    <t xml:space="preserve">rd25674 </t>
  </si>
  <si>
    <t xml:space="preserve">DOLLAR; FATIMA </t>
  </si>
  <si>
    <t xml:space="preserve">fd3543 </t>
  </si>
  <si>
    <t xml:space="preserve">ELAM; JOHN EDWARD III </t>
  </si>
  <si>
    <t xml:space="preserve">je23237 </t>
  </si>
  <si>
    <t xml:space="preserve">ELLSWORTH; AUSTIN DEAN </t>
  </si>
  <si>
    <t xml:space="preserve">ae8269 </t>
  </si>
  <si>
    <t xml:space="preserve">FLORES; MAURICIO EDUARDO </t>
  </si>
  <si>
    <t xml:space="preserve">mf26659 </t>
  </si>
  <si>
    <t xml:space="preserve">GALATAS; EMILE PATRICK </t>
  </si>
  <si>
    <t xml:space="preserve">epg372 </t>
  </si>
  <si>
    <t xml:space="preserve">GARBUTT; LAURA KATE </t>
  </si>
  <si>
    <t xml:space="preserve">lkg534 </t>
  </si>
  <si>
    <t xml:space="preserve">GARZA; JOSHUA JOSEPH </t>
  </si>
  <si>
    <t xml:space="preserve">jjg3325 </t>
  </si>
  <si>
    <t xml:space="preserve">GILL; RAMNEETPREET KAUR </t>
  </si>
  <si>
    <t xml:space="preserve">rkg573 </t>
  </si>
  <si>
    <t xml:space="preserve">GILLIAM; JAROB RYAN </t>
  </si>
  <si>
    <t xml:space="preserve">jrg4527 </t>
  </si>
  <si>
    <t xml:space="preserve">GONZALEZ; SILVIA ENEDINA </t>
  </si>
  <si>
    <t xml:space="preserve">seg2525 </t>
  </si>
  <si>
    <t xml:space="preserve">GOODE; JOHN PATRICK </t>
  </si>
  <si>
    <t xml:space="preserve">jg42732 </t>
  </si>
  <si>
    <t xml:space="preserve">GUERRA; HECTOR EZEQUIEL </t>
  </si>
  <si>
    <t xml:space="preserve">heg474 </t>
  </si>
  <si>
    <t xml:space="preserve">GUTIERREZ; SIRENA CELESTE </t>
  </si>
  <si>
    <t xml:space="preserve">scg875 </t>
  </si>
  <si>
    <t xml:space="preserve">HALLIBURTON; COLE STUART </t>
  </si>
  <si>
    <t xml:space="preserve">csh2337 </t>
  </si>
  <si>
    <t xml:space="preserve">HANSEN; CHASE ROLAND </t>
  </si>
  <si>
    <t xml:space="preserve">crh2865 </t>
  </si>
  <si>
    <t xml:space="preserve">HENDRIX; HALEY MEGAN </t>
  </si>
  <si>
    <t xml:space="preserve">hmh888 </t>
  </si>
  <si>
    <t xml:space="preserve">HERBORT; ALYSSA NICOLE </t>
  </si>
  <si>
    <t xml:space="preserve">anh2652 </t>
  </si>
  <si>
    <t xml:space="preserve">HICKMAN; SIERRA FAITH </t>
  </si>
  <si>
    <t xml:space="preserve">sfh434 </t>
  </si>
  <si>
    <t xml:space="preserve">HOFFMAN; MEGAN ELIZABETH </t>
  </si>
  <si>
    <t xml:space="preserve">meh3567 </t>
  </si>
  <si>
    <t xml:space="preserve">HOFFMANS; COURTNEY DIANE </t>
  </si>
  <si>
    <t xml:space="preserve">cdh2943 </t>
  </si>
  <si>
    <t xml:space="preserve">HSIA; SCARLETTE SHAN-HWEI </t>
  </si>
  <si>
    <t xml:space="preserve">sh38525 </t>
  </si>
  <si>
    <t xml:space="preserve">JEFFERSON; JULIET HUNTER </t>
  </si>
  <si>
    <t xml:space="preserve">jhj592 </t>
  </si>
  <si>
    <t xml:space="preserve">JONES; CHELSEA HOLT </t>
  </si>
  <si>
    <t xml:space="preserve">chj335 </t>
  </si>
  <si>
    <t xml:space="preserve">KIESLING; CHRISTIANA M. </t>
  </si>
  <si>
    <t xml:space="preserve">ck22998 </t>
  </si>
  <si>
    <t xml:space="preserve">KIM; HYO WON </t>
  </si>
  <si>
    <t xml:space="preserve">hk8583 </t>
  </si>
  <si>
    <t xml:space="preserve">KLIMOVITZ; RYAN WAYNE </t>
  </si>
  <si>
    <t xml:space="preserve">rk9668 </t>
  </si>
  <si>
    <t xml:space="preserve">LAU; KEVIN </t>
  </si>
  <si>
    <t xml:space="preserve">kl26567 </t>
  </si>
  <si>
    <t xml:space="preserve">LEE; DENNIS </t>
  </si>
  <si>
    <t xml:space="preserve">dl26843 </t>
  </si>
  <si>
    <t xml:space="preserve">LEE; YUMIN </t>
  </si>
  <si>
    <t xml:space="preserve">yl23526 </t>
  </si>
  <si>
    <t xml:space="preserve">LIMON; LUIS III </t>
  </si>
  <si>
    <t xml:space="preserve">ll27296 </t>
  </si>
  <si>
    <t xml:space="preserve">LYONS; JOHN TURNER </t>
  </si>
  <si>
    <t xml:space="preserve">jl53264 </t>
  </si>
  <si>
    <t xml:space="preserve">MCDONALD; SEAN DANIEL </t>
  </si>
  <si>
    <t xml:space="preserve">sdm2898 </t>
  </si>
  <si>
    <t xml:space="preserve">MENZ; RYAN BARRETT </t>
  </si>
  <si>
    <t xml:space="preserve">rm44956 </t>
  </si>
  <si>
    <t xml:space="preserve">METCALF; RACHAEL E. </t>
  </si>
  <si>
    <t xml:space="preserve">rem2837 </t>
  </si>
  <si>
    <t xml:space="preserve">MILLER; ALEXIS CHRISTINA </t>
  </si>
  <si>
    <t xml:space="preserve">acm3363 </t>
  </si>
  <si>
    <t xml:space="preserve">MILLER; EMILY CHRISTINE </t>
  </si>
  <si>
    <t xml:space="preserve">em32799 </t>
  </si>
  <si>
    <t xml:space="preserve">MIRANDA; KEVIN </t>
  </si>
  <si>
    <t xml:space="preserve">km32875 </t>
  </si>
  <si>
    <t xml:space="preserve">MIROBALLI; NATALIA C. </t>
  </si>
  <si>
    <t xml:space="preserve">ncm646 </t>
  </si>
  <si>
    <t xml:space="preserve">MORELAND; KELSEY E. </t>
  </si>
  <si>
    <t xml:space="preserve">kem2984 </t>
  </si>
  <si>
    <t xml:space="preserve">MUNSHI; TALHA </t>
  </si>
  <si>
    <t xml:space="preserve">tm28436 </t>
  </si>
  <si>
    <t xml:space="preserve">NGUYEN; CHRISTOPHER T. </t>
  </si>
  <si>
    <t xml:space="preserve">ctn462 </t>
  </si>
  <si>
    <t xml:space="preserve">NGUYEN; LAN AI </t>
  </si>
  <si>
    <t xml:space="preserve">ln5697 </t>
  </si>
  <si>
    <t xml:space="preserve">PINEDA; RAUL EDUARDO </t>
  </si>
  <si>
    <t xml:space="preserve">rep2245 </t>
  </si>
  <si>
    <t xml:space="preserve">PRICHARD; MICHELLE ASHLEY </t>
  </si>
  <si>
    <t xml:space="preserve">map4637 </t>
  </si>
  <si>
    <t xml:space="preserve">RANGEL-LOPEZ; RICHARD </t>
  </si>
  <si>
    <t xml:space="preserve">rr37962 </t>
  </si>
  <si>
    <t xml:space="preserve">RAWSON; JUSTIN SCOTT </t>
  </si>
  <si>
    <t xml:space="preserve">jsr2496 </t>
  </si>
  <si>
    <t xml:space="preserve">REGAN; HILLARY ROSE </t>
  </si>
  <si>
    <t xml:space="preserve">hrr426 </t>
  </si>
  <si>
    <t xml:space="preserve">REYES; JOSEPH ALBERT </t>
  </si>
  <si>
    <t xml:space="preserve">jar6723 </t>
  </si>
  <si>
    <t xml:space="preserve">RIVERA; TREVOR JOHN </t>
  </si>
  <si>
    <t xml:space="preserve">tjr697 </t>
  </si>
  <si>
    <t xml:space="preserve">ROACH; SAMUEL CHILMAN </t>
  </si>
  <si>
    <t xml:space="preserve">scr958 </t>
  </si>
  <si>
    <t xml:space="preserve">RODRIGUEZ; LILIANA </t>
  </si>
  <si>
    <t xml:space="preserve">lr25357 </t>
  </si>
  <si>
    <t xml:space="preserve">SAN MIGUEL; MIGUEL </t>
  </si>
  <si>
    <t xml:space="preserve">ms63846 </t>
  </si>
  <si>
    <t xml:space="preserve">SANCHEZ; DAPHNE ELIZABETH </t>
  </si>
  <si>
    <t xml:space="preserve">des2552 </t>
  </si>
  <si>
    <t xml:space="preserve">SARTOR; MADISON MACKENZIE </t>
  </si>
  <si>
    <t xml:space="preserve">ms57882 </t>
  </si>
  <si>
    <t xml:space="preserve">SAUCEDO; JONATHAN HENRY </t>
  </si>
  <si>
    <t xml:space="preserve">jhs2698 </t>
  </si>
  <si>
    <t xml:space="preserve">SCHULZE; DANIEL JACKSON </t>
  </si>
  <si>
    <t xml:space="preserve">djs3669 </t>
  </si>
  <si>
    <t xml:space="preserve">SERRANO; VANESSA YAMILETH </t>
  </si>
  <si>
    <t xml:space="preserve">vs8739 </t>
  </si>
  <si>
    <t xml:space="preserve">SHAH; JUBIN PARESH </t>
  </si>
  <si>
    <t xml:space="preserve">jps3337 </t>
  </si>
  <si>
    <t xml:space="preserve">SINHA; RINI </t>
  </si>
  <si>
    <t xml:space="preserve">rs42754 </t>
  </si>
  <si>
    <t xml:space="preserve">SMITH; ARIEL NICOLE </t>
  </si>
  <si>
    <t xml:space="preserve">ans3278 </t>
  </si>
  <si>
    <t xml:space="preserve">STERNBERG; DAVID CLINTON </t>
  </si>
  <si>
    <t xml:space="preserve">dcs2497 </t>
  </si>
  <si>
    <t xml:space="preserve">TRAN; ARISTOPHER BACH </t>
  </si>
  <si>
    <t xml:space="preserve">abt572 </t>
  </si>
  <si>
    <t xml:space="preserve">TRAN; BRITTNIE NGOC TUYET </t>
  </si>
  <si>
    <t xml:space="preserve">bt7498 </t>
  </si>
  <si>
    <t xml:space="preserve">TRISTAN; USVALDO </t>
  </si>
  <si>
    <t xml:space="preserve">ut429 </t>
  </si>
  <si>
    <t xml:space="preserve">VALIS; ERIC MICHAEL </t>
  </si>
  <si>
    <t xml:space="preserve">emv472 </t>
  </si>
  <si>
    <t xml:space="preserve">VELASQUEZ; JAMIE LEE </t>
  </si>
  <si>
    <t xml:space="preserve">jv25957 </t>
  </si>
  <si>
    <t xml:space="preserve">VILLARREAL; ERIC MARTIN </t>
  </si>
  <si>
    <t xml:space="preserve">emv493 </t>
  </si>
  <si>
    <t xml:space="preserve">WANG; KAIXI </t>
  </si>
  <si>
    <t xml:space="preserve">kw26467 </t>
  </si>
  <si>
    <t xml:space="preserve">WANG; KELLY LYNN </t>
  </si>
  <si>
    <t xml:space="preserve">klw3269 </t>
  </si>
  <si>
    <t xml:space="preserve">WHITACRE; JULIAN ANTHONY </t>
  </si>
  <si>
    <t xml:space="preserve">jaw4845 </t>
  </si>
  <si>
    <t xml:space="preserve">WILSON; KELLY LYNN </t>
  </si>
  <si>
    <t xml:space="preserve">klw2684 </t>
  </si>
  <si>
    <t xml:space="preserve">WOLFE; AVERY ROSE </t>
  </si>
  <si>
    <t xml:space="preserve">arw2645 </t>
  </si>
  <si>
    <t xml:space="preserve">XU; HELEN </t>
  </si>
  <si>
    <t xml:space="preserve">hx785 </t>
  </si>
  <si>
    <t xml:space="preserve">YANG; ANNI </t>
  </si>
  <si>
    <t xml:space="preserve">ay4584 </t>
  </si>
  <si>
    <t xml:space="preserve">YANG; HEATHER JADE </t>
  </si>
  <si>
    <t xml:space="preserve">hjy247 </t>
  </si>
  <si>
    <t xml:space="preserve">ZURITA; CARLOS EDUARDO </t>
  </si>
  <si>
    <t xml:space="preserve">cez273 </t>
  </si>
  <si>
    <t xml:space="preserve">AHMED; AYOUB ABDULRAHMAN </t>
  </si>
  <si>
    <t xml:space="preserve">aaa4296 </t>
  </si>
  <si>
    <t xml:space="preserve">AHMED; SABER M. </t>
  </si>
  <si>
    <t xml:space="preserve">sma2886 </t>
  </si>
  <si>
    <t xml:space="preserve">ALAFIFI; LAILA </t>
  </si>
  <si>
    <t xml:space="preserve">lla529 </t>
  </si>
  <si>
    <t xml:space="preserve">ALBERT; KRISTEN PAIGE </t>
  </si>
  <si>
    <t xml:space="preserve">kpa325 </t>
  </si>
  <si>
    <t xml:space="preserve">ALFARO; PHOENIX ROBERT </t>
  </si>
  <si>
    <t xml:space="preserve">pra368 </t>
  </si>
  <si>
    <t xml:space="preserve">ALI; ASIM SHOUKAT </t>
  </si>
  <si>
    <t xml:space="preserve">asa2492 </t>
  </si>
  <si>
    <t xml:space="preserve">ALILAEN; NICOLE NG </t>
  </si>
  <si>
    <t xml:space="preserve">nna526 </t>
  </si>
  <si>
    <t xml:space="preserve">ALMS; KARLIE ANN </t>
  </si>
  <si>
    <t xml:space="preserve">kaa987 </t>
  </si>
  <si>
    <t xml:space="preserve">ALVAREZ; RAMON ANTONIO </t>
  </si>
  <si>
    <t xml:space="preserve">raa2446 </t>
  </si>
  <si>
    <t xml:space="preserve">ARRINDELL; BRANDON JAMES </t>
  </si>
  <si>
    <t xml:space="preserve">bja733 </t>
  </si>
  <si>
    <t xml:space="preserve">BALSARA; MICHELLE LYNN </t>
  </si>
  <si>
    <t xml:space="preserve">mlb4359 </t>
  </si>
  <si>
    <t xml:space="preserve">BANNERJEE; ABHINAV </t>
  </si>
  <si>
    <t xml:space="preserve">ab45393 </t>
  </si>
  <si>
    <t xml:space="preserve">BRADLEY; RYAN MATTHEW </t>
  </si>
  <si>
    <t xml:space="preserve">rmb3254 </t>
  </si>
  <si>
    <t xml:space="preserve">BURROUGHS; LOGAN MILLER </t>
  </si>
  <si>
    <t xml:space="preserve">lmb3658 </t>
  </si>
  <si>
    <t xml:space="preserve">CARRANCO; JESUS MANUEL </t>
  </si>
  <si>
    <t xml:space="preserve">jmc6895 </t>
  </si>
  <si>
    <t xml:space="preserve">CERILLES; CHRISTIAN PAUL </t>
  </si>
  <si>
    <t xml:space="preserve">cc55333 </t>
  </si>
  <si>
    <t xml:space="preserve">CHANDRA; KEVIN </t>
  </si>
  <si>
    <t xml:space="preserve">kc32775 </t>
  </si>
  <si>
    <t xml:space="preserve">CHANG-TUNG; EVAN MATTHEW </t>
  </si>
  <si>
    <t xml:space="preserve">emc2764 </t>
  </si>
  <si>
    <t xml:space="preserve">CHANG; CALVIN JAY </t>
  </si>
  <si>
    <t xml:space="preserve">cc54557 </t>
  </si>
  <si>
    <t xml:space="preserve">CHOW; ZACHARY ZHI-YAO </t>
  </si>
  <si>
    <t xml:space="preserve">zzc62 </t>
  </si>
  <si>
    <t xml:space="preserve">CORTEZ; FRANCISCO RAUL </t>
  </si>
  <si>
    <t xml:space="preserve">frc328 </t>
  </si>
  <si>
    <t xml:space="preserve">DAVIS; AARON JAMES </t>
  </si>
  <si>
    <t xml:space="preserve">ajd2653 </t>
  </si>
  <si>
    <t xml:space="preserve">DEPTULA; CLAIRE ALEXANDRA </t>
  </si>
  <si>
    <t xml:space="preserve">cad3362 </t>
  </si>
  <si>
    <t xml:space="preserve">ESROCK; NICHOLAS ANDREW </t>
  </si>
  <si>
    <t xml:space="preserve">ne3447 </t>
  </si>
  <si>
    <t xml:space="preserve">FEENEY; CHRISTOPHER BRIAN </t>
  </si>
  <si>
    <t xml:space="preserve">cbf469 </t>
  </si>
  <si>
    <t xml:space="preserve">FILLIP; LESLIE ANN </t>
  </si>
  <si>
    <t xml:space="preserve">laf2275 </t>
  </si>
  <si>
    <t xml:space="preserve">GAWLIK; SYDNEY NICOLE </t>
  </si>
  <si>
    <t xml:space="preserve">sg35926 </t>
  </si>
  <si>
    <t xml:space="preserve">GONZALEZ; ERIK </t>
  </si>
  <si>
    <t xml:space="preserve">eg27692 </t>
  </si>
  <si>
    <t xml:space="preserve">HAGAN; DANA DE MOREIRA S </t>
  </si>
  <si>
    <t xml:space="preserve">ddh2239 </t>
  </si>
  <si>
    <t xml:space="preserve">HANDLER; KYLE THOMAS </t>
  </si>
  <si>
    <t xml:space="preserve">kth479 </t>
  </si>
  <si>
    <t xml:space="preserve">HE; MENGJING </t>
  </si>
  <si>
    <t xml:space="preserve">mh44889 </t>
  </si>
  <si>
    <t xml:space="preserve">HEALY; MAXWELL ALAN </t>
  </si>
  <si>
    <t xml:space="preserve">mah5427 </t>
  </si>
  <si>
    <t xml:space="preserve">HINSON; BARRETT DUNHAM </t>
  </si>
  <si>
    <t xml:space="preserve">bdh2294 </t>
  </si>
  <si>
    <t xml:space="preserve">HOOKS; BRIAN PATRICK </t>
  </si>
  <si>
    <t xml:space="preserve">bph472 </t>
  </si>
  <si>
    <t xml:space="preserve">IBANEZ; RAFAEL JR. </t>
  </si>
  <si>
    <t xml:space="preserve">ri2584 </t>
  </si>
  <si>
    <t xml:space="preserve">JAEGER; RAQUEL L. </t>
  </si>
  <si>
    <t xml:space="preserve">rlj928 </t>
  </si>
  <si>
    <t xml:space="preserve">JAGGI; NIMESH </t>
  </si>
  <si>
    <t xml:space="preserve">nj4239 </t>
  </si>
  <si>
    <t xml:space="preserve">JOHNSON; NOAH BURKE </t>
  </si>
  <si>
    <t xml:space="preserve">nj4339 </t>
  </si>
  <si>
    <t xml:space="preserve">JONES; SAMUEL DEARING </t>
  </si>
  <si>
    <t xml:space="preserve">sdj725 </t>
  </si>
  <si>
    <t xml:space="preserve">KASIM; CHAITANYA SAI </t>
  </si>
  <si>
    <t xml:space="preserve">ck23285 </t>
  </si>
  <si>
    <t xml:space="preserve">KENSING; BENJAMIN ERNEST </t>
  </si>
  <si>
    <t xml:space="preserve">bek397 </t>
  </si>
  <si>
    <t xml:space="preserve">KHAN; RAO MUNEEB </t>
  </si>
  <si>
    <t xml:space="preserve">rmk887 </t>
  </si>
  <si>
    <t xml:space="preserve">KIM; TAE DONG </t>
  </si>
  <si>
    <t xml:space="preserve">tk8383 </t>
  </si>
  <si>
    <t xml:space="preserve">KRAVITZ; ISAAC NATHAN </t>
  </si>
  <si>
    <t xml:space="preserve">ink66 </t>
  </si>
  <si>
    <t xml:space="preserve">KULKARNI; BHARAT SUNIL </t>
  </si>
  <si>
    <t xml:space="preserve">bsk524 </t>
  </si>
  <si>
    <t xml:space="preserve">LEE; AYOUNG </t>
  </si>
  <si>
    <t xml:space="preserve">al37376 </t>
  </si>
  <si>
    <t xml:space="preserve">LEIJA; JAVIER JOVANNY </t>
  </si>
  <si>
    <t xml:space="preserve">jjl2773 </t>
  </si>
  <si>
    <t xml:space="preserve">LEMLEY; KATHERINE LORENE </t>
  </si>
  <si>
    <t xml:space="preserve">kl25722 </t>
  </si>
  <si>
    <t xml:space="preserve">LEVY; RACHEL HANNAH </t>
  </si>
  <si>
    <t xml:space="preserve">rl22387 </t>
  </si>
  <si>
    <t xml:space="preserve">LO; TIMOTHY KEITH </t>
  </si>
  <si>
    <t xml:space="preserve">tkl355 </t>
  </si>
  <si>
    <t xml:space="preserve">LUO; JERRY VAN </t>
  </si>
  <si>
    <t xml:space="preserve">jvl336 </t>
  </si>
  <si>
    <t xml:space="preserve">MANDES; REINALDO ANTONIO </t>
  </si>
  <si>
    <t xml:space="preserve">ram5375 </t>
  </si>
  <si>
    <t xml:space="preserve">MARQUEZ; NATALIA </t>
  </si>
  <si>
    <t xml:space="preserve">nm23877 </t>
  </si>
  <si>
    <t xml:space="preserve">MCCLELLAN; KATHRYN KEETON </t>
  </si>
  <si>
    <t xml:space="preserve">kkm828 </t>
  </si>
  <si>
    <t xml:space="preserve">MCCOY; BREEANNA LOUISE </t>
  </si>
  <si>
    <t xml:space="preserve">blm2743 </t>
  </si>
  <si>
    <t xml:space="preserve">MENDEZ; PATRICIA </t>
  </si>
  <si>
    <t xml:space="preserve">pm23669 </t>
  </si>
  <si>
    <t xml:space="preserve">MILLER; TAYLOR LYNNE </t>
  </si>
  <si>
    <t xml:space="preserve">tlm2958 </t>
  </si>
  <si>
    <t xml:space="preserve">MILLIGAN; SETH NELSON </t>
  </si>
  <si>
    <t xml:space="preserve">snm2235 </t>
  </si>
  <si>
    <t xml:space="preserve">MOOR; RACHEL AMANDA </t>
  </si>
  <si>
    <t xml:space="preserve">ram4982 </t>
  </si>
  <si>
    <t xml:space="preserve">MOORES; RYAN MICHAEL </t>
  </si>
  <si>
    <t xml:space="preserve">rm44798 </t>
  </si>
  <si>
    <t xml:space="preserve">MUNOZ; SEBASTIAN </t>
  </si>
  <si>
    <t xml:space="preserve">sm53344 </t>
  </si>
  <si>
    <t xml:space="preserve">NAJMI; ZAHRA ALI </t>
  </si>
  <si>
    <t xml:space="preserve">zan79 </t>
  </si>
  <si>
    <t xml:space="preserve">NAROTTAM; HEENA RAVINDRA </t>
  </si>
  <si>
    <t xml:space="preserve">hrn244 </t>
  </si>
  <si>
    <t xml:space="preserve">NEAL; MEGAN MARIA A. </t>
  </si>
  <si>
    <t xml:space="preserve">mmn675 </t>
  </si>
  <si>
    <t xml:space="preserve">NEUENDORFF; EMMA JANE </t>
  </si>
  <si>
    <t xml:space="preserve">ejn346 </t>
  </si>
  <si>
    <t xml:space="preserve">NGO; BILLY KO </t>
  </si>
  <si>
    <t xml:space="preserve">bkn286 </t>
  </si>
  <si>
    <t xml:space="preserve">NGO; CHRISTINA VY </t>
  </si>
  <si>
    <t xml:space="preserve">cn6393 </t>
  </si>
  <si>
    <t xml:space="preserve">NGUYEN; JESSICA TRINH </t>
  </si>
  <si>
    <t xml:space="preserve">jtn569 </t>
  </si>
  <si>
    <t xml:space="preserve">NGUYEN; KRISTINE VYVY </t>
  </si>
  <si>
    <t xml:space="preserve">kvn242 </t>
  </si>
  <si>
    <t xml:space="preserve">NOEL; BENJAMIN BANKS </t>
  </si>
  <si>
    <t xml:space="preserve">bbn247 </t>
  </si>
  <si>
    <t xml:space="preserve">PATEL; MANDEEP YOGESH </t>
  </si>
  <si>
    <t xml:space="preserve">mp36648 </t>
  </si>
  <si>
    <t xml:space="preserve">PETERS; JOHN LANGDON </t>
  </si>
  <si>
    <t xml:space="preserve">texon </t>
  </si>
  <si>
    <t xml:space="preserve">PHAM; ANDREW HUYNH </t>
  </si>
  <si>
    <t xml:space="preserve">ap38244 </t>
  </si>
  <si>
    <t xml:space="preserve">POLINER; ANNA DELENA </t>
  </si>
  <si>
    <t xml:space="preserve">adp2449 </t>
  </si>
  <si>
    <t xml:space="preserve">POOLE; BLAKE JOSEPH </t>
  </si>
  <si>
    <t xml:space="preserve">bjp2279 </t>
  </si>
  <si>
    <t xml:space="preserve">PROCTOR; MERCER LEIGH </t>
  </si>
  <si>
    <t xml:space="preserve">mlp2873 </t>
  </si>
  <si>
    <t xml:space="preserve">PULLIAM; DANIEL RYAN </t>
  </si>
  <si>
    <t xml:space="preserve">drp2279 </t>
  </si>
  <si>
    <t xml:space="preserve">PUTTAPARTHI; VIVEK T. </t>
  </si>
  <si>
    <t xml:space="preserve">vtp233 </t>
  </si>
  <si>
    <t xml:space="preserve">RODRIGUEZ; LEOPOLDO JR. </t>
  </si>
  <si>
    <t xml:space="preserve">lr23243 </t>
  </si>
  <si>
    <t xml:space="preserve">SABZEVARI; ILIYA </t>
  </si>
  <si>
    <t xml:space="preserve">is5942 </t>
  </si>
  <si>
    <t xml:space="preserve">SANDALL; CAROLINE CARMEL </t>
  </si>
  <si>
    <t xml:space="preserve">ccs2269 </t>
  </si>
  <si>
    <t xml:space="preserve">SAVAGE; JENNIFER LYNN </t>
  </si>
  <si>
    <t xml:space="preserve">jls7252 </t>
  </si>
  <si>
    <t xml:space="preserve">SELLARS; HAILEY JESSICA </t>
  </si>
  <si>
    <t xml:space="preserve">hjs673 </t>
  </si>
  <si>
    <t xml:space="preserve">SHAH; MONIKA MAHESH </t>
  </si>
  <si>
    <t xml:space="preserve">mms4247 </t>
  </si>
  <si>
    <t xml:space="preserve">SHARMA; PRIYA </t>
  </si>
  <si>
    <t xml:space="preserve">ps25773 </t>
  </si>
  <si>
    <t xml:space="preserve">SHIH; HENRY EDISON </t>
  </si>
  <si>
    <t xml:space="preserve">hes685 </t>
  </si>
  <si>
    <t xml:space="preserve">SHOKRAEIFARD; JOSHUA J. </t>
  </si>
  <si>
    <t xml:space="preserve">jjs3734 </t>
  </si>
  <si>
    <t xml:space="preserve">STEWART; JARED AVERY </t>
  </si>
  <si>
    <t xml:space="preserve">jas8944 </t>
  </si>
  <si>
    <t xml:space="preserve">TAMEZ; LEONARD ANTHONY </t>
  </si>
  <si>
    <t xml:space="preserve">lt7479 </t>
  </si>
  <si>
    <t xml:space="preserve">TAN; RITCHIE EN-JET </t>
  </si>
  <si>
    <t xml:space="preserve">ret749 </t>
  </si>
  <si>
    <t xml:space="preserve">TOWNSEND; NATHAN D. </t>
  </si>
  <si>
    <t xml:space="preserve">ndt343 </t>
  </si>
  <si>
    <t xml:space="preserve">TRAN; JULIE ANN </t>
  </si>
  <si>
    <t xml:space="preserve">jat3597 </t>
  </si>
  <si>
    <t xml:space="preserve">TUCKER; DANIELLE LEA </t>
  </si>
  <si>
    <t xml:space="preserve">dlt966 </t>
  </si>
  <si>
    <t xml:space="preserve">VILLARREAL; AMANDA RENEE </t>
  </si>
  <si>
    <t xml:space="preserve">arv322 </t>
  </si>
  <si>
    <t xml:space="preserve">VO; BAO DANH HA </t>
  </si>
  <si>
    <t xml:space="preserve">bhv88 </t>
  </si>
  <si>
    <t xml:space="preserve">WAGGONER; BRIAN MARK </t>
  </si>
  <si>
    <t xml:space="preserve">bmw2729 </t>
  </si>
  <si>
    <t xml:space="preserve">WATSON; BAILEY MALISA </t>
  </si>
  <si>
    <t xml:space="preserve">bmw2644 </t>
  </si>
  <si>
    <t xml:space="preserve">WEI; CHRISTINE </t>
  </si>
  <si>
    <t xml:space="preserve">cw29238 </t>
  </si>
  <si>
    <t xml:space="preserve">WHITFIELD; RYAN THOMAS </t>
  </si>
  <si>
    <t xml:space="preserve">rtw556 </t>
  </si>
  <si>
    <t xml:space="preserve">WILKS; LOGAN REID </t>
  </si>
  <si>
    <t xml:space="preserve">lw24398 </t>
  </si>
  <si>
    <t xml:space="preserve">WILLIAMS; ALEXANDER G. </t>
  </si>
  <si>
    <t xml:space="preserve">agw587 </t>
  </si>
  <si>
    <t xml:space="preserve">YOUNG; BRIAN JIINPERNG </t>
  </si>
  <si>
    <t xml:space="preserve">bjy255 </t>
  </si>
  <si>
    <t>Total Number of Students: 102</t>
  </si>
  <si>
    <t xml:space="preserve">CURRENT AS OF: 23 August 2013 2:33pm U.S. Central Time </t>
  </si>
  <si>
    <t>SI Leader: Kathryn Dabbs</t>
  </si>
  <si>
    <t>M  () Fall 2013</t>
  </si>
  <si>
    <t xml:space="preserve">Unique # </t>
  </si>
  <si>
    <t>M  () Spring 2013</t>
  </si>
  <si>
    <t>SI Attendance</t>
  </si>
  <si>
    <t>Unique # 56750</t>
  </si>
  <si>
    <t>Unique # 56755</t>
  </si>
  <si>
    <t>Unique # 56700</t>
  </si>
  <si>
    <t>Unique # 56705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</si>
  <si>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Kathryn Dabbs</t>
    </r>
  </si>
  <si>
    <t>Unique # 56710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</si>
  <si>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Michael Kelly</t>
    </r>
  </si>
  <si>
    <t>Unique # 56806</t>
  </si>
  <si>
    <t>Unique # 56811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</si>
  <si>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Jason Jo</t>
    </r>
  </si>
  <si>
    <t>Unique # 56770</t>
  </si>
  <si>
    <t>Unique # 56765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</si>
  <si>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Jen Berg</t>
    </r>
  </si>
  <si>
    <t>Unique # 56685</t>
  </si>
  <si>
    <t>Unique # 56690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</si>
  <si>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Laura Fredrickson</t>
    </r>
  </si>
  <si>
    <t>Unique # 56065</t>
  </si>
  <si>
    <t>Unique # 56070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</si>
  <si>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Julia Bennett</t>
    </r>
  </si>
  <si>
    <t>Unique # 56045</t>
  </si>
  <si>
    <r>
      <t>Unique #</t>
    </r>
    <r>
      <rPr>
        <b/>
        <sz val="12"/>
        <color rgb="FFFF0000"/>
        <rFont val="Calibri"/>
        <family val="2"/>
        <scheme val="minor"/>
      </rPr>
      <t xml:space="preserve"> 56695</t>
    </r>
  </si>
  <si>
    <t xml:space="preserve">FREE; JOHN WESLEY </t>
  </si>
  <si>
    <t xml:space="preserve">jwf832 </t>
  </si>
  <si>
    <t xml:space="preserve">JAFRI; IQRA </t>
  </si>
  <si>
    <t xml:space="preserve">ij2295 </t>
  </si>
  <si>
    <t>Total Number of Students: 113</t>
  </si>
  <si>
    <r>
      <t xml:space="preserve">Unique # </t>
    </r>
    <r>
      <rPr>
        <b/>
        <sz val="12"/>
        <color rgb="FFFF0000"/>
        <rFont val="Calibri"/>
        <family val="2"/>
        <scheme val="minor"/>
      </rPr>
      <t>56745</t>
    </r>
  </si>
  <si>
    <r>
      <t xml:space="preserve">Unique # </t>
    </r>
    <r>
      <rPr>
        <b/>
        <sz val="12"/>
        <color rgb="FFFF0000"/>
        <rFont val="Calibri"/>
        <family val="2"/>
        <scheme val="minor"/>
      </rPr>
      <t>56760</t>
    </r>
  </si>
  <si>
    <r>
      <t xml:space="preserve">Unique # </t>
    </r>
    <r>
      <rPr>
        <b/>
        <sz val="12"/>
        <color rgb="FFFF0000"/>
        <rFont val="Calibri"/>
        <family val="2"/>
        <scheme val="minor"/>
      </rPr>
      <t>56801</t>
    </r>
  </si>
  <si>
    <t>3-4 pm ATTENDANCE</t>
  </si>
  <si>
    <t>4-5 pm ATTENDANCE</t>
  </si>
  <si>
    <t>T/H 8:30-9:30, 4-5, 5-6</t>
  </si>
  <si>
    <t>8:30-9:30 ATTENDANCE</t>
  </si>
  <si>
    <t>5-6 pm ATTENDANCE</t>
  </si>
  <si>
    <t>8-9 ATTENDANCE</t>
  </si>
  <si>
    <t>M/W 8-9, 3-4</t>
  </si>
  <si>
    <t>T/H 8:30-9:30, 4-5</t>
  </si>
  <si>
    <r>
      <t xml:space="preserve">Unique #  </t>
    </r>
    <r>
      <rPr>
        <b/>
        <sz val="12"/>
        <color theme="1"/>
        <rFont val="Calibri"/>
        <family val="2"/>
        <scheme val="minor"/>
      </rPr>
      <t>56765, 56770</t>
    </r>
  </si>
  <si>
    <r>
      <t xml:space="preserve">Unique # </t>
    </r>
    <r>
      <rPr>
        <b/>
        <sz val="12"/>
        <color theme="1"/>
        <rFont val="Calibri"/>
        <family val="2"/>
        <scheme val="minor"/>
      </rPr>
      <t>56806, 56811</t>
    </r>
  </si>
  <si>
    <t>M/W 12-1, 3-4</t>
  </si>
  <si>
    <t>12-1pm ATTENDANCE</t>
  </si>
  <si>
    <t>3-4pm ATTENDANCE</t>
  </si>
  <si>
    <t>T/H 12:30-1:30, 3:30-4:30, 6-7</t>
  </si>
  <si>
    <t>12:30-1:30 ATTENDANCE</t>
  </si>
  <si>
    <t>3:30-4:30 pm ATTENDANCE</t>
  </si>
  <si>
    <t>6-7 pm ATTENDANCE</t>
  </si>
  <si>
    <t>Unique # 56685, 56690</t>
  </si>
  <si>
    <t>M/W 2-3, 3-4</t>
  </si>
  <si>
    <r>
      <t xml:space="preserve">Unique # </t>
    </r>
    <r>
      <rPr>
        <b/>
        <sz val="12"/>
        <color theme="1"/>
        <rFont val="Calibri"/>
        <family val="2"/>
        <scheme val="minor"/>
      </rPr>
      <t>56750, 56755</t>
    </r>
  </si>
  <si>
    <t>2-3 pm ATTENDANCE</t>
  </si>
  <si>
    <t>Labor Day</t>
  </si>
  <si>
    <t>56685, 56690</t>
  </si>
  <si>
    <t>56750, 56755</t>
  </si>
  <si>
    <t>56765, 56770</t>
  </si>
  <si>
    <t xml:space="preserve">56806, 56811 </t>
  </si>
  <si>
    <t>4-5pm ATTENDANCE</t>
  </si>
  <si>
    <t>ALABANDI; MAJD ABDULLA</t>
  </si>
  <si>
    <t>maa5266</t>
  </si>
  <si>
    <t>ALEXANDER; NICOLE LEAH</t>
  </si>
  <si>
    <t>na7289</t>
  </si>
  <si>
    <t>BANTHIA; REETI</t>
  </si>
  <si>
    <t>rb36378</t>
  </si>
  <si>
    <t>BELACHEW; NATHANIEL</t>
  </si>
  <si>
    <t>nb8399</t>
  </si>
  <si>
    <t>BRUCE; CALEB CORBIN</t>
  </si>
  <si>
    <t>ccb2462</t>
  </si>
  <si>
    <t>BUENROSTRO; JAIME ANTONIO</t>
  </si>
  <si>
    <t>jab7766</t>
  </si>
  <si>
    <t>CORREA; CAMILA</t>
  </si>
  <si>
    <t>cc55474</t>
  </si>
  <si>
    <t>CUEVA; JAIME FRANCISCO</t>
  </si>
  <si>
    <t>jfc993</t>
  </si>
  <si>
    <t>DAVID; BIANCA ELIZABETH</t>
  </si>
  <si>
    <t>bed486</t>
  </si>
  <si>
    <t>DEVARNEY; PATRICK JAMES</t>
  </si>
  <si>
    <t>pjd596</t>
  </si>
  <si>
    <t>GOMEZ; MANUEL LEO</t>
  </si>
  <si>
    <t>mlg3454</t>
  </si>
  <si>
    <t>HOOD; LEXIE CHRISTINA</t>
  </si>
  <si>
    <t>lch923</t>
  </si>
  <si>
    <t>HURH; KENNETH</t>
  </si>
  <si>
    <t>kh28782</t>
  </si>
  <si>
    <t>LEWIS; CONNOR STEVEN</t>
  </si>
  <si>
    <t>csl735</t>
  </si>
  <si>
    <t>LOU; JOLENE JU-WEI</t>
  </si>
  <si>
    <t>jl54722</t>
  </si>
  <si>
    <t>MARTINEZ BENAVID; J. R.</t>
  </si>
  <si>
    <t>jrm5933</t>
  </si>
  <si>
    <t>MCNULTY; ROSS MICHAEL</t>
  </si>
  <si>
    <t>rmm3445</t>
  </si>
  <si>
    <t>MEJIA; JULIO ALEJANDRO</t>
  </si>
  <si>
    <t>jam9684</t>
  </si>
  <si>
    <t>MILLER; KATHLEEN E.</t>
  </si>
  <si>
    <t>kem3255</t>
  </si>
  <si>
    <t>MOELLER; CAMERON C.</t>
  </si>
  <si>
    <t>ccm2676</t>
  </si>
  <si>
    <t>OVERMAN; SYDNEY GIBSON</t>
  </si>
  <si>
    <t>sgo236</t>
  </si>
  <si>
    <t>PHAM; ANDREW HUYNH</t>
  </si>
  <si>
    <t>ap38244</t>
  </si>
  <si>
    <t>RUIZ; CHRISTINA NICOLE</t>
  </si>
  <si>
    <t>cnr646</t>
  </si>
  <si>
    <t>SCRIBNER; ALLESSIA ELAINE</t>
  </si>
  <si>
    <t>aes3387</t>
  </si>
  <si>
    <t>SEO; HANEUL</t>
  </si>
  <si>
    <t>hs22736</t>
  </si>
  <si>
    <t>TAMEZ; LEONARD ANTHONY</t>
  </si>
  <si>
    <t>lt7479</t>
  </si>
  <si>
    <t>TERRY-TORGERSON; JULIANA</t>
  </si>
  <si>
    <t>jt32986</t>
  </si>
  <si>
    <t>TOMLINSON; SEAN PATRICK</t>
  </si>
  <si>
    <t>spt378</t>
  </si>
  <si>
    <t>TRANDAI; DUSTIN T.</t>
  </si>
  <si>
    <t>dtt394</t>
  </si>
  <si>
    <t>VILLANUEVA; AARON IVAN</t>
  </si>
  <si>
    <t>aiv265</t>
  </si>
  <si>
    <t>WEBER; NICOLE BROOKE</t>
  </si>
  <si>
    <t>nw5248</t>
  </si>
  <si>
    <t>YUM; JEONG EUN</t>
  </si>
  <si>
    <t>jy7484</t>
  </si>
  <si>
    <t>ZAVERI; ANIRUDH RAJESH</t>
  </si>
  <si>
    <t>arz332</t>
  </si>
  <si>
    <t>Total Number of Students: 119</t>
  </si>
  <si>
    <t>CURRENT AS OF: 17 September 2013 10:56am U.S. Central Time </t>
  </si>
  <si>
    <t>A</t>
  </si>
  <si>
    <t>D</t>
  </si>
  <si>
    <t>Add/Drop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</si>
</sst>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</cellStyleXfs>
  <cellXfs count="13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0" borderId="0" xfId="0" applyFont="1"/>
    <xf numFmtId="0" fontId="0" fillId="9" borderId="4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8" borderId="4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4" xfId="0" applyBorder="1"/>
    <xf numFmtId="0" fontId="2" fillId="7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1259" applyNumberFormat="1" applyFont="1" applyFill="1" applyBorder="1" applyAlignment="1">
      <alignment horizontal="center" vertical="center" wrapText="1"/>
    </xf>
    <xf numFmtId="0" fontId="0" fillId="0" borderId="4" xfId="1259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6" fillId="0" borderId="0" xfId="1259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0" borderId="4" xfId="1259" applyNumberFormat="1" applyFont="1" applyFill="1" applyBorder="1" applyAlignment="1">
      <alignment vertical="center" wrapText="1"/>
    </xf>
    <xf numFmtId="0" fontId="0" fillId="0" borderId="5" xfId="1259" applyFont="1" applyBorder="1" applyAlignment="1">
      <alignment horizontal="center" vertical="center"/>
    </xf>
    <xf numFmtId="0" fontId="0" fillId="0" borderId="5" xfId="1259" applyFont="1" applyFill="1" applyBorder="1" applyAlignment="1">
      <alignment horizontal="center" vertical="center"/>
    </xf>
    <xf numFmtId="0" fontId="0" fillId="0" borderId="4" xfId="1259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2" fillId="0" borderId="4" xfId="0" applyFont="1" applyBorder="1"/>
    <xf numFmtId="0" fontId="0" fillId="0" borderId="4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vertical="center"/>
    </xf>
    <xf numFmtId="0" fontId="3" fillId="0" borderId="4" xfId="0" applyFont="1" applyBorder="1" applyAlignment="1"/>
    <xf numFmtId="0" fontId="0" fillId="0" borderId="4" xfId="0" applyBorder="1" applyAlignment="1"/>
    <xf numFmtId="0" fontId="19" fillId="0" borderId="4" xfId="0" applyFont="1" applyBorder="1"/>
    <xf numFmtId="16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5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11" borderId="4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right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10" borderId="1" xfId="0" applyFont="1" applyFill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left" vertical="top" wrapText="1"/>
    </xf>
    <xf numFmtId="0" fontId="2" fillId="11" borderId="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0" fillId="10" borderId="4" xfId="0" applyFill="1" applyBorder="1"/>
    <xf numFmtId="0" fontId="0" fillId="10" borderId="4" xfId="0" applyFill="1" applyBorder="1" applyAlignment="1">
      <alignment horizontal="center"/>
    </xf>
    <xf numFmtId="0" fontId="0" fillId="26" borderId="4" xfId="0" applyFill="1" applyBorder="1"/>
    <xf numFmtId="0" fontId="0" fillId="26" borderId="4" xfId="0" applyFill="1" applyBorder="1" applyAlignment="1">
      <alignment horizontal="center"/>
    </xf>
    <xf numFmtId="0" fontId="2" fillId="26" borderId="4" xfId="0" applyFont="1" applyFill="1" applyBorder="1" applyAlignment="1">
      <alignment horizontal="center"/>
    </xf>
  </cellXfs>
  <cellStyles count="1639">
    <cellStyle name="20% - Accent1 2" xfId="1554"/>
    <cellStyle name="20% - Accent1 2 2" xfId="1555"/>
    <cellStyle name="20% - Accent1 3" xfId="1556"/>
    <cellStyle name="20% - Accent1 3 2" xfId="1557"/>
    <cellStyle name="20% - Accent1 4" xfId="1558"/>
    <cellStyle name="20% - Accent1 5" xfId="1559"/>
    <cellStyle name="20% - Accent2 2" xfId="1560"/>
    <cellStyle name="20% - Accent2 2 2" xfId="1561"/>
    <cellStyle name="20% - Accent2 3" xfId="1562"/>
    <cellStyle name="20% - Accent2 3 2" xfId="1563"/>
    <cellStyle name="20% - Accent2 4" xfId="1564"/>
    <cellStyle name="20% - Accent2 5" xfId="1565"/>
    <cellStyle name="20% - Accent3 2" xfId="1566"/>
    <cellStyle name="20% - Accent3 2 2" xfId="1567"/>
    <cellStyle name="20% - Accent3 3" xfId="1568"/>
    <cellStyle name="20% - Accent3 3 2" xfId="1569"/>
    <cellStyle name="20% - Accent3 4" xfId="1570"/>
    <cellStyle name="20% - Accent3 5" xfId="1571"/>
    <cellStyle name="20% - Accent4 2" xfId="1572"/>
    <cellStyle name="20% - Accent4 2 2" xfId="1573"/>
    <cellStyle name="20% - Accent4 3" xfId="1574"/>
    <cellStyle name="20% - Accent4 3 2" xfId="1575"/>
    <cellStyle name="20% - Accent4 4" xfId="1576"/>
    <cellStyle name="20% - Accent4 5" xfId="1577"/>
    <cellStyle name="20% - Accent5 2" xfId="1578"/>
    <cellStyle name="20% - Accent5 2 2" xfId="1579"/>
    <cellStyle name="20% - Accent5 3" xfId="1580"/>
    <cellStyle name="20% - Accent5 3 2" xfId="1581"/>
    <cellStyle name="20% - Accent5 4" xfId="1582"/>
    <cellStyle name="20% - Accent5 5" xfId="1583"/>
    <cellStyle name="20% - Accent6 2" xfId="1584"/>
    <cellStyle name="20% - Accent6 2 2" xfId="1585"/>
    <cellStyle name="20% - Accent6 3" xfId="1586"/>
    <cellStyle name="20% - Accent6 3 2" xfId="1587"/>
    <cellStyle name="20% - Accent6 4" xfId="1588"/>
    <cellStyle name="20% - Accent6 5" xfId="1589"/>
    <cellStyle name="40% - Accent1 2" xfId="1590"/>
    <cellStyle name="40% - Accent1 2 2" xfId="1591"/>
    <cellStyle name="40% - Accent1 3" xfId="1592"/>
    <cellStyle name="40% - Accent1 3 2" xfId="1593"/>
    <cellStyle name="40% - Accent1 4" xfId="1594"/>
    <cellStyle name="40% - Accent1 5" xfId="1595"/>
    <cellStyle name="40% - Accent2 2" xfId="1596"/>
    <cellStyle name="40% - Accent2 2 2" xfId="1597"/>
    <cellStyle name="40% - Accent2 3" xfId="1598"/>
    <cellStyle name="40% - Accent2 3 2" xfId="1599"/>
    <cellStyle name="40% - Accent2 4" xfId="1600"/>
    <cellStyle name="40% - Accent2 5" xfId="1601"/>
    <cellStyle name="40% - Accent3 2" xfId="1602"/>
    <cellStyle name="40% - Accent3 2 2" xfId="1603"/>
    <cellStyle name="40% - Accent3 3" xfId="1604"/>
    <cellStyle name="40% - Accent3 3 2" xfId="1605"/>
    <cellStyle name="40% - Accent3 4" xfId="1606"/>
    <cellStyle name="40% - Accent3 5" xfId="1607"/>
    <cellStyle name="40% - Accent4 2" xfId="1608"/>
    <cellStyle name="40% - Accent4 2 2" xfId="1609"/>
    <cellStyle name="40% - Accent4 3" xfId="1610"/>
    <cellStyle name="40% - Accent4 3 2" xfId="1611"/>
    <cellStyle name="40% - Accent4 4" xfId="1612"/>
    <cellStyle name="40% - Accent4 5" xfId="1613"/>
    <cellStyle name="40% - Accent5 2" xfId="1614"/>
    <cellStyle name="40% - Accent5 2 2" xfId="1615"/>
    <cellStyle name="40% - Accent5 3" xfId="1616"/>
    <cellStyle name="40% - Accent5 3 2" xfId="1617"/>
    <cellStyle name="40% - Accent5 4" xfId="1618"/>
    <cellStyle name="40% - Accent5 5" xfId="1619"/>
    <cellStyle name="40% - Accent6 2" xfId="1620"/>
    <cellStyle name="40% - Accent6 2 2" xfId="1621"/>
    <cellStyle name="40% - Accent6 3" xfId="1622"/>
    <cellStyle name="40% - Accent6 3 2" xfId="1623"/>
    <cellStyle name="40% - Accent6 4" xfId="1624"/>
    <cellStyle name="40% - Accent6 5" xfId="162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Normal" xfId="0" builtinId="0"/>
    <cellStyle name="Normal 2" xfId="1259"/>
    <cellStyle name="Normal 2 2" xfId="1626"/>
    <cellStyle name="Normal 2 3" xfId="1627"/>
    <cellStyle name="Normal 3" xfId="1628"/>
    <cellStyle name="Normal 3 2" xfId="1629"/>
    <cellStyle name="Normal 4" xfId="1630"/>
    <cellStyle name="Normal 4 2" xfId="1631"/>
    <cellStyle name="Note 2" xfId="1632"/>
    <cellStyle name="Note 2 2" xfId="1633"/>
    <cellStyle name="Note 2 3" xfId="1634"/>
    <cellStyle name="Note 3" xfId="1635"/>
    <cellStyle name="Note 3 2" xfId="1636"/>
    <cellStyle name="Note 4" xfId="1637"/>
    <cellStyle name="Note 4 2" xfId="1638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83</xdr:row>
      <xdr:rowOff>76200</xdr:rowOff>
    </xdr:from>
    <xdr:to>
      <xdr:col>5</xdr:col>
      <xdr:colOff>771525</xdr:colOff>
      <xdr:row>89</xdr:row>
      <xdr:rowOff>88900</xdr:rowOff>
    </xdr:to>
    <xdr:grpSp>
      <xdr:nvGrpSpPr>
        <xdr:cNvPr id="11" name="Group 10"/>
        <xdr:cNvGrpSpPr/>
      </xdr:nvGrpSpPr>
      <xdr:grpSpPr>
        <a:xfrm>
          <a:off x="895350" y="20888325"/>
          <a:ext cx="5276850" cy="1212850"/>
          <a:chOff x="364331" y="685801"/>
          <a:chExt cx="2381250" cy="971549"/>
        </a:xfrm>
      </xdr:grpSpPr>
      <xdr:sp macro="" textlink="">
        <xdr:nvSpPr>
          <xdr:cNvPr id="12" name="Rectangle 1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914400</xdr:colOff>
      <xdr:row>43</xdr:row>
      <xdr:rowOff>28575</xdr:rowOff>
    </xdr:from>
    <xdr:to>
      <xdr:col>5</xdr:col>
      <xdr:colOff>790575</xdr:colOff>
      <xdr:row>49</xdr:row>
      <xdr:rowOff>41275</xdr:rowOff>
    </xdr:to>
    <xdr:grpSp>
      <xdr:nvGrpSpPr>
        <xdr:cNvPr id="14" name="Group 13"/>
        <xdr:cNvGrpSpPr/>
      </xdr:nvGrpSpPr>
      <xdr:grpSpPr>
        <a:xfrm>
          <a:off x="914400" y="107727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933450</xdr:colOff>
      <xdr:row>3</xdr:row>
      <xdr:rowOff>9525</xdr:rowOff>
    </xdr:from>
    <xdr:to>
      <xdr:col>5</xdr:col>
      <xdr:colOff>809625</xdr:colOff>
      <xdr:row>9</xdr:row>
      <xdr:rowOff>22225</xdr:rowOff>
    </xdr:to>
    <xdr:grpSp>
      <xdr:nvGrpSpPr>
        <xdr:cNvPr id="17" name="Group 16"/>
        <xdr:cNvGrpSpPr/>
      </xdr:nvGrpSpPr>
      <xdr:grpSpPr>
        <a:xfrm>
          <a:off x="933450" y="7715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83</xdr:row>
      <xdr:rowOff>133350</xdr:rowOff>
    </xdr:from>
    <xdr:to>
      <xdr:col>5</xdr:col>
      <xdr:colOff>790575</xdr:colOff>
      <xdr:row>89</xdr:row>
      <xdr:rowOff>146050</xdr:rowOff>
    </xdr:to>
    <xdr:grpSp>
      <xdr:nvGrpSpPr>
        <xdr:cNvPr id="14" name="Group 13"/>
        <xdr:cNvGrpSpPr/>
      </xdr:nvGrpSpPr>
      <xdr:grpSpPr>
        <a:xfrm>
          <a:off x="914400" y="209454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923925</xdr:colOff>
      <xdr:row>43</xdr:row>
      <xdr:rowOff>123825</xdr:rowOff>
    </xdr:from>
    <xdr:to>
      <xdr:col>5</xdr:col>
      <xdr:colOff>800100</xdr:colOff>
      <xdr:row>49</xdr:row>
      <xdr:rowOff>136525</xdr:rowOff>
    </xdr:to>
    <xdr:grpSp>
      <xdr:nvGrpSpPr>
        <xdr:cNvPr id="17" name="Group 16"/>
        <xdr:cNvGrpSpPr/>
      </xdr:nvGrpSpPr>
      <xdr:grpSpPr>
        <a:xfrm>
          <a:off x="923925" y="108680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3</xdr:row>
      <xdr:rowOff>9525</xdr:rowOff>
    </xdr:from>
    <xdr:to>
      <xdr:col>5</xdr:col>
      <xdr:colOff>781050</xdr:colOff>
      <xdr:row>9</xdr:row>
      <xdr:rowOff>22225</xdr:rowOff>
    </xdr:to>
    <xdr:grpSp>
      <xdr:nvGrpSpPr>
        <xdr:cNvPr id="20" name="Group 19"/>
        <xdr:cNvGrpSpPr/>
      </xdr:nvGrpSpPr>
      <xdr:grpSpPr>
        <a:xfrm>
          <a:off x="904875" y="771525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131</xdr:row>
      <xdr:rowOff>190500</xdr:rowOff>
    </xdr:from>
    <xdr:to>
      <xdr:col>5</xdr:col>
      <xdr:colOff>768350</xdr:colOff>
      <xdr:row>137</xdr:row>
      <xdr:rowOff>165100</xdr:rowOff>
    </xdr:to>
    <xdr:grpSp>
      <xdr:nvGrpSpPr>
        <xdr:cNvPr id="11" name="Group 10"/>
        <xdr:cNvGrpSpPr/>
      </xdr:nvGrpSpPr>
      <xdr:grpSpPr>
        <a:xfrm>
          <a:off x="904875" y="34274125"/>
          <a:ext cx="5276850" cy="1212850"/>
          <a:chOff x="364331" y="685801"/>
          <a:chExt cx="2381250" cy="971549"/>
        </a:xfrm>
      </xdr:grpSpPr>
      <xdr:sp macro="" textlink="">
        <xdr:nvSpPr>
          <xdr:cNvPr id="12" name="Rectangle 1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920750</xdr:colOff>
      <xdr:row>64</xdr:row>
      <xdr:rowOff>95250</xdr:rowOff>
    </xdr:from>
    <xdr:to>
      <xdr:col>5</xdr:col>
      <xdr:colOff>784225</xdr:colOff>
      <xdr:row>70</xdr:row>
      <xdr:rowOff>69850</xdr:rowOff>
    </xdr:to>
    <xdr:grpSp>
      <xdr:nvGrpSpPr>
        <xdr:cNvPr id="14" name="Group 13"/>
        <xdr:cNvGrpSpPr/>
      </xdr:nvGrpSpPr>
      <xdr:grpSpPr>
        <a:xfrm>
          <a:off x="920750" y="1666875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2</xdr:row>
      <xdr:rowOff>174625</xdr:rowOff>
    </xdr:from>
    <xdr:to>
      <xdr:col>5</xdr:col>
      <xdr:colOff>768350</xdr:colOff>
      <xdr:row>8</xdr:row>
      <xdr:rowOff>149225</xdr:rowOff>
    </xdr:to>
    <xdr:grpSp>
      <xdr:nvGrpSpPr>
        <xdr:cNvPr id="17" name="Group 16"/>
        <xdr:cNvGrpSpPr/>
      </xdr:nvGrpSpPr>
      <xdr:grpSpPr>
        <a:xfrm>
          <a:off x="904875" y="7461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936625</xdr:colOff>
      <xdr:row>126</xdr:row>
      <xdr:rowOff>15875</xdr:rowOff>
    </xdr:from>
    <xdr:to>
      <xdr:col>5</xdr:col>
      <xdr:colOff>800100</xdr:colOff>
      <xdr:row>131</xdr:row>
      <xdr:rowOff>196850</xdr:rowOff>
    </xdr:to>
    <xdr:grpSp>
      <xdr:nvGrpSpPr>
        <xdr:cNvPr id="14" name="Group 13"/>
        <xdr:cNvGrpSpPr/>
      </xdr:nvGrpSpPr>
      <xdr:grpSpPr>
        <a:xfrm>
          <a:off x="936625" y="327818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64</xdr:row>
      <xdr:rowOff>31750</xdr:rowOff>
    </xdr:from>
    <xdr:to>
      <xdr:col>5</xdr:col>
      <xdr:colOff>768350</xdr:colOff>
      <xdr:row>70</xdr:row>
      <xdr:rowOff>6350</xdr:rowOff>
    </xdr:to>
    <xdr:grpSp>
      <xdr:nvGrpSpPr>
        <xdr:cNvPr id="17" name="Group 16"/>
        <xdr:cNvGrpSpPr/>
      </xdr:nvGrpSpPr>
      <xdr:grpSpPr>
        <a:xfrm>
          <a:off x="904875" y="16700500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920750</xdr:colOff>
      <xdr:row>4</xdr:row>
      <xdr:rowOff>0</xdr:rowOff>
    </xdr:from>
    <xdr:to>
      <xdr:col>5</xdr:col>
      <xdr:colOff>784225</xdr:colOff>
      <xdr:row>9</xdr:row>
      <xdr:rowOff>180975</xdr:rowOff>
    </xdr:to>
    <xdr:grpSp>
      <xdr:nvGrpSpPr>
        <xdr:cNvPr id="20" name="Group 19"/>
        <xdr:cNvGrpSpPr/>
      </xdr:nvGrpSpPr>
      <xdr:grpSpPr>
        <a:xfrm>
          <a:off x="920750" y="9842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</xdr:row>
      <xdr:rowOff>95250</xdr:rowOff>
    </xdr:from>
    <xdr:to>
      <xdr:col>5</xdr:col>
      <xdr:colOff>800100</xdr:colOff>
      <xdr:row>9</xdr:row>
      <xdr:rowOff>107950</xdr:rowOff>
    </xdr:to>
    <xdr:grpSp>
      <xdr:nvGrpSpPr>
        <xdr:cNvPr id="14" name="Group 13"/>
        <xdr:cNvGrpSpPr/>
      </xdr:nvGrpSpPr>
      <xdr:grpSpPr>
        <a:xfrm>
          <a:off x="923925" y="85725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914400</xdr:colOff>
      <xdr:row>43</xdr:row>
      <xdr:rowOff>95250</xdr:rowOff>
    </xdr:from>
    <xdr:to>
      <xdr:col>5</xdr:col>
      <xdr:colOff>790575</xdr:colOff>
      <xdr:row>49</xdr:row>
      <xdr:rowOff>107950</xdr:rowOff>
    </xdr:to>
    <xdr:grpSp>
      <xdr:nvGrpSpPr>
        <xdr:cNvPr id="17" name="Group 16"/>
        <xdr:cNvGrpSpPr/>
      </xdr:nvGrpSpPr>
      <xdr:grpSpPr>
        <a:xfrm>
          <a:off x="914400" y="1092517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110</xdr:row>
      <xdr:rowOff>76200</xdr:rowOff>
    </xdr:from>
    <xdr:to>
      <xdr:col>5</xdr:col>
      <xdr:colOff>781050</xdr:colOff>
      <xdr:row>116</xdr:row>
      <xdr:rowOff>88900</xdr:rowOff>
    </xdr:to>
    <xdr:grpSp>
      <xdr:nvGrpSpPr>
        <xdr:cNvPr id="20" name="Group 19"/>
        <xdr:cNvGrpSpPr/>
      </xdr:nvGrpSpPr>
      <xdr:grpSpPr>
        <a:xfrm>
          <a:off x="904875" y="281749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110</xdr:row>
      <xdr:rowOff>133350</xdr:rowOff>
    </xdr:from>
    <xdr:to>
      <xdr:col>5</xdr:col>
      <xdr:colOff>790575</xdr:colOff>
      <xdr:row>116</xdr:row>
      <xdr:rowOff>146050</xdr:rowOff>
    </xdr:to>
    <xdr:grpSp>
      <xdr:nvGrpSpPr>
        <xdr:cNvPr id="14" name="Group 13"/>
        <xdr:cNvGrpSpPr/>
      </xdr:nvGrpSpPr>
      <xdr:grpSpPr>
        <a:xfrm>
          <a:off x="914400" y="2823210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43</xdr:row>
      <xdr:rowOff>19050</xdr:rowOff>
    </xdr:from>
    <xdr:to>
      <xdr:col>5</xdr:col>
      <xdr:colOff>781050</xdr:colOff>
      <xdr:row>49</xdr:row>
      <xdr:rowOff>31750</xdr:rowOff>
    </xdr:to>
    <xdr:grpSp>
      <xdr:nvGrpSpPr>
        <xdr:cNvPr id="17" name="Group 16"/>
        <xdr:cNvGrpSpPr/>
      </xdr:nvGrpSpPr>
      <xdr:grpSpPr>
        <a:xfrm>
          <a:off x="904875" y="1084897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3</xdr:row>
      <xdr:rowOff>19050</xdr:rowOff>
    </xdr:from>
    <xdr:to>
      <xdr:col>5</xdr:col>
      <xdr:colOff>781050</xdr:colOff>
      <xdr:row>9</xdr:row>
      <xdr:rowOff>31750</xdr:rowOff>
    </xdr:to>
    <xdr:grpSp>
      <xdr:nvGrpSpPr>
        <xdr:cNvPr id="20" name="Group 19"/>
        <xdr:cNvGrpSpPr/>
      </xdr:nvGrpSpPr>
      <xdr:grpSpPr>
        <a:xfrm>
          <a:off x="904875" y="7810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</xdr:row>
      <xdr:rowOff>114300</xdr:rowOff>
    </xdr:from>
    <xdr:to>
      <xdr:col>5</xdr:col>
      <xdr:colOff>800100</xdr:colOff>
      <xdr:row>9</xdr:row>
      <xdr:rowOff>127000</xdr:rowOff>
    </xdr:to>
    <xdr:grpSp>
      <xdr:nvGrpSpPr>
        <xdr:cNvPr id="21" name="Group 20"/>
        <xdr:cNvGrpSpPr/>
      </xdr:nvGrpSpPr>
      <xdr:grpSpPr>
        <a:xfrm>
          <a:off x="923925" y="876300"/>
          <a:ext cx="5276850" cy="1212850"/>
          <a:chOff x="364331" y="685801"/>
          <a:chExt cx="2381250" cy="971549"/>
        </a:xfrm>
      </xdr:grpSpPr>
      <xdr:sp macro="" textlink="">
        <xdr:nvSpPr>
          <xdr:cNvPr id="22" name="Rectangle 2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942975</xdr:colOff>
      <xdr:row>43</xdr:row>
      <xdr:rowOff>57150</xdr:rowOff>
    </xdr:from>
    <xdr:to>
      <xdr:col>5</xdr:col>
      <xdr:colOff>819150</xdr:colOff>
      <xdr:row>49</xdr:row>
      <xdr:rowOff>69850</xdr:rowOff>
    </xdr:to>
    <xdr:grpSp>
      <xdr:nvGrpSpPr>
        <xdr:cNvPr id="24" name="Group 23"/>
        <xdr:cNvGrpSpPr/>
      </xdr:nvGrpSpPr>
      <xdr:grpSpPr>
        <a:xfrm>
          <a:off x="942975" y="10801350"/>
          <a:ext cx="5276850" cy="1212850"/>
          <a:chOff x="364331" y="685801"/>
          <a:chExt cx="2381250" cy="971549"/>
        </a:xfrm>
      </xdr:grpSpPr>
      <xdr:sp macro="" textlink="">
        <xdr:nvSpPr>
          <xdr:cNvPr id="25" name="Rectangle 2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Rectangle 2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83</xdr:row>
      <xdr:rowOff>161925</xdr:rowOff>
    </xdr:from>
    <xdr:to>
      <xdr:col>5</xdr:col>
      <xdr:colOff>781050</xdr:colOff>
      <xdr:row>89</xdr:row>
      <xdr:rowOff>174625</xdr:rowOff>
    </xdr:to>
    <xdr:grpSp>
      <xdr:nvGrpSpPr>
        <xdr:cNvPr id="27" name="Group 26"/>
        <xdr:cNvGrpSpPr/>
      </xdr:nvGrpSpPr>
      <xdr:grpSpPr>
        <a:xfrm>
          <a:off x="904875" y="20974050"/>
          <a:ext cx="5276850" cy="1212850"/>
          <a:chOff x="364331" y="685801"/>
          <a:chExt cx="2381250" cy="971549"/>
        </a:xfrm>
      </xdr:grpSpPr>
      <xdr:sp macro="" textlink="">
        <xdr:nvSpPr>
          <xdr:cNvPr id="28" name="Rectangle 2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Rectangle 2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50896"/>
          <a:ext cx="4270375" cy="1101726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833096"/>
          <a:ext cx="4270375" cy="1101726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901021"/>
          <a:ext cx="4270375" cy="1101726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D15" sqref="D15"/>
    </sheetView>
  </sheetViews>
  <sheetFormatPr defaultColWidth="11" defaultRowHeight="15.75" x14ac:dyDescent="0.25"/>
  <cols>
    <col min="4" max="4" width="15.875" bestFit="1" customWidth="1"/>
    <col min="5" max="5" width="16.625" customWidth="1"/>
    <col min="6" max="6" width="11" customWidth="1"/>
    <col min="7" max="7" width="29.125" customWidth="1"/>
    <col min="8" max="8" width="17.125" customWidth="1"/>
    <col min="9" max="9" width="27" customWidth="1"/>
    <col min="10" max="10" width="41.625" customWidth="1"/>
    <col min="11" max="11" width="20.5" bestFit="1" customWidth="1"/>
  </cols>
  <sheetData>
    <row r="1" spans="2:11" ht="33.75" x14ac:dyDescent="0.5">
      <c r="B1" s="60" t="s">
        <v>347</v>
      </c>
    </row>
    <row r="6" spans="2:11" x14ac:dyDescent="0.25">
      <c r="B6" s="67"/>
      <c r="C6" s="67"/>
      <c r="D6" s="68"/>
      <c r="E6" s="68"/>
      <c r="F6" s="68"/>
      <c r="G6" s="52"/>
      <c r="H6" s="52"/>
      <c r="I6" s="52"/>
      <c r="J6" s="53"/>
      <c r="K6" s="53"/>
    </row>
    <row r="7" spans="2:11" x14ac:dyDescent="0.25">
      <c r="B7" s="69" t="s">
        <v>54</v>
      </c>
      <c r="C7" s="69" t="s">
        <v>58</v>
      </c>
      <c r="D7" s="70" t="s">
        <v>57</v>
      </c>
      <c r="E7" s="70" t="s">
        <v>59</v>
      </c>
      <c r="F7" s="70" t="s">
        <v>60</v>
      </c>
      <c r="G7" s="70" t="s">
        <v>61</v>
      </c>
      <c r="H7" s="70" t="s">
        <v>62</v>
      </c>
      <c r="I7" s="70" t="s">
        <v>63</v>
      </c>
      <c r="J7" s="70" t="s">
        <v>276</v>
      </c>
      <c r="K7" s="70" t="s">
        <v>277</v>
      </c>
    </row>
    <row r="8" spans="2:11" ht="47.25" x14ac:dyDescent="0.25">
      <c r="B8" s="102" t="s">
        <v>348</v>
      </c>
      <c r="C8" s="71" t="s">
        <v>349</v>
      </c>
      <c r="D8" s="61" t="s">
        <v>350</v>
      </c>
      <c r="E8" s="64" t="s">
        <v>351</v>
      </c>
      <c r="F8" s="63" t="s">
        <v>352</v>
      </c>
      <c r="G8" s="72" t="s">
        <v>353</v>
      </c>
      <c r="H8" s="66"/>
      <c r="I8" s="63"/>
      <c r="J8" s="103"/>
      <c r="K8" s="105"/>
    </row>
    <row r="9" spans="2:11" ht="47.25" x14ac:dyDescent="0.25">
      <c r="B9" s="102" t="s">
        <v>348</v>
      </c>
      <c r="C9" s="71" t="s">
        <v>349</v>
      </c>
      <c r="D9" s="61" t="s">
        <v>354</v>
      </c>
      <c r="E9" s="64" t="s">
        <v>351</v>
      </c>
      <c r="F9" s="63" t="s">
        <v>355</v>
      </c>
      <c r="G9" s="73" t="s">
        <v>356</v>
      </c>
      <c r="H9" s="66"/>
      <c r="I9" s="63"/>
      <c r="J9" s="103"/>
      <c r="K9" s="105"/>
    </row>
    <row r="10" spans="2:11" ht="53.25" customHeight="1" x14ac:dyDescent="0.25">
      <c r="B10" s="64" t="s">
        <v>64</v>
      </c>
      <c r="C10" s="71" t="s">
        <v>357</v>
      </c>
      <c r="D10" s="61" t="s">
        <v>1895</v>
      </c>
      <c r="E10" s="64" t="s">
        <v>358</v>
      </c>
      <c r="F10" s="63" t="s">
        <v>359</v>
      </c>
      <c r="G10" s="65" t="s">
        <v>360</v>
      </c>
      <c r="H10" s="66"/>
      <c r="I10" s="63"/>
      <c r="J10" s="103"/>
      <c r="K10" s="105"/>
    </row>
    <row r="11" spans="2:11" ht="47.25" x14ac:dyDescent="0.25">
      <c r="B11" s="64" t="s">
        <v>64</v>
      </c>
      <c r="C11" s="71" t="s">
        <v>357</v>
      </c>
      <c r="D11" s="61" t="s">
        <v>1896</v>
      </c>
      <c r="E11" s="64" t="s">
        <v>358</v>
      </c>
      <c r="F11" s="63" t="s">
        <v>367</v>
      </c>
      <c r="G11" s="73" t="s">
        <v>65</v>
      </c>
      <c r="H11" s="66"/>
      <c r="I11" s="63"/>
      <c r="J11" s="103"/>
      <c r="K11" s="105"/>
    </row>
    <row r="12" spans="2:11" ht="47.25" x14ac:dyDescent="0.25">
      <c r="B12" s="64" t="s">
        <v>64</v>
      </c>
      <c r="C12" s="71" t="s">
        <v>357</v>
      </c>
      <c r="D12" s="61" t="s">
        <v>1897</v>
      </c>
      <c r="E12" s="64" t="s">
        <v>361</v>
      </c>
      <c r="F12" s="63" t="s">
        <v>362</v>
      </c>
      <c r="G12" s="73" t="s">
        <v>363</v>
      </c>
      <c r="H12" s="66"/>
      <c r="I12" s="63"/>
      <c r="J12" s="103"/>
      <c r="K12" s="105"/>
    </row>
    <row r="13" spans="2:11" ht="47.25" x14ac:dyDescent="0.25">
      <c r="B13" s="64" t="s">
        <v>64</v>
      </c>
      <c r="C13" s="71" t="s">
        <v>357</v>
      </c>
      <c r="D13" s="61" t="s">
        <v>1898</v>
      </c>
      <c r="E13" s="64" t="s">
        <v>364</v>
      </c>
      <c r="F13" s="63" t="s">
        <v>365</v>
      </c>
      <c r="G13" s="73" t="s">
        <v>366</v>
      </c>
      <c r="H13" s="66"/>
      <c r="I13" s="63"/>
      <c r="J13" s="103"/>
      <c r="K13" s="105"/>
    </row>
    <row r="14" spans="2:11" ht="47.25" x14ac:dyDescent="0.25">
      <c r="B14" s="64" t="s">
        <v>64</v>
      </c>
      <c r="C14" s="71" t="s">
        <v>357</v>
      </c>
      <c r="D14" s="61" t="s">
        <v>368</v>
      </c>
      <c r="E14" s="74" t="s">
        <v>369</v>
      </c>
      <c r="F14" s="63" t="s">
        <v>370</v>
      </c>
      <c r="G14" s="65" t="s">
        <v>371</v>
      </c>
      <c r="H14" s="66"/>
      <c r="I14" s="63"/>
      <c r="J14" s="104"/>
      <c r="K14" s="106"/>
    </row>
  </sheetData>
  <mergeCells count="2">
    <mergeCell ref="J8:J14"/>
    <mergeCell ref="K8:K14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1"/>
  <sheetViews>
    <sheetView topLeftCell="A92" workbookViewId="0">
      <selection activeCell="E103" sqref="E10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372</v>
      </c>
      <c r="B1" s="47"/>
      <c r="C1" s="48"/>
      <c r="G1" s="50" t="s">
        <v>1843</v>
      </c>
    </row>
    <row r="2" spans="1:11" ht="21" x14ac:dyDescent="0.35">
      <c r="A2" s="28" t="s">
        <v>68</v>
      </c>
      <c r="B2" s="47"/>
      <c r="C2" s="48"/>
      <c r="G2" s="50" t="s">
        <v>1859</v>
      </c>
    </row>
    <row r="3" spans="1:11" x14ac:dyDescent="0.25">
      <c r="A3" s="11"/>
    </row>
    <row r="6" spans="1:11" x14ac:dyDescent="0.25">
      <c r="H6" s="28"/>
    </row>
    <row r="10" spans="1:11" x14ac:dyDescent="0.25">
      <c r="I10" s="28"/>
    </row>
    <row r="11" spans="1:11" ht="17.100000000000001" customHeight="1" x14ac:dyDescent="0.35">
      <c r="A11" s="113" t="s">
        <v>26</v>
      </c>
      <c r="B11" s="113"/>
      <c r="C11" s="113"/>
      <c r="D11" s="113"/>
      <c r="E11" s="113"/>
      <c r="F11" s="113"/>
      <c r="G11" s="113"/>
      <c r="H11" s="28"/>
    </row>
    <row r="12" spans="1:11" ht="17.100000000000001" customHeight="1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  <c r="I14" s="57"/>
      <c r="J14" s="57"/>
      <c r="K14" s="57"/>
    </row>
    <row r="15" spans="1:11" s="57" customFormat="1" ht="21" customHeight="1" x14ac:dyDescent="0.25">
      <c r="A15" s="54" t="s">
        <v>1639</v>
      </c>
      <c r="B15" s="55" t="s">
        <v>1640</v>
      </c>
      <c r="C15" s="54"/>
      <c r="D15" s="56"/>
      <c r="E15" s="54" t="s">
        <v>1785</v>
      </c>
      <c r="F15" s="55" t="s">
        <v>1786</v>
      </c>
      <c r="G15" s="54"/>
      <c r="I15"/>
      <c r="J15"/>
      <c r="K15"/>
    </row>
    <row r="16" spans="1:11" s="57" customFormat="1" ht="21" customHeight="1" x14ac:dyDescent="0.25">
      <c r="A16" s="58" t="s">
        <v>1641</v>
      </c>
      <c r="B16" s="59" t="s">
        <v>1642</v>
      </c>
      <c r="C16" s="58"/>
      <c r="D16" s="56"/>
      <c r="E16" s="58" t="s">
        <v>1789</v>
      </c>
      <c r="F16" s="59" t="s">
        <v>1790</v>
      </c>
      <c r="G16" s="58"/>
      <c r="I16"/>
      <c r="J16"/>
      <c r="K16"/>
    </row>
    <row r="17" spans="1:11" s="57" customFormat="1" ht="21" customHeight="1" x14ac:dyDescent="0.25">
      <c r="A17" s="54" t="s">
        <v>1645</v>
      </c>
      <c r="B17" s="55" t="s">
        <v>1646</v>
      </c>
      <c r="C17" s="54"/>
      <c r="D17" s="56"/>
      <c r="E17" s="54" t="s">
        <v>1797</v>
      </c>
      <c r="F17" s="55" t="s">
        <v>1798</v>
      </c>
      <c r="G17" s="54"/>
    </row>
    <row r="18" spans="1:11" s="57" customFormat="1" ht="21" customHeight="1" x14ac:dyDescent="0.25">
      <c r="A18" s="58" t="s">
        <v>1653</v>
      </c>
      <c r="B18" s="59" t="s">
        <v>1654</v>
      </c>
      <c r="C18" s="58"/>
      <c r="D18" s="56"/>
      <c r="E18" s="58" t="s">
        <v>1799</v>
      </c>
      <c r="F18" s="59" t="s">
        <v>1800</v>
      </c>
      <c r="G18" s="58"/>
      <c r="I18" s="53"/>
      <c r="J18" s="53"/>
      <c r="K18" s="53"/>
    </row>
    <row r="19" spans="1:11" s="57" customFormat="1" ht="21" customHeight="1" x14ac:dyDescent="0.25">
      <c r="A19" s="54" t="s">
        <v>1655</v>
      </c>
      <c r="B19" s="55" t="s">
        <v>1656</v>
      </c>
      <c r="C19" s="54"/>
      <c r="D19" s="56"/>
      <c r="E19" s="54" t="s">
        <v>1801</v>
      </c>
      <c r="F19" s="55" t="s">
        <v>1802</v>
      </c>
      <c r="G19" s="54"/>
    </row>
    <row r="20" spans="1:11" s="57" customFormat="1" ht="21" customHeight="1" x14ac:dyDescent="0.25">
      <c r="A20" s="58" t="s">
        <v>1659</v>
      </c>
      <c r="B20" s="59" t="s">
        <v>1660</v>
      </c>
      <c r="C20" s="58"/>
      <c r="D20" s="56"/>
      <c r="E20" s="58" t="s">
        <v>1807</v>
      </c>
      <c r="F20" s="59" t="s">
        <v>1808</v>
      </c>
      <c r="G20" s="58"/>
    </row>
    <row r="21" spans="1:11" s="57" customFormat="1" ht="21" customHeight="1" x14ac:dyDescent="0.25">
      <c r="A21" s="54" t="s">
        <v>1665</v>
      </c>
      <c r="B21" s="55" t="s">
        <v>1666</v>
      </c>
      <c r="C21" s="54"/>
      <c r="D21" s="56"/>
      <c r="E21" s="54" t="s">
        <v>1809</v>
      </c>
      <c r="F21" s="55" t="s">
        <v>1810</v>
      </c>
      <c r="G21" s="54"/>
    </row>
    <row r="22" spans="1:11" s="57" customFormat="1" ht="21" customHeight="1" x14ac:dyDescent="0.25">
      <c r="A22" s="58" t="s">
        <v>1673</v>
      </c>
      <c r="B22" s="59" t="s">
        <v>1674</v>
      </c>
      <c r="C22" s="58"/>
      <c r="D22" s="56"/>
      <c r="E22" s="58" t="s">
        <v>1825</v>
      </c>
      <c r="F22" s="59" t="s">
        <v>1826</v>
      </c>
      <c r="G22" s="58"/>
    </row>
    <row r="23" spans="1:11" s="57" customFormat="1" ht="21" customHeight="1" x14ac:dyDescent="0.25">
      <c r="A23" s="54" t="s">
        <v>1675</v>
      </c>
      <c r="B23" s="55" t="s">
        <v>1676</v>
      </c>
      <c r="C23" s="54"/>
      <c r="D23" s="56"/>
      <c r="E23" s="54" t="s">
        <v>1827</v>
      </c>
      <c r="F23" s="55" t="s">
        <v>1828</v>
      </c>
      <c r="G23" s="54"/>
      <c r="I23"/>
      <c r="J23"/>
      <c r="K23"/>
    </row>
    <row r="24" spans="1:11" s="57" customFormat="1" ht="21" customHeight="1" x14ac:dyDescent="0.25">
      <c r="A24" s="58" t="s">
        <v>1685</v>
      </c>
      <c r="B24" s="59" t="s">
        <v>1686</v>
      </c>
      <c r="C24" s="58"/>
      <c r="D24" s="56"/>
      <c r="E24" s="58" t="s">
        <v>1829</v>
      </c>
      <c r="F24" s="59" t="s">
        <v>1830</v>
      </c>
      <c r="G24" s="58"/>
    </row>
    <row r="25" spans="1:11" s="57" customFormat="1" ht="21" customHeight="1" x14ac:dyDescent="0.25">
      <c r="A25" s="54" t="s">
        <v>1689</v>
      </c>
      <c r="B25" s="55" t="s">
        <v>1690</v>
      </c>
      <c r="C25" s="54"/>
      <c r="D25" s="56"/>
      <c r="E25" s="54" t="s">
        <v>1831</v>
      </c>
      <c r="F25" s="55" t="s">
        <v>1832</v>
      </c>
      <c r="G25" s="54"/>
    </row>
    <row r="26" spans="1:11" s="57" customFormat="1" ht="21" customHeight="1" x14ac:dyDescent="0.25">
      <c r="A26" s="58" t="s">
        <v>1697</v>
      </c>
      <c r="B26" s="59" t="s">
        <v>1698</v>
      </c>
      <c r="C26" s="58"/>
      <c r="D26" s="56"/>
      <c r="E26" s="58"/>
      <c r="F26" s="59"/>
      <c r="G26" s="58"/>
      <c r="I26"/>
      <c r="J26"/>
      <c r="K26"/>
    </row>
    <row r="27" spans="1:11" s="57" customFormat="1" ht="21" customHeight="1" x14ac:dyDescent="0.25">
      <c r="A27" s="54" t="s">
        <v>1705</v>
      </c>
      <c r="B27" s="55" t="s">
        <v>1706</v>
      </c>
      <c r="C27" s="54"/>
      <c r="D27" s="56"/>
      <c r="E27" s="54"/>
      <c r="F27" s="55"/>
      <c r="G27" s="54"/>
    </row>
    <row r="28" spans="1:11" s="57" customFormat="1" ht="21" customHeight="1" x14ac:dyDescent="0.25">
      <c r="A28" s="58" t="s">
        <v>1713</v>
      </c>
      <c r="B28" s="59" t="s">
        <v>1714</v>
      </c>
      <c r="C28" s="58"/>
      <c r="D28" s="56"/>
      <c r="E28" s="58"/>
      <c r="F28" s="59"/>
      <c r="G28" s="58"/>
    </row>
    <row r="29" spans="1:11" s="57" customFormat="1" ht="21" customHeight="1" x14ac:dyDescent="0.25">
      <c r="A29" s="54" t="s">
        <v>1721</v>
      </c>
      <c r="B29" s="55" t="s">
        <v>1722</v>
      </c>
      <c r="C29" s="54"/>
      <c r="D29" s="56"/>
      <c r="E29" s="54"/>
      <c r="F29" s="55"/>
      <c r="G29" s="54"/>
    </row>
    <row r="30" spans="1:11" s="57" customFormat="1" ht="21" customHeight="1" x14ac:dyDescent="0.25">
      <c r="A30" s="58" t="s">
        <v>1725</v>
      </c>
      <c r="B30" s="59" t="s">
        <v>1726</v>
      </c>
      <c r="C30" s="58"/>
      <c r="D30" s="56"/>
      <c r="E30" s="58"/>
      <c r="F30" s="59"/>
      <c r="G30" s="58"/>
    </row>
    <row r="31" spans="1:11" s="57" customFormat="1" ht="21" customHeight="1" x14ac:dyDescent="0.25">
      <c r="A31" s="54" t="s">
        <v>1727</v>
      </c>
      <c r="B31" s="55" t="s">
        <v>1728</v>
      </c>
      <c r="C31" s="54"/>
      <c r="D31" s="56"/>
      <c r="E31" s="54"/>
      <c r="F31" s="55"/>
      <c r="G31" s="54"/>
      <c r="I31"/>
      <c r="J31"/>
      <c r="K31"/>
    </row>
    <row r="32" spans="1:11" s="57" customFormat="1" ht="21" customHeight="1" x14ac:dyDescent="0.25">
      <c r="A32" s="58" t="s">
        <v>1729</v>
      </c>
      <c r="B32" s="59" t="s">
        <v>1730</v>
      </c>
      <c r="C32" s="58"/>
      <c r="D32" s="56"/>
      <c r="E32" s="58"/>
      <c r="F32" s="59"/>
      <c r="G32" s="58"/>
    </row>
    <row r="33" spans="1:11" s="57" customFormat="1" ht="21" customHeight="1" x14ac:dyDescent="0.25">
      <c r="A33" s="54" t="s">
        <v>1741</v>
      </c>
      <c r="B33" s="55" t="s">
        <v>1742</v>
      </c>
      <c r="C33" s="54"/>
      <c r="D33" s="56"/>
      <c r="E33" s="54"/>
      <c r="F33" s="55"/>
      <c r="G33" s="54"/>
      <c r="I33"/>
      <c r="J33"/>
      <c r="K33"/>
    </row>
    <row r="34" spans="1:11" s="57" customFormat="1" ht="21" customHeight="1" x14ac:dyDescent="0.25">
      <c r="A34" s="58" t="s">
        <v>1745</v>
      </c>
      <c r="B34" s="59" t="s">
        <v>1746</v>
      </c>
      <c r="C34" s="58"/>
      <c r="D34" s="56"/>
      <c r="E34" s="58"/>
      <c r="F34" s="59"/>
      <c r="G34" s="58"/>
      <c r="I34"/>
      <c r="J34"/>
      <c r="K34"/>
    </row>
    <row r="35" spans="1:11" s="57" customFormat="1" ht="21" customHeight="1" x14ac:dyDescent="0.25">
      <c r="A35" s="54" t="s">
        <v>1749</v>
      </c>
      <c r="B35" s="55" t="s">
        <v>1750</v>
      </c>
      <c r="C35" s="54"/>
      <c r="D35" s="56"/>
      <c r="E35" s="54"/>
      <c r="F35" s="55"/>
      <c r="G35" s="54"/>
    </row>
    <row r="36" spans="1:11" s="57" customFormat="1" ht="21" customHeight="1" x14ac:dyDescent="0.25">
      <c r="A36" s="58" t="s">
        <v>1759</v>
      </c>
      <c r="B36" s="59" t="s">
        <v>1760</v>
      </c>
      <c r="C36" s="58"/>
      <c r="D36" s="56"/>
      <c r="E36" s="58"/>
      <c r="F36" s="59"/>
      <c r="G36" s="58"/>
    </row>
    <row r="37" spans="1:11" s="57" customFormat="1" ht="21" customHeight="1" x14ac:dyDescent="0.25">
      <c r="A37" s="54" t="s">
        <v>1763</v>
      </c>
      <c r="B37" s="55" t="s">
        <v>1764</v>
      </c>
      <c r="C37" s="54"/>
      <c r="D37" s="56"/>
      <c r="E37" s="54"/>
      <c r="F37" s="55"/>
      <c r="G37" s="54"/>
    </row>
    <row r="38" spans="1:11" s="57" customFormat="1" ht="21" customHeight="1" x14ac:dyDescent="0.25">
      <c r="A38" s="58" t="s">
        <v>1769</v>
      </c>
      <c r="B38" s="59" t="s">
        <v>1770</v>
      </c>
      <c r="C38" s="58"/>
      <c r="D38" s="56"/>
      <c r="E38" s="58"/>
      <c r="F38" s="59"/>
      <c r="G38" s="58"/>
    </row>
    <row r="39" spans="1:11" s="57" customFormat="1" ht="21" customHeight="1" x14ac:dyDescent="0.25">
      <c r="A39" s="54" t="s">
        <v>1777</v>
      </c>
      <c r="B39" s="55" t="s">
        <v>1778</v>
      </c>
      <c r="C39" s="54"/>
      <c r="D39" s="56"/>
      <c r="E39" s="54"/>
      <c r="F39" s="55"/>
      <c r="G39" s="54"/>
    </row>
    <row r="40" spans="1:11" s="57" customFormat="1" ht="21" customHeight="1" x14ac:dyDescent="0.25">
      <c r="A40" s="58" t="s">
        <v>1779</v>
      </c>
      <c r="B40" s="59" t="s">
        <v>1780</v>
      </c>
      <c r="C40" s="58"/>
      <c r="D40" s="56"/>
      <c r="E40" s="58"/>
      <c r="F40" s="59"/>
      <c r="G40" s="58"/>
    </row>
    <row r="41" spans="1:11" ht="23.25" x14ac:dyDescent="0.35">
      <c r="A41" s="1" t="s">
        <v>372</v>
      </c>
      <c r="B41" s="47"/>
      <c r="C41" s="48"/>
      <c r="G41" s="50" t="s">
        <v>1843</v>
      </c>
      <c r="I41" s="57"/>
      <c r="J41" s="57"/>
      <c r="K41" s="57"/>
    </row>
    <row r="42" spans="1:11" ht="21" x14ac:dyDescent="0.35">
      <c r="A42" s="28" t="s">
        <v>1860</v>
      </c>
      <c r="B42" s="47"/>
      <c r="C42" s="48"/>
      <c r="G42" s="50" t="s">
        <v>1859</v>
      </c>
      <c r="I42" s="57"/>
      <c r="J42" s="57"/>
      <c r="K42" s="57"/>
    </row>
    <row r="43" spans="1:11" x14ac:dyDescent="0.25">
      <c r="A43" s="12"/>
    </row>
    <row r="45" spans="1:11" x14ac:dyDescent="0.25">
      <c r="I45" s="57"/>
      <c r="J45" s="57"/>
      <c r="K45" s="57"/>
    </row>
    <row r="46" spans="1:11" x14ac:dyDescent="0.25">
      <c r="I46" s="57"/>
      <c r="J46" s="57"/>
      <c r="K46" s="57"/>
    </row>
    <row r="47" spans="1:11" x14ac:dyDescent="0.25">
      <c r="I47" s="57"/>
      <c r="J47" s="57"/>
      <c r="K47" s="57"/>
    </row>
    <row r="48" spans="1:11" x14ac:dyDescent="0.25">
      <c r="I48" s="57"/>
      <c r="J48" s="57"/>
      <c r="K48" s="57"/>
    </row>
    <row r="49" spans="1:11" x14ac:dyDescent="0.25">
      <c r="I49" s="57"/>
      <c r="J49" s="57"/>
      <c r="K49" s="57"/>
    </row>
    <row r="50" spans="1:11" x14ac:dyDescent="0.25">
      <c r="I50" s="57"/>
      <c r="J50" s="57"/>
      <c r="K50" s="57"/>
    </row>
    <row r="51" spans="1:11" ht="21" x14ac:dyDescent="0.35">
      <c r="A51" s="113" t="s">
        <v>26</v>
      </c>
      <c r="B51" s="113"/>
      <c r="C51" s="113"/>
      <c r="D51" s="113"/>
      <c r="E51" s="113"/>
      <c r="F51" s="113"/>
      <c r="G51" s="113"/>
      <c r="I51" s="57"/>
      <c r="J51" s="57"/>
      <c r="K51" s="57"/>
    </row>
    <row r="52" spans="1:11" ht="18.75" x14ac:dyDescent="0.3">
      <c r="A52" s="112" t="s">
        <v>27</v>
      </c>
      <c r="B52" s="112"/>
      <c r="C52" s="112"/>
      <c r="D52" s="112"/>
      <c r="E52" s="112"/>
      <c r="F52" s="112"/>
      <c r="G52" s="112"/>
      <c r="I52" s="57"/>
      <c r="J52" s="57"/>
      <c r="K52" s="57"/>
    </row>
    <row r="54" spans="1:11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  <c r="I54" s="57"/>
      <c r="J54" s="57"/>
      <c r="K54" s="57"/>
    </row>
    <row r="55" spans="1:11" ht="21" customHeight="1" x14ac:dyDescent="0.25">
      <c r="A55" s="54" t="s">
        <v>1651</v>
      </c>
      <c r="B55" s="55" t="s">
        <v>1652</v>
      </c>
      <c r="C55" s="54"/>
      <c r="D55" s="56"/>
      <c r="E55" s="54"/>
      <c r="F55" s="55"/>
      <c r="G55" s="54"/>
    </row>
    <row r="56" spans="1:11" ht="21" customHeight="1" x14ac:dyDescent="0.25">
      <c r="A56" s="58" t="s">
        <v>1669</v>
      </c>
      <c r="B56" s="59" t="s">
        <v>1670</v>
      </c>
      <c r="C56" s="58"/>
      <c r="D56" s="56"/>
      <c r="E56" s="58"/>
      <c r="F56" s="59"/>
      <c r="G56" s="58"/>
    </row>
    <row r="57" spans="1:11" ht="21" customHeight="1" x14ac:dyDescent="0.25">
      <c r="A57" s="54" t="s">
        <v>1667</v>
      </c>
      <c r="B57" s="55" t="s">
        <v>1668</v>
      </c>
      <c r="C57" s="54"/>
      <c r="D57" s="56"/>
      <c r="E57" s="54"/>
      <c r="F57" s="55"/>
      <c r="G57" s="54"/>
    </row>
    <row r="58" spans="1:11" ht="21" customHeight="1" x14ac:dyDescent="0.25">
      <c r="A58" s="58" t="s">
        <v>1671</v>
      </c>
      <c r="B58" s="59" t="s">
        <v>1672</v>
      </c>
      <c r="C58" s="58"/>
      <c r="D58" s="56"/>
      <c r="E58" s="58"/>
      <c r="F58" s="59"/>
      <c r="G58" s="58"/>
    </row>
    <row r="59" spans="1:11" ht="21" customHeight="1" x14ac:dyDescent="0.25">
      <c r="A59" s="54" t="s">
        <v>1677</v>
      </c>
      <c r="B59" s="55" t="s">
        <v>1678</v>
      </c>
      <c r="C59" s="54"/>
      <c r="D59" s="56"/>
      <c r="E59" s="54"/>
      <c r="F59" s="55"/>
      <c r="G59" s="54"/>
    </row>
    <row r="60" spans="1:11" ht="21" customHeight="1" x14ac:dyDescent="0.25">
      <c r="A60" s="58" t="s">
        <v>1679</v>
      </c>
      <c r="B60" s="59" t="s">
        <v>1680</v>
      </c>
      <c r="C60" s="58"/>
      <c r="D60" s="56"/>
      <c r="E60" s="58"/>
      <c r="F60" s="59"/>
      <c r="G60" s="58"/>
    </row>
    <row r="61" spans="1:11" ht="21" customHeight="1" x14ac:dyDescent="0.25">
      <c r="A61" s="54" t="s">
        <v>1681</v>
      </c>
      <c r="B61" s="55" t="s">
        <v>1682</v>
      </c>
      <c r="C61" s="54"/>
      <c r="D61" s="56"/>
      <c r="E61" s="54"/>
      <c r="F61" s="55"/>
      <c r="G61" s="54"/>
    </row>
    <row r="62" spans="1:11" ht="21" customHeight="1" x14ac:dyDescent="0.25">
      <c r="A62" s="58" t="s">
        <v>1683</v>
      </c>
      <c r="B62" s="59" t="s">
        <v>1684</v>
      </c>
      <c r="C62" s="58"/>
      <c r="D62" s="56"/>
      <c r="E62" s="58"/>
      <c r="F62" s="59"/>
      <c r="G62" s="58"/>
    </row>
    <row r="63" spans="1:11" ht="21" customHeight="1" x14ac:dyDescent="0.25">
      <c r="A63" s="54" t="s">
        <v>1691</v>
      </c>
      <c r="B63" s="55" t="s">
        <v>1692</v>
      </c>
      <c r="C63" s="54"/>
      <c r="D63" s="56"/>
      <c r="E63" s="54"/>
      <c r="F63" s="55"/>
      <c r="G63" s="54"/>
    </row>
    <row r="64" spans="1:11" ht="21" customHeight="1" x14ac:dyDescent="0.25">
      <c r="A64" s="58" t="s">
        <v>1693</v>
      </c>
      <c r="B64" s="59" t="s">
        <v>1694</v>
      </c>
      <c r="C64" s="58"/>
      <c r="D64" s="56"/>
      <c r="E64" s="58"/>
      <c r="F64" s="59"/>
      <c r="G64" s="58"/>
    </row>
    <row r="65" spans="1:7" ht="21" customHeight="1" x14ac:dyDescent="0.25">
      <c r="A65" s="54" t="s">
        <v>1699</v>
      </c>
      <c r="B65" s="55" t="s">
        <v>1700</v>
      </c>
      <c r="C65" s="54"/>
      <c r="D65" s="56"/>
      <c r="E65" s="54"/>
      <c r="F65" s="55"/>
      <c r="G65" s="54"/>
    </row>
    <row r="66" spans="1:7" ht="21" customHeight="1" x14ac:dyDescent="0.25">
      <c r="A66" s="58" t="s">
        <v>1709</v>
      </c>
      <c r="B66" s="59" t="s">
        <v>1710</v>
      </c>
      <c r="C66" s="58"/>
      <c r="D66" s="56"/>
      <c r="E66" s="58"/>
      <c r="F66" s="59"/>
      <c r="G66" s="58"/>
    </row>
    <row r="67" spans="1:7" ht="21" customHeight="1" x14ac:dyDescent="0.25">
      <c r="A67" s="54" t="s">
        <v>1711</v>
      </c>
      <c r="B67" s="55" t="s">
        <v>1712</v>
      </c>
      <c r="C67" s="54"/>
      <c r="D67" s="56"/>
      <c r="E67" s="54"/>
      <c r="F67" s="55"/>
      <c r="G67" s="54"/>
    </row>
    <row r="68" spans="1:7" ht="21" customHeight="1" x14ac:dyDescent="0.25">
      <c r="A68" s="58" t="s">
        <v>1717</v>
      </c>
      <c r="B68" s="59" t="s">
        <v>1718</v>
      </c>
      <c r="C68" s="58"/>
      <c r="D68" s="56"/>
      <c r="E68" s="58"/>
      <c r="F68" s="59"/>
      <c r="G68" s="58"/>
    </row>
    <row r="69" spans="1:7" ht="21" customHeight="1" x14ac:dyDescent="0.25">
      <c r="A69" s="54" t="s">
        <v>1737</v>
      </c>
      <c r="B69" s="55" t="s">
        <v>1738</v>
      </c>
      <c r="C69" s="54"/>
      <c r="D69" s="56"/>
      <c r="E69" s="54"/>
      <c r="F69" s="55"/>
      <c r="G69" s="54"/>
    </row>
    <row r="70" spans="1:7" ht="21" customHeight="1" x14ac:dyDescent="0.25">
      <c r="A70" s="58" t="s">
        <v>1739</v>
      </c>
      <c r="B70" s="59" t="s">
        <v>1740</v>
      </c>
      <c r="C70" s="58"/>
      <c r="D70" s="56"/>
      <c r="E70" s="58"/>
      <c r="F70" s="59"/>
      <c r="G70" s="58"/>
    </row>
    <row r="71" spans="1:7" ht="21" customHeight="1" x14ac:dyDescent="0.25">
      <c r="A71" s="54" t="s">
        <v>1747</v>
      </c>
      <c r="B71" s="55" t="s">
        <v>1748</v>
      </c>
      <c r="C71" s="54"/>
      <c r="D71" s="56"/>
      <c r="E71" s="54"/>
      <c r="F71" s="55"/>
      <c r="G71" s="54"/>
    </row>
    <row r="72" spans="1:7" ht="21" customHeight="1" x14ac:dyDescent="0.25">
      <c r="A72" s="58" t="s">
        <v>1753</v>
      </c>
      <c r="B72" s="59" t="s">
        <v>1754</v>
      </c>
      <c r="C72" s="58"/>
      <c r="D72" s="56"/>
      <c r="E72" s="58"/>
      <c r="F72" s="59"/>
      <c r="G72" s="58"/>
    </row>
    <row r="73" spans="1:7" ht="21" customHeight="1" x14ac:dyDescent="0.25">
      <c r="A73" s="54" t="s">
        <v>1755</v>
      </c>
      <c r="B73" s="55" t="s">
        <v>1756</v>
      </c>
      <c r="C73" s="54"/>
      <c r="D73" s="56"/>
      <c r="E73" s="54"/>
      <c r="F73" s="55"/>
      <c r="G73" s="54"/>
    </row>
    <row r="74" spans="1:7" ht="21" customHeight="1" x14ac:dyDescent="0.25">
      <c r="A74" s="58" t="s">
        <v>1757</v>
      </c>
      <c r="B74" s="59" t="s">
        <v>1758</v>
      </c>
      <c r="C74" s="58"/>
      <c r="D74" s="56"/>
      <c r="E74" s="58"/>
      <c r="F74" s="59"/>
      <c r="G74" s="58"/>
    </row>
    <row r="75" spans="1:7" ht="21" customHeight="1" x14ac:dyDescent="0.25">
      <c r="A75" s="54" t="s">
        <v>1781</v>
      </c>
      <c r="B75" s="55" t="s">
        <v>1782</v>
      </c>
      <c r="C75" s="54"/>
      <c r="D75" s="56"/>
      <c r="E75" s="54"/>
      <c r="F75" s="55"/>
      <c r="G75" s="54"/>
    </row>
    <row r="76" spans="1:7" ht="21" customHeight="1" x14ac:dyDescent="0.25">
      <c r="A76" s="58" t="s">
        <v>1795</v>
      </c>
      <c r="B76" s="59" t="s">
        <v>1796</v>
      </c>
      <c r="C76" s="58"/>
      <c r="D76" s="56"/>
      <c r="E76" s="58"/>
      <c r="F76" s="59"/>
      <c r="G76" s="58"/>
    </row>
    <row r="77" spans="1:7" ht="21" customHeight="1" x14ac:dyDescent="0.25">
      <c r="A77" s="54" t="s">
        <v>1805</v>
      </c>
      <c r="B77" s="55" t="s">
        <v>1806</v>
      </c>
      <c r="C77" s="54"/>
      <c r="D77" s="56"/>
      <c r="E77" s="54"/>
      <c r="F77" s="55"/>
      <c r="G77" s="54"/>
    </row>
    <row r="78" spans="1:7" ht="21" customHeight="1" x14ac:dyDescent="0.25">
      <c r="A78" s="58" t="s">
        <v>1821</v>
      </c>
      <c r="B78" s="59" t="s">
        <v>1822</v>
      </c>
      <c r="C78" s="58"/>
      <c r="D78" s="56"/>
      <c r="E78" s="58"/>
      <c r="F78" s="59"/>
      <c r="G78" s="58"/>
    </row>
    <row r="79" spans="1:7" ht="21" customHeight="1" x14ac:dyDescent="0.25">
      <c r="A79" s="54" t="s">
        <v>1833</v>
      </c>
      <c r="B79" s="55" t="s">
        <v>1834</v>
      </c>
      <c r="C79" s="54"/>
      <c r="D79" s="56"/>
      <c r="E79" s="54"/>
      <c r="F79" s="55"/>
      <c r="G79" s="54"/>
    </row>
    <row r="80" spans="1:7" ht="21" customHeight="1" x14ac:dyDescent="0.25">
      <c r="A80" s="58"/>
      <c r="B80" s="59"/>
      <c r="C80" s="58"/>
      <c r="D80" s="56"/>
      <c r="E80" s="58"/>
      <c r="F80" s="59"/>
      <c r="G80" s="58"/>
    </row>
    <row r="81" spans="1:7" ht="23.25" x14ac:dyDescent="0.35">
      <c r="A81" s="1" t="s">
        <v>372</v>
      </c>
      <c r="B81" s="47"/>
      <c r="C81" s="48"/>
      <c r="G81" s="50" t="s">
        <v>1843</v>
      </c>
    </row>
    <row r="82" spans="1:7" ht="21" x14ac:dyDescent="0.35">
      <c r="A82" s="28" t="s">
        <v>1861</v>
      </c>
      <c r="B82" s="47"/>
      <c r="C82" s="48"/>
      <c r="G82" s="50" t="s">
        <v>1859</v>
      </c>
    </row>
    <row r="83" spans="1:7" x14ac:dyDescent="0.25">
      <c r="A83" s="12"/>
    </row>
    <row r="91" spans="1:7" ht="21" x14ac:dyDescent="0.35">
      <c r="A91" s="113" t="s">
        <v>26</v>
      </c>
      <c r="B91" s="113"/>
      <c r="C91" s="113"/>
      <c r="D91" s="113"/>
      <c r="E91" s="113"/>
      <c r="F91" s="113"/>
      <c r="G91" s="113"/>
    </row>
    <row r="92" spans="1:7" ht="18.75" x14ac:dyDescent="0.3">
      <c r="A92" s="112" t="s">
        <v>27</v>
      </c>
      <c r="B92" s="112"/>
      <c r="C92" s="112"/>
      <c r="D92" s="112"/>
      <c r="E92" s="112"/>
      <c r="F92" s="112"/>
      <c r="G92" s="112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1633</v>
      </c>
      <c r="B95" s="55" t="s">
        <v>1634</v>
      </c>
      <c r="C95" s="54"/>
      <c r="D95" s="56"/>
      <c r="E95" s="54" t="s">
        <v>1773</v>
      </c>
      <c r="F95" s="55" t="s">
        <v>1774</v>
      </c>
      <c r="G95" s="54"/>
    </row>
    <row r="96" spans="1:7" ht="21" customHeight="1" x14ac:dyDescent="0.25">
      <c r="A96" s="58" t="s">
        <v>1635</v>
      </c>
      <c r="B96" s="59" t="s">
        <v>1636</v>
      </c>
      <c r="C96" s="58"/>
      <c r="D96" s="56"/>
      <c r="E96" s="58" t="s">
        <v>1775</v>
      </c>
      <c r="F96" s="59" t="s">
        <v>1776</v>
      </c>
      <c r="G96" s="58"/>
    </row>
    <row r="97" spans="1:7" ht="21" customHeight="1" x14ac:dyDescent="0.25">
      <c r="A97" s="54" t="s">
        <v>1637</v>
      </c>
      <c r="B97" s="55" t="s">
        <v>1638</v>
      </c>
      <c r="C97" s="54"/>
      <c r="D97" s="56"/>
      <c r="E97" s="54" t="s">
        <v>1783</v>
      </c>
      <c r="F97" s="55" t="s">
        <v>1784</v>
      </c>
      <c r="G97" s="54"/>
    </row>
    <row r="98" spans="1:7" ht="21" customHeight="1" x14ac:dyDescent="0.25">
      <c r="A98" s="58" t="s">
        <v>1643</v>
      </c>
      <c r="B98" s="59" t="s">
        <v>1644</v>
      </c>
      <c r="C98" s="58"/>
      <c r="D98" s="56"/>
      <c r="E98" s="58" t="s">
        <v>1787</v>
      </c>
      <c r="F98" s="59" t="s">
        <v>1788</v>
      </c>
      <c r="G98" s="58"/>
    </row>
    <row r="99" spans="1:7" ht="21" customHeight="1" x14ac:dyDescent="0.25">
      <c r="A99" s="54" t="s">
        <v>1647</v>
      </c>
      <c r="B99" s="55" t="s">
        <v>1648</v>
      </c>
      <c r="C99" s="54"/>
      <c r="D99" s="56"/>
      <c r="E99" s="54" t="s">
        <v>1791</v>
      </c>
      <c r="F99" s="55" t="s">
        <v>1792</v>
      </c>
      <c r="G99" s="54"/>
    </row>
    <row r="100" spans="1:7" ht="21" customHeight="1" x14ac:dyDescent="0.25">
      <c r="A100" s="58" t="s">
        <v>1649</v>
      </c>
      <c r="B100" s="59" t="s">
        <v>1650</v>
      </c>
      <c r="C100" s="58"/>
      <c r="D100" s="56"/>
      <c r="E100" s="58" t="s">
        <v>1793</v>
      </c>
      <c r="F100" s="59" t="s">
        <v>1794</v>
      </c>
      <c r="G100" s="58"/>
    </row>
    <row r="101" spans="1:7" ht="21" customHeight="1" x14ac:dyDescent="0.25">
      <c r="A101" s="54" t="s">
        <v>1657</v>
      </c>
      <c r="B101" s="55" t="s">
        <v>1658</v>
      </c>
      <c r="C101" s="54"/>
      <c r="D101" s="56"/>
      <c r="E101" s="54" t="s">
        <v>1803</v>
      </c>
      <c r="F101" s="55" t="s">
        <v>1804</v>
      </c>
      <c r="G101" s="54"/>
    </row>
    <row r="102" spans="1:7" ht="21" customHeight="1" x14ac:dyDescent="0.25">
      <c r="A102" s="58" t="s">
        <v>1661</v>
      </c>
      <c r="B102" s="59" t="s">
        <v>1662</v>
      </c>
      <c r="C102" s="58"/>
      <c r="D102" s="56"/>
      <c r="E102" s="58" t="s">
        <v>1811</v>
      </c>
      <c r="F102" s="59" t="s">
        <v>1812</v>
      </c>
      <c r="G102" s="58"/>
    </row>
    <row r="103" spans="1:7" ht="21" customHeight="1" x14ac:dyDescent="0.25">
      <c r="A103" s="54" t="s">
        <v>1663</v>
      </c>
      <c r="B103" s="55" t="s">
        <v>1664</v>
      </c>
      <c r="C103" s="54"/>
      <c r="D103" s="56"/>
      <c r="E103" s="54" t="s">
        <v>1813</v>
      </c>
      <c r="F103" s="55" t="s">
        <v>1814</v>
      </c>
      <c r="G103" s="54"/>
    </row>
    <row r="104" spans="1:7" ht="21" customHeight="1" x14ac:dyDescent="0.25">
      <c r="A104" s="58" t="s">
        <v>1687</v>
      </c>
      <c r="B104" s="59" t="s">
        <v>1688</v>
      </c>
      <c r="C104" s="58"/>
      <c r="D104" s="56"/>
      <c r="E104" s="58" t="s">
        <v>1815</v>
      </c>
      <c r="F104" s="59" t="s">
        <v>1816</v>
      </c>
      <c r="G104" s="58"/>
    </row>
    <row r="105" spans="1:7" ht="21" customHeight="1" x14ac:dyDescent="0.25">
      <c r="A105" s="54" t="s">
        <v>1695</v>
      </c>
      <c r="B105" s="55" t="s">
        <v>1696</v>
      </c>
      <c r="C105" s="54"/>
      <c r="D105" s="56"/>
      <c r="E105" s="54" t="s">
        <v>1817</v>
      </c>
      <c r="F105" s="55" t="s">
        <v>1818</v>
      </c>
      <c r="G105" s="54"/>
    </row>
    <row r="106" spans="1:7" ht="21" customHeight="1" x14ac:dyDescent="0.25">
      <c r="A106" s="58" t="s">
        <v>1701</v>
      </c>
      <c r="B106" s="59" t="s">
        <v>1702</v>
      </c>
      <c r="C106" s="58"/>
      <c r="D106" s="56"/>
      <c r="E106" s="58" t="s">
        <v>1819</v>
      </c>
      <c r="F106" s="59" t="s">
        <v>1820</v>
      </c>
      <c r="G106" s="58"/>
    </row>
    <row r="107" spans="1:7" ht="21" customHeight="1" x14ac:dyDescent="0.25">
      <c r="A107" s="54" t="s">
        <v>1703</v>
      </c>
      <c r="B107" s="55" t="s">
        <v>1704</v>
      </c>
      <c r="C107" s="54"/>
      <c r="D107" s="56"/>
      <c r="E107" s="54" t="s">
        <v>1823</v>
      </c>
      <c r="F107" s="55" t="s">
        <v>1824</v>
      </c>
      <c r="G107" s="54"/>
    </row>
    <row r="108" spans="1:7" ht="21" customHeight="1" x14ac:dyDescent="0.25">
      <c r="A108" s="58" t="s">
        <v>1707</v>
      </c>
      <c r="B108" s="59" t="s">
        <v>1708</v>
      </c>
      <c r="C108" s="58"/>
      <c r="D108" s="56"/>
      <c r="E108" s="58" t="s">
        <v>1835</v>
      </c>
      <c r="F108" s="59" t="s">
        <v>1836</v>
      </c>
      <c r="G108" s="58"/>
    </row>
    <row r="109" spans="1:7" ht="21" customHeight="1" x14ac:dyDescent="0.25">
      <c r="A109" s="54" t="s">
        <v>1715</v>
      </c>
      <c r="B109" s="55" t="s">
        <v>1716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1719</v>
      </c>
      <c r="B110" s="59" t="s">
        <v>1720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1723</v>
      </c>
      <c r="B111" s="55" t="s">
        <v>1724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1731</v>
      </c>
      <c r="B112" s="59" t="s">
        <v>1732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1733</v>
      </c>
      <c r="B113" s="55" t="s">
        <v>1734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1735</v>
      </c>
      <c r="B114" s="59" t="s">
        <v>1736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1743</v>
      </c>
      <c r="B115" s="55" t="s">
        <v>1744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1751</v>
      </c>
      <c r="B116" s="59" t="s">
        <v>1752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1761</v>
      </c>
      <c r="B117" s="55" t="s">
        <v>1762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1765</v>
      </c>
      <c r="B118" s="59" t="s">
        <v>1766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1767</v>
      </c>
      <c r="B119" s="55" t="s">
        <v>1768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1771</v>
      </c>
      <c r="B120" s="59" t="s">
        <v>1772</v>
      </c>
      <c r="C120" s="58"/>
      <c r="D120" s="56"/>
      <c r="E120" s="58"/>
      <c r="F120" s="59"/>
      <c r="G120" s="58"/>
    </row>
    <row r="121" spans="1:7" ht="21" customHeight="1" x14ac:dyDescent="0.25"/>
  </sheetData>
  <sortState ref="I14:K116">
    <sortCondition ref="K14:K116"/>
    <sortCondition ref="I14:I116"/>
  </sortState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8"/>
  <sheetViews>
    <sheetView view="pageBreakPreview" zoomScale="60" zoomScaleNormal="100" workbookViewId="0">
      <selection activeCell="A11" sqref="A11:G11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377</v>
      </c>
      <c r="B1" s="47"/>
      <c r="C1" s="48"/>
      <c r="G1" s="50" t="s">
        <v>1843</v>
      </c>
    </row>
    <row r="2" spans="1:11" ht="21" x14ac:dyDescent="0.35">
      <c r="A2" s="28" t="s">
        <v>1857</v>
      </c>
      <c r="B2" s="47"/>
      <c r="C2" s="48"/>
      <c r="G2" s="50" t="s">
        <v>1856</v>
      </c>
    </row>
    <row r="3" spans="1:11" x14ac:dyDescent="0.25">
      <c r="A3" s="11"/>
    </row>
    <row r="10" spans="1:11" x14ac:dyDescent="0.25">
      <c r="I10" s="28"/>
    </row>
    <row r="11" spans="1:11" ht="17.100000000000001" customHeight="1" x14ac:dyDescent="0.35">
      <c r="A11" s="113" t="s">
        <v>26</v>
      </c>
      <c r="B11" s="113"/>
      <c r="C11" s="113"/>
      <c r="D11" s="113"/>
      <c r="E11" s="113"/>
      <c r="F11" s="113"/>
      <c r="G11" s="113"/>
      <c r="H11" s="28"/>
    </row>
    <row r="12" spans="1:11" ht="17.100000000000001" customHeight="1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11" s="57" customFormat="1" ht="21" customHeight="1" x14ac:dyDescent="0.25">
      <c r="A15" s="54" t="s">
        <v>378</v>
      </c>
      <c r="B15" s="55" t="s">
        <v>379</v>
      </c>
      <c r="C15" s="54"/>
      <c r="D15" s="56"/>
      <c r="E15" s="54" t="s">
        <v>498</v>
      </c>
      <c r="F15" s="55" t="s">
        <v>499</v>
      </c>
      <c r="G15" s="54"/>
      <c r="I15"/>
      <c r="J15"/>
      <c r="K15"/>
    </row>
    <row r="16" spans="1:11" s="57" customFormat="1" ht="21" customHeight="1" x14ac:dyDescent="0.25">
      <c r="A16" s="58" t="s">
        <v>388</v>
      </c>
      <c r="B16" s="59" t="s">
        <v>389</v>
      </c>
      <c r="C16" s="58"/>
      <c r="D16" s="56"/>
      <c r="E16" s="58" t="s">
        <v>500</v>
      </c>
      <c r="F16" s="59" t="s">
        <v>501</v>
      </c>
      <c r="G16" s="58"/>
      <c r="I16"/>
      <c r="J16"/>
      <c r="K16"/>
    </row>
    <row r="17" spans="1:11" s="57" customFormat="1" ht="21" customHeight="1" x14ac:dyDescent="0.25">
      <c r="A17" s="54" t="s">
        <v>402</v>
      </c>
      <c r="B17" s="55" t="s">
        <v>403</v>
      </c>
      <c r="C17" s="54"/>
      <c r="D17" s="56"/>
      <c r="E17" s="54" t="s">
        <v>502</v>
      </c>
      <c r="F17" s="55" t="s">
        <v>503</v>
      </c>
      <c r="G17" s="54"/>
      <c r="I17"/>
      <c r="J17"/>
      <c r="K17"/>
    </row>
    <row r="18" spans="1:11" s="57" customFormat="1" ht="21" customHeight="1" x14ac:dyDescent="0.25">
      <c r="A18" s="58" t="s">
        <v>404</v>
      </c>
      <c r="B18" s="59" t="s">
        <v>405</v>
      </c>
      <c r="C18" s="58"/>
      <c r="D18" s="56"/>
      <c r="E18" s="58" t="s">
        <v>504</v>
      </c>
      <c r="F18" s="59" t="s">
        <v>505</v>
      </c>
      <c r="G18" s="58"/>
      <c r="I18"/>
      <c r="J18"/>
      <c r="K18"/>
    </row>
    <row r="19" spans="1:11" s="57" customFormat="1" ht="21" customHeight="1" x14ac:dyDescent="0.25">
      <c r="A19" s="54" t="s">
        <v>410</v>
      </c>
      <c r="B19" s="55" t="s">
        <v>411</v>
      </c>
      <c r="C19" s="54"/>
      <c r="D19" s="56"/>
      <c r="E19" s="54" t="s">
        <v>506</v>
      </c>
      <c r="F19" s="55" t="s">
        <v>507</v>
      </c>
      <c r="G19" s="54"/>
      <c r="I19"/>
      <c r="J19"/>
      <c r="K19"/>
    </row>
    <row r="20" spans="1:11" s="57" customFormat="1" ht="21" customHeight="1" x14ac:dyDescent="0.25">
      <c r="A20" s="58" t="s">
        <v>416</v>
      </c>
      <c r="B20" s="59" t="s">
        <v>417</v>
      </c>
      <c r="C20" s="58"/>
      <c r="D20" s="56"/>
      <c r="E20" s="58" t="s">
        <v>508</v>
      </c>
      <c r="F20" s="59" t="s">
        <v>509</v>
      </c>
      <c r="G20" s="58"/>
      <c r="I20"/>
      <c r="J20"/>
      <c r="K20"/>
    </row>
    <row r="21" spans="1:11" s="57" customFormat="1" ht="21" customHeight="1" x14ac:dyDescent="0.25">
      <c r="A21" s="54" t="s">
        <v>418</v>
      </c>
      <c r="B21" s="55" t="s">
        <v>419</v>
      </c>
      <c r="C21" s="54"/>
      <c r="D21" s="56"/>
      <c r="E21" s="54" t="s">
        <v>510</v>
      </c>
      <c r="F21" s="55" t="s">
        <v>511</v>
      </c>
      <c r="G21" s="54"/>
      <c r="I21"/>
      <c r="J21"/>
      <c r="K21"/>
    </row>
    <row r="22" spans="1:11" s="57" customFormat="1" ht="21" customHeight="1" x14ac:dyDescent="0.25">
      <c r="A22" s="58" t="s">
        <v>420</v>
      </c>
      <c r="B22" s="59" t="s">
        <v>421</v>
      </c>
      <c r="C22" s="58"/>
      <c r="D22" s="56"/>
      <c r="E22" s="58" t="s">
        <v>514</v>
      </c>
      <c r="F22" s="59" t="s">
        <v>515</v>
      </c>
      <c r="G22" s="58"/>
      <c r="I22"/>
      <c r="J22"/>
      <c r="K22"/>
    </row>
    <row r="23" spans="1:11" s="57" customFormat="1" ht="21" customHeight="1" x14ac:dyDescent="0.25">
      <c r="A23" s="54" t="s">
        <v>426</v>
      </c>
      <c r="B23" s="55" t="s">
        <v>427</v>
      </c>
      <c r="C23" s="54"/>
      <c r="D23" s="56"/>
      <c r="E23" s="54" t="s">
        <v>516</v>
      </c>
      <c r="F23" s="55" t="s">
        <v>517</v>
      </c>
      <c r="G23" s="54"/>
      <c r="I23"/>
      <c r="J23"/>
      <c r="K23"/>
    </row>
    <row r="24" spans="1:11" s="57" customFormat="1" ht="21" customHeight="1" x14ac:dyDescent="0.25">
      <c r="A24" s="58" t="s">
        <v>428</v>
      </c>
      <c r="B24" s="59" t="s">
        <v>429</v>
      </c>
      <c r="C24" s="58"/>
      <c r="D24" s="56"/>
      <c r="E24" s="58" t="s">
        <v>520</v>
      </c>
      <c r="F24" s="59" t="s">
        <v>521</v>
      </c>
      <c r="G24" s="58"/>
      <c r="I24"/>
      <c r="J24"/>
      <c r="K24"/>
    </row>
    <row r="25" spans="1:11" s="57" customFormat="1" ht="21" customHeight="1" x14ac:dyDescent="0.25">
      <c r="A25" s="54" t="s">
        <v>430</v>
      </c>
      <c r="B25" s="55" t="s">
        <v>431</v>
      </c>
      <c r="C25" s="54"/>
      <c r="D25" s="56"/>
      <c r="E25" s="54" t="s">
        <v>524</v>
      </c>
      <c r="F25" s="55" t="s">
        <v>525</v>
      </c>
      <c r="G25" s="54"/>
      <c r="I25"/>
      <c r="J25"/>
      <c r="K25"/>
    </row>
    <row r="26" spans="1:11" s="57" customFormat="1" ht="21" customHeight="1" x14ac:dyDescent="0.25">
      <c r="A26" s="58" t="s">
        <v>432</v>
      </c>
      <c r="B26" s="59" t="s">
        <v>433</v>
      </c>
      <c r="C26" s="58"/>
      <c r="D26" s="56"/>
      <c r="E26" s="58" t="s">
        <v>528</v>
      </c>
      <c r="F26" s="59" t="s">
        <v>529</v>
      </c>
      <c r="G26" s="58"/>
      <c r="I26"/>
      <c r="J26"/>
      <c r="K26"/>
    </row>
    <row r="27" spans="1:11" s="57" customFormat="1" ht="21" customHeight="1" x14ac:dyDescent="0.25">
      <c r="A27" s="54" t="s">
        <v>436</v>
      </c>
      <c r="B27" s="55" t="s">
        <v>437</v>
      </c>
      <c r="C27" s="54"/>
      <c r="D27" s="56"/>
      <c r="E27" s="54" t="s">
        <v>530</v>
      </c>
      <c r="F27" s="55" t="s">
        <v>531</v>
      </c>
      <c r="G27" s="54"/>
      <c r="I27"/>
      <c r="J27"/>
      <c r="K27"/>
    </row>
    <row r="28" spans="1:11" s="57" customFormat="1" ht="21" customHeight="1" x14ac:dyDescent="0.25">
      <c r="A28" s="58" t="s">
        <v>440</v>
      </c>
      <c r="B28" s="59" t="s">
        <v>441</v>
      </c>
      <c r="C28" s="58"/>
      <c r="D28" s="56"/>
      <c r="E28" s="58" t="s">
        <v>536</v>
      </c>
      <c r="F28" s="59" t="s">
        <v>537</v>
      </c>
      <c r="G28" s="58"/>
      <c r="I28"/>
      <c r="J28"/>
      <c r="K28"/>
    </row>
    <row r="29" spans="1:11" s="57" customFormat="1" ht="21" customHeight="1" x14ac:dyDescent="0.25">
      <c r="A29" s="54" t="s">
        <v>448</v>
      </c>
      <c r="B29" s="55" t="s">
        <v>449</v>
      </c>
      <c r="C29" s="54"/>
      <c r="D29" s="56"/>
      <c r="E29" s="54" t="s">
        <v>540</v>
      </c>
      <c r="F29" s="55" t="s">
        <v>541</v>
      </c>
      <c r="G29" s="54"/>
      <c r="I29"/>
      <c r="J29"/>
      <c r="K29"/>
    </row>
    <row r="30" spans="1:11" s="57" customFormat="1" ht="21" customHeight="1" x14ac:dyDescent="0.25">
      <c r="A30" s="58" t="s">
        <v>452</v>
      </c>
      <c r="B30" s="59" t="s">
        <v>453</v>
      </c>
      <c r="C30" s="58"/>
      <c r="D30" s="56"/>
      <c r="E30" s="58" t="s">
        <v>554</v>
      </c>
      <c r="F30" s="59" t="s">
        <v>555</v>
      </c>
      <c r="G30" s="58"/>
      <c r="I30"/>
      <c r="J30"/>
      <c r="K30"/>
    </row>
    <row r="31" spans="1:11" s="57" customFormat="1" ht="21" customHeight="1" x14ac:dyDescent="0.25">
      <c r="A31" s="54" t="s">
        <v>454</v>
      </c>
      <c r="B31" s="55" t="s">
        <v>455</v>
      </c>
      <c r="C31" s="54"/>
      <c r="D31" s="56"/>
      <c r="E31" s="54" t="s">
        <v>564</v>
      </c>
      <c r="F31" s="55" t="s">
        <v>565</v>
      </c>
      <c r="G31" s="54"/>
      <c r="I31"/>
      <c r="J31"/>
      <c r="K31"/>
    </row>
    <row r="32" spans="1:11" s="57" customFormat="1" ht="21" customHeight="1" x14ac:dyDescent="0.25">
      <c r="A32" s="58" t="s">
        <v>462</v>
      </c>
      <c r="B32" s="59" t="s">
        <v>463</v>
      </c>
      <c r="C32" s="58"/>
      <c r="D32" s="56"/>
      <c r="E32" s="58" t="s">
        <v>566</v>
      </c>
      <c r="F32" s="59" t="s">
        <v>567</v>
      </c>
      <c r="G32" s="58"/>
      <c r="I32"/>
      <c r="J32"/>
      <c r="K32"/>
    </row>
    <row r="33" spans="1:11" s="57" customFormat="1" ht="21" customHeight="1" x14ac:dyDescent="0.25">
      <c r="A33" s="54" t="s">
        <v>466</v>
      </c>
      <c r="B33" s="55" t="s">
        <v>467</v>
      </c>
      <c r="C33" s="54"/>
      <c r="D33" s="56"/>
      <c r="E33" s="54" t="s">
        <v>576</v>
      </c>
      <c r="F33" s="55" t="s">
        <v>577</v>
      </c>
      <c r="G33" s="54"/>
      <c r="I33"/>
      <c r="J33"/>
      <c r="K33"/>
    </row>
    <row r="34" spans="1:11" s="57" customFormat="1" ht="21" customHeight="1" x14ac:dyDescent="0.25">
      <c r="A34" s="58" t="s">
        <v>472</v>
      </c>
      <c r="B34" s="59" t="s">
        <v>473</v>
      </c>
      <c r="C34" s="58"/>
      <c r="D34" s="56"/>
      <c r="E34" s="58" t="s">
        <v>578</v>
      </c>
      <c r="F34" s="59" t="s">
        <v>579</v>
      </c>
      <c r="G34" s="58"/>
      <c r="I34"/>
      <c r="J34"/>
      <c r="K34"/>
    </row>
    <row r="35" spans="1:11" s="57" customFormat="1" ht="21" customHeight="1" x14ac:dyDescent="0.25">
      <c r="A35" s="54" t="s">
        <v>474</v>
      </c>
      <c r="B35" s="55" t="s">
        <v>475</v>
      </c>
      <c r="C35" s="54"/>
      <c r="D35" s="56"/>
      <c r="E35" s="54" t="s">
        <v>580</v>
      </c>
      <c r="F35" s="55" t="s">
        <v>581</v>
      </c>
      <c r="G35" s="54"/>
      <c r="I35"/>
      <c r="J35"/>
      <c r="K35"/>
    </row>
    <row r="36" spans="1:11" s="57" customFormat="1" ht="21" customHeight="1" x14ac:dyDescent="0.25">
      <c r="A36" s="58" t="s">
        <v>476</v>
      </c>
      <c r="B36" s="59" t="s">
        <v>477</v>
      </c>
      <c r="C36" s="58"/>
      <c r="D36" s="56"/>
      <c r="E36" s="58" t="s">
        <v>582</v>
      </c>
      <c r="F36" s="59" t="s">
        <v>583</v>
      </c>
      <c r="G36" s="58"/>
      <c r="I36"/>
      <c r="J36"/>
      <c r="K36"/>
    </row>
    <row r="37" spans="1:11" s="57" customFormat="1" ht="21" customHeight="1" x14ac:dyDescent="0.25">
      <c r="A37" s="54" t="s">
        <v>478</v>
      </c>
      <c r="B37" s="55" t="s">
        <v>479</v>
      </c>
      <c r="C37" s="54"/>
      <c r="D37" s="56"/>
      <c r="E37" s="54" t="s">
        <v>586</v>
      </c>
      <c r="F37" s="55" t="s">
        <v>587</v>
      </c>
      <c r="G37" s="54"/>
      <c r="I37"/>
      <c r="J37"/>
      <c r="K37"/>
    </row>
    <row r="38" spans="1:11" s="57" customFormat="1" ht="21" customHeight="1" x14ac:dyDescent="0.25">
      <c r="A38" s="58" t="s">
        <v>480</v>
      </c>
      <c r="B38" s="59" t="s">
        <v>481</v>
      </c>
      <c r="C38" s="58"/>
      <c r="D38" s="56"/>
      <c r="E38" s="58" t="s">
        <v>588</v>
      </c>
      <c r="F38" s="59" t="s">
        <v>589</v>
      </c>
      <c r="G38" s="58"/>
      <c r="I38"/>
      <c r="J38"/>
      <c r="K38"/>
    </row>
    <row r="39" spans="1:11" s="57" customFormat="1" ht="21" customHeight="1" x14ac:dyDescent="0.25">
      <c r="A39" s="54" t="s">
        <v>486</v>
      </c>
      <c r="B39" s="55" t="s">
        <v>487</v>
      </c>
      <c r="C39" s="54"/>
      <c r="D39" s="56"/>
      <c r="E39" s="54" t="s">
        <v>598</v>
      </c>
      <c r="F39" s="55" t="s">
        <v>599</v>
      </c>
      <c r="G39" s="54"/>
      <c r="I39"/>
      <c r="J39"/>
      <c r="K39"/>
    </row>
    <row r="40" spans="1:11" s="57" customFormat="1" ht="21" customHeight="1" x14ac:dyDescent="0.25">
      <c r="A40" s="58" t="s">
        <v>496</v>
      </c>
      <c r="B40" s="59" t="s">
        <v>497</v>
      </c>
      <c r="C40" s="58"/>
      <c r="D40" s="56"/>
      <c r="E40" s="58"/>
      <c r="F40" s="59"/>
      <c r="G40" s="58"/>
      <c r="I40"/>
      <c r="J40"/>
      <c r="K40"/>
    </row>
    <row r="41" spans="1:11" ht="21" customHeight="1" x14ac:dyDescent="0.25">
      <c r="A41" s="51" t="s">
        <v>28</v>
      </c>
      <c r="B41" s="51" t="s">
        <v>17</v>
      </c>
      <c r="C41" s="51" t="s">
        <v>29</v>
      </c>
      <c r="D41" s="52"/>
      <c r="E41" s="51" t="s">
        <v>28</v>
      </c>
      <c r="F41" s="51" t="s">
        <v>17</v>
      </c>
      <c r="G41" s="51" t="s">
        <v>29</v>
      </c>
    </row>
    <row r="42" spans="1:11" ht="21" customHeight="1" x14ac:dyDescent="0.25">
      <c r="A42" s="54"/>
      <c r="B42" s="55"/>
      <c r="C42" s="54"/>
      <c r="D42" s="56"/>
      <c r="E42" s="54"/>
      <c r="F42" s="55"/>
      <c r="G42" s="54"/>
    </row>
    <row r="43" spans="1:11" ht="21" customHeight="1" x14ac:dyDescent="0.25">
      <c r="A43" s="58"/>
      <c r="B43" s="59"/>
      <c r="C43" s="58"/>
      <c r="D43" s="56"/>
      <c r="E43" s="58"/>
      <c r="F43" s="59"/>
      <c r="G43" s="58"/>
    </row>
    <row r="44" spans="1:11" ht="21" customHeight="1" x14ac:dyDescent="0.25">
      <c r="A44" s="54"/>
      <c r="B44" s="55"/>
      <c r="C44" s="54"/>
      <c r="D44" s="56"/>
      <c r="E44" s="54"/>
      <c r="F44" s="55"/>
      <c r="G44" s="54"/>
    </row>
    <row r="45" spans="1:11" ht="21" customHeight="1" x14ac:dyDescent="0.25">
      <c r="A45" s="58"/>
      <c r="B45" s="59"/>
      <c r="C45" s="58"/>
      <c r="D45" s="56"/>
      <c r="E45" s="58"/>
      <c r="F45" s="59"/>
      <c r="G45" s="58"/>
    </row>
    <row r="46" spans="1:11" ht="21" customHeight="1" x14ac:dyDescent="0.25">
      <c r="A46" s="54"/>
      <c r="B46" s="55"/>
      <c r="C46" s="54"/>
      <c r="D46" s="56"/>
      <c r="E46" s="54"/>
      <c r="F46" s="55"/>
      <c r="G46" s="54"/>
    </row>
    <row r="47" spans="1:11" ht="21" customHeight="1" x14ac:dyDescent="0.25">
      <c r="A47" s="58"/>
      <c r="B47" s="59"/>
      <c r="C47" s="58"/>
      <c r="D47" s="56"/>
      <c r="E47" s="58"/>
      <c r="F47" s="59"/>
      <c r="G47" s="58"/>
    </row>
    <row r="48" spans="1:11" ht="21" customHeight="1" x14ac:dyDescent="0.25">
      <c r="A48" s="54"/>
      <c r="B48" s="55"/>
      <c r="C48" s="54"/>
      <c r="D48" s="56"/>
      <c r="E48" s="54"/>
      <c r="F48" s="55"/>
      <c r="G48" s="54"/>
    </row>
    <row r="49" spans="1:7" ht="21" customHeight="1" x14ac:dyDescent="0.25">
      <c r="A49" s="58"/>
      <c r="B49" s="59"/>
      <c r="C49" s="58"/>
      <c r="D49" s="56"/>
      <c r="E49" s="58"/>
      <c r="F49" s="59"/>
      <c r="G49" s="58"/>
    </row>
    <row r="50" spans="1:7" ht="21" customHeight="1" x14ac:dyDescent="0.25">
      <c r="A50" s="54"/>
      <c r="B50" s="55"/>
      <c r="C50" s="54"/>
      <c r="D50" s="56"/>
      <c r="E50" s="54"/>
      <c r="F50" s="55"/>
      <c r="G50" s="54"/>
    </row>
    <row r="51" spans="1:7" ht="21" customHeight="1" x14ac:dyDescent="0.25">
      <c r="A51" s="58"/>
      <c r="B51" s="59"/>
      <c r="C51" s="58"/>
      <c r="D51" s="56"/>
      <c r="E51" s="58"/>
      <c r="F51" s="59"/>
      <c r="G51" s="58"/>
    </row>
    <row r="52" spans="1:7" ht="21" customHeight="1" x14ac:dyDescent="0.25">
      <c r="A52" s="54"/>
      <c r="B52" s="55"/>
      <c r="C52" s="54"/>
      <c r="D52" s="56"/>
      <c r="E52" s="54"/>
      <c r="F52" s="55"/>
      <c r="G52" s="54"/>
    </row>
    <row r="53" spans="1:7" ht="21" customHeight="1" x14ac:dyDescent="0.25">
      <c r="A53" s="58"/>
      <c r="B53" s="59"/>
      <c r="C53" s="58"/>
      <c r="D53" s="56"/>
      <c r="E53" s="58"/>
      <c r="F53" s="59"/>
      <c r="G53" s="58"/>
    </row>
    <row r="54" spans="1:7" ht="21" customHeight="1" x14ac:dyDescent="0.25">
      <c r="A54" s="54"/>
      <c r="B54" s="55"/>
      <c r="C54" s="54"/>
      <c r="D54" s="56"/>
      <c r="E54" s="54"/>
      <c r="F54" s="55"/>
      <c r="G54" s="54"/>
    </row>
    <row r="55" spans="1:7" ht="21" customHeight="1" x14ac:dyDescent="0.25">
      <c r="A55" s="58"/>
      <c r="B55" s="59"/>
      <c r="C55" s="58"/>
      <c r="D55" s="56"/>
      <c r="E55" s="58"/>
      <c r="F55" s="59"/>
      <c r="G55" s="58"/>
    </row>
    <row r="56" spans="1:7" ht="21" customHeight="1" x14ac:dyDescent="0.25">
      <c r="A56" s="54"/>
      <c r="B56" s="55"/>
      <c r="C56" s="54"/>
      <c r="D56" s="56"/>
      <c r="E56" s="54"/>
      <c r="F56" s="55"/>
      <c r="G56" s="54"/>
    </row>
    <row r="57" spans="1:7" ht="21" customHeight="1" x14ac:dyDescent="0.25">
      <c r="A57" s="58"/>
      <c r="B57" s="59"/>
      <c r="C57" s="58"/>
      <c r="D57" s="56"/>
      <c r="E57" s="58"/>
      <c r="F57" s="59"/>
      <c r="G57" s="58"/>
    </row>
    <row r="58" spans="1:7" ht="21" customHeight="1" x14ac:dyDescent="0.25">
      <c r="A58" s="54"/>
      <c r="B58" s="55"/>
      <c r="C58" s="54"/>
      <c r="D58" s="56"/>
      <c r="E58" s="54"/>
      <c r="F58" s="55"/>
      <c r="G58" s="54"/>
    </row>
    <row r="59" spans="1:7" ht="21" customHeight="1" x14ac:dyDescent="0.25">
      <c r="A59" s="58"/>
      <c r="B59" s="59"/>
      <c r="C59" s="58"/>
      <c r="D59" s="56"/>
      <c r="E59" s="58"/>
      <c r="F59" s="59"/>
      <c r="G59" s="58"/>
    </row>
    <row r="60" spans="1:7" ht="21" customHeight="1" x14ac:dyDescent="0.25">
      <c r="A60" s="54"/>
      <c r="B60" s="55"/>
      <c r="C60" s="54"/>
      <c r="D60" s="56"/>
      <c r="E60" s="54"/>
      <c r="F60" s="55"/>
      <c r="G60" s="54"/>
    </row>
    <row r="61" spans="1:7" ht="21" customHeight="1" x14ac:dyDescent="0.25">
      <c r="A61" s="58"/>
      <c r="B61" s="59"/>
      <c r="C61" s="58"/>
      <c r="D61" s="56"/>
      <c r="E61" s="58"/>
      <c r="F61" s="59"/>
      <c r="G61" s="58"/>
    </row>
    <row r="62" spans="1:7" ht="23.25" x14ac:dyDescent="0.35">
      <c r="A62" s="1" t="s">
        <v>377</v>
      </c>
      <c r="B62" s="47"/>
      <c r="C62" s="48"/>
      <c r="G62" s="50" t="s">
        <v>1843</v>
      </c>
    </row>
    <row r="63" spans="1:7" ht="21" x14ac:dyDescent="0.35">
      <c r="A63" s="28" t="s">
        <v>1858</v>
      </c>
      <c r="B63" s="47"/>
      <c r="C63" s="48"/>
      <c r="G63" s="50" t="s">
        <v>1856</v>
      </c>
    </row>
    <row r="64" spans="1:7" x14ac:dyDescent="0.25">
      <c r="A64" s="12"/>
    </row>
    <row r="72" spans="1:7" ht="21" x14ac:dyDescent="0.35">
      <c r="A72" s="113" t="s">
        <v>26</v>
      </c>
      <c r="B72" s="113"/>
      <c r="C72" s="113"/>
      <c r="D72" s="113"/>
      <c r="E72" s="113"/>
      <c r="F72" s="113"/>
      <c r="G72" s="113"/>
    </row>
    <row r="73" spans="1:7" ht="18.75" x14ac:dyDescent="0.3">
      <c r="A73" s="112" t="s">
        <v>27</v>
      </c>
      <c r="B73" s="112"/>
      <c r="C73" s="112"/>
      <c r="D73" s="112"/>
      <c r="E73" s="112"/>
      <c r="F73" s="112"/>
      <c r="G73" s="112"/>
    </row>
    <row r="75" spans="1:7" ht="21" customHeight="1" x14ac:dyDescent="0.25">
      <c r="A75" s="51" t="s">
        <v>28</v>
      </c>
      <c r="B75" s="51" t="s">
        <v>17</v>
      </c>
      <c r="C75" s="51" t="s">
        <v>29</v>
      </c>
      <c r="D75" s="52"/>
      <c r="E75" s="51" t="s">
        <v>28</v>
      </c>
      <c r="F75" s="51" t="s">
        <v>17</v>
      </c>
      <c r="G75" s="51" t="s">
        <v>29</v>
      </c>
    </row>
    <row r="76" spans="1:7" ht="21" customHeight="1" x14ac:dyDescent="0.25">
      <c r="A76" s="54" t="s">
        <v>380</v>
      </c>
      <c r="B76" s="55" t="s">
        <v>381</v>
      </c>
      <c r="C76" s="54"/>
      <c r="D76" s="56"/>
      <c r="E76" s="54" t="s">
        <v>468</v>
      </c>
      <c r="F76" s="55" t="s">
        <v>469</v>
      </c>
      <c r="G76" s="54"/>
    </row>
    <row r="77" spans="1:7" ht="21" customHeight="1" x14ac:dyDescent="0.25">
      <c r="A77" s="58" t="s">
        <v>382</v>
      </c>
      <c r="B77" s="59" t="s">
        <v>383</v>
      </c>
      <c r="C77" s="58"/>
      <c r="D77" s="56"/>
      <c r="E77" s="58" t="s">
        <v>470</v>
      </c>
      <c r="F77" s="59" t="s">
        <v>471</v>
      </c>
      <c r="G77" s="58"/>
    </row>
    <row r="78" spans="1:7" ht="21" customHeight="1" x14ac:dyDescent="0.25">
      <c r="A78" s="54" t="s">
        <v>384</v>
      </c>
      <c r="B78" s="55" t="s">
        <v>385</v>
      </c>
      <c r="C78" s="54"/>
      <c r="D78" s="56"/>
      <c r="E78" s="54" t="s">
        <v>482</v>
      </c>
      <c r="F78" s="55" t="s">
        <v>483</v>
      </c>
      <c r="G78" s="54"/>
    </row>
    <row r="79" spans="1:7" ht="21" customHeight="1" x14ac:dyDescent="0.25">
      <c r="A79" s="58" t="s">
        <v>386</v>
      </c>
      <c r="B79" s="59" t="s">
        <v>387</v>
      </c>
      <c r="C79" s="58"/>
      <c r="D79" s="56"/>
      <c r="E79" s="58" t="s">
        <v>484</v>
      </c>
      <c r="F79" s="59" t="s">
        <v>485</v>
      </c>
      <c r="G79" s="58"/>
    </row>
    <row r="80" spans="1:7" ht="21" customHeight="1" x14ac:dyDescent="0.25">
      <c r="A80" s="54" t="s">
        <v>390</v>
      </c>
      <c r="B80" s="55" t="s">
        <v>391</v>
      </c>
      <c r="C80" s="54"/>
      <c r="D80" s="56"/>
      <c r="E80" s="54" t="s">
        <v>488</v>
      </c>
      <c r="F80" s="55" t="s">
        <v>489</v>
      </c>
      <c r="G80" s="54"/>
    </row>
    <row r="81" spans="1:7" ht="21" customHeight="1" x14ac:dyDescent="0.25">
      <c r="A81" s="58" t="s">
        <v>392</v>
      </c>
      <c r="B81" s="59" t="s">
        <v>393</v>
      </c>
      <c r="C81" s="58"/>
      <c r="D81" s="56"/>
      <c r="E81" s="58" t="s">
        <v>490</v>
      </c>
      <c r="F81" s="59" t="s">
        <v>491</v>
      </c>
      <c r="G81" s="58"/>
    </row>
    <row r="82" spans="1:7" ht="21" customHeight="1" x14ac:dyDescent="0.25">
      <c r="A82" s="54" t="s">
        <v>394</v>
      </c>
      <c r="B82" s="55" t="s">
        <v>395</v>
      </c>
      <c r="C82" s="54"/>
      <c r="D82" s="56"/>
      <c r="E82" s="54" t="s">
        <v>492</v>
      </c>
      <c r="F82" s="55" t="s">
        <v>493</v>
      </c>
      <c r="G82" s="54"/>
    </row>
    <row r="83" spans="1:7" ht="21" customHeight="1" x14ac:dyDescent="0.25">
      <c r="A83" s="58" t="s">
        <v>396</v>
      </c>
      <c r="B83" s="59" t="s">
        <v>397</v>
      </c>
      <c r="C83" s="58"/>
      <c r="D83" s="56"/>
      <c r="E83" s="58" t="s">
        <v>494</v>
      </c>
      <c r="F83" s="59" t="s">
        <v>495</v>
      </c>
      <c r="G83" s="58"/>
    </row>
    <row r="84" spans="1:7" ht="21" customHeight="1" x14ac:dyDescent="0.25">
      <c r="A84" s="54" t="s">
        <v>398</v>
      </c>
      <c r="B84" s="55" t="s">
        <v>399</v>
      </c>
      <c r="C84" s="54"/>
      <c r="D84" s="56"/>
      <c r="E84" s="54" t="s">
        <v>512</v>
      </c>
      <c r="F84" s="55" t="s">
        <v>513</v>
      </c>
      <c r="G84" s="54"/>
    </row>
    <row r="85" spans="1:7" ht="21" customHeight="1" x14ac:dyDescent="0.25">
      <c r="A85" s="58" t="s">
        <v>400</v>
      </c>
      <c r="B85" s="59" t="s">
        <v>401</v>
      </c>
      <c r="C85" s="58"/>
      <c r="D85" s="56"/>
      <c r="E85" s="58" t="s">
        <v>518</v>
      </c>
      <c r="F85" s="59" t="s">
        <v>519</v>
      </c>
      <c r="G85" s="58"/>
    </row>
    <row r="86" spans="1:7" ht="21" customHeight="1" x14ac:dyDescent="0.25">
      <c r="A86" s="54" t="s">
        <v>406</v>
      </c>
      <c r="B86" s="55" t="s">
        <v>407</v>
      </c>
      <c r="C86" s="54"/>
      <c r="D86" s="56"/>
      <c r="E86" s="54" t="s">
        <v>522</v>
      </c>
      <c r="F86" s="55" t="s">
        <v>523</v>
      </c>
      <c r="G86" s="54"/>
    </row>
    <row r="87" spans="1:7" ht="21" customHeight="1" x14ac:dyDescent="0.25">
      <c r="A87" s="58" t="s">
        <v>408</v>
      </c>
      <c r="B87" s="59" t="s">
        <v>409</v>
      </c>
      <c r="C87" s="58"/>
      <c r="D87" s="56"/>
      <c r="E87" s="58" t="s">
        <v>526</v>
      </c>
      <c r="F87" s="59" t="s">
        <v>527</v>
      </c>
      <c r="G87" s="58"/>
    </row>
    <row r="88" spans="1:7" ht="21" customHeight="1" x14ac:dyDescent="0.25">
      <c r="A88" s="54" t="s">
        <v>412</v>
      </c>
      <c r="B88" s="55" t="s">
        <v>413</v>
      </c>
      <c r="C88" s="54"/>
      <c r="D88" s="56"/>
      <c r="E88" s="54" t="s">
        <v>532</v>
      </c>
      <c r="F88" s="55" t="s">
        <v>533</v>
      </c>
      <c r="G88" s="54"/>
    </row>
    <row r="89" spans="1:7" ht="21" customHeight="1" x14ac:dyDescent="0.25">
      <c r="A89" s="58" t="s">
        <v>414</v>
      </c>
      <c r="B89" s="59" t="s">
        <v>415</v>
      </c>
      <c r="C89" s="58"/>
      <c r="D89" s="56"/>
      <c r="E89" s="58" t="s">
        <v>534</v>
      </c>
      <c r="F89" s="59" t="s">
        <v>535</v>
      </c>
      <c r="G89" s="58"/>
    </row>
    <row r="90" spans="1:7" ht="21" customHeight="1" x14ac:dyDescent="0.25">
      <c r="A90" s="54" t="s">
        <v>422</v>
      </c>
      <c r="B90" s="55" t="s">
        <v>423</v>
      </c>
      <c r="C90" s="54"/>
      <c r="D90" s="56"/>
      <c r="E90" s="54" t="s">
        <v>538</v>
      </c>
      <c r="F90" s="55" t="s">
        <v>539</v>
      </c>
      <c r="G90" s="54"/>
    </row>
    <row r="91" spans="1:7" ht="21" customHeight="1" x14ac:dyDescent="0.25">
      <c r="A91" s="58" t="s">
        <v>424</v>
      </c>
      <c r="B91" s="59" t="s">
        <v>425</v>
      </c>
      <c r="C91" s="58"/>
      <c r="D91" s="56"/>
      <c r="E91" s="58" t="s">
        <v>542</v>
      </c>
      <c r="F91" s="59" t="s">
        <v>543</v>
      </c>
      <c r="G91" s="58"/>
    </row>
    <row r="92" spans="1:7" ht="21" customHeight="1" x14ac:dyDescent="0.25">
      <c r="A92" s="54" t="s">
        <v>434</v>
      </c>
      <c r="B92" s="55" t="s">
        <v>435</v>
      </c>
      <c r="C92" s="54"/>
      <c r="D92" s="56"/>
      <c r="E92" s="54" t="s">
        <v>544</v>
      </c>
      <c r="F92" s="55" t="s">
        <v>545</v>
      </c>
      <c r="G92" s="54"/>
    </row>
    <row r="93" spans="1:7" ht="21" customHeight="1" x14ac:dyDescent="0.25">
      <c r="A93" s="58" t="s">
        <v>438</v>
      </c>
      <c r="B93" s="59" t="s">
        <v>439</v>
      </c>
      <c r="C93" s="58"/>
      <c r="D93" s="56"/>
      <c r="E93" s="58" t="s">
        <v>546</v>
      </c>
      <c r="F93" s="59" t="s">
        <v>547</v>
      </c>
      <c r="G93" s="58"/>
    </row>
    <row r="94" spans="1:7" ht="21" customHeight="1" x14ac:dyDescent="0.25">
      <c r="A94" s="54" t="s">
        <v>442</v>
      </c>
      <c r="B94" s="55" t="s">
        <v>443</v>
      </c>
      <c r="C94" s="54"/>
      <c r="D94" s="56"/>
      <c r="E94" s="54" t="s">
        <v>548</v>
      </c>
      <c r="F94" s="55" t="s">
        <v>549</v>
      </c>
      <c r="G94" s="54"/>
    </row>
    <row r="95" spans="1:7" ht="21" customHeight="1" x14ac:dyDescent="0.25">
      <c r="A95" s="58" t="s">
        <v>444</v>
      </c>
      <c r="B95" s="59" t="s">
        <v>445</v>
      </c>
      <c r="C95" s="58"/>
      <c r="D95" s="56"/>
      <c r="E95" s="58" t="s">
        <v>550</v>
      </c>
      <c r="F95" s="59" t="s">
        <v>551</v>
      </c>
      <c r="G95" s="58"/>
    </row>
    <row r="96" spans="1:7" ht="21" customHeight="1" x14ac:dyDescent="0.25">
      <c r="A96" s="54" t="s">
        <v>446</v>
      </c>
      <c r="B96" s="55" t="s">
        <v>447</v>
      </c>
      <c r="C96" s="54"/>
      <c r="D96" s="56"/>
      <c r="E96" s="54" t="s">
        <v>552</v>
      </c>
      <c r="F96" s="55" t="s">
        <v>553</v>
      </c>
      <c r="G96" s="54"/>
    </row>
    <row r="97" spans="1:7" ht="21" customHeight="1" x14ac:dyDescent="0.25">
      <c r="A97" s="58" t="s">
        <v>450</v>
      </c>
      <c r="B97" s="59" t="s">
        <v>451</v>
      </c>
      <c r="C97" s="58"/>
      <c r="D97" s="56"/>
      <c r="E97" s="58" t="s">
        <v>556</v>
      </c>
      <c r="F97" s="59" t="s">
        <v>557</v>
      </c>
      <c r="G97" s="58"/>
    </row>
    <row r="98" spans="1:7" ht="21" customHeight="1" x14ac:dyDescent="0.25">
      <c r="A98" s="54" t="s">
        <v>456</v>
      </c>
      <c r="B98" s="55" t="s">
        <v>457</v>
      </c>
      <c r="C98" s="54"/>
      <c r="D98" s="56"/>
      <c r="E98" s="54" t="s">
        <v>558</v>
      </c>
      <c r="F98" s="55" t="s">
        <v>559</v>
      </c>
      <c r="G98" s="54"/>
    </row>
    <row r="99" spans="1:7" ht="21" customHeight="1" x14ac:dyDescent="0.25">
      <c r="A99" s="58" t="s">
        <v>458</v>
      </c>
      <c r="B99" s="59" t="s">
        <v>459</v>
      </c>
      <c r="C99" s="58"/>
      <c r="D99" s="56"/>
      <c r="E99" s="58" t="s">
        <v>560</v>
      </c>
      <c r="F99" s="59" t="s">
        <v>561</v>
      </c>
      <c r="G99" s="58"/>
    </row>
    <row r="100" spans="1:7" ht="21" customHeight="1" x14ac:dyDescent="0.25">
      <c r="A100" s="54" t="s">
        <v>460</v>
      </c>
      <c r="B100" s="55" t="s">
        <v>461</v>
      </c>
      <c r="C100" s="54"/>
      <c r="D100" s="56"/>
      <c r="E100" s="54" t="s">
        <v>562</v>
      </c>
      <c r="F100" s="55" t="s">
        <v>563</v>
      </c>
      <c r="G100" s="54"/>
    </row>
    <row r="101" spans="1:7" ht="21" customHeight="1" x14ac:dyDescent="0.25">
      <c r="A101" s="58" t="s">
        <v>464</v>
      </c>
      <c r="B101" s="59" t="s">
        <v>465</v>
      </c>
      <c r="C101" s="58"/>
      <c r="D101" s="56"/>
      <c r="E101" s="58" t="s">
        <v>568</v>
      </c>
      <c r="F101" s="59" t="s">
        <v>569</v>
      </c>
      <c r="G101" s="58"/>
    </row>
    <row r="102" spans="1:7" ht="21" customHeight="1" x14ac:dyDescent="0.25">
      <c r="A102" s="51" t="s">
        <v>28</v>
      </c>
      <c r="B102" s="51" t="s">
        <v>17</v>
      </c>
      <c r="C102" s="51" t="s">
        <v>29</v>
      </c>
      <c r="D102" s="52"/>
      <c r="E102" s="51" t="s">
        <v>28</v>
      </c>
      <c r="F102" s="51" t="s">
        <v>17</v>
      </c>
      <c r="G102" s="51" t="s">
        <v>29</v>
      </c>
    </row>
    <row r="103" spans="1:7" ht="21" customHeight="1" x14ac:dyDescent="0.25">
      <c r="A103" s="54" t="s">
        <v>570</v>
      </c>
      <c r="B103" s="55" t="s">
        <v>571</v>
      </c>
      <c r="C103" s="54"/>
      <c r="D103" s="56"/>
      <c r="E103" s="54"/>
      <c r="F103" s="55"/>
      <c r="G103" s="54"/>
    </row>
    <row r="104" spans="1:7" ht="21" customHeight="1" x14ac:dyDescent="0.25">
      <c r="A104" s="58" t="s">
        <v>572</v>
      </c>
      <c r="B104" s="59" t="s">
        <v>573</v>
      </c>
      <c r="C104" s="58"/>
      <c r="D104" s="56"/>
      <c r="E104" s="58"/>
      <c r="F104" s="59"/>
      <c r="G104" s="58"/>
    </row>
    <row r="105" spans="1:7" ht="21" customHeight="1" x14ac:dyDescent="0.25">
      <c r="A105" s="54" t="s">
        <v>574</v>
      </c>
      <c r="B105" s="55" t="s">
        <v>575</v>
      </c>
      <c r="C105" s="54"/>
      <c r="D105" s="56"/>
      <c r="E105" s="54"/>
      <c r="F105" s="55"/>
      <c r="G105" s="54"/>
    </row>
    <row r="106" spans="1:7" ht="21" customHeight="1" x14ac:dyDescent="0.25">
      <c r="A106" s="58" t="s">
        <v>584</v>
      </c>
      <c r="B106" s="59" t="s">
        <v>585</v>
      </c>
      <c r="C106" s="58"/>
      <c r="D106" s="56"/>
      <c r="E106" s="58"/>
      <c r="F106" s="59"/>
      <c r="G106" s="58"/>
    </row>
    <row r="107" spans="1:7" ht="21" customHeight="1" x14ac:dyDescent="0.25">
      <c r="A107" s="54" t="s">
        <v>590</v>
      </c>
      <c r="B107" s="55" t="s">
        <v>591</v>
      </c>
      <c r="C107" s="54"/>
      <c r="D107" s="56"/>
      <c r="E107" s="54"/>
      <c r="F107" s="55"/>
      <c r="G107" s="54"/>
    </row>
    <row r="108" spans="1:7" ht="21" customHeight="1" x14ac:dyDescent="0.25">
      <c r="A108" s="58" t="s">
        <v>592</v>
      </c>
      <c r="B108" s="59" t="s">
        <v>593</v>
      </c>
      <c r="C108" s="58"/>
      <c r="D108" s="56"/>
      <c r="E108" s="58"/>
      <c r="F108" s="59"/>
      <c r="G108" s="58"/>
    </row>
    <row r="109" spans="1:7" ht="21" customHeight="1" x14ac:dyDescent="0.25">
      <c r="A109" s="54" t="s">
        <v>594</v>
      </c>
      <c r="B109" s="55" t="s">
        <v>595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596</v>
      </c>
      <c r="B110" s="59" t="s">
        <v>597</v>
      </c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>
      <c r="A121" s="54"/>
      <c r="B121" s="55"/>
      <c r="C121" s="54"/>
      <c r="D121" s="56"/>
      <c r="E121" s="54"/>
      <c r="F121" s="55"/>
      <c r="G121" s="54"/>
    </row>
    <row r="122" spans="1:7" ht="21" customHeight="1" x14ac:dyDescent="0.25">
      <c r="A122" s="58"/>
      <c r="B122" s="59"/>
      <c r="C122" s="58"/>
      <c r="D122" s="56"/>
      <c r="E122" s="58"/>
      <c r="F122" s="59"/>
      <c r="G122" s="58"/>
    </row>
    <row r="123" spans="1:7" ht="21" customHeight="1" x14ac:dyDescent="0.25">
      <c r="A123" s="54"/>
      <c r="B123" s="55"/>
      <c r="C123" s="54"/>
      <c r="D123" s="56"/>
      <c r="E123" s="54"/>
      <c r="F123" s="55"/>
      <c r="G123" s="54"/>
    </row>
    <row r="124" spans="1:7" ht="21" customHeight="1" x14ac:dyDescent="0.25">
      <c r="A124" s="58"/>
      <c r="B124" s="59"/>
      <c r="C124" s="58"/>
      <c r="D124" s="56"/>
      <c r="E124" s="58"/>
      <c r="F124" s="59"/>
      <c r="G124" s="58"/>
    </row>
    <row r="125" spans="1:7" ht="21" customHeight="1" x14ac:dyDescent="0.25">
      <c r="A125" s="54"/>
      <c r="B125" s="55"/>
      <c r="C125" s="54"/>
      <c r="D125" s="56"/>
      <c r="E125" s="54"/>
      <c r="F125" s="55"/>
      <c r="G125" s="54"/>
    </row>
    <row r="126" spans="1:7" ht="21" customHeight="1" x14ac:dyDescent="0.25">
      <c r="A126" s="58"/>
      <c r="B126" s="59"/>
      <c r="C126" s="58"/>
      <c r="D126" s="56"/>
      <c r="E126" s="58"/>
      <c r="F126" s="59"/>
      <c r="G126" s="58"/>
    </row>
    <row r="127" spans="1:7" ht="21" customHeight="1" x14ac:dyDescent="0.25">
      <c r="A127" s="54"/>
      <c r="B127" s="55"/>
      <c r="C127" s="54"/>
      <c r="D127" s="56"/>
      <c r="E127" s="54"/>
      <c r="F127" s="55"/>
      <c r="G127" s="54"/>
    </row>
    <row r="128" spans="1:7" ht="21" customHeight="1" x14ac:dyDescent="0.25">
      <c r="A128" s="58"/>
      <c r="B128" s="59"/>
      <c r="C128" s="58"/>
      <c r="D128" s="56"/>
      <c r="E128" s="58"/>
      <c r="F128" s="59"/>
      <c r="G128" s="58"/>
    </row>
    <row r="129" spans="1:12" ht="23.25" x14ac:dyDescent="0.35">
      <c r="A129" s="1" t="s">
        <v>377</v>
      </c>
      <c r="B129" s="47"/>
      <c r="C129" s="48"/>
      <c r="G129" s="50" t="s">
        <v>1843</v>
      </c>
    </row>
    <row r="130" spans="1:12" ht="21" x14ac:dyDescent="0.35">
      <c r="A130" s="28" t="s">
        <v>1864</v>
      </c>
      <c r="B130" s="47"/>
      <c r="C130" s="48"/>
      <c r="G130" s="50" t="s">
        <v>1856</v>
      </c>
    </row>
    <row r="131" spans="1:12" x14ac:dyDescent="0.25">
      <c r="A131" s="11"/>
    </row>
    <row r="138" spans="1:12" x14ac:dyDescent="0.25">
      <c r="I138" s="28"/>
    </row>
    <row r="139" spans="1:12" ht="17.100000000000001" customHeight="1" x14ac:dyDescent="0.35">
      <c r="A139" s="113" t="s">
        <v>26</v>
      </c>
      <c r="B139" s="113"/>
      <c r="C139" s="113"/>
      <c r="D139" s="113"/>
      <c r="E139" s="113"/>
      <c r="F139" s="113"/>
      <c r="G139" s="113"/>
      <c r="H139" s="28"/>
    </row>
    <row r="140" spans="1:12" ht="17.100000000000001" customHeight="1" x14ac:dyDescent="0.3">
      <c r="A140" s="112" t="s">
        <v>27</v>
      </c>
      <c r="B140" s="112"/>
      <c r="C140" s="112"/>
      <c r="D140" s="112"/>
      <c r="E140" s="112"/>
      <c r="F140" s="112"/>
      <c r="G140" s="112"/>
    </row>
    <row r="142" spans="1:12" s="53" customFormat="1" ht="21" customHeight="1" x14ac:dyDescent="0.25">
      <c r="A142" s="51" t="s">
        <v>28</v>
      </c>
      <c r="B142" s="51" t="s">
        <v>17</v>
      </c>
      <c r="C142" s="51" t="s">
        <v>29</v>
      </c>
      <c r="D142" s="52"/>
      <c r="E142" s="51" t="s">
        <v>28</v>
      </c>
      <c r="F142" s="51" t="s">
        <v>17</v>
      </c>
      <c r="G142" s="51" t="s">
        <v>29</v>
      </c>
    </row>
    <row r="143" spans="1:12" s="57" customFormat="1" ht="21" customHeight="1" x14ac:dyDescent="0.25">
      <c r="A143" s="54" t="s">
        <v>1865</v>
      </c>
      <c r="B143" s="55" t="s">
        <v>1866</v>
      </c>
      <c r="C143" s="54"/>
      <c r="D143" s="56"/>
      <c r="E143" s="54"/>
      <c r="F143" s="55"/>
      <c r="G143" s="54"/>
      <c r="H143" s="75"/>
      <c r="J143"/>
      <c r="K143"/>
      <c r="L143"/>
    </row>
    <row r="144" spans="1:12" s="57" customFormat="1" ht="21" customHeight="1" x14ac:dyDescent="0.25">
      <c r="A144" s="58" t="s">
        <v>1867</v>
      </c>
      <c r="B144" s="59" t="s">
        <v>1868</v>
      </c>
      <c r="C144" s="58"/>
      <c r="D144" s="56"/>
      <c r="E144" s="58"/>
      <c r="F144" s="59"/>
      <c r="G144" s="58"/>
      <c r="I144"/>
      <c r="J144"/>
      <c r="K144"/>
    </row>
    <row r="145" spans="1:11" s="57" customFormat="1" ht="21" customHeight="1" x14ac:dyDescent="0.25">
      <c r="A145" s="54"/>
      <c r="B145" s="55"/>
      <c r="C145" s="54"/>
      <c r="D145" s="56"/>
      <c r="E145" s="54"/>
      <c r="F145" s="55"/>
      <c r="G145" s="54"/>
      <c r="I145"/>
      <c r="J145"/>
      <c r="K145"/>
    </row>
    <row r="146" spans="1:11" s="57" customFormat="1" ht="21" customHeight="1" x14ac:dyDescent="0.25">
      <c r="A146" s="58"/>
      <c r="B146" s="59"/>
      <c r="C146" s="58"/>
      <c r="D146" s="56"/>
      <c r="E146" s="58"/>
      <c r="F146" s="59"/>
      <c r="G146" s="58"/>
      <c r="I146"/>
      <c r="J146"/>
      <c r="K146"/>
    </row>
    <row r="147" spans="1:11" s="57" customFormat="1" ht="21" customHeight="1" x14ac:dyDescent="0.25">
      <c r="A147" s="54"/>
      <c r="B147" s="55"/>
      <c r="C147" s="54"/>
      <c r="D147" s="56"/>
      <c r="E147" s="54"/>
      <c r="F147" s="55"/>
      <c r="G147" s="54"/>
      <c r="I147"/>
      <c r="J147"/>
      <c r="K147"/>
    </row>
    <row r="148" spans="1:11" s="57" customFormat="1" ht="21" customHeight="1" x14ac:dyDescent="0.25">
      <c r="A148" s="58"/>
      <c r="B148" s="59"/>
      <c r="C148" s="58"/>
      <c r="D148" s="56"/>
      <c r="E148" s="58"/>
      <c r="F148" s="59"/>
      <c r="G148" s="58"/>
      <c r="I148"/>
      <c r="J148"/>
      <c r="K148"/>
    </row>
    <row r="149" spans="1:11" s="57" customFormat="1" ht="21" customHeight="1" x14ac:dyDescent="0.25">
      <c r="A149" s="54"/>
      <c r="B149" s="55"/>
      <c r="C149" s="54"/>
      <c r="D149" s="56"/>
      <c r="E149" s="54"/>
      <c r="F149" s="55"/>
      <c r="G149" s="54"/>
      <c r="I149"/>
      <c r="J149"/>
      <c r="K149"/>
    </row>
    <row r="150" spans="1:11" s="57" customFormat="1" ht="21" customHeight="1" x14ac:dyDescent="0.25">
      <c r="A150" s="58"/>
      <c r="B150" s="59"/>
      <c r="C150" s="58"/>
      <c r="D150" s="56"/>
      <c r="E150" s="58"/>
      <c r="F150" s="59"/>
      <c r="G150" s="58"/>
      <c r="I150"/>
      <c r="J150"/>
      <c r="K150"/>
    </row>
    <row r="151" spans="1:11" s="57" customFormat="1" ht="21" customHeight="1" x14ac:dyDescent="0.25">
      <c r="A151" s="54"/>
      <c r="B151" s="55"/>
      <c r="C151" s="54"/>
      <c r="D151" s="56"/>
      <c r="E151" s="54"/>
      <c r="F151" s="55"/>
      <c r="G151" s="54"/>
      <c r="I151"/>
      <c r="J151"/>
      <c r="K151"/>
    </row>
    <row r="152" spans="1:11" s="57" customFormat="1" ht="21" customHeight="1" x14ac:dyDescent="0.25">
      <c r="A152" s="58"/>
      <c r="B152" s="59"/>
      <c r="C152" s="58"/>
      <c r="D152" s="56"/>
      <c r="E152" s="58"/>
      <c r="F152" s="59"/>
      <c r="G152" s="58"/>
      <c r="I152"/>
      <c r="J152"/>
      <c r="K152"/>
    </row>
    <row r="153" spans="1:11" s="57" customFormat="1" ht="21" customHeight="1" x14ac:dyDescent="0.25">
      <c r="A153" s="54"/>
      <c r="B153" s="55"/>
      <c r="C153" s="54"/>
      <c r="D153" s="56"/>
      <c r="E153" s="54"/>
      <c r="F153" s="55"/>
      <c r="G153" s="54"/>
      <c r="I153"/>
      <c r="J153"/>
      <c r="K153"/>
    </row>
    <row r="154" spans="1:11" s="57" customFormat="1" ht="21" customHeight="1" x14ac:dyDescent="0.25">
      <c r="A154" s="58"/>
      <c r="B154" s="59"/>
      <c r="C154" s="58"/>
      <c r="D154" s="56"/>
      <c r="E154" s="58"/>
      <c r="F154" s="59"/>
      <c r="G154" s="58"/>
      <c r="I154"/>
      <c r="J154"/>
      <c r="K154"/>
    </row>
    <row r="155" spans="1:11" s="57" customFormat="1" ht="21" customHeight="1" x14ac:dyDescent="0.25">
      <c r="A155" s="54"/>
      <c r="B155" s="55"/>
      <c r="C155" s="54"/>
      <c r="D155" s="56"/>
      <c r="E155" s="54"/>
      <c r="F155" s="55"/>
      <c r="G155" s="54"/>
      <c r="I155"/>
      <c r="J155"/>
      <c r="K155"/>
    </row>
    <row r="156" spans="1:11" s="57" customFormat="1" ht="21" customHeight="1" x14ac:dyDescent="0.25">
      <c r="A156" s="58"/>
      <c r="B156" s="59"/>
      <c r="C156" s="58"/>
      <c r="D156" s="56"/>
      <c r="E156" s="58"/>
      <c r="F156" s="59"/>
      <c r="G156" s="58"/>
      <c r="I156"/>
      <c r="J156"/>
      <c r="K156"/>
    </row>
    <row r="157" spans="1:11" s="57" customFormat="1" ht="21" customHeight="1" x14ac:dyDescent="0.25">
      <c r="A157" s="54"/>
      <c r="B157" s="55"/>
      <c r="C157" s="54"/>
      <c r="D157" s="56"/>
      <c r="E157" s="54"/>
      <c r="F157" s="55"/>
      <c r="G157" s="54"/>
      <c r="I157"/>
      <c r="J157"/>
      <c r="K157"/>
    </row>
    <row r="158" spans="1:11" s="57" customFormat="1" ht="21" customHeight="1" x14ac:dyDescent="0.25">
      <c r="A158" s="58"/>
      <c r="B158" s="59"/>
      <c r="C158" s="58"/>
      <c r="D158" s="56"/>
      <c r="E158" s="58"/>
      <c r="F158" s="59"/>
      <c r="G158" s="58"/>
      <c r="I158"/>
      <c r="J158"/>
      <c r="K158"/>
    </row>
    <row r="159" spans="1:11" s="57" customFormat="1" ht="21" customHeight="1" x14ac:dyDescent="0.25">
      <c r="A159" s="54"/>
      <c r="B159" s="55"/>
      <c r="C159" s="54"/>
      <c r="D159" s="56"/>
      <c r="E159" s="54"/>
      <c r="F159" s="55"/>
      <c r="G159" s="54"/>
      <c r="I159"/>
      <c r="J159"/>
      <c r="K159"/>
    </row>
    <row r="160" spans="1:11" s="57" customFormat="1" ht="21" customHeight="1" x14ac:dyDescent="0.25">
      <c r="A160" s="58"/>
      <c r="B160" s="59"/>
      <c r="C160" s="58"/>
      <c r="D160" s="56"/>
      <c r="E160" s="58"/>
      <c r="F160" s="59"/>
      <c r="G160" s="58"/>
      <c r="I160"/>
      <c r="J160"/>
      <c r="K160"/>
    </row>
    <row r="161" spans="1:11" s="57" customFormat="1" ht="21" customHeight="1" x14ac:dyDescent="0.25">
      <c r="A161" s="54"/>
      <c r="B161" s="55"/>
      <c r="C161" s="54"/>
      <c r="D161" s="56"/>
      <c r="E161" s="54"/>
      <c r="F161" s="55"/>
      <c r="G161" s="54"/>
      <c r="I161"/>
      <c r="J161"/>
      <c r="K161"/>
    </row>
    <row r="162" spans="1:11" s="57" customFormat="1" ht="21" customHeight="1" x14ac:dyDescent="0.25">
      <c r="A162" s="58"/>
      <c r="B162" s="59"/>
      <c r="C162" s="58"/>
      <c r="D162" s="56"/>
      <c r="E162" s="58"/>
      <c r="F162" s="59"/>
      <c r="G162" s="58"/>
      <c r="I162"/>
      <c r="J162"/>
      <c r="K162"/>
    </row>
    <row r="163" spans="1:11" s="57" customFormat="1" ht="21" customHeight="1" x14ac:dyDescent="0.25">
      <c r="A163" s="54"/>
      <c r="B163" s="55"/>
      <c r="C163" s="54"/>
      <c r="D163" s="56"/>
      <c r="E163" s="54"/>
      <c r="F163" s="55"/>
      <c r="G163" s="54"/>
      <c r="I163"/>
      <c r="J163"/>
      <c r="K163"/>
    </row>
    <row r="164" spans="1:11" s="57" customFormat="1" ht="21" customHeight="1" x14ac:dyDescent="0.25">
      <c r="A164" s="58"/>
      <c r="B164" s="59"/>
      <c r="C164" s="58"/>
      <c r="D164" s="56"/>
      <c r="E164" s="58"/>
      <c r="F164" s="59"/>
      <c r="G164" s="58"/>
      <c r="I164"/>
      <c r="J164"/>
      <c r="K164"/>
    </row>
    <row r="165" spans="1:11" s="57" customFormat="1" ht="21" customHeight="1" x14ac:dyDescent="0.25">
      <c r="A165" s="54"/>
      <c r="B165" s="55"/>
      <c r="C165" s="54"/>
      <c r="D165" s="56"/>
      <c r="E165" s="54"/>
      <c r="F165" s="55"/>
      <c r="G165" s="54"/>
      <c r="I165"/>
      <c r="J165"/>
      <c r="K165"/>
    </row>
    <row r="166" spans="1:11" s="57" customFormat="1" ht="21" customHeight="1" x14ac:dyDescent="0.25">
      <c r="A166" s="58"/>
      <c r="B166" s="59"/>
      <c r="C166" s="58"/>
      <c r="D166" s="56"/>
      <c r="E166" s="58"/>
      <c r="F166" s="59"/>
      <c r="G166" s="58"/>
      <c r="I166"/>
      <c r="J166"/>
      <c r="K166"/>
    </row>
    <row r="167" spans="1:11" s="57" customFormat="1" ht="21" customHeight="1" x14ac:dyDescent="0.25">
      <c r="A167" s="54"/>
      <c r="B167" s="55"/>
      <c r="C167" s="54"/>
      <c r="D167" s="56"/>
      <c r="E167" s="54"/>
      <c r="F167" s="55"/>
      <c r="G167" s="54"/>
      <c r="I167"/>
      <c r="J167"/>
      <c r="K167"/>
    </row>
    <row r="168" spans="1:11" s="57" customFormat="1" ht="21" customHeight="1" x14ac:dyDescent="0.25">
      <c r="A168" s="58"/>
      <c r="B168" s="59"/>
      <c r="C168" s="58"/>
      <c r="D168" s="56"/>
      <c r="E168" s="58"/>
      <c r="F168" s="59"/>
      <c r="G168" s="58"/>
      <c r="I168"/>
      <c r="J168"/>
      <c r="K168"/>
    </row>
  </sheetData>
  <mergeCells count="6">
    <mergeCell ref="A140:G140"/>
    <mergeCell ref="A11:G11"/>
    <mergeCell ref="A12:G12"/>
    <mergeCell ref="A72:G72"/>
    <mergeCell ref="A73:G73"/>
    <mergeCell ref="A139:G139"/>
  </mergeCells>
  <pageMargins left="0.5" right="0.5" top="0.5" bottom="0.5" header="0" footer="0"/>
  <pageSetup scale="90" fitToHeight="3" orientation="portrait" r:id="rId1"/>
  <rowBreaks count="2" manualBreakCount="2">
    <brk id="61" max="16383" man="1"/>
    <brk id="12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4"/>
  <sheetViews>
    <sheetView view="pageBreakPreview" zoomScale="60" zoomScaleNormal="100" workbookViewId="0">
      <selection activeCell="A18" sqref="A1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600</v>
      </c>
      <c r="B1" s="47"/>
      <c r="C1" s="48"/>
      <c r="G1" s="50" t="s">
        <v>1843</v>
      </c>
    </row>
    <row r="2" spans="1:7" ht="21" x14ac:dyDescent="0.35">
      <c r="A2" s="28" t="s">
        <v>1871</v>
      </c>
      <c r="B2" s="47"/>
      <c r="C2" s="48"/>
      <c r="G2" s="50" t="s">
        <v>1853</v>
      </c>
    </row>
    <row r="3" spans="1:7" x14ac:dyDescent="0.25">
      <c r="A3" s="12"/>
    </row>
    <row r="11" spans="1:7" ht="21" x14ac:dyDescent="0.35">
      <c r="A11" s="113" t="s">
        <v>26</v>
      </c>
      <c r="B11" s="113"/>
      <c r="C11" s="113"/>
      <c r="D11" s="113"/>
      <c r="E11" s="113"/>
      <c r="F11" s="113"/>
      <c r="G11" s="113"/>
    </row>
    <row r="12" spans="1:7" ht="18.75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1" customHeight="1" x14ac:dyDescent="0.25">
      <c r="A41" s="51" t="s">
        <v>28</v>
      </c>
      <c r="B41" s="51" t="s">
        <v>17</v>
      </c>
      <c r="C41" s="51" t="s">
        <v>29</v>
      </c>
      <c r="D41" s="52"/>
      <c r="E41" s="51" t="s">
        <v>28</v>
      </c>
      <c r="F41" s="51" t="s">
        <v>17</v>
      </c>
      <c r="G41" s="51" t="s">
        <v>29</v>
      </c>
    </row>
    <row r="42" spans="1:7" ht="21" customHeight="1" x14ac:dyDescent="0.25">
      <c r="A42" s="54"/>
      <c r="B42" s="55"/>
      <c r="C42" s="54"/>
      <c r="D42" s="56"/>
      <c r="E42" s="54"/>
      <c r="F42" s="55"/>
      <c r="G42" s="54"/>
    </row>
    <row r="43" spans="1:7" ht="21" customHeight="1" x14ac:dyDescent="0.25">
      <c r="A43" s="58"/>
      <c r="B43" s="59"/>
      <c r="C43" s="58"/>
      <c r="D43" s="56"/>
      <c r="E43" s="58"/>
      <c r="F43" s="59"/>
      <c r="G43" s="58"/>
    </row>
    <row r="44" spans="1:7" ht="21" customHeight="1" x14ac:dyDescent="0.25">
      <c r="A44" s="54"/>
      <c r="B44" s="55"/>
      <c r="C44" s="54"/>
      <c r="D44" s="56"/>
      <c r="E44" s="54"/>
      <c r="F44" s="55"/>
      <c r="G44" s="54"/>
    </row>
    <row r="45" spans="1:7" ht="21" customHeight="1" x14ac:dyDescent="0.25">
      <c r="A45" s="58"/>
      <c r="B45" s="59"/>
      <c r="C45" s="58"/>
      <c r="D45" s="56"/>
      <c r="E45" s="58"/>
      <c r="F45" s="59"/>
      <c r="G45" s="58"/>
    </row>
    <row r="46" spans="1:7" ht="21" customHeight="1" x14ac:dyDescent="0.25">
      <c r="A46" s="54"/>
      <c r="B46" s="55"/>
      <c r="C46" s="54"/>
      <c r="D46" s="56"/>
      <c r="E46" s="54"/>
      <c r="F46" s="55"/>
      <c r="G46" s="54"/>
    </row>
    <row r="47" spans="1:7" ht="21" customHeight="1" x14ac:dyDescent="0.25">
      <c r="A47" s="58"/>
      <c r="B47" s="59"/>
      <c r="C47" s="58"/>
      <c r="D47" s="56"/>
      <c r="E47" s="58"/>
      <c r="F47" s="59"/>
      <c r="G47" s="58"/>
    </row>
    <row r="48" spans="1:7" ht="21" customHeight="1" x14ac:dyDescent="0.25">
      <c r="A48" s="54"/>
      <c r="B48" s="55"/>
      <c r="C48" s="54"/>
      <c r="D48" s="56"/>
      <c r="E48" s="54"/>
      <c r="F48" s="55"/>
      <c r="G48" s="54"/>
    </row>
    <row r="49" spans="1:7" ht="21" customHeight="1" x14ac:dyDescent="0.25">
      <c r="A49" s="58"/>
      <c r="B49" s="59"/>
      <c r="C49" s="58"/>
      <c r="D49" s="56"/>
      <c r="E49" s="58"/>
      <c r="F49" s="59"/>
      <c r="G49" s="58"/>
    </row>
    <row r="50" spans="1:7" ht="21" customHeight="1" x14ac:dyDescent="0.25">
      <c r="A50" s="54"/>
      <c r="B50" s="55"/>
      <c r="C50" s="54"/>
      <c r="D50" s="56"/>
      <c r="E50" s="54"/>
      <c r="F50" s="55"/>
      <c r="G50" s="54"/>
    </row>
    <row r="51" spans="1:7" ht="21" customHeight="1" x14ac:dyDescent="0.25">
      <c r="A51" s="58"/>
      <c r="B51" s="59"/>
      <c r="C51" s="58"/>
      <c r="D51" s="56"/>
      <c r="E51" s="58"/>
      <c r="F51" s="59"/>
      <c r="G51" s="58"/>
    </row>
    <row r="52" spans="1:7" ht="21" customHeight="1" x14ac:dyDescent="0.25">
      <c r="A52" s="54"/>
      <c r="B52" s="55"/>
      <c r="C52" s="54"/>
      <c r="D52" s="56"/>
      <c r="E52" s="54"/>
      <c r="F52" s="55"/>
      <c r="G52" s="54"/>
    </row>
    <row r="53" spans="1:7" ht="21" customHeight="1" x14ac:dyDescent="0.25">
      <c r="A53" s="58"/>
      <c r="B53" s="59"/>
      <c r="C53" s="58"/>
      <c r="D53" s="56"/>
      <c r="E53" s="58"/>
      <c r="F53" s="59"/>
      <c r="G53" s="58"/>
    </row>
    <row r="54" spans="1:7" ht="21" customHeight="1" x14ac:dyDescent="0.25">
      <c r="A54" s="54"/>
      <c r="B54" s="55"/>
      <c r="C54" s="54"/>
      <c r="D54" s="56"/>
      <c r="E54" s="54"/>
      <c r="F54" s="55"/>
      <c r="G54" s="54"/>
    </row>
    <row r="55" spans="1:7" ht="21" customHeight="1" x14ac:dyDescent="0.25">
      <c r="A55" s="58"/>
      <c r="B55" s="59"/>
      <c r="C55" s="58"/>
      <c r="D55" s="56"/>
      <c r="E55" s="58"/>
      <c r="F55" s="59"/>
      <c r="G55" s="58"/>
    </row>
    <row r="56" spans="1:7" ht="21" customHeight="1" x14ac:dyDescent="0.25">
      <c r="A56" s="54"/>
      <c r="B56" s="55"/>
      <c r="C56" s="54"/>
      <c r="D56" s="56"/>
      <c r="E56" s="54"/>
      <c r="F56" s="55"/>
      <c r="G56" s="54"/>
    </row>
    <row r="57" spans="1:7" ht="21" customHeight="1" x14ac:dyDescent="0.25">
      <c r="A57" s="58"/>
      <c r="B57" s="59"/>
      <c r="C57" s="58"/>
      <c r="D57" s="56"/>
      <c r="E57" s="58"/>
      <c r="F57" s="59"/>
      <c r="G57" s="58"/>
    </row>
    <row r="58" spans="1:7" ht="21" customHeight="1" x14ac:dyDescent="0.25">
      <c r="A58" s="54"/>
      <c r="B58" s="55"/>
      <c r="C58" s="54"/>
      <c r="D58" s="56"/>
      <c r="E58" s="54"/>
      <c r="F58" s="55"/>
      <c r="G58" s="54"/>
    </row>
    <row r="59" spans="1:7" ht="21" customHeight="1" x14ac:dyDescent="0.25">
      <c r="A59" s="58"/>
      <c r="B59" s="59"/>
      <c r="C59" s="58"/>
      <c r="D59" s="56"/>
      <c r="E59" s="58"/>
      <c r="F59" s="59"/>
      <c r="G59" s="58"/>
    </row>
    <row r="60" spans="1:7" ht="21" customHeight="1" x14ac:dyDescent="0.25">
      <c r="A60" s="54"/>
      <c r="B60" s="55"/>
      <c r="C60" s="54"/>
      <c r="D60" s="56"/>
      <c r="E60" s="54"/>
      <c r="F60" s="55"/>
      <c r="G60" s="54"/>
    </row>
    <row r="61" spans="1:7" ht="21" customHeight="1" x14ac:dyDescent="0.25">
      <c r="A61" s="58"/>
      <c r="B61" s="59"/>
      <c r="C61" s="58"/>
      <c r="D61" s="56"/>
      <c r="E61" s="58"/>
      <c r="F61" s="59"/>
      <c r="G61" s="58"/>
    </row>
    <row r="62" spans="1:7" ht="23.25" x14ac:dyDescent="0.35">
      <c r="A62" s="1" t="s">
        <v>600</v>
      </c>
      <c r="B62" s="47"/>
      <c r="C62" s="48"/>
      <c r="G62" s="50" t="s">
        <v>1843</v>
      </c>
    </row>
    <row r="63" spans="1:7" ht="21" x14ac:dyDescent="0.35">
      <c r="A63" s="28" t="s">
        <v>1855</v>
      </c>
      <c r="B63" s="47"/>
      <c r="C63" s="48"/>
      <c r="G63" s="50" t="s">
        <v>1853</v>
      </c>
    </row>
    <row r="64" spans="1:7" x14ac:dyDescent="0.25">
      <c r="A64" s="12"/>
    </row>
    <row r="72" spans="1:7" ht="21" customHeight="1" x14ac:dyDescent="0.35">
      <c r="A72" s="113" t="s">
        <v>26</v>
      </c>
      <c r="B72" s="113"/>
      <c r="C72" s="113"/>
      <c r="D72" s="113"/>
      <c r="E72" s="113"/>
      <c r="F72" s="113"/>
      <c r="G72" s="113"/>
    </row>
    <row r="73" spans="1:7" ht="18.75" customHeight="1" x14ac:dyDescent="0.3">
      <c r="A73" s="112" t="s">
        <v>27</v>
      </c>
      <c r="B73" s="112"/>
      <c r="C73" s="112"/>
      <c r="D73" s="112"/>
      <c r="E73" s="112"/>
      <c r="F73" s="112"/>
      <c r="G73" s="112"/>
    </row>
    <row r="75" spans="1:7" ht="21" customHeight="1" x14ac:dyDescent="0.25">
      <c r="A75" s="51" t="s">
        <v>28</v>
      </c>
      <c r="B75" s="51" t="s">
        <v>17</v>
      </c>
      <c r="C75" s="51" t="s">
        <v>29</v>
      </c>
      <c r="D75" s="52"/>
      <c r="E75" s="51" t="s">
        <v>28</v>
      </c>
      <c r="F75" s="51" t="s">
        <v>17</v>
      </c>
      <c r="G75" s="51" t="s">
        <v>29</v>
      </c>
    </row>
    <row r="76" spans="1:7" ht="21" customHeight="1" x14ac:dyDescent="0.25">
      <c r="A76" s="54" t="s">
        <v>611</v>
      </c>
      <c r="B76" s="55" t="s">
        <v>612</v>
      </c>
      <c r="C76" s="54"/>
      <c r="D76" s="56"/>
      <c r="E76" s="54" t="s">
        <v>711</v>
      </c>
      <c r="F76" s="55" t="s">
        <v>712</v>
      </c>
      <c r="G76" s="54"/>
    </row>
    <row r="77" spans="1:7" ht="21" customHeight="1" x14ac:dyDescent="0.25">
      <c r="A77" s="58" t="s">
        <v>613</v>
      </c>
      <c r="B77" s="59" t="s">
        <v>614</v>
      </c>
      <c r="C77" s="58"/>
      <c r="D77" s="56"/>
      <c r="E77" s="58" t="s">
        <v>713</v>
      </c>
      <c r="F77" s="59" t="s">
        <v>714</v>
      </c>
      <c r="G77" s="58"/>
    </row>
    <row r="78" spans="1:7" ht="21" customHeight="1" x14ac:dyDescent="0.25">
      <c r="A78" s="54" t="s">
        <v>621</v>
      </c>
      <c r="B78" s="55" t="s">
        <v>622</v>
      </c>
      <c r="C78" s="54"/>
      <c r="D78" s="56"/>
      <c r="E78" s="54" t="s">
        <v>715</v>
      </c>
      <c r="F78" s="55" t="s">
        <v>716</v>
      </c>
      <c r="G78" s="54"/>
    </row>
    <row r="79" spans="1:7" ht="21" customHeight="1" x14ac:dyDescent="0.25">
      <c r="A79" s="58" t="s">
        <v>623</v>
      </c>
      <c r="B79" s="59" t="s">
        <v>624</v>
      </c>
      <c r="C79" s="58"/>
      <c r="D79" s="56"/>
      <c r="E79" s="58" t="s">
        <v>723</v>
      </c>
      <c r="F79" s="59" t="s">
        <v>724</v>
      </c>
      <c r="G79" s="58"/>
    </row>
    <row r="80" spans="1:7" ht="21" customHeight="1" x14ac:dyDescent="0.25">
      <c r="A80" s="54" t="s">
        <v>625</v>
      </c>
      <c r="B80" s="55" t="s">
        <v>626</v>
      </c>
      <c r="C80" s="54"/>
      <c r="D80" s="56"/>
      <c r="E80" s="54" t="s">
        <v>725</v>
      </c>
      <c r="F80" s="55" t="s">
        <v>726</v>
      </c>
      <c r="G80" s="54"/>
    </row>
    <row r="81" spans="1:7" ht="21" customHeight="1" x14ac:dyDescent="0.25">
      <c r="A81" s="58" t="s">
        <v>629</v>
      </c>
      <c r="B81" s="59" t="s">
        <v>630</v>
      </c>
      <c r="C81" s="58"/>
      <c r="D81" s="56"/>
      <c r="E81" s="58" t="s">
        <v>727</v>
      </c>
      <c r="F81" s="59" t="s">
        <v>728</v>
      </c>
      <c r="G81" s="58"/>
    </row>
    <row r="82" spans="1:7" ht="21" customHeight="1" x14ac:dyDescent="0.25">
      <c r="A82" s="54" t="s">
        <v>633</v>
      </c>
      <c r="B82" s="55" t="s">
        <v>634</v>
      </c>
      <c r="C82" s="54"/>
      <c r="D82" s="56"/>
      <c r="E82" s="54" t="s">
        <v>729</v>
      </c>
      <c r="F82" s="55" t="s">
        <v>730</v>
      </c>
      <c r="G82" s="54"/>
    </row>
    <row r="83" spans="1:7" ht="21" customHeight="1" x14ac:dyDescent="0.25">
      <c r="A83" s="58" t="s">
        <v>635</v>
      </c>
      <c r="B83" s="59" t="s">
        <v>636</v>
      </c>
      <c r="C83" s="58"/>
      <c r="D83" s="56"/>
      <c r="E83" s="58" t="s">
        <v>731</v>
      </c>
      <c r="F83" s="59" t="s">
        <v>732</v>
      </c>
      <c r="G83" s="58"/>
    </row>
    <row r="84" spans="1:7" ht="21" customHeight="1" x14ac:dyDescent="0.25">
      <c r="A84" s="54" t="s">
        <v>639</v>
      </c>
      <c r="B84" s="55" t="s">
        <v>640</v>
      </c>
      <c r="C84" s="54"/>
      <c r="D84" s="56"/>
      <c r="E84" s="54" t="s">
        <v>733</v>
      </c>
      <c r="F84" s="55" t="s">
        <v>734</v>
      </c>
      <c r="G84" s="54"/>
    </row>
    <row r="85" spans="1:7" ht="21" customHeight="1" x14ac:dyDescent="0.25">
      <c r="A85" s="58" t="s">
        <v>643</v>
      </c>
      <c r="B85" s="59" t="s">
        <v>644</v>
      </c>
      <c r="C85" s="58"/>
      <c r="D85" s="56"/>
      <c r="E85" s="58" t="s">
        <v>735</v>
      </c>
      <c r="F85" s="59" t="s">
        <v>736</v>
      </c>
      <c r="G85" s="58"/>
    </row>
    <row r="86" spans="1:7" ht="21" customHeight="1" x14ac:dyDescent="0.25">
      <c r="A86" s="54" t="s">
        <v>653</v>
      </c>
      <c r="B86" s="55" t="s">
        <v>654</v>
      </c>
      <c r="C86" s="54"/>
      <c r="D86" s="56"/>
      <c r="E86" s="54" t="s">
        <v>737</v>
      </c>
      <c r="F86" s="55" t="s">
        <v>738</v>
      </c>
      <c r="G86" s="54"/>
    </row>
    <row r="87" spans="1:7" ht="21" customHeight="1" x14ac:dyDescent="0.25">
      <c r="A87" s="58" t="s">
        <v>661</v>
      </c>
      <c r="B87" s="59" t="s">
        <v>662</v>
      </c>
      <c r="C87" s="58"/>
      <c r="D87" s="56"/>
      <c r="E87" s="58" t="s">
        <v>743</v>
      </c>
      <c r="F87" s="59" t="s">
        <v>744</v>
      </c>
      <c r="G87" s="58"/>
    </row>
    <row r="88" spans="1:7" ht="21" customHeight="1" x14ac:dyDescent="0.25">
      <c r="A88" s="54" t="s">
        <v>671</v>
      </c>
      <c r="B88" s="55" t="s">
        <v>672</v>
      </c>
      <c r="C88" s="54"/>
      <c r="D88" s="56"/>
      <c r="E88" s="54" t="s">
        <v>745</v>
      </c>
      <c r="F88" s="55" t="s">
        <v>746</v>
      </c>
      <c r="G88" s="54"/>
    </row>
    <row r="89" spans="1:7" ht="21" customHeight="1" x14ac:dyDescent="0.25">
      <c r="A89" s="58" t="s">
        <v>675</v>
      </c>
      <c r="B89" s="59" t="s">
        <v>676</v>
      </c>
      <c r="C89" s="58"/>
      <c r="D89" s="56"/>
      <c r="E89" s="58" t="s">
        <v>747</v>
      </c>
      <c r="F89" s="59" t="s">
        <v>748</v>
      </c>
      <c r="G89" s="58"/>
    </row>
    <row r="90" spans="1:7" ht="21" customHeight="1" x14ac:dyDescent="0.25">
      <c r="A90" s="54" t="s">
        <v>677</v>
      </c>
      <c r="B90" s="55" t="s">
        <v>678</v>
      </c>
      <c r="C90" s="54"/>
      <c r="D90" s="56"/>
      <c r="E90" s="54" t="s">
        <v>749</v>
      </c>
      <c r="F90" s="55" t="s">
        <v>750</v>
      </c>
      <c r="G90" s="54"/>
    </row>
    <row r="91" spans="1:7" ht="21" customHeight="1" x14ac:dyDescent="0.25">
      <c r="A91" s="58" t="s">
        <v>679</v>
      </c>
      <c r="B91" s="59" t="s">
        <v>680</v>
      </c>
      <c r="C91" s="58"/>
      <c r="D91" s="56"/>
      <c r="E91" s="58" t="s">
        <v>751</v>
      </c>
      <c r="F91" s="59" t="s">
        <v>752</v>
      </c>
      <c r="G91" s="58"/>
    </row>
    <row r="92" spans="1:7" ht="21" customHeight="1" x14ac:dyDescent="0.25">
      <c r="A92" s="54" t="s">
        <v>683</v>
      </c>
      <c r="B92" s="55" t="s">
        <v>684</v>
      </c>
      <c r="C92" s="54"/>
      <c r="D92" s="56"/>
      <c r="E92" s="54" t="s">
        <v>753</v>
      </c>
      <c r="F92" s="55" t="s">
        <v>754</v>
      </c>
      <c r="G92" s="54"/>
    </row>
    <row r="93" spans="1:7" ht="21" customHeight="1" x14ac:dyDescent="0.25">
      <c r="A93" s="58" t="s">
        <v>685</v>
      </c>
      <c r="B93" s="59" t="s">
        <v>686</v>
      </c>
      <c r="C93" s="58"/>
      <c r="D93" s="56"/>
      <c r="E93" s="58" t="s">
        <v>757</v>
      </c>
      <c r="F93" s="59" t="s">
        <v>758</v>
      </c>
      <c r="G93" s="58"/>
    </row>
    <row r="94" spans="1:7" ht="21" customHeight="1" x14ac:dyDescent="0.25">
      <c r="A94" s="54" t="s">
        <v>691</v>
      </c>
      <c r="B94" s="55" t="s">
        <v>692</v>
      </c>
      <c r="C94" s="54"/>
      <c r="D94" s="56"/>
      <c r="E94" s="54" t="s">
        <v>761</v>
      </c>
      <c r="F94" s="55" t="s">
        <v>762</v>
      </c>
      <c r="G94" s="54"/>
    </row>
    <row r="95" spans="1:7" ht="21" customHeight="1" x14ac:dyDescent="0.25">
      <c r="A95" s="58" t="s">
        <v>693</v>
      </c>
      <c r="B95" s="59" t="s">
        <v>694</v>
      </c>
      <c r="C95" s="58"/>
      <c r="D95" s="56"/>
      <c r="E95" s="58" t="s">
        <v>763</v>
      </c>
      <c r="F95" s="59" t="s">
        <v>764</v>
      </c>
      <c r="G95" s="58"/>
    </row>
    <row r="96" spans="1:7" ht="21" customHeight="1" x14ac:dyDescent="0.25">
      <c r="A96" s="54" t="s">
        <v>697</v>
      </c>
      <c r="B96" s="55" t="s">
        <v>698</v>
      </c>
      <c r="C96" s="54"/>
      <c r="D96" s="56"/>
      <c r="E96" s="54" t="s">
        <v>767</v>
      </c>
      <c r="F96" s="55" t="s">
        <v>768</v>
      </c>
      <c r="G96" s="54"/>
    </row>
    <row r="97" spans="1:7" ht="21" customHeight="1" x14ac:dyDescent="0.25">
      <c r="A97" s="58" t="s">
        <v>699</v>
      </c>
      <c r="B97" s="59" t="s">
        <v>700</v>
      </c>
      <c r="C97" s="58"/>
      <c r="D97" s="56"/>
      <c r="E97" s="58"/>
      <c r="F97" s="59"/>
      <c r="G97" s="58"/>
    </row>
    <row r="98" spans="1:7" ht="21" customHeight="1" x14ac:dyDescent="0.25">
      <c r="A98" s="54" t="s">
        <v>701</v>
      </c>
      <c r="B98" s="55" t="s">
        <v>702</v>
      </c>
      <c r="C98" s="54"/>
      <c r="D98" s="56"/>
      <c r="E98" s="54"/>
      <c r="F98" s="55"/>
      <c r="G98" s="54"/>
    </row>
    <row r="99" spans="1:7" ht="21" customHeight="1" x14ac:dyDescent="0.25">
      <c r="A99" s="58" t="s">
        <v>703</v>
      </c>
      <c r="B99" s="59" t="s">
        <v>704</v>
      </c>
      <c r="C99" s="58"/>
      <c r="D99" s="56"/>
      <c r="E99" s="58"/>
      <c r="F99" s="59"/>
      <c r="G99" s="58"/>
    </row>
    <row r="100" spans="1:7" ht="21" customHeight="1" x14ac:dyDescent="0.25">
      <c r="A100" s="54" t="s">
        <v>705</v>
      </c>
      <c r="B100" s="55" t="s">
        <v>706</v>
      </c>
      <c r="C100" s="54"/>
      <c r="D100" s="56"/>
      <c r="E100" s="54"/>
      <c r="F100" s="55"/>
      <c r="G100" s="54"/>
    </row>
    <row r="101" spans="1:7" ht="21" customHeight="1" x14ac:dyDescent="0.25">
      <c r="A101" s="58" t="s">
        <v>709</v>
      </c>
      <c r="B101" s="59" t="s">
        <v>710</v>
      </c>
      <c r="C101" s="58"/>
      <c r="D101" s="56"/>
      <c r="E101" s="58"/>
      <c r="F101" s="59"/>
      <c r="G101" s="58"/>
    </row>
    <row r="102" spans="1:7" ht="21" customHeight="1" x14ac:dyDescent="0.25">
      <c r="A102" s="51" t="s">
        <v>28</v>
      </c>
      <c r="B102" s="51" t="s">
        <v>17</v>
      </c>
      <c r="C102" s="51" t="s">
        <v>29</v>
      </c>
      <c r="D102" s="52"/>
      <c r="E102" s="51" t="s">
        <v>28</v>
      </c>
      <c r="F102" s="51" t="s">
        <v>17</v>
      </c>
      <c r="G102" s="51" t="s">
        <v>29</v>
      </c>
    </row>
    <row r="103" spans="1:7" ht="21" customHeight="1" x14ac:dyDescent="0.25">
      <c r="A103" s="54"/>
      <c r="B103" s="55"/>
      <c r="C103" s="54"/>
      <c r="D103" s="56"/>
      <c r="E103" s="54"/>
      <c r="F103" s="55"/>
      <c r="G103" s="54"/>
    </row>
    <row r="104" spans="1:7" ht="21" customHeight="1" x14ac:dyDescent="0.25">
      <c r="A104" s="58"/>
      <c r="B104" s="59"/>
      <c r="C104" s="58"/>
      <c r="D104" s="56"/>
      <c r="E104" s="58"/>
      <c r="F104" s="59"/>
      <c r="G104" s="58"/>
    </row>
    <row r="105" spans="1:7" ht="21" customHeight="1" x14ac:dyDescent="0.25">
      <c r="A105" s="54"/>
      <c r="B105" s="55"/>
      <c r="C105" s="54"/>
      <c r="D105" s="56"/>
      <c r="E105" s="54"/>
      <c r="F105" s="55"/>
      <c r="G105" s="54"/>
    </row>
    <row r="106" spans="1:7" ht="21" customHeight="1" x14ac:dyDescent="0.25">
      <c r="A106" s="58"/>
      <c r="B106" s="59"/>
      <c r="C106" s="58"/>
      <c r="D106" s="56"/>
      <c r="E106" s="58"/>
      <c r="F106" s="59"/>
      <c r="G106" s="58"/>
    </row>
    <row r="107" spans="1:7" ht="21" customHeight="1" x14ac:dyDescent="0.25">
      <c r="A107" s="54"/>
      <c r="B107" s="55"/>
      <c r="C107" s="54"/>
      <c r="D107" s="56"/>
      <c r="E107" s="54"/>
      <c r="F107" s="55"/>
      <c r="G107" s="54"/>
    </row>
    <row r="108" spans="1:7" ht="21" customHeight="1" x14ac:dyDescent="0.25">
      <c r="A108" s="58"/>
      <c r="B108" s="59"/>
      <c r="C108" s="58"/>
      <c r="D108" s="56"/>
      <c r="E108" s="58"/>
      <c r="F108" s="59"/>
      <c r="G108" s="58"/>
    </row>
    <row r="109" spans="1:7" ht="21" customHeight="1" x14ac:dyDescent="0.25">
      <c r="A109" s="54"/>
      <c r="B109" s="55"/>
      <c r="C109" s="54"/>
      <c r="D109" s="56"/>
      <c r="E109" s="54"/>
      <c r="F109" s="55"/>
      <c r="G109" s="54"/>
    </row>
    <row r="110" spans="1:7" ht="21" customHeight="1" x14ac:dyDescent="0.25">
      <c r="A110" s="58"/>
      <c r="B110" s="59"/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>
      <c r="A121" s="54"/>
      <c r="B121" s="55"/>
      <c r="C121" s="54"/>
      <c r="D121" s="56"/>
      <c r="E121" s="54"/>
      <c r="F121" s="55"/>
      <c r="G121" s="54"/>
    </row>
    <row r="122" spans="1:7" ht="21" customHeight="1" x14ac:dyDescent="0.25">
      <c r="A122" s="58"/>
      <c r="B122" s="59"/>
      <c r="C122" s="58"/>
      <c r="D122" s="56"/>
      <c r="E122" s="58"/>
      <c r="F122" s="59"/>
      <c r="G122" s="58"/>
    </row>
    <row r="123" spans="1:7" ht="23.25" x14ac:dyDescent="0.35">
      <c r="A123" s="1" t="s">
        <v>600</v>
      </c>
      <c r="B123" s="47"/>
      <c r="C123" s="48"/>
      <c r="G123" s="50" t="s">
        <v>1843</v>
      </c>
    </row>
    <row r="124" spans="1:7" ht="21" x14ac:dyDescent="0.35">
      <c r="A124" s="28" t="s">
        <v>1854</v>
      </c>
      <c r="B124" s="47"/>
      <c r="C124" s="48"/>
      <c r="G124" s="50" t="s">
        <v>1853</v>
      </c>
    </row>
    <row r="125" spans="1:7" x14ac:dyDescent="0.25">
      <c r="A125" s="12"/>
    </row>
    <row r="133" spans="1:7" ht="21" x14ac:dyDescent="0.35">
      <c r="A133" s="113" t="s">
        <v>26</v>
      </c>
      <c r="B133" s="113"/>
      <c r="C133" s="113"/>
      <c r="D133" s="113"/>
      <c r="E133" s="113"/>
      <c r="F133" s="113"/>
      <c r="G133" s="113"/>
    </row>
    <row r="134" spans="1:7" ht="18.75" x14ac:dyDescent="0.3">
      <c r="A134" s="112" t="s">
        <v>27</v>
      </c>
      <c r="B134" s="112"/>
      <c r="C134" s="112"/>
      <c r="D134" s="112"/>
      <c r="E134" s="112"/>
      <c r="F134" s="112"/>
      <c r="G134" s="112"/>
    </row>
    <row r="136" spans="1:7" ht="21" customHeight="1" x14ac:dyDescent="0.25">
      <c r="A136" s="51" t="s">
        <v>28</v>
      </c>
      <c r="B136" s="51" t="s">
        <v>17</v>
      </c>
      <c r="C136" s="51" t="s">
        <v>29</v>
      </c>
      <c r="D136" s="52"/>
      <c r="E136" s="51" t="s">
        <v>28</v>
      </c>
      <c r="F136" s="51" t="s">
        <v>17</v>
      </c>
      <c r="G136" s="51" t="s">
        <v>29</v>
      </c>
    </row>
    <row r="137" spans="1:7" ht="21" customHeight="1" x14ac:dyDescent="0.25">
      <c r="A137" s="54" t="s">
        <v>601</v>
      </c>
      <c r="B137" s="55" t="s">
        <v>602</v>
      </c>
      <c r="C137" s="54"/>
      <c r="D137" s="56"/>
      <c r="E137" s="54" t="s">
        <v>689</v>
      </c>
      <c r="F137" s="55" t="s">
        <v>690</v>
      </c>
      <c r="G137" s="54"/>
    </row>
    <row r="138" spans="1:7" ht="21" customHeight="1" x14ac:dyDescent="0.25">
      <c r="A138" s="58" t="s">
        <v>603</v>
      </c>
      <c r="B138" s="59" t="s">
        <v>604</v>
      </c>
      <c r="C138" s="58"/>
      <c r="D138" s="56"/>
      <c r="E138" s="58" t="s">
        <v>695</v>
      </c>
      <c r="F138" s="59" t="s">
        <v>696</v>
      </c>
      <c r="G138" s="58"/>
    </row>
    <row r="139" spans="1:7" ht="21" customHeight="1" x14ac:dyDescent="0.25">
      <c r="A139" s="54" t="s">
        <v>605</v>
      </c>
      <c r="B139" s="55" t="s">
        <v>606</v>
      </c>
      <c r="C139" s="54"/>
      <c r="D139" s="56"/>
      <c r="E139" s="54" t="s">
        <v>707</v>
      </c>
      <c r="F139" s="55" t="s">
        <v>708</v>
      </c>
      <c r="G139" s="54"/>
    </row>
    <row r="140" spans="1:7" ht="21" customHeight="1" x14ac:dyDescent="0.25">
      <c r="A140" s="58" t="s">
        <v>607</v>
      </c>
      <c r="B140" s="59" t="s">
        <v>608</v>
      </c>
      <c r="C140" s="58"/>
      <c r="D140" s="56"/>
      <c r="E140" s="58" t="s">
        <v>717</v>
      </c>
      <c r="F140" s="59" t="s">
        <v>718</v>
      </c>
      <c r="G140" s="58"/>
    </row>
    <row r="141" spans="1:7" ht="21" customHeight="1" x14ac:dyDescent="0.25">
      <c r="A141" s="54" t="s">
        <v>609</v>
      </c>
      <c r="B141" s="55" t="s">
        <v>610</v>
      </c>
      <c r="C141" s="54"/>
      <c r="D141" s="56"/>
      <c r="E141" s="54" t="s">
        <v>719</v>
      </c>
      <c r="F141" s="55" t="s">
        <v>720</v>
      </c>
      <c r="G141" s="54"/>
    </row>
    <row r="142" spans="1:7" ht="21" customHeight="1" x14ac:dyDescent="0.25">
      <c r="A142" s="58" t="s">
        <v>615</v>
      </c>
      <c r="B142" s="59" t="s">
        <v>616</v>
      </c>
      <c r="C142" s="58"/>
      <c r="D142" s="56"/>
      <c r="E142" s="58" t="s">
        <v>721</v>
      </c>
      <c r="F142" s="59" t="s">
        <v>722</v>
      </c>
      <c r="G142" s="58"/>
    </row>
    <row r="143" spans="1:7" ht="21" customHeight="1" x14ac:dyDescent="0.25">
      <c r="A143" s="54" t="s">
        <v>617</v>
      </c>
      <c r="B143" s="55" t="s">
        <v>618</v>
      </c>
      <c r="C143" s="54"/>
      <c r="D143" s="56"/>
      <c r="E143" s="54" t="s">
        <v>739</v>
      </c>
      <c r="F143" s="55" t="s">
        <v>740</v>
      </c>
      <c r="G143" s="54"/>
    </row>
    <row r="144" spans="1:7" ht="21" customHeight="1" x14ac:dyDescent="0.25">
      <c r="A144" s="58" t="s">
        <v>619</v>
      </c>
      <c r="B144" s="59" t="s">
        <v>620</v>
      </c>
      <c r="C144" s="58"/>
      <c r="D144" s="56"/>
      <c r="E144" s="58" t="s">
        <v>741</v>
      </c>
      <c r="F144" s="59" t="s">
        <v>742</v>
      </c>
      <c r="G144" s="58"/>
    </row>
    <row r="145" spans="1:7" ht="21" customHeight="1" x14ac:dyDescent="0.25">
      <c r="A145" s="54" t="s">
        <v>627</v>
      </c>
      <c r="B145" s="55" t="s">
        <v>628</v>
      </c>
      <c r="C145" s="54"/>
      <c r="D145" s="56"/>
      <c r="E145" s="54" t="s">
        <v>755</v>
      </c>
      <c r="F145" s="55" t="s">
        <v>756</v>
      </c>
      <c r="G145" s="54"/>
    </row>
    <row r="146" spans="1:7" ht="21" customHeight="1" x14ac:dyDescent="0.25">
      <c r="A146" s="58" t="s">
        <v>631</v>
      </c>
      <c r="B146" s="59" t="s">
        <v>632</v>
      </c>
      <c r="C146" s="58"/>
      <c r="D146" s="56"/>
      <c r="E146" s="58" t="s">
        <v>759</v>
      </c>
      <c r="F146" s="59" t="s">
        <v>760</v>
      </c>
      <c r="G146" s="58"/>
    </row>
    <row r="147" spans="1:7" ht="21" customHeight="1" x14ac:dyDescent="0.25">
      <c r="A147" s="54" t="s">
        <v>637</v>
      </c>
      <c r="B147" s="55" t="s">
        <v>638</v>
      </c>
      <c r="C147" s="54"/>
      <c r="D147" s="56"/>
      <c r="E147" s="54" t="s">
        <v>765</v>
      </c>
      <c r="F147" s="55" t="s">
        <v>766</v>
      </c>
      <c r="G147" s="54"/>
    </row>
    <row r="148" spans="1:7" ht="21" customHeight="1" x14ac:dyDescent="0.25">
      <c r="A148" s="58" t="s">
        <v>641</v>
      </c>
      <c r="B148" s="59" t="s">
        <v>642</v>
      </c>
      <c r="C148" s="58"/>
      <c r="D148" s="56"/>
      <c r="E148" s="58" t="s">
        <v>769</v>
      </c>
      <c r="F148" s="59" t="s">
        <v>770</v>
      </c>
      <c r="G148" s="58"/>
    </row>
    <row r="149" spans="1:7" ht="21" customHeight="1" x14ac:dyDescent="0.25">
      <c r="A149" s="54" t="s">
        <v>645</v>
      </c>
      <c r="B149" s="55" t="s">
        <v>646</v>
      </c>
      <c r="C149" s="54"/>
      <c r="D149" s="56"/>
      <c r="E149" s="54"/>
      <c r="F149" s="55"/>
      <c r="G149" s="54"/>
    </row>
    <row r="150" spans="1:7" ht="21" customHeight="1" x14ac:dyDescent="0.25">
      <c r="A150" s="58" t="s">
        <v>647</v>
      </c>
      <c r="B150" s="59" t="s">
        <v>648</v>
      </c>
      <c r="C150" s="58"/>
      <c r="D150" s="56"/>
      <c r="E150" s="58"/>
      <c r="F150" s="59"/>
      <c r="G150" s="58"/>
    </row>
    <row r="151" spans="1:7" ht="21" customHeight="1" x14ac:dyDescent="0.25">
      <c r="A151" s="54" t="s">
        <v>649</v>
      </c>
      <c r="B151" s="55" t="s">
        <v>650</v>
      </c>
      <c r="C151" s="54"/>
      <c r="D151" s="56"/>
      <c r="E151" s="54"/>
      <c r="F151" s="55"/>
      <c r="G151" s="54"/>
    </row>
    <row r="152" spans="1:7" ht="21" customHeight="1" x14ac:dyDescent="0.25">
      <c r="A152" s="58" t="s">
        <v>651</v>
      </c>
      <c r="B152" s="59" t="s">
        <v>652</v>
      </c>
      <c r="C152" s="58"/>
      <c r="D152" s="56"/>
      <c r="E152" s="58"/>
      <c r="F152" s="59"/>
      <c r="G152" s="58"/>
    </row>
    <row r="153" spans="1:7" ht="21" customHeight="1" x14ac:dyDescent="0.25">
      <c r="A153" s="54" t="s">
        <v>655</v>
      </c>
      <c r="B153" s="55" t="s">
        <v>656</v>
      </c>
      <c r="C153" s="54"/>
      <c r="D153" s="56"/>
      <c r="E153" s="54"/>
      <c r="F153" s="55"/>
      <c r="G153" s="54"/>
    </row>
    <row r="154" spans="1:7" ht="21" customHeight="1" x14ac:dyDescent="0.25">
      <c r="A154" s="58" t="s">
        <v>657</v>
      </c>
      <c r="B154" s="59" t="s">
        <v>658</v>
      </c>
      <c r="C154" s="58"/>
      <c r="D154" s="56"/>
      <c r="E154" s="58"/>
      <c r="F154" s="59"/>
      <c r="G154" s="58"/>
    </row>
    <row r="155" spans="1:7" ht="21" customHeight="1" x14ac:dyDescent="0.25">
      <c r="A155" s="54" t="s">
        <v>659</v>
      </c>
      <c r="B155" s="55" t="s">
        <v>660</v>
      </c>
      <c r="C155" s="54"/>
      <c r="D155" s="56"/>
      <c r="E155" s="54"/>
      <c r="F155" s="55"/>
      <c r="G155" s="54"/>
    </row>
    <row r="156" spans="1:7" ht="21" customHeight="1" x14ac:dyDescent="0.25">
      <c r="A156" s="58" t="s">
        <v>663</v>
      </c>
      <c r="B156" s="59" t="s">
        <v>664</v>
      </c>
      <c r="C156" s="58"/>
      <c r="D156" s="56"/>
      <c r="E156" s="58"/>
      <c r="F156" s="59"/>
      <c r="G156" s="58"/>
    </row>
    <row r="157" spans="1:7" ht="21" customHeight="1" x14ac:dyDescent="0.25">
      <c r="A157" s="54" t="s">
        <v>665</v>
      </c>
      <c r="B157" s="55" t="s">
        <v>666</v>
      </c>
      <c r="C157" s="54"/>
      <c r="D157" s="56"/>
      <c r="E157" s="54"/>
      <c r="F157" s="55"/>
      <c r="G157" s="54"/>
    </row>
    <row r="158" spans="1:7" ht="21" customHeight="1" x14ac:dyDescent="0.25">
      <c r="A158" s="58" t="s">
        <v>667</v>
      </c>
      <c r="B158" s="59" t="s">
        <v>668</v>
      </c>
      <c r="C158" s="58"/>
      <c r="D158" s="56"/>
      <c r="E158" s="58"/>
      <c r="F158" s="59"/>
      <c r="G158" s="58"/>
    </row>
    <row r="159" spans="1:7" ht="21" customHeight="1" x14ac:dyDescent="0.25">
      <c r="A159" s="54" t="s">
        <v>669</v>
      </c>
      <c r="B159" s="55" t="s">
        <v>670</v>
      </c>
      <c r="C159" s="54"/>
      <c r="D159" s="56"/>
      <c r="E159" s="54"/>
      <c r="F159" s="55"/>
      <c r="G159" s="54"/>
    </row>
    <row r="160" spans="1:7" ht="21" customHeight="1" x14ac:dyDescent="0.25">
      <c r="A160" s="58" t="s">
        <v>673</v>
      </c>
      <c r="B160" s="59" t="s">
        <v>674</v>
      </c>
      <c r="C160" s="58"/>
      <c r="D160" s="56"/>
      <c r="E160" s="58"/>
      <c r="F160" s="59"/>
      <c r="G160" s="58"/>
    </row>
    <row r="161" spans="1:7" ht="21" customHeight="1" x14ac:dyDescent="0.25">
      <c r="A161" s="54" t="s">
        <v>681</v>
      </c>
      <c r="B161" s="55" t="s">
        <v>682</v>
      </c>
      <c r="C161" s="54"/>
      <c r="D161" s="56"/>
      <c r="E161" s="54"/>
      <c r="F161" s="55"/>
      <c r="G161" s="54"/>
    </row>
    <row r="162" spans="1:7" ht="21" customHeight="1" x14ac:dyDescent="0.25">
      <c r="A162" s="58" t="s">
        <v>687</v>
      </c>
      <c r="B162" s="59" t="s">
        <v>688</v>
      </c>
      <c r="C162" s="58"/>
      <c r="D162" s="56"/>
      <c r="E162" s="58"/>
      <c r="F162" s="59"/>
      <c r="G162" s="58"/>
    </row>
    <row r="163" spans="1:7" ht="21" customHeight="1" x14ac:dyDescent="0.25">
      <c r="A163" s="51" t="s">
        <v>28</v>
      </c>
      <c r="B163" s="51" t="s">
        <v>17</v>
      </c>
      <c r="C163" s="51" t="s">
        <v>29</v>
      </c>
      <c r="D163" s="52"/>
      <c r="E163" s="51" t="s">
        <v>28</v>
      </c>
      <c r="F163" s="51" t="s">
        <v>17</v>
      </c>
      <c r="G163" s="51" t="s">
        <v>29</v>
      </c>
    </row>
    <row r="164" spans="1:7" ht="21" customHeight="1" x14ac:dyDescent="0.25">
      <c r="A164" s="54"/>
      <c r="B164" s="55"/>
      <c r="C164" s="54"/>
      <c r="D164" s="56"/>
      <c r="E164" s="54"/>
      <c r="F164" s="55"/>
      <c r="G164" s="54"/>
    </row>
    <row r="165" spans="1:7" ht="21" customHeight="1" x14ac:dyDescent="0.25">
      <c r="A165" s="58"/>
      <c r="B165" s="59"/>
      <c r="C165" s="58"/>
      <c r="D165" s="56"/>
      <c r="E165" s="58"/>
      <c r="F165" s="59"/>
      <c r="G165" s="58"/>
    </row>
    <row r="166" spans="1:7" ht="21" customHeight="1" x14ac:dyDescent="0.25">
      <c r="A166" s="54"/>
      <c r="B166" s="55"/>
      <c r="C166" s="54"/>
      <c r="D166" s="56"/>
      <c r="E166" s="54"/>
      <c r="F166" s="55"/>
      <c r="G166" s="54"/>
    </row>
    <row r="167" spans="1:7" ht="21" customHeight="1" x14ac:dyDescent="0.25">
      <c r="A167" s="58"/>
      <c r="B167" s="59"/>
      <c r="C167" s="58"/>
      <c r="D167" s="56"/>
      <c r="E167" s="58"/>
      <c r="F167" s="59"/>
      <c r="G167" s="58"/>
    </row>
    <row r="168" spans="1:7" ht="21" customHeight="1" x14ac:dyDescent="0.25">
      <c r="A168" s="54"/>
      <c r="B168" s="55"/>
      <c r="C168" s="54"/>
      <c r="D168" s="56"/>
      <c r="E168" s="54"/>
      <c r="F168" s="55"/>
      <c r="G168" s="54"/>
    </row>
    <row r="169" spans="1:7" ht="21" customHeight="1" x14ac:dyDescent="0.25">
      <c r="A169" s="58"/>
      <c r="B169" s="59"/>
      <c r="C169" s="58"/>
      <c r="D169" s="56"/>
      <c r="E169" s="58"/>
      <c r="F169" s="59"/>
      <c r="G169" s="58"/>
    </row>
    <row r="170" spans="1:7" ht="21" customHeight="1" x14ac:dyDescent="0.25">
      <c r="A170" s="54"/>
      <c r="B170" s="55"/>
      <c r="C170" s="54"/>
      <c r="D170" s="56"/>
      <c r="E170" s="54"/>
      <c r="F170" s="55"/>
      <c r="G170" s="54"/>
    </row>
    <row r="171" spans="1:7" ht="21" customHeight="1" x14ac:dyDescent="0.25">
      <c r="A171" s="58"/>
      <c r="B171" s="59"/>
      <c r="C171" s="58"/>
      <c r="D171" s="56"/>
      <c r="E171" s="58"/>
      <c r="F171" s="59"/>
      <c r="G171" s="58"/>
    </row>
    <row r="172" spans="1:7" ht="21" customHeight="1" x14ac:dyDescent="0.25">
      <c r="A172" s="54"/>
      <c r="B172" s="55"/>
      <c r="C172" s="54"/>
      <c r="D172" s="56"/>
      <c r="E172" s="54"/>
      <c r="F172" s="55"/>
      <c r="G172" s="54"/>
    </row>
    <row r="173" spans="1:7" ht="21" customHeight="1" x14ac:dyDescent="0.25">
      <c r="A173" s="58"/>
      <c r="B173" s="59"/>
      <c r="C173" s="58"/>
      <c r="D173" s="56"/>
      <c r="E173" s="58"/>
      <c r="F173" s="59"/>
      <c r="G173" s="58"/>
    </row>
    <row r="174" spans="1:7" ht="21" customHeight="1" x14ac:dyDescent="0.25">
      <c r="A174" s="54"/>
      <c r="B174" s="55"/>
      <c r="C174" s="54"/>
      <c r="D174" s="56"/>
      <c r="E174" s="54"/>
      <c r="F174" s="55"/>
      <c r="G174" s="54"/>
    </row>
    <row r="175" spans="1:7" ht="21" customHeight="1" x14ac:dyDescent="0.25">
      <c r="A175" s="58"/>
      <c r="B175" s="59"/>
      <c r="C175" s="58"/>
      <c r="D175" s="56"/>
      <c r="E175" s="58"/>
      <c r="F175" s="59"/>
      <c r="G175" s="58"/>
    </row>
    <row r="176" spans="1:7" ht="21" customHeight="1" x14ac:dyDescent="0.25">
      <c r="A176" s="54"/>
      <c r="B176" s="55"/>
      <c r="C176" s="54"/>
      <c r="D176" s="56"/>
      <c r="E176" s="54"/>
      <c r="F176" s="55"/>
      <c r="G176" s="54"/>
    </row>
    <row r="177" spans="1:7" ht="21" customHeight="1" x14ac:dyDescent="0.25">
      <c r="A177" s="58"/>
      <c r="B177" s="59"/>
      <c r="C177" s="58"/>
      <c r="D177" s="56"/>
      <c r="E177" s="58"/>
      <c r="F177" s="59"/>
      <c r="G177" s="58"/>
    </row>
    <row r="178" spans="1:7" ht="21" customHeight="1" x14ac:dyDescent="0.25">
      <c r="A178" s="54"/>
      <c r="B178" s="55"/>
      <c r="C178" s="54"/>
      <c r="D178" s="56"/>
      <c r="E178" s="54"/>
      <c r="F178" s="55"/>
      <c r="G178" s="54"/>
    </row>
    <row r="179" spans="1:7" ht="21" customHeight="1" x14ac:dyDescent="0.25">
      <c r="A179" s="58"/>
      <c r="B179" s="59"/>
      <c r="C179" s="58"/>
      <c r="D179" s="56"/>
      <c r="E179" s="58"/>
      <c r="F179" s="59"/>
      <c r="G179" s="58"/>
    </row>
    <row r="180" spans="1:7" ht="21" customHeight="1" x14ac:dyDescent="0.25">
      <c r="A180" s="54"/>
      <c r="B180" s="55"/>
      <c r="C180" s="54"/>
      <c r="D180" s="56"/>
      <c r="E180" s="54"/>
      <c r="F180" s="55"/>
      <c r="G180" s="54"/>
    </row>
    <row r="181" spans="1:7" ht="21" customHeight="1" x14ac:dyDescent="0.25">
      <c r="A181" s="58"/>
      <c r="B181" s="59"/>
      <c r="C181" s="58"/>
      <c r="D181" s="56"/>
      <c r="E181" s="58"/>
      <c r="F181" s="59"/>
      <c r="G181" s="58"/>
    </row>
    <row r="182" spans="1:7" ht="21" customHeight="1" x14ac:dyDescent="0.25">
      <c r="A182" s="54"/>
      <c r="B182" s="55"/>
      <c r="C182" s="54"/>
      <c r="D182" s="56"/>
      <c r="E182" s="54"/>
      <c r="F182" s="55"/>
      <c r="G182" s="54"/>
    </row>
    <row r="183" spans="1:7" ht="21" customHeight="1" x14ac:dyDescent="0.25">
      <c r="A183" s="58"/>
      <c r="B183" s="59"/>
      <c r="C183" s="58"/>
      <c r="D183" s="56"/>
      <c r="E183" s="58"/>
      <c r="F183" s="59"/>
      <c r="G183" s="58"/>
    </row>
    <row r="184" spans="1:7" ht="21" customHeight="1" x14ac:dyDescent="0.25"/>
  </sheetData>
  <mergeCells count="6">
    <mergeCell ref="A134:G134"/>
    <mergeCell ref="A72:G72"/>
    <mergeCell ref="A73:G73"/>
    <mergeCell ref="A133:G133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2" manualBreakCount="2">
    <brk id="61" max="16383" man="1"/>
    <brk id="12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75"/>
  <sheetViews>
    <sheetView topLeftCell="A94" workbookViewId="0">
      <selection activeCell="A110" sqref="A11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773</v>
      </c>
      <c r="B1" s="47"/>
      <c r="C1" s="48"/>
      <c r="G1" s="50" t="s">
        <v>1843</v>
      </c>
    </row>
    <row r="2" spans="1:7" ht="21" x14ac:dyDescent="0.35">
      <c r="A2" s="28" t="s">
        <v>1872</v>
      </c>
      <c r="B2" s="47"/>
      <c r="C2" s="48"/>
      <c r="G2" s="50" t="s">
        <v>1850</v>
      </c>
    </row>
    <row r="3" spans="1:7" x14ac:dyDescent="0.25">
      <c r="A3" s="12"/>
    </row>
    <row r="11" spans="1:7" ht="21" x14ac:dyDescent="0.35">
      <c r="A11" s="113" t="s">
        <v>26</v>
      </c>
      <c r="B11" s="113"/>
      <c r="C11" s="113"/>
      <c r="D11" s="113"/>
      <c r="E11" s="113"/>
      <c r="F11" s="113"/>
      <c r="G11" s="113"/>
    </row>
    <row r="12" spans="1:7" ht="18.75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773</v>
      </c>
      <c r="B41" s="47"/>
      <c r="C41" s="48"/>
      <c r="G41" s="50" t="s">
        <v>1843</v>
      </c>
    </row>
    <row r="42" spans="1:7" ht="21" x14ac:dyDescent="0.35">
      <c r="A42" s="28" t="s">
        <v>1851</v>
      </c>
      <c r="B42" s="47"/>
      <c r="C42" s="48"/>
      <c r="G42" s="50" t="s">
        <v>1850</v>
      </c>
    </row>
    <row r="43" spans="1:7" x14ac:dyDescent="0.25">
      <c r="A43" s="12"/>
    </row>
    <row r="51" spans="1:7" ht="21" x14ac:dyDescent="0.35">
      <c r="A51" s="113" t="s">
        <v>26</v>
      </c>
      <c r="B51" s="113"/>
      <c r="C51" s="113"/>
      <c r="D51" s="113"/>
      <c r="E51" s="113"/>
      <c r="F51" s="113"/>
      <c r="G51" s="113"/>
    </row>
    <row r="52" spans="1:7" ht="18.75" x14ac:dyDescent="0.3">
      <c r="A52" s="112" t="s">
        <v>27</v>
      </c>
      <c r="B52" s="112"/>
      <c r="C52" s="112"/>
      <c r="D52" s="112"/>
      <c r="E52" s="112"/>
      <c r="F52" s="112"/>
      <c r="G52" s="112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776</v>
      </c>
      <c r="B55" s="55" t="s">
        <v>777</v>
      </c>
      <c r="C55" s="54"/>
      <c r="D55" s="56"/>
      <c r="E55" s="54" t="s">
        <v>888</v>
      </c>
      <c r="F55" s="55" t="s">
        <v>889</v>
      </c>
      <c r="G55" s="54"/>
    </row>
    <row r="56" spans="1:7" ht="21" customHeight="1" x14ac:dyDescent="0.25">
      <c r="A56" s="58" t="s">
        <v>780</v>
      </c>
      <c r="B56" s="59" t="s">
        <v>781</v>
      </c>
      <c r="C56" s="58"/>
      <c r="D56" s="56"/>
      <c r="E56" s="58" t="s">
        <v>890</v>
      </c>
      <c r="F56" s="59" t="s">
        <v>891</v>
      </c>
      <c r="G56" s="58"/>
    </row>
    <row r="57" spans="1:7" ht="21" customHeight="1" x14ac:dyDescent="0.25">
      <c r="A57" s="54" t="s">
        <v>784</v>
      </c>
      <c r="B57" s="55" t="s">
        <v>785</v>
      </c>
      <c r="C57" s="54"/>
      <c r="D57" s="56"/>
      <c r="E57" s="54" t="s">
        <v>894</v>
      </c>
      <c r="F57" s="55" t="s">
        <v>895</v>
      </c>
      <c r="G57" s="54"/>
    </row>
    <row r="58" spans="1:7" ht="21" customHeight="1" x14ac:dyDescent="0.25">
      <c r="A58" s="58" t="s">
        <v>792</v>
      </c>
      <c r="B58" s="59" t="s">
        <v>793</v>
      </c>
      <c r="C58" s="58"/>
      <c r="D58" s="56"/>
      <c r="E58" s="58" t="s">
        <v>900</v>
      </c>
      <c r="F58" s="59" t="s">
        <v>901</v>
      </c>
      <c r="G58" s="58"/>
    </row>
    <row r="59" spans="1:7" ht="21" customHeight="1" x14ac:dyDescent="0.25">
      <c r="A59" s="54" t="s">
        <v>794</v>
      </c>
      <c r="B59" s="55" t="s">
        <v>795</v>
      </c>
      <c r="C59" s="54"/>
      <c r="D59" s="56"/>
      <c r="E59" s="54" t="s">
        <v>902</v>
      </c>
      <c r="F59" s="55" t="s">
        <v>903</v>
      </c>
      <c r="G59" s="54"/>
    </row>
    <row r="60" spans="1:7" ht="21" customHeight="1" x14ac:dyDescent="0.25">
      <c r="A60" s="58" t="s">
        <v>798</v>
      </c>
      <c r="B60" s="59" t="s">
        <v>799</v>
      </c>
      <c r="C60" s="58"/>
      <c r="D60" s="56"/>
      <c r="E60" s="58" t="s">
        <v>906</v>
      </c>
      <c r="F60" s="59" t="s">
        <v>907</v>
      </c>
      <c r="G60" s="58"/>
    </row>
    <row r="61" spans="1:7" ht="21" customHeight="1" x14ac:dyDescent="0.25">
      <c r="A61" s="54" t="s">
        <v>802</v>
      </c>
      <c r="B61" s="55" t="s">
        <v>803</v>
      </c>
      <c r="C61" s="54"/>
      <c r="D61" s="56"/>
      <c r="E61" s="54" t="s">
        <v>908</v>
      </c>
      <c r="F61" s="55" t="s">
        <v>909</v>
      </c>
      <c r="G61" s="54"/>
    </row>
    <row r="62" spans="1:7" ht="21" customHeight="1" x14ac:dyDescent="0.25">
      <c r="A62" s="58" t="s">
        <v>804</v>
      </c>
      <c r="B62" s="59" t="s">
        <v>805</v>
      </c>
      <c r="C62" s="58"/>
      <c r="D62" s="56"/>
      <c r="E62" s="58" t="s">
        <v>918</v>
      </c>
      <c r="F62" s="59" t="s">
        <v>919</v>
      </c>
      <c r="G62" s="58"/>
    </row>
    <row r="63" spans="1:7" ht="21" customHeight="1" x14ac:dyDescent="0.25">
      <c r="A63" s="54" t="s">
        <v>806</v>
      </c>
      <c r="B63" s="55" t="s">
        <v>807</v>
      </c>
      <c r="C63" s="54"/>
      <c r="D63" s="56"/>
      <c r="E63" s="54" t="s">
        <v>920</v>
      </c>
      <c r="F63" s="55" t="s">
        <v>921</v>
      </c>
      <c r="G63" s="54"/>
    </row>
    <row r="64" spans="1:7" ht="21" customHeight="1" x14ac:dyDescent="0.25">
      <c r="A64" s="58" t="s">
        <v>812</v>
      </c>
      <c r="B64" s="59" t="s">
        <v>813</v>
      </c>
      <c r="C64" s="58"/>
      <c r="D64" s="56"/>
      <c r="E64" s="58" t="s">
        <v>926</v>
      </c>
      <c r="F64" s="59" t="s">
        <v>927</v>
      </c>
      <c r="G64" s="58"/>
    </row>
    <row r="65" spans="1:7" ht="21" customHeight="1" x14ac:dyDescent="0.25">
      <c r="A65" s="54" t="s">
        <v>820</v>
      </c>
      <c r="B65" s="55" t="s">
        <v>821</v>
      </c>
      <c r="C65" s="54"/>
      <c r="D65" s="56"/>
      <c r="E65" s="54" t="s">
        <v>928</v>
      </c>
      <c r="F65" s="55" t="s">
        <v>929</v>
      </c>
      <c r="G65" s="54"/>
    </row>
    <row r="66" spans="1:7" ht="21" customHeight="1" x14ac:dyDescent="0.25">
      <c r="A66" s="58" t="s">
        <v>822</v>
      </c>
      <c r="B66" s="59" t="s">
        <v>823</v>
      </c>
      <c r="C66" s="58"/>
      <c r="D66" s="56"/>
      <c r="E66" s="58" t="s">
        <v>932</v>
      </c>
      <c r="F66" s="59" t="s">
        <v>933</v>
      </c>
      <c r="G66" s="58"/>
    </row>
    <row r="67" spans="1:7" ht="21" customHeight="1" x14ac:dyDescent="0.25">
      <c r="A67" s="54" t="s">
        <v>824</v>
      </c>
      <c r="B67" s="55" t="s">
        <v>825</v>
      </c>
      <c r="C67" s="54"/>
      <c r="D67" s="56"/>
      <c r="E67" s="54" t="s">
        <v>934</v>
      </c>
      <c r="F67" s="55" t="s">
        <v>935</v>
      </c>
      <c r="G67" s="54"/>
    </row>
    <row r="68" spans="1:7" ht="21" customHeight="1" x14ac:dyDescent="0.25">
      <c r="A68" s="58" t="s">
        <v>828</v>
      </c>
      <c r="B68" s="59" t="s">
        <v>829</v>
      </c>
      <c r="C68" s="58"/>
      <c r="D68" s="56"/>
      <c r="E68" s="58" t="s">
        <v>936</v>
      </c>
      <c r="F68" s="59" t="s">
        <v>937</v>
      </c>
      <c r="G68" s="58"/>
    </row>
    <row r="69" spans="1:7" ht="21" customHeight="1" x14ac:dyDescent="0.25">
      <c r="A69" s="54" t="s">
        <v>832</v>
      </c>
      <c r="B69" s="55" t="s">
        <v>833</v>
      </c>
      <c r="C69" s="54"/>
      <c r="D69" s="56"/>
      <c r="E69" s="54" t="s">
        <v>938</v>
      </c>
      <c r="F69" s="55" t="s">
        <v>939</v>
      </c>
      <c r="G69" s="54"/>
    </row>
    <row r="70" spans="1:7" ht="21" customHeight="1" x14ac:dyDescent="0.25">
      <c r="A70" s="58" t="s">
        <v>834</v>
      </c>
      <c r="B70" s="59" t="s">
        <v>835</v>
      </c>
      <c r="C70" s="58"/>
      <c r="D70" s="56"/>
      <c r="E70" s="58" t="s">
        <v>946</v>
      </c>
      <c r="F70" s="59" t="s">
        <v>947</v>
      </c>
      <c r="G70" s="58"/>
    </row>
    <row r="71" spans="1:7" ht="21" customHeight="1" x14ac:dyDescent="0.25">
      <c r="A71" s="54" t="s">
        <v>836</v>
      </c>
      <c r="B71" s="55" t="s">
        <v>837</v>
      </c>
      <c r="C71" s="54"/>
      <c r="D71" s="56"/>
      <c r="E71" s="54" t="s">
        <v>950</v>
      </c>
      <c r="F71" s="55" t="s">
        <v>951</v>
      </c>
      <c r="G71" s="54"/>
    </row>
    <row r="72" spans="1:7" ht="21" customHeight="1" x14ac:dyDescent="0.25">
      <c r="A72" s="58" t="s">
        <v>838</v>
      </c>
      <c r="B72" s="59" t="s">
        <v>839</v>
      </c>
      <c r="C72" s="58"/>
      <c r="D72" s="56"/>
      <c r="E72" s="58" t="s">
        <v>952</v>
      </c>
      <c r="F72" s="59" t="s">
        <v>953</v>
      </c>
      <c r="G72" s="58"/>
    </row>
    <row r="73" spans="1:7" ht="21" customHeight="1" x14ac:dyDescent="0.25">
      <c r="A73" s="54" t="s">
        <v>842</v>
      </c>
      <c r="B73" s="55" t="s">
        <v>843</v>
      </c>
      <c r="C73" s="54"/>
      <c r="D73" s="56"/>
      <c r="E73" s="54" t="s">
        <v>954</v>
      </c>
      <c r="F73" s="55" t="s">
        <v>955</v>
      </c>
      <c r="G73" s="54"/>
    </row>
    <row r="74" spans="1:7" ht="21" customHeight="1" x14ac:dyDescent="0.25">
      <c r="A74" s="58" t="s">
        <v>846</v>
      </c>
      <c r="B74" s="59" t="s">
        <v>847</v>
      </c>
      <c r="C74" s="58"/>
      <c r="D74" s="56"/>
      <c r="E74" s="58" t="s">
        <v>960</v>
      </c>
      <c r="F74" s="59" t="s">
        <v>961</v>
      </c>
      <c r="G74" s="58"/>
    </row>
    <row r="75" spans="1:7" ht="21" customHeight="1" x14ac:dyDescent="0.25">
      <c r="A75" s="54" t="s">
        <v>852</v>
      </c>
      <c r="B75" s="55" t="s">
        <v>853</v>
      </c>
      <c r="C75" s="54"/>
      <c r="D75" s="56"/>
      <c r="E75" s="54" t="s">
        <v>962</v>
      </c>
      <c r="F75" s="55" t="s">
        <v>963</v>
      </c>
      <c r="G75" s="54"/>
    </row>
    <row r="76" spans="1:7" ht="21" customHeight="1" x14ac:dyDescent="0.25">
      <c r="A76" s="58" t="s">
        <v>854</v>
      </c>
      <c r="B76" s="59" t="s">
        <v>855</v>
      </c>
      <c r="C76" s="58"/>
      <c r="D76" s="56"/>
      <c r="E76" s="58" t="s">
        <v>966</v>
      </c>
      <c r="F76" s="59" t="s">
        <v>967</v>
      </c>
      <c r="G76" s="58"/>
    </row>
    <row r="77" spans="1:7" ht="21" customHeight="1" x14ac:dyDescent="0.25">
      <c r="A77" s="54" t="s">
        <v>860</v>
      </c>
      <c r="B77" s="55" t="s">
        <v>861</v>
      </c>
      <c r="C77" s="54"/>
      <c r="D77" s="56"/>
      <c r="E77" s="54" t="s">
        <v>970</v>
      </c>
      <c r="F77" s="55" t="s">
        <v>971</v>
      </c>
      <c r="G77" s="54"/>
    </row>
    <row r="78" spans="1:7" ht="21" customHeight="1" x14ac:dyDescent="0.25">
      <c r="A78" s="58" t="s">
        <v>874</v>
      </c>
      <c r="B78" s="59" t="s">
        <v>875</v>
      </c>
      <c r="C78" s="58"/>
      <c r="D78" s="56"/>
      <c r="E78" s="58" t="s">
        <v>974</v>
      </c>
      <c r="F78" s="59" t="s">
        <v>975</v>
      </c>
      <c r="G78" s="58"/>
    </row>
    <row r="79" spans="1:7" ht="21" customHeight="1" x14ac:dyDescent="0.25">
      <c r="A79" s="54" t="s">
        <v>876</v>
      </c>
      <c r="B79" s="55" t="s">
        <v>877</v>
      </c>
      <c r="C79" s="54"/>
      <c r="D79" s="56"/>
      <c r="E79" s="54" t="s">
        <v>978</v>
      </c>
      <c r="F79" s="55" t="s">
        <v>979</v>
      </c>
      <c r="G79" s="54"/>
    </row>
    <row r="80" spans="1:7" ht="21" customHeight="1" x14ac:dyDescent="0.25">
      <c r="A80" s="58" t="s">
        <v>884</v>
      </c>
      <c r="B80" s="59" t="s">
        <v>885</v>
      </c>
      <c r="C80" s="58"/>
      <c r="D80" s="56"/>
      <c r="E80" s="58" t="s">
        <v>980</v>
      </c>
      <c r="F80" s="59" t="s">
        <v>981</v>
      </c>
      <c r="G80" s="58"/>
    </row>
    <row r="81" spans="1:7" ht="21" customHeight="1" x14ac:dyDescent="0.25">
      <c r="A81" s="51" t="s">
        <v>28</v>
      </c>
      <c r="B81" s="51" t="s">
        <v>17</v>
      </c>
      <c r="C81" s="51" t="s">
        <v>29</v>
      </c>
      <c r="D81" s="52"/>
      <c r="E81" s="51" t="s">
        <v>28</v>
      </c>
      <c r="F81" s="51" t="s">
        <v>17</v>
      </c>
      <c r="G81" s="51" t="s">
        <v>29</v>
      </c>
    </row>
    <row r="82" spans="1:7" ht="21" customHeight="1" x14ac:dyDescent="0.25">
      <c r="A82" s="54" t="s">
        <v>982</v>
      </c>
      <c r="B82" s="55" t="s">
        <v>983</v>
      </c>
      <c r="C82" s="54"/>
      <c r="D82" s="56"/>
      <c r="E82" s="54"/>
      <c r="F82" s="55"/>
      <c r="G82" s="54"/>
    </row>
    <row r="83" spans="1:7" ht="21" customHeight="1" x14ac:dyDescent="0.25">
      <c r="A83" s="58" t="s">
        <v>984</v>
      </c>
      <c r="B83" s="59" t="s">
        <v>985</v>
      </c>
      <c r="C83" s="58"/>
      <c r="D83" s="56"/>
      <c r="E83" s="58"/>
      <c r="F83" s="59"/>
      <c r="G83" s="58"/>
    </row>
    <row r="84" spans="1:7" ht="21" customHeight="1" x14ac:dyDescent="0.25">
      <c r="A84" s="54" t="s">
        <v>986</v>
      </c>
      <c r="B84" s="55" t="s">
        <v>987</v>
      </c>
      <c r="C84" s="54"/>
      <c r="D84" s="56"/>
      <c r="E84" s="54"/>
      <c r="F84" s="55"/>
      <c r="G84" s="54"/>
    </row>
    <row r="85" spans="1:7" ht="21" customHeight="1" x14ac:dyDescent="0.25">
      <c r="A85" s="58" t="s">
        <v>988</v>
      </c>
      <c r="B85" s="59" t="s">
        <v>989</v>
      </c>
      <c r="C85" s="58"/>
      <c r="D85" s="56"/>
      <c r="E85" s="58"/>
      <c r="F85" s="59"/>
      <c r="G85" s="58"/>
    </row>
    <row r="86" spans="1:7" ht="21" customHeight="1" x14ac:dyDescent="0.25">
      <c r="A86" s="54" t="s">
        <v>990</v>
      </c>
      <c r="B86" s="55" t="s">
        <v>991</v>
      </c>
      <c r="C86" s="54"/>
      <c r="D86" s="56"/>
      <c r="E86" s="54"/>
      <c r="F86" s="55"/>
      <c r="G86" s="54"/>
    </row>
    <row r="87" spans="1:7" ht="21" customHeight="1" x14ac:dyDescent="0.25">
      <c r="A87" s="58" t="s">
        <v>998</v>
      </c>
      <c r="B87" s="59" t="s">
        <v>999</v>
      </c>
      <c r="C87" s="58"/>
      <c r="D87" s="56"/>
      <c r="E87" s="58"/>
      <c r="F87" s="59"/>
      <c r="G87" s="58"/>
    </row>
    <row r="88" spans="1:7" ht="21" customHeight="1" x14ac:dyDescent="0.25">
      <c r="A88" s="54" t="s">
        <v>1002</v>
      </c>
      <c r="B88" s="55" t="s">
        <v>1003</v>
      </c>
      <c r="C88" s="54"/>
      <c r="D88" s="56"/>
      <c r="E88" s="54"/>
      <c r="F88" s="55"/>
      <c r="G88" s="54"/>
    </row>
    <row r="89" spans="1:7" ht="21" customHeight="1" x14ac:dyDescent="0.25">
      <c r="A89" s="58"/>
      <c r="B89" s="59"/>
      <c r="C89" s="58"/>
      <c r="D89" s="56"/>
      <c r="E89" s="58"/>
      <c r="F89" s="59"/>
      <c r="G89" s="58"/>
    </row>
    <row r="90" spans="1:7" ht="21" customHeight="1" x14ac:dyDescent="0.25">
      <c r="A90" s="54"/>
      <c r="B90" s="55"/>
      <c r="C90" s="54"/>
      <c r="D90" s="56"/>
      <c r="E90" s="54"/>
      <c r="F90" s="55"/>
      <c r="G90" s="54"/>
    </row>
    <row r="91" spans="1:7" ht="21" customHeight="1" x14ac:dyDescent="0.25">
      <c r="A91" s="58"/>
      <c r="B91" s="59"/>
      <c r="C91" s="58"/>
      <c r="D91" s="56"/>
      <c r="E91" s="58"/>
      <c r="F91" s="59"/>
      <c r="G91" s="58"/>
    </row>
    <row r="92" spans="1:7" ht="21" customHeight="1" x14ac:dyDescent="0.25">
      <c r="A92" s="54"/>
      <c r="B92" s="55"/>
      <c r="C92" s="54"/>
      <c r="D92" s="56"/>
      <c r="E92" s="54"/>
      <c r="F92" s="55"/>
      <c r="G92" s="54"/>
    </row>
    <row r="93" spans="1:7" ht="21" customHeight="1" x14ac:dyDescent="0.25">
      <c r="A93" s="58"/>
      <c r="B93" s="59"/>
      <c r="C93" s="58"/>
      <c r="D93" s="56"/>
      <c r="E93" s="58"/>
      <c r="F93" s="59"/>
      <c r="G93" s="58"/>
    </row>
    <row r="94" spans="1:7" ht="21" customHeight="1" x14ac:dyDescent="0.25">
      <c r="A94" s="54"/>
      <c r="B94" s="55"/>
      <c r="C94" s="54"/>
      <c r="D94" s="56"/>
      <c r="E94" s="54"/>
      <c r="F94" s="55"/>
      <c r="G94" s="54"/>
    </row>
    <row r="95" spans="1:7" ht="21" customHeight="1" x14ac:dyDescent="0.25">
      <c r="A95" s="58"/>
      <c r="B95" s="59"/>
      <c r="C95" s="58"/>
      <c r="D95" s="56"/>
      <c r="E95" s="58"/>
      <c r="F95" s="59"/>
      <c r="G95" s="58"/>
    </row>
    <row r="96" spans="1:7" ht="21" customHeight="1" x14ac:dyDescent="0.25">
      <c r="A96" s="54"/>
      <c r="B96" s="55"/>
      <c r="C96" s="54"/>
      <c r="D96" s="56"/>
      <c r="E96" s="54"/>
      <c r="F96" s="55"/>
      <c r="G96" s="54"/>
    </row>
    <row r="97" spans="1:7" ht="21" customHeight="1" x14ac:dyDescent="0.25">
      <c r="A97" s="58"/>
      <c r="B97" s="59"/>
      <c r="C97" s="58"/>
      <c r="D97" s="56"/>
      <c r="E97" s="58"/>
      <c r="F97" s="59"/>
      <c r="G97" s="58"/>
    </row>
    <row r="98" spans="1:7" ht="21" customHeight="1" x14ac:dyDescent="0.25">
      <c r="A98" s="54"/>
      <c r="B98" s="55"/>
      <c r="C98" s="54"/>
      <c r="D98" s="56"/>
      <c r="E98" s="54"/>
      <c r="F98" s="55"/>
      <c r="G98" s="54"/>
    </row>
    <row r="99" spans="1:7" ht="21" customHeight="1" x14ac:dyDescent="0.25">
      <c r="A99" s="58"/>
      <c r="B99" s="59"/>
      <c r="C99" s="58"/>
      <c r="D99" s="56"/>
      <c r="E99" s="58"/>
      <c r="F99" s="59"/>
      <c r="G99" s="58"/>
    </row>
    <row r="100" spans="1:7" ht="21" customHeight="1" x14ac:dyDescent="0.25">
      <c r="A100" s="54"/>
      <c r="B100" s="55"/>
      <c r="C100" s="54"/>
      <c r="D100" s="56"/>
      <c r="E100" s="54"/>
      <c r="F100" s="55"/>
      <c r="G100" s="54"/>
    </row>
    <row r="101" spans="1:7" ht="21" customHeight="1" x14ac:dyDescent="0.25">
      <c r="A101" s="58"/>
      <c r="B101" s="59"/>
      <c r="C101" s="58"/>
      <c r="D101" s="56"/>
      <c r="E101" s="58"/>
      <c r="F101" s="59"/>
      <c r="G101" s="58"/>
    </row>
    <row r="102" spans="1:7" ht="21" customHeight="1" x14ac:dyDescent="0.25">
      <c r="A102" s="54"/>
      <c r="B102" s="55"/>
      <c r="C102" s="54"/>
      <c r="D102" s="56"/>
      <c r="E102" s="54"/>
      <c r="F102" s="55"/>
      <c r="G102" s="54"/>
    </row>
    <row r="103" spans="1:7" ht="21" customHeight="1" x14ac:dyDescent="0.25">
      <c r="A103" s="58"/>
      <c r="B103" s="59"/>
      <c r="C103" s="58"/>
      <c r="D103" s="56"/>
      <c r="E103" s="58"/>
      <c r="F103" s="59"/>
      <c r="G103" s="58"/>
    </row>
    <row r="104" spans="1:7" ht="21" customHeight="1" x14ac:dyDescent="0.25">
      <c r="A104" s="54"/>
      <c r="B104" s="55"/>
      <c r="C104" s="54"/>
      <c r="D104" s="56"/>
      <c r="E104" s="54"/>
      <c r="F104" s="55"/>
      <c r="G104" s="54"/>
    </row>
    <row r="105" spans="1:7" ht="21" customHeight="1" x14ac:dyDescent="0.25">
      <c r="A105" s="58"/>
      <c r="B105" s="59"/>
      <c r="C105" s="58"/>
      <c r="D105" s="56"/>
      <c r="E105" s="58"/>
      <c r="F105" s="59"/>
      <c r="G105" s="58"/>
    </row>
    <row r="106" spans="1:7" ht="21" customHeight="1" x14ac:dyDescent="0.25">
      <c r="A106" s="54"/>
      <c r="B106" s="55"/>
      <c r="C106" s="54"/>
      <c r="D106" s="56"/>
      <c r="E106" s="54"/>
      <c r="F106" s="55"/>
      <c r="G106" s="54"/>
    </row>
    <row r="107" spans="1:7" ht="21" customHeight="1" x14ac:dyDescent="0.25">
      <c r="A107" s="58"/>
      <c r="B107" s="59"/>
      <c r="C107" s="58"/>
      <c r="D107" s="56"/>
      <c r="E107" s="58"/>
      <c r="F107" s="59"/>
      <c r="G107" s="58"/>
    </row>
    <row r="108" spans="1:7" ht="23.25" x14ac:dyDescent="0.35">
      <c r="A108" s="1" t="s">
        <v>773</v>
      </c>
      <c r="B108" s="47"/>
      <c r="C108" s="48"/>
      <c r="G108" s="50" t="s">
        <v>1843</v>
      </c>
    </row>
    <row r="109" spans="1:7" ht="21" x14ac:dyDescent="0.35">
      <c r="A109" s="28" t="s">
        <v>1852</v>
      </c>
      <c r="B109" s="47"/>
      <c r="C109" s="48"/>
      <c r="G109" s="50" t="s">
        <v>1850</v>
      </c>
    </row>
    <row r="110" spans="1:7" x14ac:dyDescent="0.25">
      <c r="A110" s="12"/>
    </row>
    <row r="118" spans="1:7" ht="21" x14ac:dyDescent="0.35">
      <c r="A118" s="113" t="s">
        <v>26</v>
      </c>
      <c r="B118" s="113"/>
      <c r="C118" s="113"/>
      <c r="D118" s="113"/>
      <c r="E118" s="113"/>
      <c r="F118" s="113"/>
      <c r="G118" s="113"/>
    </row>
    <row r="119" spans="1:7" ht="18.75" x14ac:dyDescent="0.3">
      <c r="A119" s="112" t="s">
        <v>27</v>
      </c>
      <c r="B119" s="112"/>
      <c r="C119" s="112"/>
      <c r="D119" s="112"/>
      <c r="E119" s="112"/>
      <c r="F119" s="112"/>
      <c r="G119" s="112"/>
    </row>
    <row r="121" spans="1:7" ht="21" customHeight="1" x14ac:dyDescent="0.25">
      <c r="A121" s="51" t="s">
        <v>28</v>
      </c>
      <c r="B121" s="51" t="s">
        <v>17</v>
      </c>
      <c r="C121" s="51" t="s">
        <v>29</v>
      </c>
      <c r="D121" s="52"/>
      <c r="E121" s="51" t="s">
        <v>28</v>
      </c>
      <c r="F121" s="51" t="s">
        <v>17</v>
      </c>
      <c r="G121" s="51" t="s">
        <v>29</v>
      </c>
    </row>
    <row r="122" spans="1:7" ht="21" customHeight="1" x14ac:dyDescent="0.25">
      <c r="A122" s="54" t="s">
        <v>774</v>
      </c>
      <c r="B122" s="55" t="s">
        <v>775</v>
      </c>
      <c r="C122" s="54"/>
      <c r="D122" s="56"/>
      <c r="E122" s="54" t="s">
        <v>872</v>
      </c>
      <c r="F122" s="55" t="s">
        <v>873</v>
      </c>
      <c r="G122" s="54"/>
    </row>
    <row r="123" spans="1:7" ht="21" customHeight="1" x14ac:dyDescent="0.25">
      <c r="A123" s="58" t="s">
        <v>778</v>
      </c>
      <c r="B123" s="59" t="s">
        <v>779</v>
      </c>
      <c r="C123" s="58"/>
      <c r="D123" s="56"/>
      <c r="E123" s="58" t="s">
        <v>878</v>
      </c>
      <c r="F123" s="59" t="s">
        <v>879</v>
      </c>
      <c r="G123" s="58"/>
    </row>
    <row r="124" spans="1:7" ht="21" customHeight="1" x14ac:dyDescent="0.25">
      <c r="A124" s="54" t="s">
        <v>782</v>
      </c>
      <c r="B124" s="55" t="s">
        <v>783</v>
      </c>
      <c r="C124" s="54"/>
      <c r="D124" s="56"/>
      <c r="E124" s="54" t="s">
        <v>880</v>
      </c>
      <c r="F124" s="55" t="s">
        <v>881</v>
      </c>
      <c r="G124" s="54"/>
    </row>
    <row r="125" spans="1:7" ht="21" customHeight="1" x14ac:dyDescent="0.25">
      <c r="A125" s="58" t="s">
        <v>786</v>
      </c>
      <c r="B125" s="59" t="s">
        <v>787</v>
      </c>
      <c r="C125" s="58"/>
      <c r="D125" s="56"/>
      <c r="E125" s="58" t="s">
        <v>882</v>
      </c>
      <c r="F125" s="59" t="s">
        <v>883</v>
      </c>
      <c r="G125" s="58"/>
    </row>
    <row r="126" spans="1:7" ht="21" customHeight="1" x14ac:dyDescent="0.25">
      <c r="A126" s="54" t="s">
        <v>788</v>
      </c>
      <c r="B126" s="55" t="s">
        <v>789</v>
      </c>
      <c r="C126" s="54"/>
      <c r="D126" s="56"/>
      <c r="E126" s="54" t="s">
        <v>886</v>
      </c>
      <c r="F126" s="55" t="s">
        <v>887</v>
      </c>
      <c r="G126" s="54"/>
    </row>
    <row r="127" spans="1:7" ht="21" customHeight="1" x14ac:dyDescent="0.25">
      <c r="A127" s="58" t="s">
        <v>790</v>
      </c>
      <c r="B127" s="59" t="s">
        <v>791</v>
      </c>
      <c r="C127" s="58"/>
      <c r="D127" s="56"/>
      <c r="E127" s="58" t="s">
        <v>892</v>
      </c>
      <c r="F127" s="59" t="s">
        <v>893</v>
      </c>
      <c r="G127" s="58"/>
    </row>
    <row r="128" spans="1:7" ht="21" customHeight="1" x14ac:dyDescent="0.25">
      <c r="A128" s="54" t="s">
        <v>796</v>
      </c>
      <c r="B128" s="55" t="s">
        <v>797</v>
      </c>
      <c r="C128" s="54"/>
      <c r="D128" s="56"/>
      <c r="E128" s="54" t="s">
        <v>896</v>
      </c>
      <c r="F128" s="55" t="s">
        <v>897</v>
      </c>
      <c r="G128" s="54"/>
    </row>
    <row r="129" spans="1:7" ht="21" customHeight="1" x14ac:dyDescent="0.25">
      <c r="A129" s="58" t="s">
        <v>800</v>
      </c>
      <c r="B129" s="59" t="s">
        <v>801</v>
      </c>
      <c r="C129" s="58"/>
      <c r="D129" s="56"/>
      <c r="E129" s="58" t="s">
        <v>898</v>
      </c>
      <c r="F129" s="59" t="s">
        <v>899</v>
      </c>
      <c r="G129" s="58"/>
    </row>
    <row r="130" spans="1:7" ht="21" customHeight="1" x14ac:dyDescent="0.25">
      <c r="A130" s="54" t="s">
        <v>808</v>
      </c>
      <c r="B130" s="55" t="s">
        <v>809</v>
      </c>
      <c r="C130" s="54"/>
      <c r="D130" s="56"/>
      <c r="E130" s="54" t="s">
        <v>904</v>
      </c>
      <c r="F130" s="55" t="s">
        <v>905</v>
      </c>
      <c r="G130" s="54"/>
    </row>
    <row r="131" spans="1:7" ht="21" customHeight="1" x14ac:dyDescent="0.25">
      <c r="A131" s="58" t="s">
        <v>810</v>
      </c>
      <c r="B131" s="59" t="s">
        <v>811</v>
      </c>
      <c r="C131" s="58"/>
      <c r="D131" s="56"/>
      <c r="E131" s="58" t="s">
        <v>910</v>
      </c>
      <c r="F131" s="59" t="s">
        <v>911</v>
      </c>
      <c r="G131" s="58"/>
    </row>
    <row r="132" spans="1:7" ht="21" customHeight="1" x14ac:dyDescent="0.25">
      <c r="A132" s="54" t="s">
        <v>814</v>
      </c>
      <c r="B132" s="55" t="s">
        <v>815</v>
      </c>
      <c r="C132" s="54"/>
      <c r="D132" s="56"/>
      <c r="E132" s="54" t="s">
        <v>912</v>
      </c>
      <c r="F132" s="55" t="s">
        <v>913</v>
      </c>
      <c r="G132" s="54"/>
    </row>
    <row r="133" spans="1:7" ht="21" customHeight="1" x14ac:dyDescent="0.25">
      <c r="A133" s="58" t="s">
        <v>816</v>
      </c>
      <c r="B133" s="59" t="s">
        <v>817</v>
      </c>
      <c r="C133" s="58"/>
      <c r="D133" s="56"/>
      <c r="E133" s="58" t="s">
        <v>914</v>
      </c>
      <c r="F133" s="59" t="s">
        <v>915</v>
      </c>
      <c r="G133" s="58"/>
    </row>
    <row r="134" spans="1:7" ht="21" customHeight="1" x14ac:dyDescent="0.25">
      <c r="A134" s="54" t="s">
        <v>818</v>
      </c>
      <c r="B134" s="55" t="s">
        <v>819</v>
      </c>
      <c r="C134" s="54"/>
      <c r="D134" s="56"/>
      <c r="E134" s="54" t="s">
        <v>916</v>
      </c>
      <c r="F134" s="55" t="s">
        <v>917</v>
      </c>
      <c r="G134" s="54"/>
    </row>
    <row r="135" spans="1:7" ht="21" customHeight="1" x14ac:dyDescent="0.25">
      <c r="A135" s="58" t="s">
        <v>826</v>
      </c>
      <c r="B135" s="59" t="s">
        <v>827</v>
      </c>
      <c r="C135" s="58"/>
      <c r="D135" s="56"/>
      <c r="E135" s="58" t="s">
        <v>922</v>
      </c>
      <c r="F135" s="59" t="s">
        <v>923</v>
      </c>
      <c r="G135" s="58"/>
    </row>
    <row r="136" spans="1:7" ht="21" customHeight="1" x14ac:dyDescent="0.25">
      <c r="A136" s="54" t="s">
        <v>830</v>
      </c>
      <c r="B136" s="55" t="s">
        <v>831</v>
      </c>
      <c r="C136" s="54"/>
      <c r="D136" s="56"/>
      <c r="E136" s="54" t="s">
        <v>924</v>
      </c>
      <c r="F136" s="55" t="s">
        <v>925</v>
      </c>
      <c r="G136" s="54"/>
    </row>
    <row r="137" spans="1:7" ht="21" customHeight="1" x14ac:dyDescent="0.25">
      <c r="A137" s="58" t="s">
        <v>840</v>
      </c>
      <c r="B137" s="59" t="s">
        <v>841</v>
      </c>
      <c r="C137" s="58"/>
      <c r="D137" s="56"/>
      <c r="E137" s="58" t="s">
        <v>930</v>
      </c>
      <c r="F137" s="59" t="s">
        <v>931</v>
      </c>
      <c r="G137" s="58"/>
    </row>
    <row r="138" spans="1:7" ht="21" customHeight="1" x14ac:dyDescent="0.25">
      <c r="A138" s="54" t="s">
        <v>844</v>
      </c>
      <c r="B138" s="55" t="s">
        <v>845</v>
      </c>
      <c r="C138" s="54"/>
      <c r="D138" s="56"/>
      <c r="E138" s="54" t="s">
        <v>940</v>
      </c>
      <c r="F138" s="55" t="s">
        <v>941</v>
      </c>
      <c r="G138" s="54"/>
    </row>
    <row r="139" spans="1:7" ht="21" customHeight="1" x14ac:dyDescent="0.25">
      <c r="A139" s="58" t="s">
        <v>848</v>
      </c>
      <c r="B139" s="59" t="s">
        <v>849</v>
      </c>
      <c r="C139" s="58"/>
      <c r="D139" s="56"/>
      <c r="E139" s="58" t="s">
        <v>942</v>
      </c>
      <c r="F139" s="59" t="s">
        <v>943</v>
      </c>
      <c r="G139" s="58"/>
    </row>
    <row r="140" spans="1:7" ht="21" customHeight="1" x14ac:dyDescent="0.25">
      <c r="A140" s="54" t="s">
        <v>850</v>
      </c>
      <c r="B140" s="55" t="s">
        <v>851</v>
      </c>
      <c r="C140" s="54"/>
      <c r="D140" s="56"/>
      <c r="E140" s="54" t="s">
        <v>944</v>
      </c>
      <c r="F140" s="55" t="s">
        <v>945</v>
      </c>
      <c r="G140" s="54"/>
    </row>
    <row r="141" spans="1:7" ht="21" customHeight="1" x14ac:dyDescent="0.25">
      <c r="A141" s="58" t="s">
        <v>856</v>
      </c>
      <c r="B141" s="59" t="s">
        <v>857</v>
      </c>
      <c r="C141" s="58"/>
      <c r="D141" s="56"/>
      <c r="E141" s="58" t="s">
        <v>948</v>
      </c>
      <c r="F141" s="59" t="s">
        <v>949</v>
      </c>
      <c r="G141" s="58"/>
    </row>
    <row r="142" spans="1:7" ht="21" customHeight="1" x14ac:dyDescent="0.25">
      <c r="A142" s="54" t="s">
        <v>858</v>
      </c>
      <c r="B142" s="55" t="s">
        <v>859</v>
      </c>
      <c r="C142" s="54"/>
      <c r="D142" s="56"/>
      <c r="E142" s="54" t="s">
        <v>956</v>
      </c>
      <c r="F142" s="55" t="s">
        <v>957</v>
      </c>
      <c r="G142" s="54"/>
    </row>
    <row r="143" spans="1:7" ht="21" customHeight="1" x14ac:dyDescent="0.25">
      <c r="A143" s="58" t="s">
        <v>862</v>
      </c>
      <c r="B143" s="59" t="s">
        <v>863</v>
      </c>
      <c r="C143" s="58"/>
      <c r="D143" s="56"/>
      <c r="E143" s="58" t="s">
        <v>958</v>
      </c>
      <c r="F143" s="59" t="s">
        <v>959</v>
      </c>
      <c r="G143" s="58"/>
    </row>
    <row r="144" spans="1:7" ht="21" customHeight="1" x14ac:dyDescent="0.25">
      <c r="A144" s="54" t="s">
        <v>864</v>
      </c>
      <c r="B144" s="55" t="s">
        <v>865</v>
      </c>
      <c r="C144" s="54"/>
      <c r="D144" s="56"/>
      <c r="E144" s="54" t="s">
        <v>964</v>
      </c>
      <c r="F144" s="55" t="s">
        <v>965</v>
      </c>
      <c r="G144" s="54"/>
    </row>
    <row r="145" spans="1:7" ht="21" customHeight="1" x14ac:dyDescent="0.25">
      <c r="A145" s="58" t="s">
        <v>866</v>
      </c>
      <c r="B145" s="59" t="s">
        <v>867</v>
      </c>
      <c r="C145" s="58"/>
      <c r="D145" s="56"/>
      <c r="E145" s="58" t="s">
        <v>968</v>
      </c>
      <c r="F145" s="59" t="s">
        <v>969</v>
      </c>
      <c r="G145" s="58"/>
    </row>
    <row r="146" spans="1:7" ht="21" customHeight="1" x14ac:dyDescent="0.25">
      <c r="A146" s="54" t="s">
        <v>868</v>
      </c>
      <c r="B146" s="55" t="s">
        <v>869</v>
      </c>
      <c r="C146" s="54"/>
      <c r="D146" s="56"/>
      <c r="E146" s="54" t="s">
        <v>972</v>
      </c>
      <c r="F146" s="55" t="s">
        <v>973</v>
      </c>
      <c r="G146" s="54"/>
    </row>
    <row r="147" spans="1:7" ht="21" customHeight="1" x14ac:dyDescent="0.25">
      <c r="A147" s="58" t="s">
        <v>870</v>
      </c>
      <c r="B147" s="59" t="s">
        <v>871</v>
      </c>
      <c r="C147" s="58"/>
      <c r="D147" s="56"/>
      <c r="E147" s="58" t="s">
        <v>976</v>
      </c>
      <c r="F147" s="59" t="s">
        <v>977</v>
      </c>
      <c r="G147" s="58"/>
    </row>
    <row r="148" spans="1:7" ht="21" customHeight="1" x14ac:dyDescent="0.25">
      <c r="A148" s="51" t="s">
        <v>28</v>
      </c>
      <c r="B148" s="51" t="s">
        <v>17</v>
      </c>
      <c r="C148" s="51" t="s">
        <v>29</v>
      </c>
      <c r="D148" s="52"/>
      <c r="E148" s="51" t="s">
        <v>28</v>
      </c>
      <c r="F148" s="51" t="s">
        <v>17</v>
      </c>
      <c r="G148" s="51" t="s">
        <v>29</v>
      </c>
    </row>
    <row r="149" spans="1:7" ht="21" customHeight="1" x14ac:dyDescent="0.25">
      <c r="A149" s="54" t="s">
        <v>992</v>
      </c>
      <c r="B149" s="55" t="s">
        <v>993</v>
      </c>
      <c r="C149" s="54"/>
      <c r="D149" s="56"/>
      <c r="E149" s="54"/>
      <c r="F149" s="55"/>
      <c r="G149" s="54"/>
    </row>
    <row r="150" spans="1:7" ht="21" customHeight="1" x14ac:dyDescent="0.25">
      <c r="A150" s="58" t="s">
        <v>994</v>
      </c>
      <c r="B150" s="59" t="s">
        <v>995</v>
      </c>
      <c r="C150" s="58"/>
      <c r="D150" s="56"/>
      <c r="E150" s="58"/>
      <c r="F150" s="59"/>
      <c r="G150" s="58"/>
    </row>
    <row r="151" spans="1:7" ht="21" customHeight="1" x14ac:dyDescent="0.25">
      <c r="A151" s="54" t="s">
        <v>996</v>
      </c>
      <c r="B151" s="55" t="s">
        <v>997</v>
      </c>
      <c r="C151" s="54"/>
      <c r="D151" s="56"/>
      <c r="E151" s="54"/>
      <c r="F151" s="55"/>
      <c r="G151" s="54"/>
    </row>
    <row r="152" spans="1:7" ht="21" customHeight="1" x14ac:dyDescent="0.25">
      <c r="A152" s="58" t="s">
        <v>1000</v>
      </c>
      <c r="B152" s="59" t="s">
        <v>1001</v>
      </c>
      <c r="C152" s="58"/>
      <c r="D152" s="56"/>
      <c r="E152" s="58"/>
      <c r="F152" s="59"/>
      <c r="G152" s="58"/>
    </row>
    <row r="153" spans="1:7" ht="21" customHeight="1" x14ac:dyDescent="0.25">
      <c r="A153" s="54"/>
      <c r="B153" s="55"/>
      <c r="C153" s="54"/>
      <c r="D153" s="56"/>
      <c r="E153" s="54"/>
      <c r="F153" s="55"/>
      <c r="G153" s="54"/>
    </row>
    <row r="154" spans="1:7" ht="21" customHeight="1" x14ac:dyDescent="0.25">
      <c r="A154" s="58"/>
      <c r="B154" s="59"/>
      <c r="C154" s="58"/>
      <c r="D154" s="56"/>
      <c r="E154" s="58"/>
      <c r="F154" s="59"/>
      <c r="G154" s="58"/>
    </row>
    <row r="155" spans="1:7" ht="21" customHeight="1" x14ac:dyDescent="0.25">
      <c r="A155" s="54"/>
      <c r="B155" s="55"/>
      <c r="C155" s="54"/>
      <c r="D155" s="56"/>
      <c r="E155" s="54"/>
      <c r="F155" s="55"/>
      <c r="G155" s="54"/>
    </row>
    <row r="156" spans="1:7" ht="21" customHeight="1" x14ac:dyDescent="0.25">
      <c r="A156" s="58"/>
      <c r="B156" s="59"/>
      <c r="C156" s="58"/>
      <c r="D156" s="56"/>
      <c r="E156" s="58"/>
      <c r="F156" s="59"/>
      <c r="G156" s="58"/>
    </row>
    <row r="157" spans="1:7" ht="21" customHeight="1" x14ac:dyDescent="0.25">
      <c r="A157" s="54"/>
      <c r="B157" s="55"/>
      <c r="C157" s="54"/>
      <c r="D157" s="56"/>
      <c r="E157" s="54"/>
      <c r="F157" s="55"/>
      <c r="G157" s="54"/>
    </row>
    <row r="158" spans="1:7" ht="21" customHeight="1" x14ac:dyDescent="0.25">
      <c r="A158" s="58"/>
      <c r="B158" s="59"/>
      <c r="C158" s="58"/>
      <c r="D158" s="56"/>
      <c r="E158" s="58"/>
      <c r="F158" s="59"/>
      <c r="G158" s="58"/>
    </row>
    <row r="159" spans="1:7" ht="21" customHeight="1" x14ac:dyDescent="0.25">
      <c r="A159" s="54"/>
      <c r="B159" s="55"/>
      <c r="C159" s="54"/>
      <c r="D159" s="56"/>
      <c r="E159" s="54"/>
      <c r="F159" s="55"/>
      <c r="G159" s="54"/>
    </row>
    <row r="160" spans="1:7" ht="21" customHeight="1" x14ac:dyDescent="0.25">
      <c r="A160" s="58"/>
      <c r="B160" s="59"/>
      <c r="C160" s="58"/>
      <c r="D160" s="56"/>
      <c r="E160" s="58"/>
      <c r="F160" s="59"/>
      <c r="G160" s="58"/>
    </row>
    <row r="161" spans="1:7" ht="21" customHeight="1" x14ac:dyDescent="0.25">
      <c r="A161" s="54"/>
      <c r="B161" s="55"/>
      <c r="C161" s="54"/>
      <c r="D161" s="56"/>
      <c r="E161" s="54"/>
      <c r="F161" s="55"/>
      <c r="G161" s="54"/>
    </row>
    <row r="162" spans="1:7" ht="21" customHeight="1" x14ac:dyDescent="0.25">
      <c r="A162" s="58"/>
      <c r="B162" s="59"/>
      <c r="C162" s="58"/>
      <c r="D162" s="56"/>
      <c r="E162" s="58"/>
      <c r="F162" s="59"/>
      <c r="G162" s="58"/>
    </row>
    <row r="163" spans="1:7" ht="21" customHeight="1" x14ac:dyDescent="0.25">
      <c r="A163" s="54"/>
      <c r="B163" s="55"/>
      <c r="C163" s="54"/>
      <c r="D163" s="56"/>
      <c r="E163" s="54"/>
      <c r="F163" s="55"/>
      <c r="G163" s="54"/>
    </row>
    <row r="164" spans="1:7" ht="21" customHeight="1" x14ac:dyDescent="0.25">
      <c r="A164" s="58"/>
      <c r="B164" s="59"/>
      <c r="C164" s="58"/>
      <c r="D164" s="56"/>
      <c r="E164" s="58"/>
      <c r="F164" s="59"/>
      <c r="G164" s="58"/>
    </row>
    <row r="165" spans="1:7" ht="21" customHeight="1" x14ac:dyDescent="0.25">
      <c r="A165" s="54"/>
      <c r="B165" s="55"/>
      <c r="C165" s="54"/>
      <c r="D165" s="56"/>
      <c r="E165" s="54"/>
      <c r="F165" s="55"/>
      <c r="G165" s="54"/>
    </row>
    <row r="166" spans="1:7" ht="21" customHeight="1" x14ac:dyDescent="0.25">
      <c r="A166" s="58"/>
      <c r="B166" s="59"/>
      <c r="C166" s="58"/>
      <c r="D166" s="56"/>
      <c r="E166" s="58"/>
      <c r="F166" s="59"/>
      <c r="G166" s="58"/>
    </row>
    <row r="167" spans="1:7" ht="21" customHeight="1" x14ac:dyDescent="0.25">
      <c r="A167" s="54"/>
      <c r="B167" s="55"/>
      <c r="C167" s="54"/>
      <c r="D167" s="56"/>
      <c r="E167" s="54"/>
      <c r="F167" s="55"/>
      <c r="G167" s="54"/>
    </row>
    <row r="168" spans="1:7" ht="21" customHeight="1" x14ac:dyDescent="0.25">
      <c r="A168" s="58"/>
      <c r="B168" s="59"/>
      <c r="C168" s="58"/>
      <c r="D168" s="56"/>
      <c r="E168" s="58"/>
      <c r="F168" s="59"/>
      <c r="G168" s="58"/>
    </row>
    <row r="169" spans="1:7" ht="21" customHeight="1" x14ac:dyDescent="0.25">
      <c r="A169" s="54"/>
      <c r="B169" s="55"/>
      <c r="C169" s="54"/>
      <c r="D169" s="56"/>
      <c r="E169" s="54"/>
      <c r="F169" s="55"/>
      <c r="G169" s="54"/>
    </row>
    <row r="170" spans="1:7" ht="21" customHeight="1" x14ac:dyDescent="0.25">
      <c r="A170" s="58"/>
      <c r="B170" s="59"/>
      <c r="C170" s="58"/>
      <c r="D170" s="56"/>
      <c r="E170" s="58"/>
      <c r="F170" s="59"/>
      <c r="G170" s="58"/>
    </row>
    <row r="171" spans="1:7" ht="21" customHeight="1" x14ac:dyDescent="0.25">
      <c r="A171" s="54"/>
      <c r="B171" s="55"/>
      <c r="C171" s="54"/>
      <c r="D171" s="56"/>
      <c r="E171" s="54"/>
      <c r="F171" s="55"/>
      <c r="G171" s="54"/>
    </row>
    <row r="172" spans="1:7" ht="21" customHeight="1" x14ac:dyDescent="0.25">
      <c r="A172" s="58"/>
      <c r="B172" s="59"/>
      <c r="C172" s="58"/>
      <c r="D172" s="56"/>
      <c r="E172" s="58"/>
      <c r="F172" s="59"/>
      <c r="G172" s="58"/>
    </row>
    <row r="173" spans="1:7" ht="21" customHeight="1" x14ac:dyDescent="0.25">
      <c r="A173" s="54"/>
      <c r="B173" s="55"/>
      <c r="C173" s="54"/>
      <c r="D173" s="56"/>
      <c r="E173" s="54"/>
      <c r="F173" s="55"/>
      <c r="G173" s="54"/>
    </row>
    <row r="174" spans="1:7" ht="21" customHeight="1" x14ac:dyDescent="0.25">
      <c r="A174" s="58"/>
      <c r="B174" s="59"/>
      <c r="C174" s="58"/>
      <c r="D174" s="56"/>
      <c r="E174" s="58"/>
      <c r="F174" s="59"/>
      <c r="G174" s="58"/>
    </row>
    <row r="175" spans="1:7" ht="21" customHeight="1" x14ac:dyDescent="0.25"/>
  </sheetData>
  <mergeCells count="6">
    <mergeCell ref="A119:G119"/>
    <mergeCell ref="A51:G51"/>
    <mergeCell ref="A52:G52"/>
    <mergeCell ref="A118:G118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1" manualBreakCount="1">
    <brk id="10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8"/>
  <sheetViews>
    <sheetView zoomScaleNormal="100" workbookViewId="0">
      <selection activeCell="A3" sqref="A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377</v>
      </c>
      <c r="B1" s="47"/>
      <c r="C1" s="48"/>
      <c r="G1" s="50" t="s">
        <v>1843</v>
      </c>
    </row>
    <row r="2" spans="1:7" ht="21" x14ac:dyDescent="0.35">
      <c r="A2" s="28" t="s">
        <v>1870</v>
      </c>
      <c r="B2" s="47"/>
      <c r="C2" s="48"/>
      <c r="G2" s="50" t="s">
        <v>273</v>
      </c>
    </row>
    <row r="3" spans="1:7" x14ac:dyDescent="0.25">
      <c r="A3" s="12"/>
    </row>
    <row r="11" spans="1:7" ht="21" x14ac:dyDescent="0.35">
      <c r="A11" s="113" t="s">
        <v>26</v>
      </c>
      <c r="B11" s="113"/>
      <c r="C11" s="113"/>
      <c r="D11" s="113"/>
      <c r="E11" s="113"/>
      <c r="F11" s="113"/>
      <c r="G11" s="113"/>
    </row>
    <row r="12" spans="1:7" ht="18.75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377</v>
      </c>
      <c r="B41" s="47"/>
      <c r="C41" s="48"/>
      <c r="G41" s="50" t="s">
        <v>1843</v>
      </c>
    </row>
    <row r="42" spans="1:7" ht="21" x14ac:dyDescent="0.35">
      <c r="A42" s="28" t="s">
        <v>1844</v>
      </c>
      <c r="B42" s="47"/>
      <c r="C42" s="48"/>
      <c r="G42" s="50" t="s">
        <v>273</v>
      </c>
    </row>
    <row r="43" spans="1:7" x14ac:dyDescent="0.25">
      <c r="A43" s="12"/>
    </row>
    <row r="51" spans="1:7" ht="21" x14ac:dyDescent="0.35">
      <c r="A51" s="113" t="s">
        <v>26</v>
      </c>
      <c r="B51" s="113"/>
      <c r="C51" s="113"/>
      <c r="D51" s="113"/>
      <c r="E51" s="113"/>
      <c r="F51" s="113"/>
      <c r="G51" s="113"/>
    </row>
    <row r="52" spans="1:7" ht="18.75" x14ac:dyDescent="0.3">
      <c r="A52" s="112" t="s">
        <v>27</v>
      </c>
      <c r="B52" s="112"/>
      <c r="C52" s="112"/>
      <c r="D52" s="112"/>
      <c r="E52" s="112"/>
      <c r="F52" s="112"/>
      <c r="G52" s="112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1007</v>
      </c>
      <c r="B55" s="55" t="s">
        <v>1008</v>
      </c>
      <c r="C55" s="54"/>
      <c r="D55" s="56"/>
      <c r="E55" s="54" t="s">
        <v>1099</v>
      </c>
      <c r="F55" s="55" t="s">
        <v>1100</v>
      </c>
      <c r="G55" s="54"/>
    </row>
    <row r="56" spans="1:7" ht="21" customHeight="1" x14ac:dyDescent="0.25">
      <c r="A56" s="58" t="s">
        <v>1009</v>
      </c>
      <c r="B56" s="59" t="s">
        <v>1010</v>
      </c>
      <c r="C56" s="58"/>
      <c r="D56" s="56"/>
      <c r="E56" s="58" t="s">
        <v>1101</v>
      </c>
      <c r="F56" s="59" t="s">
        <v>1102</v>
      </c>
      <c r="G56" s="58"/>
    </row>
    <row r="57" spans="1:7" ht="21" customHeight="1" x14ac:dyDescent="0.25">
      <c r="A57" s="54" t="s">
        <v>1011</v>
      </c>
      <c r="B57" s="55" t="s">
        <v>1012</v>
      </c>
      <c r="C57" s="54"/>
      <c r="D57" s="56"/>
      <c r="E57" s="54" t="s">
        <v>1103</v>
      </c>
      <c r="F57" s="55" t="s">
        <v>1104</v>
      </c>
      <c r="G57" s="54"/>
    </row>
    <row r="58" spans="1:7" ht="21" customHeight="1" x14ac:dyDescent="0.25">
      <c r="A58" s="58" t="s">
        <v>1017</v>
      </c>
      <c r="B58" s="59" t="s">
        <v>1018</v>
      </c>
      <c r="C58" s="58"/>
      <c r="D58" s="56"/>
      <c r="E58" s="58" t="s">
        <v>1105</v>
      </c>
      <c r="F58" s="59" t="s">
        <v>1106</v>
      </c>
      <c r="G58" s="58"/>
    </row>
    <row r="59" spans="1:7" ht="21" customHeight="1" x14ac:dyDescent="0.25">
      <c r="A59" s="54" t="s">
        <v>1019</v>
      </c>
      <c r="B59" s="55" t="s">
        <v>1020</v>
      </c>
      <c r="C59" s="54"/>
      <c r="D59" s="56"/>
      <c r="E59" s="54" t="s">
        <v>1107</v>
      </c>
      <c r="F59" s="55" t="s">
        <v>1108</v>
      </c>
      <c r="G59" s="54"/>
    </row>
    <row r="60" spans="1:7" ht="21" customHeight="1" x14ac:dyDescent="0.25">
      <c r="A60" s="58" t="s">
        <v>1021</v>
      </c>
      <c r="B60" s="59" t="s">
        <v>1022</v>
      </c>
      <c r="C60" s="58"/>
      <c r="D60" s="56"/>
      <c r="E60" s="58" t="s">
        <v>1111</v>
      </c>
      <c r="F60" s="59" t="s">
        <v>1112</v>
      </c>
      <c r="G60" s="58"/>
    </row>
    <row r="61" spans="1:7" ht="21" customHeight="1" x14ac:dyDescent="0.25">
      <c r="A61" s="54" t="s">
        <v>1023</v>
      </c>
      <c r="B61" s="55" t="s">
        <v>1024</v>
      </c>
      <c r="C61" s="54"/>
      <c r="D61" s="56"/>
      <c r="E61" s="54" t="s">
        <v>1113</v>
      </c>
      <c r="F61" s="55" t="s">
        <v>1114</v>
      </c>
      <c r="G61" s="54"/>
    </row>
    <row r="62" spans="1:7" ht="21" customHeight="1" x14ac:dyDescent="0.25">
      <c r="A62" s="58" t="s">
        <v>1025</v>
      </c>
      <c r="B62" s="59" t="s">
        <v>1026</v>
      </c>
      <c r="C62" s="58"/>
      <c r="D62" s="56"/>
      <c r="E62" s="58" t="s">
        <v>1117</v>
      </c>
      <c r="F62" s="59" t="s">
        <v>1118</v>
      </c>
      <c r="G62" s="58"/>
    </row>
    <row r="63" spans="1:7" ht="21" customHeight="1" x14ac:dyDescent="0.25">
      <c r="A63" s="54" t="s">
        <v>1027</v>
      </c>
      <c r="B63" s="55" t="s">
        <v>1028</v>
      </c>
      <c r="C63" s="54"/>
      <c r="D63" s="56"/>
      <c r="E63" s="54" t="s">
        <v>1123</v>
      </c>
      <c r="F63" s="55" t="s">
        <v>1124</v>
      </c>
      <c r="G63" s="54"/>
    </row>
    <row r="64" spans="1:7" ht="21" customHeight="1" x14ac:dyDescent="0.25">
      <c r="A64" s="58" t="s">
        <v>1035</v>
      </c>
      <c r="B64" s="59" t="s">
        <v>1036</v>
      </c>
      <c r="C64" s="58"/>
      <c r="D64" s="56"/>
      <c r="E64" s="58" t="s">
        <v>1127</v>
      </c>
      <c r="F64" s="59" t="s">
        <v>1128</v>
      </c>
      <c r="G64" s="58"/>
    </row>
    <row r="65" spans="1:7" ht="21" customHeight="1" x14ac:dyDescent="0.25">
      <c r="A65" s="54" t="s">
        <v>1037</v>
      </c>
      <c r="B65" s="55" t="s">
        <v>1038</v>
      </c>
      <c r="C65" s="54"/>
      <c r="D65" s="56"/>
      <c r="E65" s="54" t="s">
        <v>1129</v>
      </c>
      <c r="F65" s="55" t="s">
        <v>1130</v>
      </c>
      <c r="G65" s="54"/>
    </row>
    <row r="66" spans="1:7" ht="21" customHeight="1" x14ac:dyDescent="0.25">
      <c r="A66" s="58" t="s">
        <v>1041</v>
      </c>
      <c r="B66" s="59" t="s">
        <v>1042</v>
      </c>
      <c r="C66" s="58"/>
      <c r="D66" s="56"/>
      <c r="E66" s="58" t="s">
        <v>1133</v>
      </c>
      <c r="F66" s="59" t="s">
        <v>1134</v>
      </c>
      <c r="G66" s="58"/>
    </row>
    <row r="67" spans="1:7" ht="21" customHeight="1" x14ac:dyDescent="0.25">
      <c r="A67" s="54" t="s">
        <v>1043</v>
      </c>
      <c r="B67" s="55" t="s">
        <v>1044</v>
      </c>
      <c r="C67" s="54"/>
      <c r="D67" s="56"/>
      <c r="E67" s="54" t="s">
        <v>1137</v>
      </c>
      <c r="F67" s="55" t="s">
        <v>1138</v>
      </c>
      <c r="G67" s="54"/>
    </row>
    <row r="68" spans="1:7" ht="21" customHeight="1" x14ac:dyDescent="0.25">
      <c r="A68" s="58" t="s">
        <v>1047</v>
      </c>
      <c r="B68" s="59" t="s">
        <v>1048</v>
      </c>
      <c r="C68" s="58"/>
      <c r="D68" s="56"/>
      <c r="E68" s="58" t="s">
        <v>1143</v>
      </c>
      <c r="F68" s="59" t="s">
        <v>1144</v>
      </c>
      <c r="G68" s="58"/>
    </row>
    <row r="69" spans="1:7" ht="21" customHeight="1" x14ac:dyDescent="0.25">
      <c r="A69" s="54" t="s">
        <v>1049</v>
      </c>
      <c r="B69" s="55" t="s">
        <v>1050</v>
      </c>
      <c r="C69" s="54"/>
      <c r="D69" s="56"/>
      <c r="E69" s="54" t="s">
        <v>1145</v>
      </c>
      <c r="F69" s="55" t="s">
        <v>1146</v>
      </c>
      <c r="G69" s="54"/>
    </row>
    <row r="70" spans="1:7" ht="21" customHeight="1" x14ac:dyDescent="0.25">
      <c r="A70" s="58" t="s">
        <v>1055</v>
      </c>
      <c r="B70" s="59" t="s">
        <v>1056</v>
      </c>
      <c r="C70" s="58"/>
      <c r="D70" s="56"/>
      <c r="E70" s="58" t="s">
        <v>1147</v>
      </c>
      <c r="F70" s="59" t="s">
        <v>1148</v>
      </c>
      <c r="G70" s="58"/>
    </row>
    <row r="71" spans="1:7" ht="21" customHeight="1" x14ac:dyDescent="0.25">
      <c r="A71" s="54" t="s">
        <v>1057</v>
      </c>
      <c r="B71" s="55" t="s">
        <v>1058</v>
      </c>
      <c r="C71" s="54"/>
      <c r="D71" s="56"/>
      <c r="E71" s="54" t="s">
        <v>1149</v>
      </c>
      <c r="F71" s="55" t="s">
        <v>1150</v>
      </c>
      <c r="G71" s="54"/>
    </row>
    <row r="72" spans="1:7" ht="21" customHeight="1" x14ac:dyDescent="0.25">
      <c r="A72" s="58" t="s">
        <v>1067</v>
      </c>
      <c r="B72" s="59" t="s">
        <v>1068</v>
      </c>
      <c r="C72" s="58"/>
      <c r="D72" s="56"/>
      <c r="E72" s="58" t="s">
        <v>1151</v>
      </c>
      <c r="F72" s="59" t="s">
        <v>1152</v>
      </c>
      <c r="G72" s="58"/>
    </row>
    <row r="73" spans="1:7" ht="21" customHeight="1" x14ac:dyDescent="0.25">
      <c r="A73" s="54" t="s">
        <v>1071</v>
      </c>
      <c r="B73" s="55" t="s">
        <v>1072</v>
      </c>
      <c r="C73" s="54"/>
      <c r="D73" s="56"/>
      <c r="E73" s="54" t="s">
        <v>1153</v>
      </c>
      <c r="F73" s="55" t="s">
        <v>1154</v>
      </c>
      <c r="G73" s="54"/>
    </row>
    <row r="74" spans="1:7" ht="21" customHeight="1" x14ac:dyDescent="0.25">
      <c r="A74" s="58" t="s">
        <v>1073</v>
      </c>
      <c r="B74" s="59" t="s">
        <v>1074</v>
      </c>
      <c r="C74" s="58"/>
      <c r="D74" s="56"/>
      <c r="E74" s="58" t="s">
        <v>1157</v>
      </c>
      <c r="F74" s="59" t="s">
        <v>1158</v>
      </c>
      <c r="G74" s="58"/>
    </row>
    <row r="75" spans="1:7" ht="21" customHeight="1" x14ac:dyDescent="0.25">
      <c r="A75" s="54" t="s">
        <v>1075</v>
      </c>
      <c r="B75" s="55" t="s">
        <v>1076</v>
      </c>
      <c r="C75" s="54"/>
      <c r="D75" s="56"/>
      <c r="E75" s="54" t="s">
        <v>1159</v>
      </c>
      <c r="F75" s="55" t="s">
        <v>1160</v>
      </c>
      <c r="G75" s="54"/>
    </row>
    <row r="76" spans="1:7" ht="21" customHeight="1" x14ac:dyDescent="0.25">
      <c r="A76" s="58" t="s">
        <v>1079</v>
      </c>
      <c r="B76" s="59" t="s">
        <v>1080</v>
      </c>
      <c r="C76" s="58"/>
      <c r="D76" s="56"/>
      <c r="E76" s="58" t="s">
        <v>1163</v>
      </c>
      <c r="F76" s="59" t="s">
        <v>1164</v>
      </c>
      <c r="G76" s="58"/>
    </row>
    <row r="77" spans="1:7" ht="21" customHeight="1" x14ac:dyDescent="0.25">
      <c r="A77" s="54" t="s">
        <v>1081</v>
      </c>
      <c r="B77" s="55" t="s">
        <v>1082</v>
      </c>
      <c r="C77" s="54"/>
      <c r="D77" s="56"/>
      <c r="E77" s="54" t="s">
        <v>1165</v>
      </c>
      <c r="F77" s="55" t="s">
        <v>1166</v>
      </c>
      <c r="G77" s="54"/>
    </row>
    <row r="78" spans="1:7" ht="21" customHeight="1" x14ac:dyDescent="0.25">
      <c r="A78" s="58" t="s">
        <v>1085</v>
      </c>
      <c r="B78" s="59" t="s">
        <v>1086</v>
      </c>
      <c r="C78" s="58"/>
      <c r="D78" s="56"/>
      <c r="E78" s="58" t="s">
        <v>1167</v>
      </c>
      <c r="F78" s="59" t="s">
        <v>1168</v>
      </c>
      <c r="G78" s="58"/>
    </row>
    <row r="79" spans="1:7" ht="21" customHeight="1" x14ac:dyDescent="0.25">
      <c r="A79" s="54" t="s">
        <v>1095</v>
      </c>
      <c r="B79" s="55" t="s">
        <v>1096</v>
      </c>
      <c r="C79" s="54"/>
      <c r="D79" s="56"/>
      <c r="E79" s="54" t="s">
        <v>1173</v>
      </c>
      <c r="F79" s="55" t="s">
        <v>1174</v>
      </c>
      <c r="G79" s="54"/>
    </row>
    <row r="80" spans="1:7" ht="21" customHeight="1" x14ac:dyDescent="0.25">
      <c r="A80" s="58" t="s">
        <v>1097</v>
      </c>
      <c r="B80" s="59" t="s">
        <v>1098</v>
      </c>
      <c r="C80" s="58"/>
      <c r="D80" s="56"/>
      <c r="E80" s="58" t="s">
        <v>1175</v>
      </c>
      <c r="F80" s="59" t="s">
        <v>1176</v>
      </c>
      <c r="G80" s="58"/>
    </row>
    <row r="81" spans="1:7" s="53" customFormat="1" ht="21" customHeight="1" x14ac:dyDescent="0.25">
      <c r="A81" s="51" t="s">
        <v>28</v>
      </c>
      <c r="B81" s="51" t="s">
        <v>17</v>
      </c>
      <c r="C81" s="51" t="s">
        <v>29</v>
      </c>
      <c r="D81" s="52"/>
      <c r="E81" s="51" t="s">
        <v>28</v>
      </c>
      <c r="F81" s="51" t="s">
        <v>17</v>
      </c>
      <c r="G81" s="51" t="s">
        <v>29</v>
      </c>
    </row>
    <row r="82" spans="1:7" s="57" customFormat="1" ht="21" customHeight="1" x14ac:dyDescent="0.25">
      <c r="A82" s="54"/>
      <c r="B82" s="55"/>
      <c r="C82" s="54"/>
      <c r="D82" s="56"/>
      <c r="E82" s="54"/>
      <c r="F82" s="55"/>
      <c r="G82" s="54"/>
    </row>
    <row r="83" spans="1:7" s="57" customFormat="1" ht="21" customHeight="1" x14ac:dyDescent="0.25">
      <c r="A83" s="58"/>
      <c r="B83" s="59"/>
      <c r="C83" s="58"/>
      <c r="D83" s="56"/>
      <c r="E83" s="58"/>
      <c r="F83" s="59"/>
      <c r="G83" s="58"/>
    </row>
    <row r="84" spans="1:7" s="57" customFormat="1" ht="21" customHeight="1" x14ac:dyDescent="0.25">
      <c r="A84" s="54"/>
      <c r="B84" s="55"/>
      <c r="C84" s="54"/>
      <c r="D84" s="56"/>
      <c r="E84" s="54"/>
      <c r="F84" s="55"/>
      <c r="G84" s="54"/>
    </row>
    <row r="85" spans="1:7" s="57" customFormat="1" ht="21" customHeight="1" x14ac:dyDescent="0.25">
      <c r="A85" s="58"/>
      <c r="B85" s="59"/>
      <c r="C85" s="58"/>
      <c r="D85" s="56"/>
      <c r="E85" s="58"/>
      <c r="F85" s="59"/>
      <c r="G85" s="58"/>
    </row>
    <row r="86" spans="1:7" s="57" customFormat="1" ht="21" customHeight="1" x14ac:dyDescent="0.25">
      <c r="A86" s="54"/>
      <c r="B86" s="55"/>
      <c r="C86" s="54"/>
      <c r="D86" s="56"/>
      <c r="E86" s="54"/>
      <c r="F86" s="55"/>
      <c r="G86" s="54"/>
    </row>
    <row r="87" spans="1:7" s="57" customFormat="1" ht="21" customHeight="1" x14ac:dyDescent="0.25">
      <c r="A87" s="58"/>
      <c r="B87" s="59"/>
      <c r="C87" s="58"/>
      <c r="D87" s="56"/>
      <c r="E87" s="58"/>
      <c r="F87" s="59"/>
      <c r="G87" s="58"/>
    </row>
    <row r="88" spans="1:7" s="57" customFormat="1" ht="21" customHeight="1" x14ac:dyDescent="0.25">
      <c r="A88" s="54"/>
      <c r="B88" s="55"/>
      <c r="C88" s="54"/>
      <c r="D88" s="56"/>
      <c r="E88" s="54"/>
      <c r="F88" s="55"/>
      <c r="G88" s="54"/>
    </row>
    <row r="89" spans="1:7" s="57" customFormat="1" ht="21" customHeight="1" x14ac:dyDescent="0.25">
      <c r="A89" s="58"/>
      <c r="B89" s="59"/>
      <c r="C89" s="58"/>
      <c r="D89" s="56"/>
      <c r="E89" s="58"/>
      <c r="F89" s="59"/>
      <c r="G89" s="58"/>
    </row>
    <row r="90" spans="1:7" s="57" customFormat="1" ht="21" customHeight="1" x14ac:dyDescent="0.25">
      <c r="A90" s="54"/>
      <c r="B90" s="55"/>
      <c r="C90" s="54"/>
      <c r="D90" s="56"/>
      <c r="E90" s="54"/>
      <c r="F90" s="55"/>
      <c r="G90" s="54"/>
    </row>
    <row r="91" spans="1:7" s="57" customFormat="1" ht="21" customHeight="1" x14ac:dyDescent="0.25">
      <c r="A91" s="58"/>
      <c r="B91" s="59"/>
      <c r="C91" s="58"/>
      <c r="D91" s="56"/>
      <c r="E91" s="58"/>
      <c r="F91" s="59"/>
      <c r="G91" s="58"/>
    </row>
    <row r="92" spans="1:7" s="57" customFormat="1" ht="21" customHeight="1" x14ac:dyDescent="0.25">
      <c r="A92" s="54"/>
      <c r="B92" s="55"/>
      <c r="C92" s="54"/>
      <c r="D92" s="56"/>
      <c r="E92" s="54"/>
      <c r="F92" s="55"/>
      <c r="G92" s="54"/>
    </row>
    <row r="93" spans="1:7" s="57" customFormat="1" ht="21" customHeight="1" x14ac:dyDescent="0.25">
      <c r="A93" s="58"/>
      <c r="B93" s="59"/>
      <c r="C93" s="58"/>
      <c r="D93" s="56"/>
      <c r="E93" s="58"/>
      <c r="F93" s="59"/>
      <c r="G93" s="58"/>
    </row>
    <row r="94" spans="1:7" s="57" customFormat="1" ht="21" customHeight="1" x14ac:dyDescent="0.25">
      <c r="A94" s="54"/>
      <c r="B94" s="55"/>
      <c r="C94" s="54"/>
      <c r="D94" s="56"/>
      <c r="E94" s="54"/>
      <c r="F94" s="55"/>
      <c r="G94" s="54"/>
    </row>
    <row r="95" spans="1:7" s="57" customFormat="1" ht="21" customHeight="1" x14ac:dyDescent="0.25">
      <c r="A95" s="58"/>
      <c r="B95" s="59"/>
      <c r="C95" s="58"/>
      <c r="D95" s="56"/>
      <c r="E95" s="58"/>
      <c r="F95" s="59"/>
      <c r="G95" s="58"/>
    </row>
    <row r="96" spans="1:7" s="57" customFormat="1" ht="21" customHeight="1" x14ac:dyDescent="0.25">
      <c r="A96" s="54"/>
      <c r="B96" s="55"/>
      <c r="C96" s="54"/>
      <c r="D96" s="56"/>
      <c r="E96" s="54"/>
      <c r="F96" s="55"/>
      <c r="G96" s="54"/>
    </row>
    <row r="97" spans="1:7" s="57" customFormat="1" ht="21" customHeight="1" x14ac:dyDescent="0.25">
      <c r="A97" s="58"/>
      <c r="B97" s="59"/>
      <c r="C97" s="58"/>
      <c r="D97" s="56"/>
      <c r="E97" s="58"/>
      <c r="F97" s="59"/>
      <c r="G97" s="58"/>
    </row>
    <row r="98" spans="1:7" s="57" customFormat="1" ht="21" customHeight="1" x14ac:dyDescent="0.25">
      <c r="A98" s="54"/>
      <c r="B98" s="55"/>
      <c r="C98" s="54"/>
      <c r="D98" s="56"/>
      <c r="E98" s="54"/>
      <c r="F98" s="55"/>
      <c r="G98" s="54"/>
    </row>
    <row r="99" spans="1:7" s="57" customFormat="1" ht="21" customHeight="1" x14ac:dyDescent="0.25">
      <c r="A99" s="58"/>
      <c r="B99" s="59"/>
      <c r="C99" s="58"/>
      <c r="D99" s="56"/>
      <c r="E99" s="58"/>
      <c r="F99" s="59"/>
      <c r="G99" s="58"/>
    </row>
    <row r="100" spans="1:7" s="57" customFormat="1" ht="21" customHeight="1" x14ac:dyDescent="0.25">
      <c r="A100" s="54"/>
      <c r="B100" s="55"/>
      <c r="C100" s="54"/>
      <c r="D100" s="56"/>
      <c r="E100" s="54"/>
      <c r="F100" s="55"/>
      <c r="G100" s="54"/>
    </row>
    <row r="101" spans="1:7" s="57" customFormat="1" ht="21" customHeight="1" x14ac:dyDescent="0.25">
      <c r="A101" s="58"/>
      <c r="B101" s="59"/>
      <c r="C101" s="58"/>
      <c r="D101" s="56"/>
      <c r="E101" s="58"/>
      <c r="F101" s="59"/>
      <c r="G101" s="58"/>
    </row>
    <row r="102" spans="1:7" s="57" customFormat="1" ht="21" customHeight="1" x14ac:dyDescent="0.25">
      <c r="A102" s="54"/>
      <c r="B102" s="55"/>
      <c r="C102" s="54"/>
      <c r="D102" s="56"/>
      <c r="E102" s="54"/>
      <c r="F102" s="55"/>
      <c r="G102" s="54"/>
    </row>
    <row r="103" spans="1:7" s="57" customFormat="1" ht="21" customHeight="1" x14ac:dyDescent="0.25">
      <c r="A103" s="58"/>
      <c r="B103" s="59"/>
      <c r="C103" s="58"/>
      <c r="D103" s="56"/>
      <c r="E103" s="58"/>
      <c r="F103" s="59"/>
      <c r="G103" s="58"/>
    </row>
    <row r="104" spans="1:7" s="57" customFormat="1" ht="21" customHeight="1" x14ac:dyDescent="0.25">
      <c r="A104" s="54"/>
      <c r="B104" s="55"/>
      <c r="C104" s="54"/>
      <c r="D104" s="56"/>
      <c r="E104" s="54"/>
      <c r="F104" s="55"/>
      <c r="G104" s="54"/>
    </row>
    <row r="105" spans="1:7" s="57" customFormat="1" ht="21" customHeight="1" x14ac:dyDescent="0.25">
      <c r="A105" s="58"/>
      <c r="B105" s="59"/>
      <c r="C105" s="58"/>
      <c r="D105" s="56"/>
      <c r="E105" s="58"/>
      <c r="F105" s="59"/>
      <c r="G105" s="58"/>
    </row>
    <row r="106" spans="1:7" s="57" customFormat="1" ht="21" customHeight="1" x14ac:dyDescent="0.25">
      <c r="A106" s="54"/>
      <c r="B106" s="55"/>
      <c r="C106" s="54"/>
      <c r="D106" s="56"/>
      <c r="E106" s="54"/>
      <c r="F106" s="55"/>
      <c r="G106" s="54"/>
    </row>
    <row r="107" spans="1:7" s="57" customFormat="1" ht="21" customHeight="1" x14ac:dyDescent="0.25">
      <c r="A107" s="58"/>
      <c r="B107" s="59"/>
      <c r="C107" s="58"/>
      <c r="D107" s="56"/>
      <c r="E107" s="58"/>
      <c r="F107" s="59"/>
      <c r="G107" s="58"/>
    </row>
    <row r="108" spans="1:7" ht="23.25" x14ac:dyDescent="0.35">
      <c r="A108" s="1" t="s">
        <v>377</v>
      </c>
      <c r="B108" s="47"/>
      <c r="C108" s="48"/>
      <c r="G108" s="50" t="s">
        <v>1843</v>
      </c>
    </row>
    <row r="109" spans="1:7" ht="21" x14ac:dyDescent="0.35">
      <c r="A109" s="28" t="s">
        <v>1845</v>
      </c>
      <c r="B109" s="47"/>
      <c r="C109" s="48"/>
      <c r="G109" s="50" t="s">
        <v>273</v>
      </c>
    </row>
    <row r="110" spans="1:7" x14ac:dyDescent="0.25">
      <c r="A110" s="12"/>
    </row>
    <row r="118" spans="1:7" ht="21" x14ac:dyDescent="0.35">
      <c r="A118" s="113" t="s">
        <v>26</v>
      </c>
      <c r="B118" s="113"/>
      <c r="C118" s="113"/>
      <c r="D118" s="113"/>
      <c r="E118" s="113"/>
      <c r="F118" s="113"/>
      <c r="G118" s="113"/>
    </row>
    <row r="119" spans="1:7" ht="18.75" x14ac:dyDescent="0.3">
      <c r="A119" s="112" t="s">
        <v>27</v>
      </c>
      <c r="B119" s="112"/>
      <c r="C119" s="112"/>
      <c r="D119" s="112"/>
      <c r="E119" s="112"/>
      <c r="F119" s="112"/>
      <c r="G119" s="112"/>
    </row>
    <row r="121" spans="1:7" ht="21" customHeight="1" x14ac:dyDescent="0.25">
      <c r="A121" s="51" t="s">
        <v>28</v>
      </c>
      <c r="B121" s="51" t="s">
        <v>17</v>
      </c>
      <c r="C121" s="51" t="s">
        <v>29</v>
      </c>
      <c r="D121" s="52"/>
      <c r="E121" s="51" t="s">
        <v>28</v>
      </c>
      <c r="F121" s="51" t="s">
        <v>17</v>
      </c>
      <c r="G121" s="51" t="s">
        <v>29</v>
      </c>
    </row>
    <row r="122" spans="1:7" ht="21" customHeight="1" x14ac:dyDescent="0.25">
      <c r="A122" s="54" t="s">
        <v>1005</v>
      </c>
      <c r="B122" s="55" t="s">
        <v>1006</v>
      </c>
      <c r="C122" s="54"/>
      <c r="D122" s="56"/>
      <c r="E122" s="54" t="s">
        <v>1131</v>
      </c>
      <c r="F122" s="55" t="s">
        <v>1132</v>
      </c>
      <c r="G122" s="54"/>
    </row>
    <row r="123" spans="1:7" ht="21" customHeight="1" x14ac:dyDescent="0.25">
      <c r="A123" s="58" t="s">
        <v>1013</v>
      </c>
      <c r="B123" s="59" t="s">
        <v>1014</v>
      </c>
      <c r="C123" s="58"/>
      <c r="D123" s="56"/>
      <c r="E123" s="58" t="s">
        <v>1135</v>
      </c>
      <c r="F123" s="59" t="s">
        <v>1136</v>
      </c>
      <c r="G123" s="58"/>
    </row>
    <row r="124" spans="1:7" ht="21" customHeight="1" x14ac:dyDescent="0.25">
      <c r="A124" s="54" t="s">
        <v>1015</v>
      </c>
      <c r="B124" s="55" t="s">
        <v>1016</v>
      </c>
      <c r="C124" s="54"/>
      <c r="D124" s="56"/>
      <c r="E124" s="54" t="s">
        <v>1139</v>
      </c>
      <c r="F124" s="55" t="s">
        <v>1140</v>
      </c>
      <c r="G124" s="54"/>
    </row>
    <row r="125" spans="1:7" ht="21" customHeight="1" x14ac:dyDescent="0.25">
      <c r="A125" s="58" t="s">
        <v>1029</v>
      </c>
      <c r="B125" s="59" t="s">
        <v>1030</v>
      </c>
      <c r="C125" s="58"/>
      <c r="D125" s="56"/>
      <c r="E125" s="58" t="s">
        <v>1141</v>
      </c>
      <c r="F125" s="59" t="s">
        <v>1142</v>
      </c>
      <c r="G125" s="58"/>
    </row>
    <row r="126" spans="1:7" ht="21" customHeight="1" x14ac:dyDescent="0.25">
      <c r="A126" s="54" t="s">
        <v>1031</v>
      </c>
      <c r="B126" s="55" t="s">
        <v>1032</v>
      </c>
      <c r="C126" s="54"/>
      <c r="D126" s="56"/>
      <c r="E126" s="54" t="s">
        <v>1155</v>
      </c>
      <c r="F126" s="55" t="s">
        <v>1156</v>
      </c>
      <c r="G126" s="54"/>
    </row>
    <row r="127" spans="1:7" ht="21" customHeight="1" x14ac:dyDescent="0.25">
      <c r="A127" s="58" t="s">
        <v>1033</v>
      </c>
      <c r="B127" s="59" t="s">
        <v>1034</v>
      </c>
      <c r="C127" s="58"/>
      <c r="D127" s="56"/>
      <c r="E127" s="58" t="s">
        <v>1161</v>
      </c>
      <c r="F127" s="59" t="s">
        <v>1162</v>
      </c>
      <c r="G127" s="58"/>
    </row>
    <row r="128" spans="1:7" ht="21" customHeight="1" x14ac:dyDescent="0.25">
      <c r="A128" s="54" t="s">
        <v>1039</v>
      </c>
      <c r="B128" s="55" t="s">
        <v>1040</v>
      </c>
      <c r="C128" s="54"/>
      <c r="D128" s="56"/>
      <c r="E128" s="54" t="s">
        <v>1169</v>
      </c>
      <c r="F128" s="55" t="s">
        <v>1170</v>
      </c>
      <c r="G128" s="54"/>
    </row>
    <row r="129" spans="1:7" ht="21" customHeight="1" x14ac:dyDescent="0.25">
      <c r="A129" s="58" t="s">
        <v>1045</v>
      </c>
      <c r="B129" s="59" t="s">
        <v>1046</v>
      </c>
      <c r="C129" s="58"/>
      <c r="D129" s="56"/>
      <c r="E129" s="58" t="s">
        <v>1171</v>
      </c>
      <c r="F129" s="59" t="s">
        <v>1172</v>
      </c>
      <c r="G129" s="58"/>
    </row>
    <row r="130" spans="1:7" ht="21" customHeight="1" x14ac:dyDescent="0.25">
      <c r="A130" s="54" t="s">
        <v>1051</v>
      </c>
      <c r="B130" s="55" t="s">
        <v>1052</v>
      </c>
      <c r="C130" s="54"/>
      <c r="D130" s="56"/>
      <c r="E130" s="54" t="s">
        <v>1177</v>
      </c>
      <c r="F130" s="55" t="s">
        <v>1178</v>
      </c>
      <c r="G130" s="54"/>
    </row>
    <row r="131" spans="1:7" ht="21" customHeight="1" x14ac:dyDescent="0.25">
      <c r="A131" s="58" t="s">
        <v>1053</v>
      </c>
      <c r="B131" s="59" t="s">
        <v>1054</v>
      </c>
      <c r="C131" s="58"/>
      <c r="D131" s="56"/>
      <c r="E131" s="58"/>
      <c r="F131" s="59"/>
      <c r="G131" s="58"/>
    </row>
    <row r="132" spans="1:7" ht="21" customHeight="1" x14ac:dyDescent="0.25">
      <c r="A132" s="54" t="s">
        <v>1059</v>
      </c>
      <c r="B132" s="55" t="s">
        <v>1060</v>
      </c>
      <c r="C132" s="54"/>
      <c r="D132" s="56"/>
      <c r="E132" s="54"/>
      <c r="F132" s="55"/>
      <c r="G132" s="54"/>
    </row>
    <row r="133" spans="1:7" ht="21" customHeight="1" x14ac:dyDescent="0.25">
      <c r="A133" s="58" t="s">
        <v>1061</v>
      </c>
      <c r="B133" s="59" t="s">
        <v>1062</v>
      </c>
      <c r="C133" s="58"/>
      <c r="D133" s="56"/>
      <c r="E133" s="58"/>
      <c r="F133" s="59"/>
      <c r="G133" s="58"/>
    </row>
    <row r="134" spans="1:7" ht="21" customHeight="1" x14ac:dyDescent="0.25">
      <c r="A134" s="54" t="s">
        <v>1063</v>
      </c>
      <c r="B134" s="55" t="s">
        <v>1064</v>
      </c>
      <c r="C134" s="54"/>
      <c r="D134" s="56"/>
      <c r="E134" s="54"/>
      <c r="F134" s="55"/>
      <c r="G134" s="54"/>
    </row>
    <row r="135" spans="1:7" ht="21" customHeight="1" x14ac:dyDescent="0.25">
      <c r="A135" s="58" t="s">
        <v>1065</v>
      </c>
      <c r="B135" s="59" t="s">
        <v>1066</v>
      </c>
      <c r="C135" s="58"/>
      <c r="D135" s="56"/>
      <c r="E135" s="58"/>
      <c r="F135" s="59"/>
      <c r="G135" s="58"/>
    </row>
    <row r="136" spans="1:7" ht="21" customHeight="1" x14ac:dyDescent="0.25">
      <c r="A136" s="54" t="s">
        <v>1069</v>
      </c>
      <c r="B136" s="55" t="s">
        <v>1070</v>
      </c>
      <c r="C136" s="54"/>
      <c r="D136" s="56"/>
      <c r="E136" s="54"/>
      <c r="F136" s="55"/>
      <c r="G136" s="54"/>
    </row>
    <row r="137" spans="1:7" ht="21" customHeight="1" x14ac:dyDescent="0.25">
      <c r="A137" s="58" t="s">
        <v>1077</v>
      </c>
      <c r="B137" s="59" t="s">
        <v>1078</v>
      </c>
      <c r="C137" s="58"/>
      <c r="D137" s="56"/>
      <c r="E137" s="58"/>
      <c r="F137" s="59"/>
      <c r="G137" s="58"/>
    </row>
    <row r="138" spans="1:7" ht="21" customHeight="1" x14ac:dyDescent="0.25">
      <c r="A138" s="54" t="s">
        <v>1083</v>
      </c>
      <c r="B138" s="55" t="s">
        <v>1084</v>
      </c>
      <c r="C138" s="54"/>
      <c r="D138" s="56"/>
      <c r="E138" s="54"/>
      <c r="F138" s="55"/>
      <c r="G138" s="54"/>
    </row>
    <row r="139" spans="1:7" ht="21" customHeight="1" x14ac:dyDescent="0.25">
      <c r="A139" s="58" t="s">
        <v>1087</v>
      </c>
      <c r="B139" s="59" t="s">
        <v>1088</v>
      </c>
      <c r="C139" s="58"/>
      <c r="D139" s="56"/>
      <c r="E139" s="58"/>
      <c r="F139" s="59"/>
      <c r="G139" s="58"/>
    </row>
    <row r="140" spans="1:7" ht="21" customHeight="1" x14ac:dyDescent="0.25">
      <c r="A140" s="54" t="s">
        <v>1089</v>
      </c>
      <c r="B140" s="55" t="s">
        <v>1090</v>
      </c>
      <c r="C140" s="54"/>
      <c r="D140" s="56"/>
      <c r="E140" s="54"/>
      <c r="F140" s="55"/>
      <c r="G140" s="54"/>
    </row>
    <row r="141" spans="1:7" ht="21" customHeight="1" x14ac:dyDescent="0.25">
      <c r="A141" s="58" t="s">
        <v>1091</v>
      </c>
      <c r="B141" s="59" t="s">
        <v>1092</v>
      </c>
      <c r="C141" s="58"/>
      <c r="D141" s="56"/>
      <c r="E141" s="58"/>
      <c r="F141" s="59"/>
      <c r="G141" s="58"/>
    </row>
    <row r="142" spans="1:7" ht="21" customHeight="1" x14ac:dyDescent="0.25">
      <c r="A142" s="54" t="s">
        <v>1093</v>
      </c>
      <c r="B142" s="55" t="s">
        <v>1094</v>
      </c>
      <c r="C142" s="54"/>
      <c r="D142" s="56"/>
      <c r="E142" s="54"/>
      <c r="F142" s="55"/>
      <c r="G142" s="54"/>
    </row>
    <row r="143" spans="1:7" ht="21" customHeight="1" x14ac:dyDescent="0.25">
      <c r="A143" s="58" t="s">
        <v>1109</v>
      </c>
      <c r="B143" s="59" t="s">
        <v>1110</v>
      </c>
      <c r="C143" s="58"/>
      <c r="D143" s="56"/>
      <c r="E143" s="58"/>
      <c r="F143" s="59"/>
      <c r="G143" s="58"/>
    </row>
    <row r="144" spans="1:7" ht="21" customHeight="1" x14ac:dyDescent="0.25">
      <c r="A144" s="54" t="s">
        <v>1115</v>
      </c>
      <c r="B144" s="55" t="s">
        <v>1116</v>
      </c>
      <c r="C144" s="54"/>
      <c r="D144" s="56"/>
      <c r="E144" s="54"/>
      <c r="F144" s="55"/>
      <c r="G144" s="54"/>
    </row>
    <row r="145" spans="1:7" ht="21" customHeight="1" x14ac:dyDescent="0.25">
      <c r="A145" s="58" t="s">
        <v>1119</v>
      </c>
      <c r="B145" s="59" t="s">
        <v>1120</v>
      </c>
      <c r="C145" s="58"/>
      <c r="D145" s="56"/>
      <c r="E145" s="58"/>
      <c r="F145" s="59"/>
      <c r="G145" s="58"/>
    </row>
    <row r="146" spans="1:7" ht="21" customHeight="1" x14ac:dyDescent="0.25">
      <c r="A146" s="54" t="s">
        <v>1121</v>
      </c>
      <c r="B146" s="55" t="s">
        <v>1122</v>
      </c>
      <c r="C146" s="54"/>
      <c r="D146" s="56"/>
      <c r="E146" s="54"/>
      <c r="F146" s="55"/>
      <c r="G146" s="54"/>
    </row>
    <row r="147" spans="1:7" ht="21" customHeight="1" x14ac:dyDescent="0.25">
      <c r="A147" s="58" t="s">
        <v>1125</v>
      </c>
      <c r="B147" s="59" t="s">
        <v>1126</v>
      </c>
      <c r="C147" s="58"/>
      <c r="D147" s="56"/>
      <c r="E147" s="58"/>
      <c r="F147" s="59"/>
      <c r="G147" s="58"/>
    </row>
    <row r="148" spans="1:7" ht="21" customHeight="1" x14ac:dyDescent="0.25"/>
  </sheetData>
  <mergeCells count="6">
    <mergeCell ref="A119:G119"/>
    <mergeCell ref="A51:G51"/>
    <mergeCell ref="A52:G52"/>
    <mergeCell ref="A118:G118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1" manualBreakCount="1">
    <brk id="10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1"/>
  <sheetViews>
    <sheetView workbookViewId="0">
      <selection activeCell="A83" sqref="A8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1181</v>
      </c>
      <c r="B1" s="47"/>
      <c r="C1" s="48"/>
      <c r="G1" s="50" t="s">
        <v>1843</v>
      </c>
    </row>
    <row r="2" spans="1:11" ht="21" x14ac:dyDescent="0.35">
      <c r="A2" s="28" t="s">
        <v>1846</v>
      </c>
      <c r="B2" s="47"/>
      <c r="C2" s="48"/>
      <c r="G2" s="50" t="s">
        <v>1839</v>
      </c>
    </row>
    <row r="3" spans="1:11" x14ac:dyDescent="0.25">
      <c r="A3" s="11"/>
    </row>
    <row r="6" spans="1:11" x14ac:dyDescent="0.25">
      <c r="H6" s="28"/>
    </row>
    <row r="11" spans="1:11" ht="17.100000000000001" customHeight="1" x14ac:dyDescent="0.35">
      <c r="A11" s="113" t="s">
        <v>26</v>
      </c>
      <c r="B11" s="113"/>
      <c r="C11" s="113"/>
      <c r="D11" s="113"/>
      <c r="E11" s="113"/>
      <c r="F11" s="113"/>
      <c r="G11" s="113"/>
      <c r="H11" s="28"/>
    </row>
    <row r="12" spans="1:11" ht="17.100000000000001" customHeight="1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11" s="57" customFormat="1" ht="21" customHeight="1" x14ac:dyDescent="0.25">
      <c r="A15" s="54" t="s">
        <v>1191</v>
      </c>
      <c r="B15" s="55" t="s">
        <v>1192</v>
      </c>
      <c r="C15" s="54"/>
      <c r="D15" s="56"/>
      <c r="E15" s="54" t="s">
        <v>1345</v>
      </c>
      <c r="F15" s="55" t="s">
        <v>1346</v>
      </c>
      <c r="G15" s="54"/>
      <c r="I15" s="53"/>
      <c r="J15" s="53"/>
      <c r="K15" s="53"/>
    </row>
    <row r="16" spans="1:11" s="57" customFormat="1" ht="21" customHeight="1" x14ac:dyDescent="0.25">
      <c r="A16" s="58" t="s">
        <v>1197</v>
      </c>
      <c r="B16" s="59" t="s">
        <v>1198</v>
      </c>
      <c r="C16" s="58"/>
      <c r="D16" s="56"/>
      <c r="E16" s="58" t="s">
        <v>1349</v>
      </c>
      <c r="F16" s="59" t="s">
        <v>1350</v>
      </c>
      <c r="G16" s="58"/>
      <c r="I16" s="53"/>
      <c r="J16" s="53"/>
      <c r="K16" s="53"/>
    </row>
    <row r="17" spans="1:11" s="57" customFormat="1" ht="21" customHeight="1" x14ac:dyDescent="0.25">
      <c r="A17" s="54" t="s">
        <v>1199</v>
      </c>
      <c r="B17" s="55" t="s">
        <v>1200</v>
      </c>
      <c r="C17" s="54"/>
      <c r="D17" s="56"/>
      <c r="E17" s="54" t="s">
        <v>1363</v>
      </c>
      <c r="F17" s="55" t="s">
        <v>1364</v>
      </c>
      <c r="G17" s="54"/>
      <c r="I17" s="53"/>
      <c r="J17" s="53"/>
      <c r="K17" s="53"/>
    </row>
    <row r="18" spans="1:11" s="57" customFormat="1" ht="21" customHeight="1" x14ac:dyDescent="0.25">
      <c r="A18" s="58" t="s">
        <v>1213</v>
      </c>
      <c r="B18" s="59" t="s">
        <v>1214</v>
      </c>
      <c r="C18" s="58"/>
      <c r="D18" s="56"/>
      <c r="E18" s="58" t="s">
        <v>1365</v>
      </c>
      <c r="F18" s="59" t="s">
        <v>1366</v>
      </c>
      <c r="G18" s="58"/>
      <c r="I18" s="53"/>
      <c r="J18" s="53"/>
      <c r="K18" s="53"/>
    </row>
    <row r="19" spans="1:11" s="57" customFormat="1" ht="21" customHeight="1" x14ac:dyDescent="0.25">
      <c r="A19" s="54" t="s">
        <v>1219</v>
      </c>
      <c r="B19" s="55" t="s">
        <v>1220</v>
      </c>
      <c r="C19" s="54"/>
      <c r="D19" s="56"/>
      <c r="E19" s="54" t="s">
        <v>1379</v>
      </c>
      <c r="F19" s="55" t="s">
        <v>1380</v>
      </c>
      <c r="G19" s="54"/>
      <c r="I19" s="53"/>
      <c r="J19" s="53"/>
      <c r="K19" s="53"/>
    </row>
    <row r="20" spans="1:11" s="57" customFormat="1" ht="21" customHeight="1" x14ac:dyDescent="0.25">
      <c r="A20" s="58" t="s">
        <v>1225</v>
      </c>
      <c r="B20" s="59" t="s">
        <v>1226</v>
      </c>
      <c r="C20" s="58"/>
      <c r="D20" s="56"/>
      <c r="E20" s="58" t="s">
        <v>1389</v>
      </c>
      <c r="F20" s="59" t="s">
        <v>1390</v>
      </c>
      <c r="G20" s="58"/>
      <c r="I20" s="53"/>
      <c r="J20" s="53"/>
      <c r="K20" s="53"/>
    </row>
    <row r="21" spans="1:11" s="57" customFormat="1" ht="21" customHeight="1" x14ac:dyDescent="0.25">
      <c r="A21" s="54" t="s">
        <v>1229</v>
      </c>
      <c r="B21" s="55" t="s">
        <v>1230</v>
      </c>
      <c r="C21" s="54"/>
      <c r="D21" s="56"/>
      <c r="E21" s="54" t="s">
        <v>1393</v>
      </c>
      <c r="F21" s="55" t="s">
        <v>1394</v>
      </c>
      <c r="G21" s="54"/>
      <c r="I21" s="53"/>
      <c r="J21" s="53"/>
      <c r="K21" s="53"/>
    </row>
    <row r="22" spans="1:11" s="57" customFormat="1" ht="21" customHeight="1" x14ac:dyDescent="0.25">
      <c r="A22" s="58" t="s">
        <v>1233</v>
      </c>
      <c r="B22" s="59" t="s">
        <v>1234</v>
      </c>
      <c r="C22" s="58"/>
      <c r="D22" s="56"/>
      <c r="E22" s="58" t="s">
        <v>1395</v>
      </c>
      <c r="F22" s="59" t="s">
        <v>1396</v>
      </c>
      <c r="G22" s="58"/>
      <c r="I22" s="53"/>
      <c r="J22" s="53"/>
      <c r="K22" s="53"/>
    </row>
    <row r="23" spans="1:11" s="57" customFormat="1" ht="21" customHeight="1" x14ac:dyDescent="0.25">
      <c r="A23" s="54" t="s">
        <v>1239</v>
      </c>
      <c r="B23" s="55" t="s">
        <v>1240</v>
      </c>
      <c r="C23" s="54"/>
      <c r="D23" s="56"/>
      <c r="E23" s="54" t="s">
        <v>1397</v>
      </c>
      <c r="F23" s="55" t="s">
        <v>1398</v>
      </c>
      <c r="G23" s="54"/>
      <c r="I23" s="53"/>
      <c r="J23" s="53"/>
      <c r="K23" s="53"/>
    </row>
    <row r="24" spans="1:11" s="57" customFormat="1" ht="21" customHeight="1" x14ac:dyDescent="0.25">
      <c r="A24" s="58" t="s">
        <v>1241</v>
      </c>
      <c r="B24" s="59" t="s">
        <v>1242</v>
      </c>
      <c r="C24" s="58"/>
      <c r="D24" s="56"/>
      <c r="E24" s="58" t="s">
        <v>1399</v>
      </c>
      <c r="F24" s="59" t="s">
        <v>1400</v>
      </c>
      <c r="G24" s="58"/>
      <c r="I24" s="53"/>
      <c r="J24" s="53"/>
      <c r="K24" s="53"/>
    </row>
    <row r="25" spans="1:11" s="57" customFormat="1" ht="21" customHeight="1" x14ac:dyDescent="0.25">
      <c r="A25" s="54" t="s">
        <v>1251</v>
      </c>
      <c r="B25" s="55" t="s">
        <v>1252</v>
      </c>
      <c r="C25" s="54"/>
      <c r="D25" s="56"/>
      <c r="E25" s="54" t="s">
        <v>1401</v>
      </c>
      <c r="F25" s="55" t="s">
        <v>1402</v>
      </c>
      <c r="G25" s="54"/>
      <c r="I25" s="53"/>
      <c r="J25" s="53"/>
      <c r="K25" s="53"/>
    </row>
    <row r="26" spans="1:11" s="57" customFormat="1" ht="21" customHeight="1" x14ac:dyDescent="0.25">
      <c r="A26" s="58" t="s">
        <v>1253</v>
      </c>
      <c r="B26" s="59" t="s">
        <v>1254</v>
      </c>
      <c r="C26" s="58"/>
      <c r="D26" s="56"/>
      <c r="E26" s="58" t="s">
        <v>1409</v>
      </c>
      <c r="F26" s="59" t="s">
        <v>1410</v>
      </c>
      <c r="G26" s="58"/>
      <c r="I26" s="53"/>
      <c r="J26" s="53"/>
      <c r="K26" s="53"/>
    </row>
    <row r="27" spans="1:11" s="57" customFormat="1" ht="21" customHeight="1" x14ac:dyDescent="0.25">
      <c r="A27" s="54" t="s">
        <v>1257</v>
      </c>
      <c r="B27" s="55" t="s">
        <v>1258</v>
      </c>
      <c r="C27" s="54"/>
      <c r="D27" s="56"/>
      <c r="E27" s="54" t="s">
        <v>1419</v>
      </c>
      <c r="F27" s="55" t="s">
        <v>1420</v>
      </c>
      <c r="G27" s="54"/>
      <c r="I27" s="53"/>
      <c r="J27" s="53"/>
      <c r="K27" s="53"/>
    </row>
    <row r="28" spans="1:11" s="57" customFormat="1" ht="21" customHeight="1" x14ac:dyDescent="0.25">
      <c r="A28" s="58" t="s">
        <v>1259</v>
      </c>
      <c r="B28" s="59" t="s">
        <v>1260</v>
      </c>
      <c r="C28" s="58"/>
      <c r="D28" s="56"/>
      <c r="E28" s="58" t="s">
        <v>1423</v>
      </c>
      <c r="F28" s="59" t="s">
        <v>1424</v>
      </c>
      <c r="G28" s="58"/>
      <c r="I28" s="53"/>
      <c r="J28" s="53"/>
      <c r="K28" s="53"/>
    </row>
    <row r="29" spans="1:11" s="57" customFormat="1" ht="21" customHeight="1" x14ac:dyDescent="0.25">
      <c r="A29" s="54" t="s">
        <v>1263</v>
      </c>
      <c r="B29" s="55" t="s">
        <v>1264</v>
      </c>
      <c r="C29" s="54"/>
      <c r="D29" s="56"/>
      <c r="E29" s="54"/>
      <c r="F29" s="55"/>
      <c r="G29" s="54"/>
      <c r="I29"/>
      <c r="J29"/>
      <c r="K29"/>
    </row>
    <row r="30" spans="1:11" s="57" customFormat="1" ht="21" customHeight="1" x14ac:dyDescent="0.25">
      <c r="A30" s="58" t="s">
        <v>1289</v>
      </c>
      <c r="B30" s="59" t="s">
        <v>1290</v>
      </c>
      <c r="C30" s="58"/>
      <c r="D30" s="56"/>
      <c r="E30" s="58"/>
      <c r="F30" s="59"/>
      <c r="G30" s="58"/>
      <c r="I30"/>
      <c r="J30"/>
      <c r="K30"/>
    </row>
    <row r="31" spans="1:11" s="57" customFormat="1" ht="21" customHeight="1" x14ac:dyDescent="0.25">
      <c r="A31" s="54" t="s">
        <v>1295</v>
      </c>
      <c r="B31" s="55" t="s">
        <v>1296</v>
      </c>
      <c r="C31" s="54"/>
      <c r="D31" s="56"/>
      <c r="E31" s="54"/>
      <c r="F31" s="55"/>
      <c r="G31" s="54"/>
      <c r="I31"/>
      <c r="J31"/>
      <c r="K31"/>
    </row>
    <row r="32" spans="1:11" s="57" customFormat="1" ht="21" customHeight="1" x14ac:dyDescent="0.25">
      <c r="A32" s="58" t="s">
        <v>1299</v>
      </c>
      <c r="B32" s="59" t="s">
        <v>1300</v>
      </c>
      <c r="C32" s="58"/>
      <c r="D32" s="56"/>
      <c r="E32" s="58"/>
      <c r="F32" s="59"/>
      <c r="G32" s="58"/>
      <c r="I32"/>
      <c r="J32"/>
      <c r="K32"/>
    </row>
    <row r="33" spans="1:11" s="57" customFormat="1" ht="21" customHeight="1" x14ac:dyDescent="0.25">
      <c r="A33" s="54" t="s">
        <v>1307</v>
      </c>
      <c r="B33" s="55" t="s">
        <v>1308</v>
      </c>
      <c r="C33" s="54"/>
      <c r="D33" s="56"/>
      <c r="E33" s="54"/>
      <c r="F33" s="55"/>
      <c r="G33" s="54"/>
      <c r="I33"/>
      <c r="J33"/>
      <c r="K33"/>
    </row>
    <row r="34" spans="1:11" s="57" customFormat="1" ht="21" customHeight="1" x14ac:dyDescent="0.25">
      <c r="A34" s="58" t="s">
        <v>1319</v>
      </c>
      <c r="B34" s="59" t="s">
        <v>1320</v>
      </c>
      <c r="C34" s="58"/>
      <c r="D34" s="56"/>
      <c r="E34" s="58"/>
      <c r="F34" s="59"/>
      <c r="G34" s="58"/>
      <c r="I34"/>
      <c r="J34"/>
      <c r="K34"/>
    </row>
    <row r="35" spans="1:11" s="57" customFormat="1" ht="21" customHeight="1" x14ac:dyDescent="0.25">
      <c r="A35" s="54" t="s">
        <v>1321</v>
      </c>
      <c r="B35" s="55" t="s">
        <v>1322</v>
      </c>
      <c r="C35" s="54"/>
      <c r="D35" s="56"/>
      <c r="E35" s="54"/>
      <c r="F35" s="55"/>
      <c r="G35" s="54"/>
      <c r="I35"/>
      <c r="J35"/>
      <c r="K35"/>
    </row>
    <row r="36" spans="1:11" s="57" customFormat="1" ht="21" customHeight="1" x14ac:dyDescent="0.25">
      <c r="A36" s="58" t="s">
        <v>1325</v>
      </c>
      <c r="B36" s="59" t="s">
        <v>1326</v>
      </c>
      <c r="C36" s="58"/>
      <c r="D36" s="56"/>
      <c r="E36" s="58"/>
      <c r="F36" s="59"/>
      <c r="G36" s="58"/>
      <c r="I36"/>
      <c r="J36"/>
      <c r="K36"/>
    </row>
    <row r="37" spans="1:11" s="57" customFormat="1" ht="21" customHeight="1" x14ac:dyDescent="0.25">
      <c r="A37" s="54" t="s">
        <v>1329</v>
      </c>
      <c r="B37" s="55" t="s">
        <v>1330</v>
      </c>
      <c r="C37" s="54"/>
      <c r="D37" s="56"/>
      <c r="E37" s="54"/>
      <c r="F37" s="55"/>
      <c r="G37" s="54"/>
      <c r="I37"/>
      <c r="J37"/>
      <c r="K37"/>
    </row>
    <row r="38" spans="1:11" s="57" customFormat="1" ht="21" customHeight="1" x14ac:dyDescent="0.25">
      <c r="A38" s="58" t="s">
        <v>1331</v>
      </c>
      <c r="B38" s="59" t="s">
        <v>1332</v>
      </c>
      <c r="C38" s="58"/>
      <c r="D38" s="56"/>
      <c r="E38" s="58"/>
      <c r="F38" s="59"/>
      <c r="G38" s="58"/>
      <c r="I38"/>
      <c r="J38"/>
      <c r="K38"/>
    </row>
    <row r="39" spans="1:11" s="57" customFormat="1" ht="21" customHeight="1" x14ac:dyDescent="0.25">
      <c r="A39" s="54" t="s">
        <v>1335</v>
      </c>
      <c r="B39" s="55" t="s">
        <v>1336</v>
      </c>
      <c r="C39" s="54"/>
      <c r="D39" s="56"/>
      <c r="E39" s="54"/>
      <c r="F39" s="55"/>
      <c r="G39" s="54"/>
      <c r="I39"/>
      <c r="J39"/>
      <c r="K39"/>
    </row>
    <row r="40" spans="1:11" s="57" customFormat="1" ht="21" customHeight="1" x14ac:dyDescent="0.25">
      <c r="A40" s="58" t="s">
        <v>1337</v>
      </c>
      <c r="B40" s="59" t="s">
        <v>1338</v>
      </c>
      <c r="C40" s="58"/>
      <c r="D40" s="56"/>
      <c r="E40" s="58"/>
      <c r="F40" s="59"/>
      <c r="G40" s="58"/>
      <c r="I40"/>
      <c r="J40"/>
      <c r="K40"/>
    </row>
    <row r="41" spans="1:11" ht="23.25" x14ac:dyDescent="0.35">
      <c r="A41" s="1" t="s">
        <v>1181</v>
      </c>
      <c r="B41" s="47"/>
      <c r="C41" s="48"/>
      <c r="G41" s="50" t="s">
        <v>1843</v>
      </c>
    </row>
    <row r="42" spans="1:11" ht="21" x14ac:dyDescent="0.35">
      <c r="A42" s="28" t="s">
        <v>1847</v>
      </c>
      <c r="B42" s="47"/>
      <c r="C42" s="48"/>
      <c r="G42" s="50" t="s">
        <v>1839</v>
      </c>
    </row>
    <row r="43" spans="1:11" x14ac:dyDescent="0.25">
      <c r="A43" s="11"/>
    </row>
    <row r="51" spans="1:7" ht="21" x14ac:dyDescent="0.35">
      <c r="A51" s="113" t="s">
        <v>26</v>
      </c>
      <c r="B51" s="113"/>
      <c r="C51" s="113"/>
      <c r="D51" s="113"/>
      <c r="E51" s="113"/>
      <c r="F51" s="113"/>
      <c r="G51" s="113"/>
    </row>
    <row r="52" spans="1:7" ht="18.75" x14ac:dyDescent="0.3">
      <c r="A52" s="112" t="s">
        <v>27</v>
      </c>
      <c r="B52" s="112"/>
      <c r="C52" s="112"/>
      <c r="D52" s="112"/>
      <c r="E52" s="112"/>
      <c r="F52" s="112"/>
      <c r="G52" s="112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1183</v>
      </c>
      <c r="B55" s="55" t="s">
        <v>1184</v>
      </c>
      <c r="C55" s="54"/>
      <c r="D55" s="56"/>
      <c r="E55" s="54" t="s">
        <v>1317</v>
      </c>
      <c r="F55" s="55" t="s">
        <v>1318</v>
      </c>
      <c r="G55" s="54"/>
    </row>
    <row r="56" spans="1:7" ht="21" customHeight="1" x14ac:dyDescent="0.25">
      <c r="A56" s="58" t="s">
        <v>1185</v>
      </c>
      <c r="B56" s="59" t="s">
        <v>1186</v>
      </c>
      <c r="C56" s="58"/>
      <c r="D56" s="56"/>
      <c r="E56" s="58" t="s">
        <v>1323</v>
      </c>
      <c r="F56" s="59" t="s">
        <v>1324</v>
      </c>
      <c r="G56" s="58"/>
    </row>
    <row r="57" spans="1:7" ht="21" customHeight="1" x14ac:dyDescent="0.25">
      <c r="A57" s="54" t="s">
        <v>1189</v>
      </c>
      <c r="B57" s="55" t="s">
        <v>1190</v>
      </c>
      <c r="C57" s="54"/>
      <c r="D57" s="56"/>
      <c r="E57" s="54" t="s">
        <v>1327</v>
      </c>
      <c r="F57" s="55" t="s">
        <v>1328</v>
      </c>
      <c r="G57" s="54"/>
    </row>
    <row r="58" spans="1:7" ht="21" customHeight="1" x14ac:dyDescent="0.25">
      <c r="A58" s="58" t="s">
        <v>1201</v>
      </c>
      <c r="B58" s="59" t="s">
        <v>1202</v>
      </c>
      <c r="C58" s="58"/>
      <c r="D58" s="56"/>
      <c r="E58" s="58" t="s">
        <v>1333</v>
      </c>
      <c r="F58" s="59" t="s">
        <v>1334</v>
      </c>
      <c r="G58" s="58"/>
    </row>
    <row r="59" spans="1:7" ht="21" customHeight="1" x14ac:dyDescent="0.25">
      <c r="A59" s="54" t="s">
        <v>1203</v>
      </c>
      <c r="B59" s="55" t="s">
        <v>1204</v>
      </c>
      <c r="C59" s="54"/>
      <c r="D59" s="56"/>
      <c r="E59" s="54" t="s">
        <v>1339</v>
      </c>
      <c r="F59" s="55" t="s">
        <v>1340</v>
      </c>
      <c r="G59" s="54"/>
    </row>
    <row r="60" spans="1:7" ht="21" customHeight="1" x14ac:dyDescent="0.25">
      <c r="A60" s="58" t="s">
        <v>1205</v>
      </c>
      <c r="B60" s="59" t="s">
        <v>1206</v>
      </c>
      <c r="C60" s="58"/>
      <c r="D60" s="56"/>
      <c r="E60" s="58" t="s">
        <v>1347</v>
      </c>
      <c r="F60" s="59" t="s">
        <v>1348</v>
      </c>
      <c r="G60" s="58"/>
    </row>
    <row r="61" spans="1:7" ht="21" customHeight="1" x14ac:dyDescent="0.25">
      <c r="A61" s="54" t="s">
        <v>1209</v>
      </c>
      <c r="B61" s="55" t="s">
        <v>1210</v>
      </c>
      <c r="C61" s="54"/>
      <c r="D61" s="56"/>
      <c r="E61" s="54" t="s">
        <v>1351</v>
      </c>
      <c r="F61" s="55" t="s">
        <v>1352</v>
      </c>
      <c r="G61" s="54"/>
    </row>
    <row r="62" spans="1:7" ht="21" customHeight="1" x14ac:dyDescent="0.25">
      <c r="A62" s="58" t="s">
        <v>1211</v>
      </c>
      <c r="B62" s="59" t="s">
        <v>1212</v>
      </c>
      <c r="C62" s="58"/>
      <c r="D62" s="56"/>
      <c r="E62" s="58" t="s">
        <v>1355</v>
      </c>
      <c r="F62" s="59" t="s">
        <v>1356</v>
      </c>
      <c r="G62" s="58"/>
    </row>
    <row r="63" spans="1:7" ht="21" customHeight="1" x14ac:dyDescent="0.25">
      <c r="A63" s="54" t="s">
        <v>1221</v>
      </c>
      <c r="B63" s="55" t="s">
        <v>1222</v>
      </c>
      <c r="C63" s="54"/>
      <c r="D63" s="56"/>
      <c r="E63" s="54" t="s">
        <v>1373</v>
      </c>
      <c r="F63" s="55" t="s">
        <v>1374</v>
      </c>
      <c r="G63" s="54"/>
    </row>
    <row r="64" spans="1:7" ht="21" customHeight="1" x14ac:dyDescent="0.25">
      <c r="A64" s="58" t="s">
        <v>1223</v>
      </c>
      <c r="B64" s="59" t="s">
        <v>1224</v>
      </c>
      <c r="C64" s="58"/>
      <c r="D64" s="56"/>
      <c r="E64" s="58" t="s">
        <v>1387</v>
      </c>
      <c r="F64" s="59" t="s">
        <v>1388</v>
      </c>
      <c r="G64" s="58"/>
    </row>
    <row r="65" spans="1:7" ht="21" customHeight="1" x14ac:dyDescent="0.25">
      <c r="A65" s="54" t="s">
        <v>1227</v>
      </c>
      <c r="B65" s="55" t="s">
        <v>1228</v>
      </c>
      <c r="C65" s="54"/>
      <c r="D65" s="56"/>
      <c r="E65" s="54" t="s">
        <v>1403</v>
      </c>
      <c r="F65" s="55" t="s">
        <v>1404</v>
      </c>
      <c r="G65" s="54"/>
    </row>
    <row r="66" spans="1:7" ht="21" customHeight="1" x14ac:dyDescent="0.25">
      <c r="A66" s="58" t="s">
        <v>1231</v>
      </c>
      <c r="B66" s="59" t="s">
        <v>1232</v>
      </c>
      <c r="C66" s="58"/>
      <c r="D66" s="56"/>
      <c r="E66" s="58" t="s">
        <v>1407</v>
      </c>
      <c r="F66" s="59" t="s">
        <v>1408</v>
      </c>
      <c r="G66" s="58"/>
    </row>
    <row r="67" spans="1:7" ht="21" customHeight="1" x14ac:dyDescent="0.25">
      <c r="A67" s="54" t="s">
        <v>1243</v>
      </c>
      <c r="B67" s="55" t="s">
        <v>1244</v>
      </c>
      <c r="C67" s="54"/>
      <c r="D67" s="56"/>
      <c r="E67" s="54" t="s">
        <v>1411</v>
      </c>
      <c r="F67" s="55" t="s">
        <v>1412</v>
      </c>
      <c r="G67" s="54"/>
    </row>
    <row r="68" spans="1:7" ht="21" customHeight="1" x14ac:dyDescent="0.25">
      <c r="A68" s="58" t="s">
        <v>1245</v>
      </c>
      <c r="B68" s="59" t="s">
        <v>1246</v>
      </c>
      <c r="C68" s="58"/>
      <c r="D68" s="56"/>
      <c r="E68" s="58" t="s">
        <v>1413</v>
      </c>
      <c r="F68" s="59" t="s">
        <v>1414</v>
      </c>
      <c r="G68" s="58"/>
    </row>
    <row r="69" spans="1:7" ht="21" customHeight="1" x14ac:dyDescent="0.25">
      <c r="A69" s="54" t="s">
        <v>1247</v>
      </c>
      <c r="B69" s="55" t="s">
        <v>1248</v>
      </c>
      <c r="C69" s="54"/>
      <c r="D69" s="56"/>
      <c r="E69" s="54" t="s">
        <v>1417</v>
      </c>
      <c r="F69" s="55" t="s">
        <v>1418</v>
      </c>
      <c r="G69" s="54"/>
    </row>
    <row r="70" spans="1:7" ht="21" customHeight="1" x14ac:dyDescent="0.25">
      <c r="A70" s="58" t="s">
        <v>1255</v>
      </c>
      <c r="B70" s="59" t="s">
        <v>1256</v>
      </c>
      <c r="C70" s="58"/>
      <c r="D70" s="56"/>
      <c r="E70" s="58"/>
      <c r="F70" s="59"/>
      <c r="G70" s="58"/>
    </row>
    <row r="71" spans="1:7" ht="21" customHeight="1" x14ac:dyDescent="0.25">
      <c r="A71" s="54" t="s">
        <v>1271</v>
      </c>
      <c r="B71" s="55" t="s">
        <v>1272</v>
      </c>
      <c r="C71" s="54"/>
      <c r="D71" s="56"/>
      <c r="E71" s="54"/>
      <c r="F71" s="55"/>
      <c r="G71" s="54"/>
    </row>
    <row r="72" spans="1:7" ht="21" customHeight="1" x14ac:dyDescent="0.25">
      <c r="A72" s="58" t="s">
        <v>1275</v>
      </c>
      <c r="B72" s="59" t="s">
        <v>1276</v>
      </c>
      <c r="C72" s="58"/>
      <c r="D72" s="56"/>
      <c r="E72" s="58"/>
      <c r="F72" s="59"/>
      <c r="G72" s="58"/>
    </row>
    <row r="73" spans="1:7" ht="21" customHeight="1" x14ac:dyDescent="0.25">
      <c r="A73" s="54" t="s">
        <v>1281</v>
      </c>
      <c r="B73" s="55" t="s">
        <v>1282</v>
      </c>
      <c r="C73" s="54"/>
      <c r="D73" s="56"/>
      <c r="E73" s="54"/>
      <c r="F73" s="55"/>
      <c r="G73" s="54"/>
    </row>
    <row r="74" spans="1:7" ht="21" customHeight="1" x14ac:dyDescent="0.25">
      <c r="A74" s="58" t="s">
        <v>1283</v>
      </c>
      <c r="B74" s="59" t="s">
        <v>1284</v>
      </c>
      <c r="C74" s="58"/>
      <c r="D74" s="56"/>
      <c r="E74" s="58"/>
      <c r="F74" s="59"/>
      <c r="G74" s="58"/>
    </row>
    <row r="75" spans="1:7" ht="21" customHeight="1" x14ac:dyDescent="0.25">
      <c r="A75" s="54" t="s">
        <v>1285</v>
      </c>
      <c r="B75" s="55" t="s">
        <v>1286</v>
      </c>
      <c r="C75" s="54"/>
      <c r="D75" s="56"/>
      <c r="E75" s="54"/>
      <c r="F75" s="55"/>
      <c r="G75" s="54"/>
    </row>
    <row r="76" spans="1:7" ht="21" customHeight="1" x14ac:dyDescent="0.25">
      <c r="A76" s="58" t="s">
        <v>1287</v>
      </c>
      <c r="B76" s="59" t="s">
        <v>1288</v>
      </c>
      <c r="C76" s="58"/>
      <c r="D76" s="56"/>
      <c r="E76" s="58"/>
      <c r="F76" s="59"/>
      <c r="G76" s="58"/>
    </row>
    <row r="77" spans="1:7" ht="21" customHeight="1" x14ac:dyDescent="0.25">
      <c r="A77" s="54" t="s">
        <v>1291</v>
      </c>
      <c r="B77" s="55" t="s">
        <v>1292</v>
      </c>
      <c r="C77" s="54"/>
      <c r="D77" s="56"/>
      <c r="E77" s="54"/>
      <c r="F77" s="55"/>
      <c r="G77" s="54"/>
    </row>
    <row r="78" spans="1:7" ht="21" customHeight="1" x14ac:dyDescent="0.25">
      <c r="A78" s="58" t="s">
        <v>1301</v>
      </c>
      <c r="B78" s="59" t="s">
        <v>1302</v>
      </c>
      <c r="C78" s="58"/>
      <c r="D78" s="56"/>
      <c r="E78" s="58"/>
      <c r="F78" s="59"/>
      <c r="G78" s="58"/>
    </row>
    <row r="79" spans="1:7" ht="21" customHeight="1" x14ac:dyDescent="0.25">
      <c r="A79" s="54" t="s">
        <v>1313</v>
      </c>
      <c r="B79" s="55" t="s">
        <v>1314</v>
      </c>
      <c r="C79" s="54"/>
      <c r="D79" s="56"/>
      <c r="E79" s="54"/>
      <c r="F79" s="55"/>
      <c r="G79" s="54"/>
    </row>
    <row r="80" spans="1:7" ht="21" customHeight="1" x14ac:dyDescent="0.25">
      <c r="A80" s="58" t="s">
        <v>1315</v>
      </c>
      <c r="B80" s="59" t="s">
        <v>1316</v>
      </c>
      <c r="C80" s="58"/>
      <c r="D80" s="56"/>
      <c r="E80" s="58"/>
      <c r="F80" s="59"/>
      <c r="G80" s="58"/>
    </row>
    <row r="81" spans="1:7" ht="23.25" x14ac:dyDescent="0.35">
      <c r="A81" s="1" t="s">
        <v>1181</v>
      </c>
      <c r="B81" s="47"/>
      <c r="C81" s="48"/>
      <c r="G81" s="50" t="s">
        <v>1843</v>
      </c>
    </row>
    <row r="82" spans="1:7" ht="21" x14ac:dyDescent="0.35">
      <c r="A82" s="28" t="s">
        <v>1849</v>
      </c>
      <c r="B82" s="47"/>
      <c r="C82" s="48"/>
      <c r="G82" s="50" t="s">
        <v>1848</v>
      </c>
    </row>
    <row r="83" spans="1:7" x14ac:dyDescent="0.25">
      <c r="A83" s="12"/>
    </row>
    <row r="91" spans="1:7" ht="21" x14ac:dyDescent="0.35">
      <c r="A91" s="113" t="s">
        <v>26</v>
      </c>
      <c r="B91" s="113"/>
      <c r="C91" s="113"/>
      <c r="D91" s="113"/>
      <c r="E91" s="113"/>
      <c r="F91" s="113"/>
      <c r="G91" s="113"/>
    </row>
    <row r="92" spans="1:7" ht="18.75" x14ac:dyDescent="0.3">
      <c r="A92" s="112" t="s">
        <v>27</v>
      </c>
      <c r="B92" s="112"/>
      <c r="C92" s="112"/>
      <c r="D92" s="112"/>
      <c r="E92" s="112"/>
      <c r="F92" s="112"/>
      <c r="G92" s="112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1187</v>
      </c>
      <c r="B95" s="55" t="s">
        <v>1188</v>
      </c>
      <c r="C95" s="54"/>
      <c r="D95" s="56"/>
      <c r="E95" s="54" t="s">
        <v>1359</v>
      </c>
      <c r="F95" s="55" t="s">
        <v>1360</v>
      </c>
      <c r="G95" s="54"/>
    </row>
    <row r="96" spans="1:7" ht="21" customHeight="1" x14ac:dyDescent="0.25">
      <c r="A96" s="58" t="s">
        <v>1193</v>
      </c>
      <c r="B96" s="59" t="s">
        <v>1194</v>
      </c>
      <c r="C96" s="58"/>
      <c r="D96" s="56"/>
      <c r="E96" s="58" t="s">
        <v>1361</v>
      </c>
      <c r="F96" s="59" t="s">
        <v>1362</v>
      </c>
      <c r="G96" s="58"/>
    </row>
    <row r="97" spans="1:7" ht="21" customHeight="1" x14ac:dyDescent="0.25">
      <c r="A97" s="54" t="s">
        <v>1195</v>
      </c>
      <c r="B97" s="55" t="s">
        <v>1196</v>
      </c>
      <c r="C97" s="54"/>
      <c r="D97" s="56"/>
      <c r="E97" s="54" t="s">
        <v>1367</v>
      </c>
      <c r="F97" s="55" t="s">
        <v>1368</v>
      </c>
      <c r="G97" s="54"/>
    </row>
    <row r="98" spans="1:7" ht="21" customHeight="1" x14ac:dyDescent="0.25">
      <c r="A98" s="58" t="s">
        <v>1207</v>
      </c>
      <c r="B98" s="59" t="s">
        <v>1208</v>
      </c>
      <c r="C98" s="58"/>
      <c r="D98" s="56"/>
      <c r="E98" s="58" t="s">
        <v>1369</v>
      </c>
      <c r="F98" s="59" t="s">
        <v>1370</v>
      </c>
      <c r="G98" s="58"/>
    </row>
    <row r="99" spans="1:7" ht="21" customHeight="1" x14ac:dyDescent="0.25">
      <c r="A99" s="54" t="s">
        <v>1215</v>
      </c>
      <c r="B99" s="55" t="s">
        <v>1216</v>
      </c>
      <c r="C99" s="54"/>
      <c r="D99" s="56"/>
      <c r="E99" s="54" t="s">
        <v>1371</v>
      </c>
      <c r="F99" s="55" t="s">
        <v>1372</v>
      </c>
      <c r="G99" s="54"/>
    </row>
    <row r="100" spans="1:7" ht="21" customHeight="1" x14ac:dyDescent="0.25">
      <c r="A100" s="58" t="s">
        <v>1217</v>
      </c>
      <c r="B100" s="59" t="s">
        <v>1218</v>
      </c>
      <c r="C100" s="58"/>
      <c r="D100" s="56"/>
      <c r="E100" s="58" t="s">
        <v>1375</v>
      </c>
      <c r="F100" s="59" t="s">
        <v>1376</v>
      </c>
      <c r="G100" s="58"/>
    </row>
    <row r="101" spans="1:7" ht="21" customHeight="1" x14ac:dyDescent="0.25">
      <c r="A101" s="54" t="s">
        <v>1235</v>
      </c>
      <c r="B101" s="55" t="s">
        <v>1236</v>
      </c>
      <c r="C101" s="54"/>
      <c r="D101" s="56"/>
      <c r="E101" s="54" t="s">
        <v>1377</v>
      </c>
      <c r="F101" s="55" t="s">
        <v>1378</v>
      </c>
      <c r="G101" s="54"/>
    </row>
    <row r="102" spans="1:7" ht="21" customHeight="1" x14ac:dyDescent="0.25">
      <c r="A102" s="58" t="s">
        <v>1237</v>
      </c>
      <c r="B102" s="59" t="s">
        <v>1238</v>
      </c>
      <c r="C102" s="58"/>
      <c r="D102" s="56"/>
      <c r="E102" s="58" t="s">
        <v>1381</v>
      </c>
      <c r="F102" s="59" t="s">
        <v>1382</v>
      </c>
      <c r="G102" s="58"/>
    </row>
    <row r="103" spans="1:7" ht="21" customHeight="1" x14ac:dyDescent="0.25">
      <c r="A103" s="54" t="s">
        <v>1249</v>
      </c>
      <c r="B103" s="55" t="s">
        <v>1250</v>
      </c>
      <c r="C103" s="54"/>
      <c r="D103" s="56"/>
      <c r="E103" s="54" t="s">
        <v>1383</v>
      </c>
      <c r="F103" s="55" t="s">
        <v>1384</v>
      </c>
      <c r="G103" s="54"/>
    </row>
    <row r="104" spans="1:7" ht="21" customHeight="1" x14ac:dyDescent="0.25">
      <c r="A104" s="58" t="s">
        <v>1261</v>
      </c>
      <c r="B104" s="59" t="s">
        <v>1262</v>
      </c>
      <c r="C104" s="58"/>
      <c r="D104" s="56"/>
      <c r="E104" s="58" t="s">
        <v>1385</v>
      </c>
      <c r="F104" s="59" t="s">
        <v>1386</v>
      </c>
      <c r="G104" s="58"/>
    </row>
    <row r="105" spans="1:7" ht="21" customHeight="1" x14ac:dyDescent="0.25">
      <c r="A105" s="54" t="s">
        <v>1265</v>
      </c>
      <c r="B105" s="55" t="s">
        <v>1266</v>
      </c>
      <c r="C105" s="54"/>
      <c r="D105" s="56"/>
      <c r="E105" s="54" t="s">
        <v>1391</v>
      </c>
      <c r="F105" s="55" t="s">
        <v>1392</v>
      </c>
      <c r="G105" s="54"/>
    </row>
    <row r="106" spans="1:7" ht="21" customHeight="1" x14ac:dyDescent="0.25">
      <c r="A106" s="58" t="s">
        <v>1267</v>
      </c>
      <c r="B106" s="59" t="s">
        <v>1268</v>
      </c>
      <c r="C106" s="58"/>
      <c r="D106" s="56"/>
      <c r="E106" s="58" t="s">
        <v>1405</v>
      </c>
      <c r="F106" s="59" t="s">
        <v>1406</v>
      </c>
      <c r="G106" s="58"/>
    </row>
    <row r="107" spans="1:7" ht="21" customHeight="1" x14ac:dyDescent="0.25">
      <c r="A107" s="54" t="s">
        <v>1269</v>
      </c>
      <c r="B107" s="55" t="s">
        <v>1270</v>
      </c>
      <c r="C107" s="54"/>
      <c r="D107" s="56"/>
      <c r="E107" s="54" t="s">
        <v>1415</v>
      </c>
      <c r="F107" s="55" t="s">
        <v>1416</v>
      </c>
      <c r="G107" s="54"/>
    </row>
    <row r="108" spans="1:7" ht="21" customHeight="1" x14ac:dyDescent="0.25">
      <c r="A108" s="58" t="s">
        <v>1273</v>
      </c>
      <c r="B108" s="59" t="s">
        <v>1274</v>
      </c>
      <c r="C108" s="58"/>
      <c r="D108" s="56"/>
      <c r="E108" s="58" t="s">
        <v>1421</v>
      </c>
      <c r="F108" s="59" t="s">
        <v>1422</v>
      </c>
      <c r="G108" s="58"/>
    </row>
    <row r="109" spans="1:7" ht="21" customHeight="1" x14ac:dyDescent="0.25">
      <c r="A109" s="54" t="s">
        <v>1277</v>
      </c>
      <c r="B109" s="55" t="s">
        <v>1278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1279</v>
      </c>
      <c r="B110" s="59" t="s">
        <v>1280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1293</v>
      </c>
      <c r="B111" s="55" t="s">
        <v>1294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1297</v>
      </c>
      <c r="B112" s="59" t="s">
        <v>1298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1303</v>
      </c>
      <c r="B113" s="55" t="s">
        <v>1304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1305</v>
      </c>
      <c r="B114" s="59" t="s">
        <v>1306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1309</v>
      </c>
      <c r="B115" s="55" t="s">
        <v>1310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1311</v>
      </c>
      <c r="B116" s="59" t="s">
        <v>1312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1341</v>
      </c>
      <c r="B117" s="55" t="s">
        <v>1342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1343</v>
      </c>
      <c r="B118" s="59" t="s">
        <v>1344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1353</v>
      </c>
      <c r="B119" s="55" t="s">
        <v>1354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1357</v>
      </c>
      <c r="B120" s="59" t="s">
        <v>1358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horizontalDpi="4294967292" verticalDpi="4294967292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5"/>
  <sheetViews>
    <sheetView zoomScale="80" zoomScaleNormal="80" zoomScalePageLayoutView="80" workbookViewId="0">
      <pane xSplit="4" ySplit="24" topLeftCell="X42" activePane="bottomRight" state="frozen"/>
      <selection activeCell="A18" sqref="A18:XFD20"/>
      <selection pane="topRight" activeCell="A18" sqref="A18:XFD20"/>
      <selection pane="bottomLeft" activeCell="A18" sqref="A18:XFD20"/>
      <selection pane="bottomRight" activeCell="A18" sqref="A18:XFD20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39" ht="23.25" x14ac:dyDescent="0.35">
      <c r="A1" s="1" t="s">
        <v>56</v>
      </c>
    </row>
    <row r="2" spans="1:39" x14ac:dyDescent="0.25">
      <c r="A2" s="28" t="s">
        <v>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C3" s="3" t="s">
        <v>0</v>
      </c>
      <c r="D3" s="4">
        <v>127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3" t="s">
        <v>1</v>
      </c>
      <c r="D4" s="5">
        <f>AL17</f>
        <v>127</v>
      </c>
      <c r="E4"/>
      <c r="F4"/>
      <c r="G4" s="6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3"/>
      <c r="C5" s="3" t="s">
        <v>2</v>
      </c>
      <c r="D5" s="6">
        <f>AK22*3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3"/>
      <c r="C7" s="3" t="s">
        <v>4</v>
      </c>
      <c r="D7" s="7">
        <f>AM17</f>
        <v>3057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3" t="s">
        <v>5</v>
      </c>
      <c r="B9" s="9" t="s">
        <v>55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5">
      <c r="A11" s="3" t="s">
        <v>6</v>
      </c>
      <c r="B11" s="11" t="s">
        <v>70</v>
      </c>
      <c r="C11" s="2">
        <v>55675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5">
      <c r="A12" s="3"/>
      <c r="B12" s="12" t="s">
        <v>71</v>
      </c>
      <c r="C12" s="2">
        <v>55680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12" t="s">
        <v>72</v>
      </c>
      <c r="C13" s="2">
        <v>55685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25">
      <c r="B15" s="3"/>
      <c r="C15" s="3"/>
      <c r="D15" s="4"/>
    </row>
    <row r="16" spans="1:39" ht="66" customHeight="1" x14ac:dyDescent="0.25">
      <c r="B16" s="120" t="s">
        <v>7</v>
      </c>
      <c r="C16" s="121"/>
      <c r="D16" s="122"/>
      <c r="E16" s="62" t="s">
        <v>312</v>
      </c>
      <c r="F16" s="13" t="s">
        <v>313</v>
      </c>
      <c r="G16" s="13" t="s">
        <v>314</v>
      </c>
      <c r="H16" s="13" t="s">
        <v>315</v>
      </c>
      <c r="I16" s="13" t="s">
        <v>316</v>
      </c>
      <c r="J16" s="13" t="s">
        <v>317</v>
      </c>
      <c r="K16" s="13" t="s">
        <v>318</v>
      </c>
      <c r="L16" s="13" t="s">
        <v>319</v>
      </c>
      <c r="M16" s="13" t="s">
        <v>322</v>
      </c>
      <c r="N16" s="13" t="s">
        <v>323</v>
      </c>
      <c r="O16" s="13" t="s">
        <v>324</v>
      </c>
      <c r="P16" s="13" t="s">
        <v>325</v>
      </c>
      <c r="Q16" s="13" t="s">
        <v>326</v>
      </c>
      <c r="R16" s="13" t="s">
        <v>327</v>
      </c>
      <c r="S16" s="13" t="s">
        <v>328</v>
      </c>
      <c r="T16" s="13" t="s">
        <v>329</v>
      </c>
      <c r="U16" s="13" t="s">
        <v>330</v>
      </c>
      <c r="V16" s="13" t="s">
        <v>331</v>
      </c>
      <c r="W16" s="13" t="s">
        <v>332</v>
      </c>
      <c r="X16" s="13" t="s">
        <v>333</v>
      </c>
      <c r="Y16" s="13" t="s">
        <v>334</v>
      </c>
      <c r="Z16" s="13" t="s">
        <v>335</v>
      </c>
      <c r="AA16" s="13" t="s">
        <v>337</v>
      </c>
      <c r="AB16" s="13" t="s">
        <v>338</v>
      </c>
      <c r="AC16" s="13" t="s">
        <v>339</v>
      </c>
      <c r="AD16" s="13" t="s">
        <v>340</v>
      </c>
      <c r="AE16" s="13" t="s">
        <v>341</v>
      </c>
      <c r="AF16" s="13" t="s">
        <v>342</v>
      </c>
      <c r="AG16" s="13" t="s">
        <v>343</v>
      </c>
      <c r="AH16" s="13" t="s">
        <v>344</v>
      </c>
      <c r="AI16" s="13" t="s">
        <v>345</v>
      </c>
      <c r="AJ16" s="13" t="s">
        <v>346</v>
      </c>
      <c r="AK16" s="14" t="s">
        <v>8</v>
      </c>
      <c r="AL16" s="15" t="s">
        <v>9</v>
      </c>
      <c r="AM16" s="14" t="s">
        <v>10</v>
      </c>
    </row>
    <row r="17" spans="1:39" x14ac:dyDescent="0.25">
      <c r="B17" s="123" t="s">
        <v>11</v>
      </c>
      <c r="C17" s="124"/>
      <c r="D17" s="125"/>
      <c r="E17" s="16">
        <f t="shared" ref="E17:AM17" si="0">SUM(E25:E151)</f>
        <v>100</v>
      </c>
      <c r="F17" s="16">
        <f t="shared" si="0"/>
        <v>117</v>
      </c>
      <c r="G17" s="16">
        <f t="shared" si="0"/>
        <v>0</v>
      </c>
      <c r="H17" s="16">
        <f t="shared" si="0"/>
        <v>114</v>
      </c>
      <c r="I17" s="16">
        <f t="shared" si="0"/>
        <v>114</v>
      </c>
      <c r="J17" s="16">
        <f t="shared" si="0"/>
        <v>114</v>
      </c>
      <c r="K17" s="16">
        <f t="shared" si="0"/>
        <v>110</v>
      </c>
      <c r="L17" s="16">
        <f t="shared" si="0"/>
        <v>111</v>
      </c>
      <c r="M17" s="16">
        <f t="shared" si="0"/>
        <v>102</v>
      </c>
      <c r="N17" s="16">
        <f t="shared" si="0"/>
        <v>110</v>
      </c>
      <c r="O17" s="16">
        <f t="shared" si="0"/>
        <v>102</v>
      </c>
      <c r="P17" s="16">
        <f t="shared" si="0"/>
        <v>103</v>
      </c>
      <c r="Q17" s="16">
        <f t="shared" si="0"/>
        <v>105</v>
      </c>
      <c r="R17" s="16">
        <f t="shared" si="0"/>
        <v>105</v>
      </c>
      <c r="S17" s="16">
        <f t="shared" si="0"/>
        <v>104</v>
      </c>
      <c r="T17" s="16">
        <f t="shared" si="0"/>
        <v>101</v>
      </c>
      <c r="U17" s="16">
        <f t="shared" si="0"/>
        <v>0</v>
      </c>
      <c r="V17" s="16">
        <f t="shared" si="0"/>
        <v>0</v>
      </c>
      <c r="W17" s="16">
        <f t="shared" si="0"/>
        <v>111</v>
      </c>
      <c r="X17" s="16">
        <f t="shared" si="0"/>
        <v>110</v>
      </c>
      <c r="Y17" s="16">
        <f t="shared" si="0"/>
        <v>111</v>
      </c>
      <c r="Z17" s="16">
        <f t="shared" si="0"/>
        <v>104</v>
      </c>
      <c r="AA17" s="16">
        <f t="shared" si="0"/>
        <v>109</v>
      </c>
      <c r="AB17" s="16">
        <f t="shared" si="0"/>
        <v>102</v>
      </c>
      <c r="AC17" s="16">
        <f t="shared" si="0"/>
        <v>100</v>
      </c>
      <c r="AD17" s="16">
        <f t="shared" si="0"/>
        <v>101</v>
      </c>
      <c r="AE17" s="16">
        <f t="shared" si="0"/>
        <v>102</v>
      </c>
      <c r="AF17" s="16">
        <f t="shared" si="0"/>
        <v>104</v>
      </c>
      <c r="AG17" s="16">
        <f t="shared" ref="AG17" si="1">SUM(AG25:AG151)</f>
        <v>103</v>
      </c>
      <c r="AH17" s="16">
        <f t="shared" ref="AH17:AI17" si="2">SUM(AH25:AH151)</f>
        <v>95</v>
      </c>
      <c r="AI17" s="16">
        <f t="shared" si="2"/>
        <v>99</v>
      </c>
      <c r="AJ17" s="16">
        <f t="shared" si="0"/>
        <v>94</v>
      </c>
      <c r="AK17" s="17">
        <f t="shared" si="0"/>
        <v>3057</v>
      </c>
      <c r="AL17" s="18">
        <f t="shared" si="0"/>
        <v>127</v>
      </c>
      <c r="AM17" s="19">
        <f t="shared" si="0"/>
        <v>3057</v>
      </c>
    </row>
    <row r="18" spans="1:39" x14ac:dyDescent="0.25">
      <c r="B18" s="20"/>
      <c r="C18" s="21"/>
      <c r="D18" s="22" t="s">
        <v>23</v>
      </c>
      <c r="E18" s="23">
        <f t="shared" ref="E18:U18" si="3">SUMIF($D$25:$D$151,55675,E25:E151)</f>
        <v>37</v>
      </c>
      <c r="F18" s="23">
        <f t="shared" si="3"/>
        <v>42</v>
      </c>
      <c r="G18" s="23">
        <f t="shared" si="3"/>
        <v>0</v>
      </c>
      <c r="H18" s="23">
        <f t="shared" si="3"/>
        <v>37</v>
      </c>
      <c r="I18" s="23">
        <f t="shared" si="3"/>
        <v>41</v>
      </c>
      <c r="J18" s="23">
        <f t="shared" si="3"/>
        <v>39</v>
      </c>
      <c r="K18" s="23">
        <f t="shared" si="3"/>
        <v>35</v>
      </c>
      <c r="L18" s="23">
        <f t="shared" si="3"/>
        <v>38</v>
      </c>
      <c r="M18" s="23">
        <f t="shared" si="3"/>
        <v>34</v>
      </c>
      <c r="N18" s="23">
        <f t="shared" si="3"/>
        <v>36</v>
      </c>
      <c r="O18" s="23">
        <f t="shared" si="3"/>
        <v>35</v>
      </c>
      <c r="P18" s="23">
        <f t="shared" si="3"/>
        <v>32</v>
      </c>
      <c r="Q18" s="23">
        <f t="shared" si="3"/>
        <v>33</v>
      </c>
      <c r="R18" s="23">
        <f t="shared" si="3"/>
        <v>35</v>
      </c>
      <c r="S18" s="23">
        <f t="shared" si="3"/>
        <v>34</v>
      </c>
      <c r="T18" s="23">
        <f t="shared" si="3"/>
        <v>32</v>
      </c>
      <c r="U18" s="23">
        <f t="shared" si="3"/>
        <v>0</v>
      </c>
      <c r="V18" s="23">
        <f t="shared" ref="V18:AJ18" si="4">SUMIF($D$25:$D$151,55675,V25:V151)</f>
        <v>0</v>
      </c>
      <c r="W18" s="23">
        <f t="shared" si="4"/>
        <v>36</v>
      </c>
      <c r="X18" s="23">
        <f t="shared" si="4"/>
        <v>38</v>
      </c>
      <c r="Y18" s="23">
        <f t="shared" si="4"/>
        <v>38</v>
      </c>
      <c r="Z18" s="23">
        <f t="shared" si="4"/>
        <v>32</v>
      </c>
      <c r="AA18" s="23">
        <f t="shared" si="4"/>
        <v>34</v>
      </c>
      <c r="AB18" s="23">
        <f t="shared" si="4"/>
        <v>32</v>
      </c>
      <c r="AC18" s="23">
        <f t="shared" si="4"/>
        <v>30</v>
      </c>
      <c r="AD18" s="23">
        <f t="shared" si="4"/>
        <v>30</v>
      </c>
      <c r="AE18" s="23">
        <f t="shared" si="4"/>
        <v>32</v>
      </c>
      <c r="AF18" s="23">
        <f t="shared" si="4"/>
        <v>33</v>
      </c>
      <c r="AG18" s="23">
        <f t="shared" ref="AG18" si="5">SUMIF($D$25:$D$151,55675,AG25:AG151)</f>
        <v>35</v>
      </c>
      <c r="AH18" s="23">
        <f t="shared" ref="AH18:AI18" si="6">SUMIF($D$25:$D$151,55675,AH25:AH151)</f>
        <v>33</v>
      </c>
      <c r="AI18" s="23">
        <f t="shared" si="6"/>
        <v>29</v>
      </c>
      <c r="AJ18" s="23">
        <f t="shared" si="4"/>
        <v>30</v>
      </c>
      <c r="AK18" s="24"/>
      <c r="AL18" s="25"/>
      <c r="AM18" s="26"/>
    </row>
    <row r="19" spans="1:39" x14ac:dyDescent="0.25">
      <c r="B19" s="20"/>
      <c r="C19" s="21"/>
      <c r="D19" s="22" t="s">
        <v>24</v>
      </c>
      <c r="E19" s="23">
        <f t="shared" ref="E19:U19" si="7">SUMIF($D$25:$D$151,55680,E25:E151)</f>
        <v>29</v>
      </c>
      <c r="F19" s="23">
        <f t="shared" si="7"/>
        <v>35</v>
      </c>
      <c r="G19" s="23">
        <f t="shared" si="7"/>
        <v>0</v>
      </c>
      <c r="H19" s="23">
        <f t="shared" si="7"/>
        <v>37</v>
      </c>
      <c r="I19" s="23">
        <f t="shared" si="7"/>
        <v>35</v>
      </c>
      <c r="J19" s="23">
        <f t="shared" si="7"/>
        <v>37</v>
      </c>
      <c r="K19" s="23">
        <f t="shared" si="7"/>
        <v>35</v>
      </c>
      <c r="L19" s="23">
        <f t="shared" si="7"/>
        <v>34</v>
      </c>
      <c r="M19" s="23">
        <f t="shared" si="7"/>
        <v>29</v>
      </c>
      <c r="N19" s="23">
        <f t="shared" si="7"/>
        <v>36</v>
      </c>
      <c r="O19" s="23">
        <f t="shared" si="7"/>
        <v>30</v>
      </c>
      <c r="P19" s="23">
        <f t="shared" si="7"/>
        <v>33</v>
      </c>
      <c r="Q19" s="23">
        <f t="shared" si="7"/>
        <v>35</v>
      </c>
      <c r="R19" s="23">
        <f t="shared" si="7"/>
        <v>34</v>
      </c>
      <c r="S19" s="23">
        <f t="shared" si="7"/>
        <v>34</v>
      </c>
      <c r="T19" s="23">
        <f t="shared" si="7"/>
        <v>33</v>
      </c>
      <c r="U19" s="23">
        <f t="shared" si="7"/>
        <v>0</v>
      </c>
      <c r="V19" s="23">
        <f t="shared" ref="V19:AJ19" si="8">SUMIF($D$25:$D$151,55680,V25:V151)</f>
        <v>0</v>
      </c>
      <c r="W19" s="23">
        <f t="shared" si="8"/>
        <v>36</v>
      </c>
      <c r="X19" s="23">
        <f t="shared" si="8"/>
        <v>33</v>
      </c>
      <c r="Y19" s="23">
        <f t="shared" si="8"/>
        <v>35</v>
      </c>
      <c r="Z19" s="23">
        <f t="shared" si="8"/>
        <v>37</v>
      </c>
      <c r="AA19" s="23">
        <f t="shared" si="8"/>
        <v>37</v>
      </c>
      <c r="AB19" s="23">
        <f t="shared" si="8"/>
        <v>35</v>
      </c>
      <c r="AC19" s="23">
        <f t="shared" si="8"/>
        <v>35</v>
      </c>
      <c r="AD19" s="23">
        <f t="shared" si="8"/>
        <v>34</v>
      </c>
      <c r="AE19" s="23">
        <f t="shared" si="8"/>
        <v>35</v>
      </c>
      <c r="AF19" s="23">
        <f t="shared" si="8"/>
        <v>36</v>
      </c>
      <c r="AG19" s="23">
        <f t="shared" ref="AG19" si="9">SUMIF($D$25:$D$151,55680,AG25:AG151)</f>
        <v>33</v>
      </c>
      <c r="AH19" s="23">
        <f t="shared" ref="AH19:AI19" si="10">SUMIF($D$25:$D$151,55680,AH25:AH151)</f>
        <v>31</v>
      </c>
      <c r="AI19" s="23">
        <f t="shared" si="10"/>
        <v>35</v>
      </c>
      <c r="AJ19" s="23">
        <f t="shared" si="8"/>
        <v>32</v>
      </c>
      <c r="AK19" s="25"/>
      <c r="AL19" s="25"/>
      <c r="AM19" s="27"/>
    </row>
    <row r="20" spans="1:39" x14ac:dyDescent="0.25">
      <c r="B20" s="20"/>
      <c r="C20" s="21"/>
      <c r="D20" s="22" t="s">
        <v>12</v>
      </c>
      <c r="E20" s="23">
        <f t="shared" ref="E20:U20" si="11">SUMIF($D$25:$D$151,55685,E25:E151)</f>
        <v>34</v>
      </c>
      <c r="F20" s="23">
        <f t="shared" si="11"/>
        <v>40</v>
      </c>
      <c r="G20" s="23">
        <f t="shared" si="11"/>
        <v>0</v>
      </c>
      <c r="H20" s="23">
        <f t="shared" si="11"/>
        <v>40</v>
      </c>
      <c r="I20" s="23">
        <f t="shared" si="11"/>
        <v>38</v>
      </c>
      <c r="J20" s="23">
        <f t="shared" si="11"/>
        <v>38</v>
      </c>
      <c r="K20" s="23">
        <f t="shared" si="11"/>
        <v>40</v>
      </c>
      <c r="L20" s="23">
        <f t="shared" si="11"/>
        <v>39</v>
      </c>
      <c r="M20" s="23">
        <f t="shared" si="11"/>
        <v>39</v>
      </c>
      <c r="N20" s="23">
        <f t="shared" si="11"/>
        <v>38</v>
      </c>
      <c r="O20" s="23">
        <f t="shared" si="11"/>
        <v>37</v>
      </c>
      <c r="P20" s="23">
        <f t="shared" si="11"/>
        <v>38</v>
      </c>
      <c r="Q20" s="23">
        <f t="shared" si="11"/>
        <v>37</v>
      </c>
      <c r="R20" s="23">
        <f t="shared" si="11"/>
        <v>36</v>
      </c>
      <c r="S20" s="23">
        <f t="shared" si="11"/>
        <v>36</v>
      </c>
      <c r="T20" s="23">
        <f t="shared" si="11"/>
        <v>36</v>
      </c>
      <c r="U20" s="23">
        <f t="shared" si="11"/>
        <v>0</v>
      </c>
      <c r="V20" s="23">
        <f t="shared" ref="V20:AJ20" si="12">SUMIF($D$25:$D$151,55685,V25:V151)</f>
        <v>0</v>
      </c>
      <c r="W20" s="23">
        <f t="shared" si="12"/>
        <v>39</v>
      </c>
      <c r="X20" s="23">
        <f t="shared" si="12"/>
        <v>39</v>
      </c>
      <c r="Y20" s="23">
        <f t="shared" si="12"/>
        <v>38</v>
      </c>
      <c r="Z20" s="23">
        <f t="shared" si="12"/>
        <v>35</v>
      </c>
      <c r="AA20" s="23">
        <f t="shared" si="12"/>
        <v>38</v>
      </c>
      <c r="AB20" s="23">
        <f t="shared" si="12"/>
        <v>35</v>
      </c>
      <c r="AC20" s="23">
        <f t="shared" si="12"/>
        <v>35</v>
      </c>
      <c r="AD20" s="23">
        <f t="shared" si="12"/>
        <v>37</v>
      </c>
      <c r="AE20" s="23">
        <f t="shared" si="12"/>
        <v>35</v>
      </c>
      <c r="AF20" s="23">
        <f t="shared" si="12"/>
        <v>35</v>
      </c>
      <c r="AG20" s="23">
        <f t="shared" ref="AG20" si="13">SUMIF($D$25:$D$151,55685,AG25:AG151)</f>
        <v>35</v>
      </c>
      <c r="AH20" s="23">
        <f t="shared" ref="AH20:AI20" si="14">SUMIF($D$25:$D$151,55685,AH25:AH151)</f>
        <v>31</v>
      </c>
      <c r="AI20" s="23">
        <f t="shared" si="14"/>
        <v>35</v>
      </c>
      <c r="AJ20" s="23">
        <f t="shared" si="12"/>
        <v>32</v>
      </c>
      <c r="AK20" s="25"/>
      <c r="AL20" s="25"/>
      <c r="AM20" s="27"/>
    </row>
    <row r="21" spans="1:39" x14ac:dyDescent="0.25">
      <c r="A21" s="28"/>
      <c r="B21" s="126" t="s">
        <v>13</v>
      </c>
      <c r="C21" s="127"/>
      <c r="D21" s="12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39" x14ac:dyDescent="0.25">
      <c r="B22" s="114" t="s">
        <v>14</v>
      </c>
      <c r="C22" s="115"/>
      <c r="D22" s="116"/>
      <c r="E22" s="32">
        <f t="shared" ref="E22:AG22" si="15">IF(E17=0,0,1)</f>
        <v>1</v>
      </c>
      <c r="F22" s="32">
        <f t="shared" si="15"/>
        <v>1</v>
      </c>
      <c r="G22" s="32">
        <f t="shared" si="15"/>
        <v>0</v>
      </c>
      <c r="H22" s="32">
        <f t="shared" si="15"/>
        <v>1</v>
      </c>
      <c r="I22" s="32">
        <f t="shared" si="15"/>
        <v>1</v>
      </c>
      <c r="J22" s="32">
        <f t="shared" si="15"/>
        <v>1</v>
      </c>
      <c r="K22" s="32">
        <f t="shared" si="15"/>
        <v>1</v>
      </c>
      <c r="L22" s="32">
        <f t="shared" si="15"/>
        <v>1</v>
      </c>
      <c r="M22" s="32">
        <f t="shared" si="15"/>
        <v>1</v>
      </c>
      <c r="N22" s="32">
        <f t="shared" si="15"/>
        <v>1</v>
      </c>
      <c r="O22" s="32">
        <f t="shared" si="15"/>
        <v>1</v>
      </c>
      <c r="P22" s="32">
        <f t="shared" si="15"/>
        <v>1</v>
      </c>
      <c r="Q22" s="32">
        <f t="shared" si="15"/>
        <v>1</v>
      </c>
      <c r="R22" s="32">
        <f t="shared" si="15"/>
        <v>1</v>
      </c>
      <c r="S22" s="32">
        <f t="shared" si="15"/>
        <v>1</v>
      </c>
      <c r="T22" s="32">
        <f t="shared" si="15"/>
        <v>1</v>
      </c>
      <c r="U22" s="32">
        <f t="shared" si="15"/>
        <v>0</v>
      </c>
      <c r="V22" s="32">
        <f t="shared" si="15"/>
        <v>0</v>
      </c>
      <c r="W22" s="32">
        <f t="shared" si="15"/>
        <v>1</v>
      </c>
      <c r="X22" s="32">
        <f t="shared" si="15"/>
        <v>1</v>
      </c>
      <c r="Y22" s="32">
        <f t="shared" si="15"/>
        <v>1</v>
      </c>
      <c r="Z22" s="32">
        <f t="shared" si="15"/>
        <v>1</v>
      </c>
      <c r="AA22" s="32">
        <f t="shared" si="15"/>
        <v>1</v>
      </c>
      <c r="AB22" s="32">
        <f t="shared" si="15"/>
        <v>1</v>
      </c>
      <c r="AC22" s="32">
        <f t="shared" si="15"/>
        <v>1</v>
      </c>
      <c r="AD22" s="32">
        <f t="shared" si="15"/>
        <v>1</v>
      </c>
      <c r="AE22" s="32">
        <f t="shared" si="15"/>
        <v>1</v>
      </c>
      <c r="AF22" s="32">
        <f t="shared" si="15"/>
        <v>1</v>
      </c>
      <c r="AG22" s="32">
        <f t="shared" si="15"/>
        <v>1</v>
      </c>
      <c r="AH22" s="32">
        <f t="shared" ref="AH22" si="16">IF(AH17=0,0,1)</f>
        <v>1</v>
      </c>
      <c r="AI22" s="32">
        <f t="shared" ref="AI22:AJ22" si="17">IF(AI17=0,0,1)</f>
        <v>1</v>
      </c>
      <c r="AJ22" s="32">
        <f t="shared" si="17"/>
        <v>1</v>
      </c>
      <c r="AK22" s="33">
        <f>SUM(E22:AJ22)</f>
        <v>29</v>
      </c>
      <c r="AL22" s="30"/>
      <c r="AM22" s="27"/>
    </row>
    <row r="23" spans="1:39" ht="66.95" customHeight="1" x14ac:dyDescent="0.25">
      <c r="A23" s="34"/>
      <c r="B23" s="117" t="s">
        <v>15</v>
      </c>
      <c r="C23" s="118"/>
      <c r="D23" s="119"/>
      <c r="E23" s="46"/>
      <c r="F23" s="46"/>
      <c r="G23" s="46" t="s">
        <v>320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336</v>
      </c>
      <c r="V23" s="46" t="s">
        <v>336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3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39" x14ac:dyDescent="0.25">
      <c r="A25" s="28" t="s">
        <v>19</v>
      </c>
      <c r="B25" s="44" t="s">
        <v>278</v>
      </c>
      <c r="C25" s="44" t="s">
        <v>279</v>
      </c>
      <c r="D25" s="44">
        <v>55675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1</v>
      </c>
      <c r="K25" s="40">
        <v>1</v>
      </c>
      <c r="L25" s="40">
        <v>0</v>
      </c>
      <c r="M25" s="40">
        <v>0</v>
      </c>
      <c r="N25" s="40">
        <v>1</v>
      </c>
      <c r="O25" s="40">
        <v>1</v>
      </c>
      <c r="P25" s="40">
        <v>0</v>
      </c>
      <c r="Q25" s="40">
        <v>1</v>
      </c>
      <c r="R25" s="40">
        <v>1</v>
      </c>
      <c r="S25" s="40">
        <v>1</v>
      </c>
      <c r="T25" s="40">
        <v>0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1">
        <f t="shared" ref="AK25:AK64" si="18">SUM(E25:AJ25)</f>
        <v>14</v>
      </c>
      <c r="AL25" s="42">
        <f>IF(AK25=0,0,1)</f>
        <v>1</v>
      </c>
      <c r="AM25" s="43">
        <f t="shared" ref="AM25:AM64" si="19">SUMPRODUCT($E$21:$AJ$21,E25:AJ25)</f>
        <v>14</v>
      </c>
    </row>
    <row r="26" spans="1:39" x14ac:dyDescent="0.25">
      <c r="A26" t="s">
        <v>20</v>
      </c>
      <c r="B26" s="44" t="s">
        <v>75</v>
      </c>
      <c r="C26" s="44" t="s">
        <v>76</v>
      </c>
      <c r="D26" s="44">
        <v>55675</v>
      </c>
      <c r="E26" s="40">
        <v>1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>
        <v>1</v>
      </c>
      <c r="AJ26" s="40">
        <v>1</v>
      </c>
      <c r="AK26" s="45">
        <f t="shared" si="18"/>
        <v>29</v>
      </c>
      <c r="AL26" s="42">
        <f t="shared" ref="AL26:AL108" si="20">IF(AK26=0,0,1)</f>
        <v>1</v>
      </c>
      <c r="AM26" s="43">
        <f t="shared" si="19"/>
        <v>29</v>
      </c>
    </row>
    <row r="27" spans="1:39" x14ac:dyDescent="0.25">
      <c r="A27" t="s">
        <v>21</v>
      </c>
      <c r="B27" s="44" t="s">
        <v>77</v>
      </c>
      <c r="C27" s="44" t="s">
        <v>78</v>
      </c>
      <c r="D27" s="44">
        <v>55675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5">
        <f t="shared" si="18"/>
        <v>27</v>
      </c>
      <c r="AL27" s="42">
        <f t="shared" si="20"/>
        <v>1</v>
      </c>
      <c r="AM27" s="43">
        <f t="shared" si="19"/>
        <v>27</v>
      </c>
    </row>
    <row r="28" spans="1:39" x14ac:dyDescent="0.25">
      <c r="B28" s="44" t="s">
        <v>79</v>
      </c>
      <c r="C28" s="44" t="s">
        <v>80</v>
      </c>
      <c r="D28" s="44">
        <v>55675</v>
      </c>
      <c r="E28" s="40">
        <v>1</v>
      </c>
      <c r="F28" s="40">
        <v>1</v>
      </c>
      <c r="G28" s="40">
        <v>0</v>
      </c>
      <c r="H28" s="40">
        <v>1</v>
      </c>
      <c r="I28" s="40">
        <v>1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0</v>
      </c>
      <c r="V28" s="40">
        <v>0</v>
      </c>
      <c r="W28" s="40">
        <v>1</v>
      </c>
      <c r="X28" s="40">
        <v>1</v>
      </c>
      <c r="Y28" s="40">
        <v>1</v>
      </c>
      <c r="Z28" s="40">
        <v>1</v>
      </c>
      <c r="AA28" s="40">
        <v>0</v>
      </c>
      <c r="AB28" s="40">
        <v>1</v>
      </c>
      <c r="AC28" s="40">
        <v>0</v>
      </c>
      <c r="AD28" s="40">
        <v>0</v>
      </c>
      <c r="AE28" s="40">
        <v>0</v>
      </c>
      <c r="AF28" s="40">
        <v>1</v>
      </c>
      <c r="AG28" s="40">
        <v>1</v>
      </c>
      <c r="AH28" s="40">
        <v>0</v>
      </c>
      <c r="AI28" s="40">
        <v>0</v>
      </c>
      <c r="AJ28" s="40">
        <v>1</v>
      </c>
      <c r="AK28" s="45">
        <f t="shared" si="18"/>
        <v>23</v>
      </c>
      <c r="AL28" s="42">
        <f t="shared" si="20"/>
        <v>1</v>
      </c>
      <c r="AM28" s="43">
        <f t="shared" si="19"/>
        <v>23</v>
      </c>
    </row>
    <row r="29" spans="1:39" x14ac:dyDescent="0.25">
      <c r="B29" s="44" t="s">
        <v>81</v>
      </c>
      <c r="C29" s="44" t="s">
        <v>82</v>
      </c>
      <c r="D29" s="44">
        <v>55675</v>
      </c>
      <c r="E29" s="40">
        <v>0</v>
      </c>
      <c r="F29" s="40">
        <v>1</v>
      </c>
      <c r="G29" s="40">
        <v>0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0</v>
      </c>
      <c r="N29" s="40">
        <v>1</v>
      </c>
      <c r="O29" s="40">
        <v>1</v>
      </c>
      <c r="P29" s="40">
        <v>0</v>
      </c>
      <c r="Q29" s="40">
        <v>1</v>
      </c>
      <c r="R29" s="40">
        <v>1</v>
      </c>
      <c r="S29" s="40">
        <v>1</v>
      </c>
      <c r="T29" s="40">
        <v>1</v>
      </c>
      <c r="U29" s="40">
        <v>0</v>
      </c>
      <c r="V29" s="40">
        <v>0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0</v>
      </c>
      <c r="AD29" s="40">
        <v>0</v>
      </c>
      <c r="AE29" s="40">
        <v>1</v>
      </c>
      <c r="AF29" s="40">
        <v>1</v>
      </c>
      <c r="AG29" s="40">
        <v>1</v>
      </c>
      <c r="AH29" s="40">
        <v>1</v>
      </c>
      <c r="AI29" s="40">
        <v>0</v>
      </c>
      <c r="AJ29" s="40">
        <v>0</v>
      </c>
      <c r="AK29" s="45">
        <f t="shared" si="18"/>
        <v>22</v>
      </c>
      <c r="AL29" s="42">
        <f t="shared" si="20"/>
        <v>1</v>
      </c>
      <c r="AM29" s="43">
        <f t="shared" si="19"/>
        <v>22</v>
      </c>
    </row>
    <row r="30" spans="1:39" x14ac:dyDescent="0.25">
      <c r="B30" s="44" t="s">
        <v>83</v>
      </c>
      <c r="C30" s="44" t="s">
        <v>84</v>
      </c>
      <c r="D30" s="44">
        <v>55675</v>
      </c>
      <c r="E30" s="40">
        <v>0</v>
      </c>
      <c r="F30" s="40">
        <v>1</v>
      </c>
      <c r="G30" s="40">
        <v>0</v>
      </c>
      <c r="H30" s="40">
        <v>0</v>
      </c>
      <c r="I30" s="40">
        <v>1</v>
      </c>
      <c r="J30" s="40">
        <v>1</v>
      </c>
      <c r="K30" s="40">
        <v>0</v>
      </c>
      <c r="L30" s="40">
        <v>1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5">
        <f t="shared" si="18"/>
        <v>4</v>
      </c>
      <c r="AL30" s="42">
        <f t="shared" si="20"/>
        <v>1</v>
      </c>
      <c r="AM30" s="43">
        <f t="shared" si="19"/>
        <v>4</v>
      </c>
    </row>
    <row r="31" spans="1:39" x14ac:dyDescent="0.25">
      <c r="B31" s="44" t="s">
        <v>91</v>
      </c>
      <c r="C31" s="44" t="s">
        <v>92</v>
      </c>
      <c r="D31" s="44">
        <v>55675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1</v>
      </c>
      <c r="R31" s="40">
        <v>1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1</v>
      </c>
      <c r="Y31" s="40">
        <v>1</v>
      </c>
      <c r="Z31" s="40">
        <v>0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  <c r="AF31" s="40">
        <v>1</v>
      </c>
      <c r="AG31" s="40">
        <v>0</v>
      </c>
      <c r="AH31" s="40">
        <v>1</v>
      </c>
      <c r="AI31" s="40">
        <v>1</v>
      </c>
      <c r="AJ31" s="40">
        <v>1</v>
      </c>
      <c r="AK31" s="45">
        <f t="shared" si="18"/>
        <v>26</v>
      </c>
      <c r="AL31" s="42">
        <f t="shared" ref="AL31:AL49" si="21">IF(AK31=0,0,1)</f>
        <v>1</v>
      </c>
      <c r="AM31" s="43">
        <f t="shared" si="19"/>
        <v>26</v>
      </c>
    </row>
    <row r="32" spans="1:39" x14ac:dyDescent="0.25">
      <c r="B32" s="44" t="s">
        <v>93</v>
      </c>
      <c r="C32" s="44" t="s">
        <v>94</v>
      </c>
      <c r="D32" s="44">
        <v>55675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0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5">
        <f t="shared" si="18"/>
        <v>28</v>
      </c>
      <c r="AL32" s="42">
        <f t="shared" si="21"/>
        <v>1</v>
      </c>
      <c r="AM32" s="43">
        <f t="shared" si="19"/>
        <v>28</v>
      </c>
    </row>
    <row r="33" spans="2:39" x14ac:dyDescent="0.25">
      <c r="B33" s="44" t="s">
        <v>97</v>
      </c>
      <c r="C33" s="44" t="s">
        <v>98</v>
      </c>
      <c r="D33" s="44">
        <v>55675</v>
      </c>
      <c r="E33" s="40">
        <v>1</v>
      </c>
      <c r="F33" s="40">
        <v>1</v>
      </c>
      <c r="G33" s="40">
        <v>0</v>
      </c>
      <c r="H33" s="40">
        <v>0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0</v>
      </c>
      <c r="AF33" s="40">
        <v>0</v>
      </c>
      <c r="AG33" s="40">
        <v>1</v>
      </c>
      <c r="AH33" s="40">
        <v>1</v>
      </c>
      <c r="AI33" s="40">
        <v>1</v>
      </c>
      <c r="AJ33" s="40">
        <v>1</v>
      </c>
      <c r="AK33" s="45">
        <f t="shared" si="18"/>
        <v>25</v>
      </c>
      <c r="AL33" s="42">
        <f t="shared" si="21"/>
        <v>1</v>
      </c>
      <c r="AM33" s="43">
        <f t="shared" si="19"/>
        <v>25</v>
      </c>
    </row>
    <row r="34" spans="2:39" x14ac:dyDescent="0.25">
      <c r="B34" s="44" t="s">
        <v>101</v>
      </c>
      <c r="C34" s="44" t="s">
        <v>102</v>
      </c>
      <c r="D34" s="44">
        <v>55675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1</v>
      </c>
      <c r="S34" s="40">
        <v>1</v>
      </c>
      <c r="T34" s="40">
        <v>1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45">
        <f t="shared" si="18"/>
        <v>28</v>
      </c>
      <c r="AL34" s="42">
        <f t="shared" si="21"/>
        <v>1</v>
      </c>
      <c r="AM34" s="43">
        <f t="shared" si="19"/>
        <v>28</v>
      </c>
    </row>
    <row r="35" spans="2:39" x14ac:dyDescent="0.25">
      <c r="B35" s="44" t="s">
        <v>103</v>
      </c>
      <c r="C35" s="44" t="s">
        <v>104</v>
      </c>
      <c r="D35" s="44">
        <v>55675</v>
      </c>
      <c r="E35" s="40">
        <v>1</v>
      </c>
      <c r="F35" s="40">
        <v>1</v>
      </c>
      <c r="G35" s="40">
        <v>0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0</v>
      </c>
      <c r="V35" s="40">
        <v>0</v>
      </c>
      <c r="W35" s="40">
        <v>1</v>
      </c>
      <c r="X35" s="40">
        <v>1</v>
      </c>
      <c r="Y35" s="40">
        <v>1</v>
      </c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>
        <v>1</v>
      </c>
      <c r="AG35" s="40">
        <v>1</v>
      </c>
      <c r="AH35" s="40">
        <v>0</v>
      </c>
      <c r="AI35" s="40">
        <v>1</v>
      </c>
      <c r="AJ35" s="40">
        <v>1</v>
      </c>
      <c r="AK35" s="45">
        <f t="shared" si="18"/>
        <v>28</v>
      </c>
      <c r="AL35" s="42">
        <f t="shared" si="21"/>
        <v>1</v>
      </c>
      <c r="AM35" s="43">
        <f t="shared" si="19"/>
        <v>28</v>
      </c>
    </row>
    <row r="36" spans="2:39" x14ac:dyDescent="0.25">
      <c r="B36" s="44" t="s">
        <v>109</v>
      </c>
      <c r="C36" s="44" t="s">
        <v>110</v>
      </c>
      <c r="D36" s="44">
        <v>55675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0</v>
      </c>
      <c r="V36" s="40">
        <v>0</v>
      </c>
      <c r="W36" s="40">
        <v>1</v>
      </c>
      <c r="X36" s="40">
        <v>1</v>
      </c>
      <c r="Y36" s="40">
        <v>1</v>
      </c>
      <c r="Z36" s="40">
        <v>1</v>
      </c>
      <c r="AA36" s="40">
        <v>1</v>
      </c>
      <c r="AB36" s="40">
        <v>1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1</v>
      </c>
      <c r="AI36" s="40">
        <v>1</v>
      </c>
      <c r="AJ36" s="40">
        <v>1</v>
      </c>
      <c r="AK36" s="45">
        <f t="shared" ref="AK36:AK43" si="22">SUM(E36:AJ36)</f>
        <v>29</v>
      </c>
      <c r="AL36" s="42">
        <f t="shared" ref="AL36:AL43" si="23">IF(AK36=0,0,1)</f>
        <v>1</v>
      </c>
      <c r="AM36" s="43">
        <f t="shared" ref="AM36:AM43" si="24">SUMPRODUCT($E$21:$AJ$21,E36:AJ36)</f>
        <v>29</v>
      </c>
    </row>
    <row r="37" spans="2:39" x14ac:dyDescent="0.25">
      <c r="B37" s="44" t="s">
        <v>127</v>
      </c>
      <c r="C37" s="44" t="s">
        <v>128</v>
      </c>
      <c r="D37" s="44">
        <v>55675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0</v>
      </c>
      <c r="V37" s="40">
        <v>0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0</v>
      </c>
      <c r="AJ37" s="40">
        <v>0</v>
      </c>
      <c r="AK37" s="45">
        <f t="shared" si="22"/>
        <v>27</v>
      </c>
      <c r="AL37" s="42">
        <f t="shared" si="23"/>
        <v>1</v>
      </c>
      <c r="AM37" s="43">
        <f t="shared" si="24"/>
        <v>27</v>
      </c>
    </row>
    <row r="38" spans="2:39" x14ac:dyDescent="0.25">
      <c r="B38" s="44" t="s">
        <v>135</v>
      </c>
      <c r="C38" s="44" t="s">
        <v>136</v>
      </c>
      <c r="D38" s="44">
        <v>55675</v>
      </c>
      <c r="E38" s="40">
        <v>0</v>
      </c>
      <c r="F38" s="40">
        <v>1</v>
      </c>
      <c r="G38" s="40">
        <v>0</v>
      </c>
      <c r="H38" s="40">
        <v>1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1</v>
      </c>
      <c r="O38" s="40">
        <v>0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>
        <v>0</v>
      </c>
      <c r="AJ38" s="40">
        <v>1</v>
      </c>
      <c r="AK38" s="45">
        <f t="shared" si="22"/>
        <v>21</v>
      </c>
      <c r="AL38" s="42">
        <f t="shared" si="23"/>
        <v>1</v>
      </c>
      <c r="AM38" s="43">
        <f t="shared" si="24"/>
        <v>21</v>
      </c>
    </row>
    <row r="39" spans="2:39" x14ac:dyDescent="0.25">
      <c r="B39" s="44" t="s">
        <v>139</v>
      </c>
      <c r="C39" s="44" t="s">
        <v>140</v>
      </c>
      <c r="D39" s="44">
        <v>55675</v>
      </c>
      <c r="E39" s="40">
        <v>0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5">
        <f t="shared" si="22"/>
        <v>28</v>
      </c>
      <c r="AL39" s="42">
        <f t="shared" si="23"/>
        <v>1</v>
      </c>
      <c r="AM39" s="43">
        <f t="shared" si="24"/>
        <v>28</v>
      </c>
    </row>
    <row r="40" spans="2:39" x14ac:dyDescent="0.25">
      <c r="B40" s="44" t="s">
        <v>145</v>
      </c>
      <c r="C40" s="44" t="s">
        <v>146</v>
      </c>
      <c r="D40" s="44">
        <v>55675</v>
      </c>
      <c r="E40" s="40">
        <v>1</v>
      </c>
      <c r="F40" s="40">
        <v>1</v>
      </c>
      <c r="G40" s="40">
        <v>0</v>
      </c>
      <c r="H40" s="40">
        <v>1</v>
      </c>
      <c r="I40" s="40">
        <v>1</v>
      </c>
      <c r="J40" s="40">
        <v>1</v>
      </c>
      <c r="K40" s="40">
        <v>0</v>
      </c>
      <c r="L40" s="40">
        <v>1</v>
      </c>
      <c r="M40" s="40">
        <v>1</v>
      </c>
      <c r="N40" s="40">
        <v>1</v>
      </c>
      <c r="O40" s="40">
        <v>0</v>
      </c>
      <c r="P40" s="40">
        <v>0</v>
      </c>
      <c r="Q40" s="40">
        <v>1</v>
      </c>
      <c r="R40" s="40">
        <v>1</v>
      </c>
      <c r="S40" s="40">
        <v>1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0</v>
      </c>
      <c r="AC40" s="40">
        <v>1</v>
      </c>
      <c r="AD40" s="40">
        <v>1</v>
      </c>
      <c r="AE40" s="40">
        <v>1</v>
      </c>
      <c r="AF40" s="40">
        <v>1</v>
      </c>
      <c r="AG40" s="40">
        <v>1</v>
      </c>
      <c r="AH40" s="40">
        <v>1</v>
      </c>
      <c r="AI40" s="40">
        <v>1</v>
      </c>
      <c r="AJ40" s="40">
        <v>1</v>
      </c>
      <c r="AK40" s="45">
        <f t="shared" si="22"/>
        <v>24</v>
      </c>
      <c r="AL40" s="42">
        <f t="shared" si="23"/>
        <v>1</v>
      </c>
      <c r="AM40" s="43">
        <f t="shared" si="24"/>
        <v>24</v>
      </c>
    </row>
    <row r="41" spans="2:39" x14ac:dyDescent="0.25">
      <c r="B41" s="44" t="s">
        <v>153</v>
      </c>
      <c r="C41" s="44" t="s">
        <v>154</v>
      </c>
      <c r="D41" s="44">
        <v>55675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1</v>
      </c>
      <c r="AJ41" s="40">
        <v>1</v>
      </c>
      <c r="AK41" s="45">
        <f t="shared" si="22"/>
        <v>29</v>
      </c>
      <c r="AL41" s="42">
        <f t="shared" si="23"/>
        <v>1</v>
      </c>
      <c r="AM41" s="43">
        <f t="shared" si="24"/>
        <v>29</v>
      </c>
    </row>
    <row r="42" spans="2:39" x14ac:dyDescent="0.25">
      <c r="B42" s="44" t="s">
        <v>155</v>
      </c>
      <c r="C42" s="44" t="s">
        <v>156</v>
      </c>
      <c r="D42" s="44">
        <v>55675</v>
      </c>
      <c r="E42" s="40">
        <v>1</v>
      </c>
      <c r="F42" s="40">
        <v>1</v>
      </c>
      <c r="G42" s="40">
        <v>0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0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1</v>
      </c>
      <c r="AJ42" s="40">
        <v>1</v>
      </c>
      <c r="AK42" s="45">
        <f t="shared" si="22"/>
        <v>28</v>
      </c>
      <c r="AL42" s="42">
        <f t="shared" si="23"/>
        <v>1</v>
      </c>
      <c r="AM42" s="43">
        <f t="shared" si="24"/>
        <v>28</v>
      </c>
    </row>
    <row r="43" spans="2:39" x14ac:dyDescent="0.25">
      <c r="B43" s="44" t="s">
        <v>157</v>
      </c>
      <c r="C43" s="44" t="s">
        <v>158</v>
      </c>
      <c r="D43" s="44">
        <v>55675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0</v>
      </c>
      <c r="U43" s="40">
        <v>0</v>
      </c>
      <c r="V43" s="40">
        <v>0</v>
      </c>
      <c r="W43" s="40">
        <v>1</v>
      </c>
      <c r="X43" s="40">
        <v>1</v>
      </c>
      <c r="Y43" s="40">
        <v>1</v>
      </c>
      <c r="Z43" s="40">
        <v>1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1</v>
      </c>
      <c r="AH43" s="40">
        <v>1</v>
      </c>
      <c r="AI43" s="40">
        <v>0</v>
      </c>
      <c r="AJ43" s="40">
        <v>0</v>
      </c>
      <c r="AK43" s="45">
        <f t="shared" si="22"/>
        <v>20</v>
      </c>
      <c r="AL43" s="42">
        <f t="shared" si="23"/>
        <v>1</v>
      </c>
      <c r="AM43" s="43">
        <f t="shared" si="24"/>
        <v>20</v>
      </c>
    </row>
    <row r="44" spans="2:39" x14ac:dyDescent="0.25">
      <c r="B44" s="44" t="s">
        <v>288</v>
      </c>
      <c r="C44" s="44" t="s">
        <v>289</v>
      </c>
      <c r="D44" s="44">
        <v>55675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1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5">
        <f t="shared" si="18"/>
        <v>1</v>
      </c>
      <c r="AL44" s="42">
        <f t="shared" si="21"/>
        <v>1</v>
      </c>
      <c r="AM44" s="43">
        <f t="shared" si="19"/>
        <v>1</v>
      </c>
    </row>
    <row r="45" spans="2:39" x14ac:dyDescent="0.25">
      <c r="B45" s="44" t="s">
        <v>161</v>
      </c>
      <c r="C45" s="44" t="s">
        <v>162</v>
      </c>
      <c r="D45" s="44">
        <v>55675</v>
      </c>
      <c r="E45" s="40">
        <v>1</v>
      </c>
      <c r="F45" s="40">
        <v>1</v>
      </c>
      <c r="G45" s="40">
        <v>0</v>
      </c>
      <c r="H45" s="40">
        <v>0</v>
      </c>
      <c r="I45" s="40">
        <v>1</v>
      </c>
      <c r="J45" s="40">
        <v>0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0</v>
      </c>
      <c r="R45" s="40">
        <v>1</v>
      </c>
      <c r="S45" s="40">
        <v>0</v>
      </c>
      <c r="T45" s="40">
        <v>1</v>
      </c>
      <c r="U45" s="40">
        <v>0</v>
      </c>
      <c r="V45" s="40">
        <v>0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40">
        <v>1</v>
      </c>
      <c r="AI45" s="40">
        <v>1</v>
      </c>
      <c r="AJ45" s="40">
        <v>1</v>
      </c>
      <c r="AK45" s="45">
        <f t="shared" si="18"/>
        <v>25</v>
      </c>
      <c r="AL45" s="42">
        <f t="shared" si="21"/>
        <v>1</v>
      </c>
      <c r="AM45" s="43">
        <f t="shared" si="19"/>
        <v>25</v>
      </c>
    </row>
    <row r="46" spans="2:39" x14ac:dyDescent="0.25">
      <c r="B46" s="44" t="s">
        <v>163</v>
      </c>
      <c r="C46" s="44" t="s">
        <v>164</v>
      </c>
      <c r="D46" s="44">
        <v>55675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0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>
        <v>1</v>
      </c>
      <c r="AI46" s="40">
        <v>1</v>
      </c>
      <c r="AJ46" s="40">
        <v>1</v>
      </c>
      <c r="AK46" s="45">
        <f t="shared" si="18"/>
        <v>28</v>
      </c>
      <c r="AL46" s="42">
        <f t="shared" si="21"/>
        <v>1</v>
      </c>
      <c r="AM46" s="43">
        <f t="shared" si="19"/>
        <v>28</v>
      </c>
    </row>
    <row r="47" spans="2:39" x14ac:dyDescent="0.25">
      <c r="B47" s="44" t="s">
        <v>165</v>
      </c>
      <c r="C47" s="44" t="s">
        <v>166</v>
      </c>
      <c r="D47" s="44">
        <v>55675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1</v>
      </c>
      <c r="AJ47" s="40">
        <v>1</v>
      </c>
      <c r="AK47" s="45">
        <f t="shared" si="18"/>
        <v>29</v>
      </c>
      <c r="AL47" s="42">
        <f t="shared" si="21"/>
        <v>1</v>
      </c>
      <c r="AM47" s="43">
        <f t="shared" si="19"/>
        <v>29</v>
      </c>
    </row>
    <row r="48" spans="2:39" x14ac:dyDescent="0.25">
      <c r="B48" s="44" t="s">
        <v>290</v>
      </c>
      <c r="C48" s="44" t="s">
        <v>291</v>
      </c>
      <c r="D48" s="44">
        <v>55675</v>
      </c>
      <c r="E48" s="40">
        <v>0</v>
      </c>
      <c r="F48" s="40">
        <v>1</v>
      </c>
      <c r="G48" s="40">
        <v>0</v>
      </c>
      <c r="H48" s="40">
        <v>1</v>
      </c>
      <c r="I48" s="40">
        <v>0</v>
      </c>
      <c r="J48" s="40">
        <v>1</v>
      </c>
      <c r="K48" s="40">
        <v>1</v>
      </c>
      <c r="L48" s="40">
        <v>1</v>
      </c>
      <c r="M48" s="40">
        <v>1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5">
        <f t="shared" si="18"/>
        <v>6</v>
      </c>
      <c r="AL48" s="42">
        <f t="shared" si="21"/>
        <v>1</v>
      </c>
      <c r="AM48" s="43">
        <f t="shared" si="19"/>
        <v>6</v>
      </c>
    </row>
    <row r="49" spans="2:39" x14ac:dyDescent="0.25">
      <c r="B49" s="44" t="s">
        <v>167</v>
      </c>
      <c r="C49" s="44" t="s">
        <v>168</v>
      </c>
      <c r="D49" s="44">
        <v>55675</v>
      </c>
      <c r="E49" s="40">
        <v>1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0</v>
      </c>
      <c r="L49" s="40">
        <v>0</v>
      </c>
      <c r="M49" s="40">
        <v>0</v>
      </c>
      <c r="N49" s="40">
        <v>1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5">
        <f t="shared" si="18"/>
        <v>6</v>
      </c>
      <c r="AL49" s="42">
        <f t="shared" si="21"/>
        <v>1</v>
      </c>
      <c r="AM49" s="43">
        <f t="shared" si="19"/>
        <v>6</v>
      </c>
    </row>
    <row r="50" spans="2:39" x14ac:dyDescent="0.25">
      <c r="B50" s="44" t="s">
        <v>169</v>
      </c>
      <c r="C50" s="44" t="s">
        <v>170</v>
      </c>
      <c r="D50" s="44">
        <v>55675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0</v>
      </c>
      <c r="S50" s="40">
        <v>0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0</v>
      </c>
      <c r="AA50" s="40">
        <v>1</v>
      </c>
      <c r="AB50" s="40">
        <v>0</v>
      </c>
      <c r="AC50" s="40">
        <v>1</v>
      </c>
      <c r="AD50" s="40">
        <v>1</v>
      </c>
      <c r="AE50" s="40">
        <v>0</v>
      </c>
      <c r="AF50" s="40">
        <v>1</v>
      </c>
      <c r="AG50" s="40">
        <v>0</v>
      </c>
      <c r="AH50" s="40">
        <v>1</v>
      </c>
      <c r="AI50" s="40">
        <v>1</v>
      </c>
      <c r="AJ50" s="40">
        <v>0</v>
      </c>
      <c r="AK50" s="45">
        <f t="shared" si="18"/>
        <v>22</v>
      </c>
      <c r="AL50" s="42">
        <f t="shared" si="20"/>
        <v>1</v>
      </c>
      <c r="AM50" s="43">
        <f t="shared" si="19"/>
        <v>22</v>
      </c>
    </row>
    <row r="51" spans="2:39" x14ac:dyDescent="0.25">
      <c r="B51" s="44" t="s">
        <v>171</v>
      </c>
      <c r="C51" s="44" t="s">
        <v>172</v>
      </c>
      <c r="D51" s="44">
        <v>55675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0</v>
      </c>
      <c r="N51" s="40">
        <v>1</v>
      </c>
      <c r="O51" s="40">
        <v>1</v>
      </c>
      <c r="P51" s="40">
        <v>0</v>
      </c>
      <c r="Q51" s="40">
        <v>1</v>
      </c>
      <c r="R51" s="40">
        <v>1</v>
      </c>
      <c r="S51" s="40">
        <v>0</v>
      </c>
      <c r="T51" s="40">
        <v>1</v>
      </c>
      <c r="U51" s="40">
        <v>0</v>
      </c>
      <c r="V51" s="40">
        <v>0</v>
      </c>
      <c r="W51" s="40">
        <v>0</v>
      </c>
      <c r="X51" s="40">
        <v>0</v>
      </c>
      <c r="Y51" s="40">
        <v>1</v>
      </c>
      <c r="Z51" s="40">
        <v>0</v>
      </c>
      <c r="AA51" s="40">
        <v>1</v>
      </c>
      <c r="AB51" s="40">
        <v>0</v>
      </c>
      <c r="AC51" s="40">
        <v>1</v>
      </c>
      <c r="AD51" s="40">
        <v>0</v>
      </c>
      <c r="AE51" s="40">
        <v>1</v>
      </c>
      <c r="AF51" s="40">
        <v>0</v>
      </c>
      <c r="AG51" s="40">
        <v>1</v>
      </c>
      <c r="AH51" s="40">
        <v>1</v>
      </c>
      <c r="AI51" s="40">
        <v>1</v>
      </c>
      <c r="AJ51" s="40">
        <v>0</v>
      </c>
      <c r="AK51" s="45">
        <f t="shared" si="18"/>
        <v>19</v>
      </c>
      <c r="AL51" s="42">
        <f t="shared" si="20"/>
        <v>1</v>
      </c>
      <c r="AM51" s="43">
        <f t="shared" si="19"/>
        <v>19</v>
      </c>
    </row>
    <row r="52" spans="2:39" x14ac:dyDescent="0.25">
      <c r="B52" s="44" t="s">
        <v>173</v>
      </c>
      <c r="C52" s="44" t="s">
        <v>174</v>
      </c>
      <c r="D52" s="44">
        <v>55675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0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1</v>
      </c>
      <c r="AJ52" s="40">
        <v>0</v>
      </c>
      <c r="AK52" s="45">
        <f t="shared" si="18"/>
        <v>27</v>
      </c>
      <c r="AL52" s="42">
        <f t="shared" si="20"/>
        <v>1</v>
      </c>
      <c r="AM52" s="43">
        <f t="shared" si="19"/>
        <v>27</v>
      </c>
    </row>
    <row r="53" spans="2:39" x14ac:dyDescent="0.25">
      <c r="B53" s="44" t="s">
        <v>42</v>
      </c>
      <c r="C53" s="44" t="s">
        <v>43</v>
      </c>
      <c r="D53" s="44">
        <v>55675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0</v>
      </c>
      <c r="L53" s="40">
        <v>1</v>
      </c>
      <c r="M53" s="40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1</v>
      </c>
      <c r="U53" s="40">
        <v>0</v>
      </c>
      <c r="V53" s="40">
        <v>0</v>
      </c>
      <c r="W53" s="40">
        <v>1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40">
        <v>1</v>
      </c>
      <c r="AI53" s="40">
        <v>1</v>
      </c>
      <c r="AJ53" s="40">
        <v>1</v>
      </c>
      <c r="AK53" s="45">
        <f t="shared" si="18"/>
        <v>22</v>
      </c>
      <c r="AL53" s="42">
        <f t="shared" si="20"/>
        <v>1</v>
      </c>
      <c r="AM53" s="43">
        <f t="shared" si="19"/>
        <v>22</v>
      </c>
    </row>
    <row r="54" spans="2:39" x14ac:dyDescent="0.25">
      <c r="B54" s="44" t="s">
        <v>175</v>
      </c>
      <c r="C54" s="44" t="s">
        <v>176</v>
      </c>
      <c r="D54" s="44">
        <v>55675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0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1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40">
        <v>1</v>
      </c>
      <c r="AI54" s="40">
        <v>1</v>
      </c>
      <c r="AJ54" s="40">
        <v>1</v>
      </c>
      <c r="AK54" s="45">
        <f t="shared" si="18"/>
        <v>28</v>
      </c>
      <c r="AL54" s="42">
        <f t="shared" si="20"/>
        <v>1</v>
      </c>
      <c r="AM54" s="43">
        <f t="shared" si="19"/>
        <v>28</v>
      </c>
    </row>
    <row r="55" spans="2:39" x14ac:dyDescent="0.25">
      <c r="B55" s="44" t="s">
        <v>177</v>
      </c>
      <c r="C55" s="44" t="s">
        <v>178</v>
      </c>
      <c r="D55" s="44">
        <v>55675</v>
      </c>
      <c r="E55" s="40">
        <v>1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0</v>
      </c>
      <c r="L55" s="40">
        <v>1</v>
      </c>
      <c r="M55" s="40">
        <v>0</v>
      </c>
      <c r="N55" s="40">
        <v>1</v>
      </c>
      <c r="O55" s="40">
        <v>1</v>
      </c>
      <c r="P55" s="40">
        <v>1</v>
      </c>
      <c r="Q55" s="40">
        <v>0</v>
      </c>
      <c r="R55" s="40">
        <v>1</v>
      </c>
      <c r="S55" s="40">
        <v>1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0</v>
      </c>
      <c r="AA55" s="40">
        <v>1</v>
      </c>
      <c r="AB55" s="40">
        <v>1</v>
      </c>
      <c r="AC55" s="40">
        <v>0</v>
      </c>
      <c r="AD55" s="40">
        <v>0</v>
      </c>
      <c r="AE55" s="40">
        <v>1</v>
      </c>
      <c r="AF55" s="40">
        <v>0</v>
      </c>
      <c r="AG55" s="40">
        <v>1</v>
      </c>
      <c r="AH55" s="40">
        <v>1</v>
      </c>
      <c r="AI55" s="40">
        <v>0</v>
      </c>
      <c r="AJ55" s="40">
        <v>0</v>
      </c>
      <c r="AK55" s="45">
        <f t="shared" si="18"/>
        <v>19</v>
      </c>
      <c r="AL55" s="42">
        <f t="shared" si="20"/>
        <v>1</v>
      </c>
      <c r="AM55" s="43">
        <f t="shared" si="19"/>
        <v>19</v>
      </c>
    </row>
    <row r="56" spans="2:39" x14ac:dyDescent="0.25">
      <c r="B56" s="44" t="s">
        <v>294</v>
      </c>
      <c r="C56" s="44" t="s">
        <v>295</v>
      </c>
      <c r="D56" s="44">
        <v>55675</v>
      </c>
      <c r="E56" s="40">
        <v>0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5">
        <f t="shared" si="18"/>
        <v>1</v>
      </c>
      <c r="AL56" s="42">
        <f t="shared" si="20"/>
        <v>1</v>
      </c>
      <c r="AM56" s="43">
        <f t="shared" si="19"/>
        <v>1</v>
      </c>
    </row>
    <row r="57" spans="2:39" x14ac:dyDescent="0.25">
      <c r="B57" s="44" t="s">
        <v>44</v>
      </c>
      <c r="C57" s="44" t="s">
        <v>45</v>
      </c>
      <c r="D57" s="44">
        <v>55675</v>
      </c>
      <c r="E57" s="40">
        <v>1</v>
      </c>
      <c r="F57" s="40">
        <v>0</v>
      </c>
      <c r="G57" s="40">
        <v>0</v>
      </c>
      <c r="H57" s="40">
        <v>1</v>
      </c>
      <c r="I57" s="40">
        <v>0</v>
      </c>
      <c r="J57" s="40">
        <v>0</v>
      </c>
      <c r="K57" s="40">
        <v>0</v>
      </c>
      <c r="L57" s="40">
        <v>0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40">
        <v>1</v>
      </c>
      <c r="AF57" s="40">
        <v>1</v>
      </c>
      <c r="AG57" s="40">
        <v>1</v>
      </c>
      <c r="AH57" s="40">
        <v>1</v>
      </c>
      <c r="AI57" s="40">
        <v>1</v>
      </c>
      <c r="AJ57" s="40">
        <v>1</v>
      </c>
      <c r="AK57" s="45">
        <f t="shared" si="18"/>
        <v>24</v>
      </c>
      <c r="AL57" s="42">
        <f t="shared" si="20"/>
        <v>1</v>
      </c>
      <c r="AM57" s="43">
        <f t="shared" si="19"/>
        <v>24</v>
      </c>
    </row>
    <row r="58" spans="2:39" x14ac:dyDescent="0.25">
      <c r="B58" s="44" t="s">
        <v>185</v>
      </c>
      <c r="C58" s="44" t="s">
        <v>186</v>
      </c>
      <c r="D58" s="44">
        <v>55675</v>
      </c>
      <c r="E58" s="40">
        <v>1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1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0</v>
      </c>
      <c r="AD58" s="40">
        <v>1</v>
      </c>
      <c r="AE58" s="40">
        <v>1</v>
      </c>
      <c r="AF58" s="40">
        <v>1</v>
      </c>
      <c r="AG58" s="40">
        <v>1</v>
      </c>
      <c r="AH58" s="40">
        <v>1</v>
      </c>
      <c r="AI58" s="40">
        <v>1</v>
      </c>
      <c r="AJ58" s="40">
        <v>1</v>
      </c>
      <c r="AK58" s="45">
        <f t="shared" si="18"/>
        <v>28</v>
      </c>
      <c r="AL58" s="42">
        <f t="shared" si="20"/>
        <v>1</v>
      </c>
      <c r="AM58" s="43">
        <f t="shared" si="19"/>
        <v>28</v>
      </c>
    </row>
    <row r="59" spans="2:39" x14ac:dyDescent="0.25">
      <c r="B59" s="44" t="s">
        <v>193</v>
      </c>
      <c r="C59" s="44" t="s">
        <v>194</v>
      </c>
      <c r="D59" s="44">
        <v>55675</v>
      </c>
      <c r="E59" s="40">
        <v>1</v>
      </c>
      <c r="F59" s="40">
        <v>1</v>
      </c>
      <c r="G59" s="40">
        <v>0</v>
      </c>
      <c r="H59" s="40">
        <v>0</v>
      </c>
      <c r="I59" s="40">
        <v>1</v>
      </c>
      <c r="J59" s="40">
        <v>0</v>
      </c>
      <c r="K59" s="40">
        <v>1</v>
      </c>
      <c r="L59" s="40">
        <v>1</v>
      </c>
      <c r="M59" s="40">
        <v>1</v>
      </c>
      <c r="N59" s="40">
        <v>0</v>
      </c>
      <c r="O59" s="40">
        <v>1</v>
      </c>
      <c r="P59" s="40">
        <v>1</v>
      </c>
      <c r="Q59" s="40">
        <v>1</v>
      </c>
      <c r="R59" s="40">
        <v>1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0">
        <v>1</v>
      </c>
      <c r="Y59" s="40">
        <v>0</v>
      </c>
      <c r="Z59" s="40">
        <v>0</v>
      </c>
      <c r="AA59" s="40">
        <v>1</v>
      </c>
      <c r="AB59" s="40">
        <v>1</v>
      </c>
      <c r="AC59" s="40">
        <v>0</v>
      </c>
      <c r="AD59" s="40">
        <v>0</v>
      </c>
      <c r="AE59" s="40">
        <v>0</v>
      </c>
      <c r="AF59" s="40">
        <v>1</v>
      </c>
      <c r="AG59" s="40">
        <v>1</v>
      </c>
      <c r="AH59" s="40">
        <v>0</v>
      </c>
      <c r="AI59" s="40">
        <v>0</v>
      </c>
      <c r="AJ59" s="40">
        <v>1</v>
      </c>
      <c r="AK59" s="45">
        <f t="shared" si="18"/>
        <v>18</v>
      </c>
      <c r="AL59" s="42">
        <f t="shared" si="20"/>
        <v>1</v>
      </c>
      <c r="AM59" s="43">
        <f t="shared" si="19"/>
        <v>18</v>
      </c>
    </row>
    <row r="60" spans="2:39" x14ac:dyDescent="0.25">
      <c r="B60" s="44" t="s">
        <v>195</v>
      </c>
      <c r="C60" s="44" t="s">
        <v>196</v>
      </c>
      <c r="D60" s="44">
        <v>55675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0</v>
      </c>
      <c r="M60" s="40">
        <v>0</v>
      </c>
      <c r="N60" s="40">
        <v>0</v>
      </c>
      <c r="O60" s="40">
        <v>1</v>
      </c>
      <c r="P60" s="40">
        <v>1</v>
      </c>
      <c r="Q60" s="40">
        <v>0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1</v>
      </c>
      <c r="AD60" s="40">
        <v>0</v>
      </c>
      <c r="AE60" s="40">
        <v>1</v>
      </c>
      <c r="AF60" s="40">
        <v>1</v>
      </c>
      <c r="AG60" s="40">
        <v>1</v>
      </c>
      <c r="AH60" s="40">
        <v>1</v>
      </c>
      <c r="AI60" s="40">
        <v>1</v>
      </c>
      <c r="AJ60" s="40">
        <v>1</v>
      </c>
      <c r="AK60" s="45">
        <f t="shared" si="18"/>
        <v>24</v>
      </c>
      <c r="AL60" s="42">
        <f t="shared" si="20"/>
        <v>1</v>
      </c>
      <c r="AM60" s="43">
        <f t="shared" si="19"/>
        <v>24</v>
      </c>
    </row>
    <row r="61" spans="2:39" x14ac:dyDescent="0.25">
      <c r="B61" s="44" t="s">
        <v>197</v>
      </c>
      <c r="C61" s="44" t="s">
        <v>198</v>
      </c>
      <c r="D61" s="44">
        <v>55675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0</v>
      </c>
      <c r="S61" s="40">
        <v>1</v>
      </c>
      <c r="T61" s="40">
        <v>0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0</v>
      </c>
      <c r="AC61" s="4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5">
        <f t="shared" si="18"/>
        <v>26</v>
      </c>
      <c r="AL61" s="42">
        <f t="shared" si="20"/>
        <v>1</v>
      </c>
      <c r="AM61" s="43">
        <f t="shared" si="19"/>
        <v>26</v>
      </c>
    </row>
    <row r="62" spans="2:39" x14ac:dyDescent="0.25">
      <c r="B62" s="44" t="s">
        <v>207</v>
      </c>
      <c r="C62" s="44" t="s">
        <v>208</v>
      </c>
      <c r="D62" s="44">
        <v>55675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0</v>
      </c>
      <c r="K62" s="40">
        <v>1</v>
      </c>
      <c r="L62" s="40">
        <v>1</v>
      </c>
      <c r="M62" s="40">
        <v>1</v>
      </c>
      <c r="N62" s="40">
        <v>1</v>
      </c>
      <c r="O62" s="40">
        <v>1</v>
      </c>
      <c r="P62" s="40">
        <v>0</v>
      </c>
      <c r="Q62" s="40">
        <v>1</v>
      </c>
      <c r="R62" s="40">
        <v>1</v>
      </c>
      <c r="S62" s="40">
        <v>1</v>
      </c>
      <c r="T62" s="40">
        <v>1</v>
      </c>
      <c r="U62" s="40">
        <v>0</v>
      </c>
      <c r="V62" s="40">
        <v>0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40">
        <v>1</v>
      </c>
      <c r="AI62" s="40">
        <v>1</v>
      </c>
      <c r="AJ62" s="40">
        <v>1</v>
      </c>
      <c r="AK62" s="45">
        <f t="shared" si="18"/>
        <v>27</v>
      </c>
      <c r="AL62" s="42">
        <f t="shared" si="20"/>
        <v>1</v>
      </c>
      <c r="AM62" s="43">
        <f t="shared" si="19"/>
        <v>27</v>
      </c>
    </row>
    <row r="63" spans="2:39" x14ac:dyDescent="0.25">
      <c r="B63" s="44" t="s">
        <v>217</v>
      </c>
      <c r="C63" s="44" t="s">
        <v>218</v>
      </c>
      <c r="D63" s="44">
        <v>55675</v>
      </c>
      <c r="E63" s="40">
        <v>1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0</v>
      </c>
      <c r="N63" s="40">
        <v>1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K63" s="45">
        <f t="shared" si="18"/>
        <v>8</v>
      </c>
      <c r="AL63" s="42">
        <f t="shared" si="20"/>
        <v>1</v>
      </c>
      <c r="AM63" s="43">
        <f t="shared" si="19"/>
        <v>8</v>
      </c>
    </row>
    <row r="64" spans="2:39" x14ac:dyDescent="0.25">
      <c r="B64" s="44" t="s">
        <v>225</v>
      </c>
      <c r="C64" s="44" t="s">
        <v>226</v>
      </c>
      <c r="D64" s="44">
        <v>55675</v>
      </c>
      <c r="E64" s="40">
        <v>1</v>
      </c>
      <c r="F64" s="40">
        <v>1</v>
      </c>
      <c r="G64" s="40">
        <v>0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0</v>
      </c>
      <c r="V64" s="40">
        <v>0</v>
      </c>
      <c r="W64" s="40">
        <v>1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1</v>
      </c>
      <c r="AJ64" s="40">
        <v>1</v>
      </c>
      <c r="AK64" s="45">
        <f t="shared" si="18"/>
        <v>29</v>
      </c>
      <c r="AL64" s="42">
        <f t="shared" si="20"/>
        <v>1</v>
      </c>
      <c r="AM64" s="43">
        <f t="shared" si="19"/>
        <v>29</v>
      </c>
    </row>
    <row r="65" spans="2:39" x14ac:dyDescent="0.25">
      <c r="B65" s="44" t="s">
        <v>231</v>
      </c>
      <c r="C65" s="44" t="s">
        <v>232</v>
      </c>
      <c r="D65" s="44">
        <v>55675</v>
      </c>
      <c r="E65" s="40">
        <v>1</v>
      </c>
      <c r="F65" s="40">
        <v>1</v>
      </c>
      <c r="G65" s="40">
        <v>0</v>
      </c>
      <c r="H65" s="40">
        <v>0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0</v>
      </c>
      <c r="P65" s="40">
        <v>1</v>
      </c>
      <c r="Q65" s="40">
        <v>1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0</v>
      </c>
      <c r="AA65" s="40">
        <v>1</v>
      </c>
      <c r="AB65" s="40">
        <v>1</v>
      </c>
      <c r="AC65" s="40">
        <v>1</v>
      </c>
      <c r="AD65" s="40">
        <v>1</v>
      </c>
      <c r="AE65" s="40">
        <v>1</v>
      </c>
      <c r="AF65" s="40">
        <v>1</v>
      </c>
      <c r="AG65" s="40">
        <v>1</v>
      </c>
      <c r="AH65" s="40">
        <v>0</v>
      </c>
      <c r="AI65" s="40">
        <v>0</v>
      </c>
      <c r="AJ65" s="40">
        <v>1</v>
      </c>
      <c r="AK65" s="45">
        <f t="shared" ref="AK65:AK96" si="25">SUM(E65:AJ65)</f>
        <v>23</v>
      </c>
      <c r="AL65" s="42">
        <f t="shared" si="20"/>
        <v>1</v>
      </c>
      <c r="AM65" s="43">
        <f t="shared" ref="AM65:AM96" si="26">SUMPRODUCT($E$21:$AJ$21,E65:AJ65)</f>
        <v>23</v>
      </c>
    </row>
    <row r="66" spans="2:39" x14ac:dyDescent="0.25">
      <c r="B66" s="44" t="s">
        <v>237</v>
      </c>
      <c r="C66" s="44" t="s">
        <v>238</v>
      </c>
      <c r="D66" s="44">
        <v>55675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0</v>
      </c>
      <c r="W66" s="40">
        <v>1</v>
      </c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1</v>
      </c>
      <c r="AD66" s="40">
        <v>1</v>
      </c>
      <c r="AE66" s="40">
        <v>1</v>
      </c>
      <c r="AF66" s="40">
        <v>1</v>
      </c>
      <c r="AG66" s="40">
        <v>1</v>
      </c>
      <c r="AH66" s="40">
        <v>1</v>
      </c>
      <c r="AI66" s="40">
        <v>1</v>
      </c>
      <c r="AJ66" s="40">
        <v>1</v>
      </c>
      <c r="AK66" s="45">
        <f t="shared" si="25"/>
        <v>29</v>
      </c>
      <c r="AL66" s="42">
        <f t="shared" si="20"/>
        <v>1</v>
      </c>
      <c r="AM66" s="43">
        <f t="shared" si="26"/>
        <v>29</v>
      </c>
    </row>
    <row r="67" spans="2:39" x14ac:dyDescent="0.25">
      <c r="B67" s="44" t="s">
        <v>249</v>
      </c>
      <c r="C67" s="44" t="s">
        <v>250</v>
      </c>
      <c r="D67" s="44">
        <v>55675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1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1</v>
      </c>
      <c r="AJ67" s="40">
        <v>1</v>
      </c>
      <c r="AK67" s="45">
        <f t="shared" si="25"/>
        <v>29</v>
      </c>
      <c r="AL67" s="42">
        <f t="shared" si="20"/>
        <v>1</v>
      </c>
      <c r="AM67" s="43">
        <f t="shared" si="26"/>
        <v>29</v>
      </c>
    </row>
    <row r="68" spans="2:39" x14ac:dyDescent="0.25">
      <c r="B68" s="44" t="s">
        <v>251</v>
      </c>
      <c r="C68" s="44" t="s">
        <v>252</v>
      </c>
      <c r="D68" s="44">
        <v>55675</v>
      </c>
      <c r="E68" s="40">
        <v>1</v>
      </c>
      <c r="F68" s="40">
        <v>1</v>
      </c>
      <c r="G68" s="40">
        <v>0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0</v>
      </c>
      <c r="AA68" s="40">
        <v>1</v>
      </c>
      <c r="AB68" s="40">
        <v>1</v>
      </c>
      <c r="AC68" s="40">
        <v>1</v>
      </c>
      <c r="AD68" s="40">
        <v>1</v>
      </c>
      <c r="AE68" s="40">
        <v>1</v>
      </c>
      <c r="AF68" s="40">
        <v>1</v>
      </c>
      <c r="AG68" s="40">
        <v>1</v>
      </c>
      <c r="AH68" s="40">
        <v>1</v>
      </c>
      <c r="AI68" s="40">
        <v>1</v>
      </c>
      <c r="AJ68" s="40">
        <v>1</v>
      </c>
      <c r="AK68" s="45">
        <f t="shared" si="25"/>
        <v>28</v>
      </c>
      <c r="AL68" s="42">
        <f t="shared" si="20"/>
        <v>1</v>
      </c>
      <c r="AM68" s="43">
        <f t="shared" si="26"/>
        <v>28</v>
      </c>
    </row>
    <row r="69" spans="2:39" x14ac:dyDescent="0.25">
      <c r="B69" s="44" t="s">
        <v>265</v>
      </c>
      <c r="C69" s="44" t="s">
        <v>266</v>
      </c>
      <c r="D69" s="44">
        <v>55675</v>
      </c>
      <c r="E69" s="40">
        <v>1</v>
      </c>
      <c r="F69" s="40">
        <v>1</v>
      </c>
      <c r="G69" s="40">
        <v>0</v>
      </c>
      <c r="H69" s="40">
        <v>0</v>
      </c>
      <c r="I69" s="40">
        <v>1</v>
      </c>
      <c r="J69" s="40">
        <v>1</v>
      </c>
      <c r="K69" s="40">
        <v>0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0</v>
      </c>
      <c r="R69" s="40">
        <v>1</v>
      </c>
      <c r="S69" s="40">
        <v>1</v>
      </c>
      <c r="T69" s="40">
        <v>1</v>
      </c>
      <c r="U69" s="40">
        <v>0</v>
      </c>
      <c r="V69" s="40">
        <v>0</v>
      </c>
      <c r="W69" s="40">
        <v>1</v>
      </c>
      <c r="X69" s="40">
        <v>1</v>
      </c>
      <c r="Y69" s="40">
        <v>1</v>
      </c>
      <c r="Z69" s="40">
        <v>1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K69" s="45">
        <f t="shared" si="25"/>
        <v>16</v>
      </c>
      <c r="AL69" s="42">
        <f t="shared" si="20"/>
        <v>1</v>
      </c>
      <c r="AM69" s="43">
        <f t="shared" si="26"/>
        <v>16</v>
      </c>
    </row>
    <row r="70" spans="2:39" x14ac:dyDescent="0.25">
      <c r="B70" s="44" t="s">
        <v>73</v>
      </c>
      <c r="C70" s="44" t="s">
        <v>74</v>
      </c>
      <c r="D70" s="44">
        <v>55680</v>
      </c>
      <c r="E70" s="40">
        <v>1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0</v>
      </c>
      <c r="V70" s="40">
        <v>0</v>
      </c>
      <c r="W70" s="40">
        <v>1</v>
      </c>
      <c r="X70" s="40">
        <v>1</v>
      </c>
      <c r="Y70" s="40">
        <v>1</v>
      </c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>
        <v>1</v>
      </c>
      <c r="AG70" s="40">
        <v>1</v>
      </c>
      <c r="AH70" s="40">
        <v>1</v>
      </c>
      <c r="AI70" s="40">
        <v>1</v>
      </c>
      <c r="AJ70" s="40">
        <v>1</v>
      </c>
      <c r="AK70" s="45">
        <f t="shared" si="25"/>
        <v>29</v>
      </c>
      <c r="AL70" s="42">
        <f t="shared" si="20"/>
        <v>1</v>
      </c>
      <c r="AM70" s="43">
        <f t="shared" si="26"/>
        <v>29</v>
      </c>
    </row>
    <row r="71" spans="2:39" x14ac:dyDescent="0.25">
      <c r="B71" s="44" t="s">
        <v>99</v>
      </c>
      <c r="C71" s="44" t="s">
        <v>100</v>
      </c>
      <c r="D71" s="44">
        <v>55680</v>
      </c>
      <c r="E71" s="40">
        <v>1</v>
      </c>
      <c r="F71" s="40">
        <v>1</v>
      </c>
      <c r="G71" s="40">
        <v>0</v>
      </c>
      <c r="H71" s="40">
        <v>1</v>
      </c>
      <c r="I71" s="40">
        <v>0</v>
      </c>
      <c r="J71" s="40">
        <v>1</v>
      </c>
      <c r="K71" s="40">
        <v>1</v>
      </c>
      <c r="L71" s="40">
        <v>1</v>
      </c>
      <c r="M71" s="40">
        <v>1</v>
      </c>
      <c r="N71" s="40">
        <v>0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0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0</v>
      </c>
      <c r="AE71" s="40">
        <v>0</v>
      </c>
      <c r="AF71" s="40">
        <v>1</v>
      </c>
      <c r="AG71" s="40">
        <v>0</v>
      </c>
      <c r="AH71" s="40">
        <v>1</v>
      </c>
      <c r="AI71" s="40">
        <v>1</v>
      </c>
      <c r="AJ71" s="40">
        <v>1</v>
      </c>
      <c r="AK71" s="45">
        <f t="shared" si="25"/>
        <v>23</v>
      </c>
      <c r="AL71" s="42">
        <f t="shared" si="20"/>
        <v>1</v>
      </c>
      <c r="AM71" s="43">
        <f t="shared" si="26"/>
        <v>23</v>
      </c>
    </row>
    <row r="72" spans="2:39" x14ac:dyDescent="0.25">
      <c r="B72" s="44" t="s">
        <v>107</v>
      </c>
      <c r="C72" s="44" t="s">
        <v>108</v>
      </c>
      <c r="D72" s="44">
        <v>55680</v>
      </c>
      <c r="E72" s="40">
        <v>0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0</v>
      </c>
      <c r="N72" s="40">
        <v>1</v>
      </c>
      <c r="O72" s="40">
        <v>1</v>
      </c>
      <c r="P72" s="40">
        <v>1</v>
      </c>
      <c r="Q72" s="40">
        <v>1</v>
      </c>
      <c r="R72" s="40">
        <v>0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0</v>
      </c>
      <c r="Y72" s="40">
        <v>1</v>
      </c>
      <c r="Z72" s="40">
        <v>1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1</v>
      </c>
      <c r="AI72" s="40">
        <v>1</v>
      </c>
      <c r="AJ72" s="40">
        <v>1</v>
      </c>
      <c r="AK72" s="45">
        <f t="shared" si="25"/>
        <v>25</v>
      </c>
      <c r="AL72" s="42">
        <f t="shared" si="20"/>
        <v>1</v>
      </c>
      <c r="AM72" s="43">
        <f t="shared" si="26"/>
        <v>25</v>
      </c>
    </row>
    <row r="73" spans="2:39" x14ac:dyDescent="0.25">
      <c r="B73" s="44" t="s">
        <v>111</v>
      </c>
      <c r="C73" s="44" t="s">
        <v>112</v>
      </c>
      <c r="D73" s="44">
        <v>55680</v>
      </c>
      <c r="E73" s="40">
        <v>1</v>
      </c>
      <c r="F73" s="40">
        <v>1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0</v>
      </c>
      <c r="N73" s="40">
        <v>1</v>
      </c>
      <c r="O73" s="40">
        <v>0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0</v>
      </c>
      <c r="Z73" s="40">
        <v>1</v>
      </c>
      <c r="AA73" s="40">
        <v>1</v>
      </c>
      <c r="AB73" s="40">
        <v>0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45">
        <f t="shared" si="25"/>
        <v>25</v>
      </c>
      <c r="AL73" s="42">
        <f t="shared" si="20"/>
        <v>1</v>
      </c>
      <c r="AM73" s="43">
        <f t="shared" si="26"/>
        <v>25</v>
      </c>
    </row>
    <row r="74" spans="2:39" x14ac:dyDescent="0.25">
      <c r="B74" s="44" t="s">
        <v>280</v>
      </c>
      <c r="C74" s="44" t="s">
        <v>281</v>
      </c>
      <c r="D74" s="44">
        <v>55680</v>
      </c>
      <c r="E74" s="40">
        <v>0</v>
      </c>
      <c r="F74" s="40">
        <v>1</v>
      </c>
      <c r="G74" s="40">
        <v>0</v>
      </c>
      <c r="H74" s="40">
        <v>1</v>
      </c>
      <c r="I74" s="40">
        <v>1</v>
      </c>
      <c r="J74" s="40">
        <v>0</v>
      </c>
      <c r="K74" s="40">
        <v>1</v>
      </c>
      <c r="L74" s="40">
        <v>1</v>
      </c>
      <c r="M74" s="40">
        <v>1</v>
      </c>
      <c r="N74" s="40">
        <v>0</v>
      </c>
      <c r="O74" s="40">
        <v>1</v>
      </c>
      <c r="P74" s="40">
        <v>1</v>
      </c>
      <c r="Q74" s="40">
        <v>1</v>
      </c>
      <c r="R74" s="40">
        <v>0</v>
      </c>
      <c r="S74" s="40">
        <v>1</v>
      </c>
      <c r="T74" s="40">
        <v>1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1</v>
      </c>
      <c r="AC74" s="40">
        <v>1</v>
      </c>
      <c r="AD74" s="40">
        <v>1</v>
      </c>
      <c r="AE74" s="40">
        <v>1</v>
      </c>
      <c r="AF74" s="40">
        <v>1</v>
      </c>
      <c r="AG74" s="40">
        <v>0</v>
      </c>
      <c r="AH74" s="40">
        <v>0</v>
      </c>
      <c r="AI74" s="40">
        <v>1</v>
      </c>
      <c r="AJ74" s="40">
        <v>1</v>
      </c>
      <c r="AK74" s="45">
        <f t="shared" si="25"/>
        <v>23</v>
      </c>
      <c r="AL74" s="42">
        <f t="shared" si="20"/>
        <v>1</v>
      </c>
      <c r="AM74" s="43">
        <f t="shared" si="26"/>
        <v>23</v>
      </c>
    </row>
    <row r="75" spans="2:39" x14ac:dyDescent="0.25">
      <c r="B75" s="44" t="s">
        <v>119</v>
      </c>
      <c r="C75" s="44" t="s">
        <v>120</v>
      </c>
      <c r="D75" s="44">
        <v>55680</v>
      </c>
      <c r="E75" s="40">
        <v>1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0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1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>
        <v>0</v>
      </c>
      <c r="AI75" s="40">
        <v>1</v>
      </c>
      <c r="AJ75" s="40">
        <v>1</v>
      </c>
      <c r="AK75" s="45">
        <f t="shared" si="25"/>
        <v>27</v>
      </c>
      <c r="AL75" s="42">
        <f t="shared" si="20"/>
        <v>1</v>
      </c>
      <c r="AM75" s="43">
        <f t="shared" si="26"/>
        <v>27</v>
      </c>
    </row>
    <row r="76" spans="2:39" x14ac:dyDescent="0.25">
      <c r="B76" s="44" t="s">
        <v>121</v>
      </c>
      <c r="C76" s="44" t="s">
        <v>122</v>
      </c>
      <c r="D76" s="44">
        <v>55680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0</v>
      </c>
      <c r="Y76" s="40">
        <v>1</v>
      </c>
      <c r="Z76" s="40">
        <v>1</v>
      </c>
      <c r="AA76" s="40">
        <v>1</v>
      </c>
      <c r="AB76" s="40">
        <v>1</v>
      </c>
      <c r="AC76" s="40">
        <v>1</v>
      </c>
      <c r="AD76" s="40">
        <v>1</v>
      </c>
      <c r="AE76" s="40">
        <v>1</v>
      </c>
      <c r="AF76" s="40">
        <v>1</v>
      </c>
      <c r="AG76" s="40">
        <v>1</v>
      </c>
      <c r="AH76" s="40">
        <v>1</v>
      </c>
      <c r="AI76" s="40">
        <v>1</v>
      </c>
      <c r="AJ76" s="40">
        <v>1</v>
      </c>
      <c r="AK76" s="45">
        <f t="shared" si="25"/>
        <v>28</v>
      </c>
      <c r="AL76" s="42">
        <f t="shared" si="20"/>
        <v>1</v>
      </c>
      <c r="AM76" s="43">
        <f t="shared" si="26"/>
        <v>28</v>
      </c>
    </row>
    <row r="77" spans="2:39" x14ac:dyDescent="0.25">
      <c r="B77" s="44" t="s">
        <v>282</v>
      </c>
      <c r="C77" s="44" t="s">
        <v>283</v>
      </c>
      <c r="D77" s="44">
        <v>55680</v>
      </c>
      <c r="E77" s="40">
        <v>0</v>
      </c>
      <c r="F77" s="40">
        <v>0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0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1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1</v>
      </c>
      <c r="AC77" s="40">
        <v>1</v>
      </c>
      <c r="AD77" s="40">
        <v>1</v>
      </c>
      <c r="AE77" s="40">
        <v>1</v>
      </c>
      <c r="AF77" s="40">
        <v>1</v>
      </c>
      <c r="AG77" s="40">
        <v>1</v>
      </c>
      <c r="AH77" s="40">
        <v>0</v>
      </c>
      <c r="AI77" s="40">
        <v>0</v>
      </c>
      <c r="AJ77" s="40">
        <v>1</v>
      </c>
      <c r="AK77" s="45">
        <f t="shared" si="25"/>
        <v>24</v>
      </c>
      <c r="AL77" s="42">
        <f t="shared" si="20"/>
        <v>1</v>
      </c>
      <c r="AM77" s="43">
        <f t="shared" si="26"/>
        <v>24</v>
      </c>
    </row>
    <row r="78" spans="2:39" x14ac:dyDescent="0.25">
      <c r="B78" s="44" t="s">
        <v>32</v>
      </c>
      <c r="C78" s="44" t="s">
        <v>33</v>
      </c>
      <c r="D78" s="44">
        <v>55680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0</v>
      </c>
      <c r="P78" s="40">
        <v>0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1</v>
      </c>
      <c r="AI78" s="40">
        <v>1</v>
      </c>
      <c r="AJ78" s="40">
        <v>1</v>
      </c>
      <c r="AK78" s="45">
        <f t="shared" si="25"/>
        <v>27</v>
      </c>
      <c r="AL78" s="42">
        <f t="shared" si="20"/>
        <v>1</v>
      </c>
      <c r="AM78" s="43">
        <f t="shared" si="26"/>
        <v>27</v>
      </c>
    </row>
    <row r="79" spans="2:39" x14ac:dyDescent="0.25">
      <c r="B79" s="44" t="s">
        <v>131</v>
      </c>
      <c r="C79" s="44" t="s">
        <v>132</v>
      </c>
      <c r="D79" s="44">
        <v>55680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0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1</v>
      </c>
      <c r="Y79" s="40">
        <v>1</v>
      </c>
      <c r="Z79" s="40">
        <v>1</v>
      </c>
      <c r="AA79" s="40">
        <v>1</v>
      </c>
      <c r="AB79" s="40">
        <v>1</v>
      </c>
      <c r="AC79" s="40">
        <v>1</v>
      </c>
      <c r="AD79" s="40">
        <v>1</v>
      </c>
      <c r="AE79" s="40">
        <v>1</v>
      </c>
      <c r="AF79" s="40">
        <v>1</v>
      </c>
      <c r="AG79" s="40">
        <v>1</v>
      </c>
      <c r="AH79" s="40">
        <v>1</v>
      </c>
      <c r="AI79" s="40">
        <v>1</v>
      </c>
      <c r="AJ79" s="40">
        <v>1</v>
      </c>
      <c r="AK79" s="45">
        <f t="shared" si="25"/>
        <v>28</v>
      </c>
      <c r="AL79" s="42">
        <f t="shared" si="20"/>
        <v>1</v>
      </c>
      <c r="AM79" s="43">
        <f t="shared" si="26"/>
        <v>28</v>
      </c>
    </row>
    <row r="80" spans="2:39" x14ac:dyDescent="0.25">
      <c r="B80" s="44" t="s">
        <v>141</v>
      </c>
      <c r="C80" s="44" t="s">
        <v>142</v>
      </c>
      <c r="D80" s="44">
        <v>55680</v>
      </c>
      <c r="E80" s="40">
        <v>1</v>
      </c>
      <c r="F80" s="40">
        <v>1</v>
      </c>
      <c r="G80" s="40">
        <v>0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0</v>
      </c>
      <c r="V80" s="40">
        <v>0</v>
      </c>
      <c r="W80" s="40">
        <v>1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1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1</v>
      </c>
      <c r="AJ80" s="40">
        <v>1</v>
      </c>
      <c r="AK80" s="45">
        <f t="shared" si="25"/>
        <v>29</v>
      </c>
      <c r="AL80" s="42">
        <f t="shared" si="20"/>
        <v>1</v>
      </c>
      <c r="AM80" s="43">
        <f t="shared" si="26"/>
        <v>29</v>
      </c>
    </row>
    <row r="81" spans="2:39" x14ac:dyDescent="0.25">
      <c r="B81" s="44" t="s">
        <v>143</v>
      </c>
      <c r="C81" s="44" t="s">
        <v>144</v>
      </c>
      <c r="D81" s="44">
        <v>55680</v>
      </c>
      <c r="E81" s="40">
        <v>1</v>
      </c>
      <c r="F81" s="40">
        <v>1</v>
      </c>
      <c r="G81" s="40">
        <v>0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0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1</v>
      </c>
      <c r="AG81" s="40">
        <v>1</v>
      </c>
      <c r="AH81" s="40">
        <v>1</v>
      </c>
      <c r="AI81" s="40">
        <v>1</v>
      </c>
      <c r="AJ81" s="40">
        <v>0</v>
      </c>
      <c r="AK81" s="45">
        <f t="shared" si="25"/>
        <v>27</v>
      </c>
      <c r="AL81" s="42">
        <f t="shared" si="20"/>
        <v>1</v>
      </c>
      <c r="AM81" s="43">
        <f t="shared" si="26"/>
        <v>27</v>
      </c>
    </row>
    <row r="82" spans="2:39" x14ac:dyDescent="0.25">
      <c r="B82" s="44" t="s">
        <v>34</v>
      </c>
      <c r="C82" s="44" t="s">
        <v>35</v>
      </c>
      <c r="D82" s="44">
        <v>55680</v>
      </c>
      <c r="E82" s="40">
        <v>1</v>
      </c>
      <c r="F82" s="40">
        <v>1</v>
      </c>
      <c r="G82" s="40">
        <v>0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1</v>
      </c>
      <c r="R82" s="40">
        <v>1</v>
      </c>
      <c r="S82" s="40">
        <v>1</v>
      </c>
      <c r="T82" s="40">
        <v>1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1</v>
      </c>
      <c r="AF82" s="40">
        <v>1</v>
      </c>
      <c r="AG82" s="40">
        <v>1</v>
      </c>
      <c r="AH82" s="40">
        <v>1</v>
      </c>
      <c r="AI82" s="40">
        <v>1</v>
      </c>
      <c r="AJ82" s="40">
        <v>1</v>
      </c>
      <c r="AK82" s="45">
        <f t="shared" si="25"/>
        <v>29</v>
      </c>
      <c r="AL82" s="42">
        <f t="shared" si="20"/>
        <v>1</v>
      </c>
      <c r="AM82" s="43">
        <f t="shared" si="26"/>
        <v>29</v>
      </c>
    </row>
    <row r="83" spans="2:39" x14ac:dyDescent="0.25">
      <c r="B83" s="44" t="s">
        <v>147</v>
      </c>
      <c r="C83" s="44" t="s">
        <v>148</v>
      </c>
      <c r="D83" s="44">
        <v>55680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1</v>
      </c>
      <c r="U83" s="40">
        <v>0</v>
      </c>
      <c r="V83" s="40">
        <v>0</v>
      </c>
      <c r="W83" s="40">
        <v>1</v>
      </c>
      <c r="X83" s="40">
        <v>1</v>
      </c>
      <c r="Y83" s="40">
        <v>1</v>
      </c>
      <c r="Z83" s="40">
        <v>1</v>
      </c>
      <c r="AA83" s="40">
        <v>1</v>
      </c>
      <c r="AB83" s="40">
        <v>1</v>
      </c>
      <c r="AC83" s="40">
        <v>0</v>
      </c>
      <c r="AD83" s="40">
        <v>1</v>
      </c>
      <c r="AE83" s="40">
        <v>1</v>
      </c>
      <c r="AF83" s="40">
        <v>1</v>
      </c>
      <c r="AG83" s="40">
        <v>1</v>
      </c>
      <c r="AH83" s="40">
        <v>1</v>
      </c>
      <c r="AI83" s="40">
        <v>1</v>
      </c>
      <c r="AJ83" s="40">
        <v>1</v>
      </c>
      <c r="AK83" s="45">
        <f t="shared" si="25"/>
        <v>28</v>
      </c>
      <c r="AL83" s="42">
        <f t="shared" si="20"/>
        <v>1</v>
      </c>
      <c r="AM83" s="43">
        <f t="shared" si="26"/>
        <v>28</v>
      </c>
    </row>
    <row r="84" spans="2:39" x14ac:dyDescent="0.25">
      <c r="B84" s="44" t="s">
        <v>36</v>
      </c>
      <c r="C84" s="44" t="s">
        <v>37</v>
      </c>
      <c r="D84" s="44">
        <v>55680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0</v>
      </c>
      <c r="T84" s="40">
        <v>1</v>
      </c>
      <c r="U84" s="40">
        <v>0</v>
      </c>
      <c r="V84" s="40">
        <v>0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>
        <v>0</v>
      </c>
      <c r="AE84" s="40">
        <v>1</v>
      </c>
      <c r="AF84" s="40">
        <v>1</v>
      </c>
      <c r="AG84" s="40">
        <v>1</v>
      </c>
      <c r="AH84" s="40">
        <v>1</v>
      </c>
      <c r="AI84" s="40">
        <v>1</v>
      </c>
      <c r="AJ84" s="40">
        <v>1</v>
      </c>
      <c r="AK84" s="45">
        <f t="shared" si="25"/>
        <v>27</v>
      </c>
      <c r="AL84" s="42">
        <f t="shared" si="20"/>
        <v>1</v>
      </c>
      <c r="AM84" s="43">
        <f t="shared" si="26"/>
        <v>27</v>
      </c>
    </row>
    <row r="85" spans="2:39" x14ac:dyDescent="0.25">
      <c r="B85" s="44" t="s">
        <v>38</v>
      </c>
      <c r="C85" s="44" t="s">
        <v>39</v>
      </c>
      <c r="D85" s="44">
        <v>55680</v>
      </c>
      <c r="E85" s="40">
        <v>1</v>
      </c>
      <c r="F85" s="40">
        <v>1</v>
      </c>
      <c r="G85" s="40">
        <v>0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0</v>
      </c>
      <c r="P85" s="40">
        <v>1</v>
      </c>
      <c r="Q85" s="40">
        <v>1</v>
      </c>
      <c r="R85" s="40">
        <v>1</v>
      </c>
      <c r="S85" s="40">
        <v>0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1</v>
      </c>
      <c r="AC85" s="40">
        <v>1</v>
      </c>
      <c r="AD85" s="40">
        <v>0</v>
      </c>
      <c r="AE85" s="40">
        <v>1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5">
        <f t="shared" si="25"/>
        <v>26</v>
      </c>
      <c r="AL85" s="42">
        <f t="shared" si="20"/>
        <v>1</v>
      </c>
      <c r="AM85" s="43">
        <f t="shared" si="26"/>
        <v>26</v>
      </c>
    </row>
    <row r="86" spans="2:39" x14ac:dyDescent="0.25">
      <c r="B86" s="44" t="s">
        <v>159</v>
      </c>
      <c r="C86" s="44" t="s">
        <v>160</v>
      </c>
      <c r="D86" s="44">
        <v>55680</v>
      </c>
      <c r="E86" s="40">
        <v>1</v>
      </c>
      <c r="F86" s="40">
        <v>1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0</v>
      </c>
      <c r="T86" s="40">
        <v>1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5">
        <f t="shared" si="25"/>
        <v>28</v>
      </c>
      <c r="AL86" s="42">
        <f t="shared" si="20"/>
        <v>1</v>
      </c>
      <c r="AM86" s="43">
        <f t="shared" si="26"/>
        <v>28</v>
      </c>
    </row>
    <row r="87" spans="2:39" x14ac:dyDescent="0.25">
      <c r="B87" s="44" t="s">
        <v>40</v>
      </c>
      <c r="C87" s="44" t="s">
        <v>41</v>
      </c>
      <c r="D87" s="44">
        <v>55680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0</v>
      </c>
      <c r="V87" s="40">
        <v>0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1</v>
      </c>
      <c r="AC87" s="40">
        <v>1</v>
      </c>
      <c r="AD87" s="40">
        <v>1</v>
      </c>
      <c r="AE87" s="40">
        <v>1</v>
      </c>
      <c r="AF87" s="40">
        <v>1</v>
      </c>
      <c r="AG87" s="40">
        <v>1</v>
      </c>
      <c r="AH87" s="40">
        <v>1</v>
      </c>
      <c r="AI87" s="40">
        <v>1</v>
      </c>
      <c r="AJ87" s="40">
        <v>0</v>
      </c>
      <c r="AK87" s="45">
        <f t="shared" si="25"/>
        <v>28</v>
      </c>
      <c r="AL87" s="42">
        <f t="shared" si="20"/>
        <v>1</v>
      </c>
      <c r="AM87" s="43">
        <f t="shared" si="26"/>
        <v>28</v>
      </c>
    </row>
    <row r="88" spans="2:39" x14ac:dyDescent="0.25">
      <c r="B88" s="44" t="s">
        <v>189</v>
      </c>
      <c r="C88" s="44" t="s">
        <v>190</v>
      </c>
      <c r="D88" s="44">
        <v>55680</v>
      </c>
      <c r="E88" s="40">
        <v>0</v>
      </c>
      <c r="F88" s="40">
        <v>1</v>
      </c>
      <c r="G88" s="40">
        <v>0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0</v>
      </c>
      <c r="Z88" s="40">
        <v>1</v>
      </c>
      <c r="AA88" s="40">
        <v>1</v>
      </c>
      <c r="AB88" s="40">
        <v>1</v>
      </c>
      <c r="AC88" s="40">
        <v>1</v>
      </c>
      <c r="AD88" s="40">
        <v>1</v>
      </c>
      <c r="AE88" s="40">
        <v>1</v>
      </c>
      <c r="AF88" s="40">
        <v>1</v>
      </c>
      <c r="AG88" s="40">
        <v>0</v>
      </c>
      <c r="AH88" s="40">
        <v>1</v>
      </c>
      <c r="AI88" s="40">
        <v>1</v>
      </c>
      <c r="AJ88" s="40">
        <v>0</v>
      </c>
      <c r="AK88" s="45">
        <f t="shared" si="25"/>
        <v>25</v>
      </c>
      <c r="AL88" s="42">
        <f t="shared" si="20"/>
        <v>1</v>
      </c>
      <c r="AM88" s="43">
        <f t="shared" si="26"/>
        <v>25</v>
      </c>
    </row>
    <row r="89" spans="2:39" x14ac:dyDescent="0.25">
      <c r="B89" s="44" t="s">
        <v>296</v>
      </c>
      <c r="C89" s="44" t="s">
        <v>297</v>
      </c>
      <c r="D89" s="44">
        <v>55680</v>
      </c>
      <c r="E89" s="40">
        <v>0</v>
      </c>
      <c r="F89" s="40">
        <v>1</v>
      </c>
      <c r="G89" s="40">
        <v>0</v>
      </c>
      <c r="H89" s="40">
        <v>1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1</v>
      </c>
      <c r="T89" s="40">
        <v>0</v>
      </c>
      <c r="U89" s="40">
        <v>0</v>
      </c>
      <c r="V89" s="40">
        <v>0</v>
      </c>
      <c r="W89" s="40">
        <v>1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K89" s="45">
        <f t="shared" si="25"/>
        <v>4</v>
      </c>
      <c r="AL89" s="42">
        <f t="shared" si="20"/>
        <v>1</v>
      </c>
      <c r="AM89" s="43">
        <f t="shared" si="26"/>
        <v>4</v>
      </c>
    </row>
    <row r="90" spans="2:39" x14ac:dyDescent="0.25">
      <c r="B90" s="44" t="s">
        <v>191</v>
      </c>
      <c r="C90" s="44" t="s">
        <v>192</v>
      </c>
      <c r="D90" s="44">
        <v>55680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0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1</v>
      </c>
      <c r="X90" s="40">
        <v>1</v>
      </c>
      <c r="Y90" s="40">
        <v>0</v>
      </c>
      <c r="Z90" s="40">
        <v>1</v>
      </c>
      <c r="AA90" s="40">
        <v>1</v>
      </c>
      <c r="AB90" s="40">
        <v>1</v>
      </c>
      <c r="AC90" s="40">
        <v>1</v>
      </c>
      <c r="AD90" s="40">
        <v>1</v>
      </c>
      <c r="AE90" s="40">
        <v>1</v>
      </c>
      <c r="AF90" s="40">
        <v>0</v>
      </c>
      <c r="AG90" s="40">
        <v>1</v>
      </c>
      <c r="AH90" s="40">
        <v>1</v>
      </c>
      <c r="AI90" s="40">
        <v>1</v>
      </c>
      <c r="AJ90" s="40">
        <v>1</v>
      </c>
      <c r="AK90" s="45">
        <f t="shared" si="25"/>
        <v>25</v>
      </c>
      <c r="AL90" s="42">
        <f t="shared" si="20"/>
        <v>1</v>
      </c>
      <c r="AM90" s="43">
        <f t="shared" si="26"/>
        <v>25</v>
      </c>
    </row>
    <row r="91" spans="2:39" x14ac:dyDescent="0.25">
      <c r="B91" s="44" t="s">
        <v>201</v>
      </c>
      <c r="C91" s="44" t="s">
        <v>202</v>
      </c>
      <c r="D91" s="44">
        <v>55680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0</v>
      </c>
      <c r="V91" s="40">
        <v>0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40">
        <v>1</v>
      </c>
      <c r="AC91" s="40">
        <v>1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1</v>
      </c>
      <c r="AK91" s="45">
        <f t="shared" si="25"/>
        <v>29</v>
      </c>
      <c r="AL91" s="42">
        <f t="shared" si="20"/>
        <v>1</v>
      </c>
      <c r="AM91" s="43">
        <f t="shared" si="26"/>
        <v>29</v>
      </c>
    </row>
    <row r="92" spans="2:39" x14ac:dyDescent="0.25">
      <c r="B92" s="44" t="s">
        <v>203</v>
      </c>
      <c r="C92" s="44" t="s">
        <v>204</v>
      </c>
      <c r="D92" s="44">
        <v>55680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1</v>
      </c>
      <c r="AD92" s="40">
        <v>1</v>
      </c>
      <c r="AE92" s="40">
        <v>1</v>
      </c>
      <c r="AF92" s="40">
        <v>1</v>
      </c>
      <c r="AG92" s="40">
        <v>1</v>
      </c>
      <c r="AH92" s="40">
        <v>1</v>
      </c>
      <c r="AI92" s="40">
        <v>1</v>
      </c>
      <c r="AJ92" s="40">
        <v>1</v>
      </c>
      <c r="AK92" s="45">
        <f t="shared" si="25"/>
        <v>29</v>
      </c>
      <c r="AL92" s="42">
        <f t="shared" si="20"/>
        <v>1</v>
      </c>
      <c r="AM92" s="43">
        <f t="shared" si="26"/>
        <v>29</v>
      </c>
    </row>
    <row r="93" spans="2:39" x14ac:dyDescent="0.25">
      <c r="B93" s="44" t="s">
        <v>209</v>
      </c>
      <c r="C93" s="44" t="s">
        <v>210</v>
      </c>
      <c r="D93" s="44">
        <v>55680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0</v>
      </c>
      <c r="Q93" s="40">
        <v>1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0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0</v>
      </c>
      <c r="AD93" s="40">
        <v>1</v>
      </c>
      <c r="AE93" s="40">
        <v>1</v>
      </c>
      <c r="AF93" s="40">
        <v>1</v>
      </c>
      <c r="AG93" s="40">
        <v>0</v>
      </c>
      <c r="AH93" s="40">
        <v>0</v>
      </c>
      <c r="AI93" s="40">
        <v>1</v>
      </c>
      <c r="AJ93" s="40">
        <v>1</v>
      </c>
      <c r="AK93" s="45">
        <f t="shared" si="25"/>
        <v>24</v>
      </c>
      <c r="AL93" s="42">
        <f t="shared" si="20"/>
        <v>1</v>
      </c>
      <c r="AM93" s="43">
        <f t="shared" si="26"/>
        <v>24</v>
      </c>
    </row>
    <row r="94" spans="2:39" x14ac:dyDescent="0.25">
      <c r="B94" s="44" t="s">
        <v>213</v>
      </c>
      <c r="C94" s="44" t="s">
        <v>214</v>
      </c>
      <c r="D94" s="44">
        <v>55680</v>
      </c>
      <c r="E94" s="40">
        <v>1</v>
      </c>
      <c r="F94" s="40">
        <v>1</v>
      </c>
      <c r="G94" s="40">
        <v>0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1</v>
      </c>
      <c r="AE94" s="40">
        <v>1</v>
      </c>
      <c r="AF94" s="40">
        <v>1</v>
      </c>
      <c r="AG94" s="40">
        <v>1</v>
      </c>
      <c r="AH94" s="40">
        <v>1</v>
      </c>
      <c r="AI94" s="40">
        <v>1</v>
      </c>
      <c r="AJ94" s="40">
        <v>1</v>
      </c>
      <c r="AK94" s="45">
        <f t="shared" si="25"/>
        <v>27</v>
      </c>
      <c r="AL94" s="42">
        <f t="shared" si="20"/>
        <v>1</v>
      </c>
      <c r="AM94" s="43">
        <f t="shared" si="26"/>
        <v>27</v>
      </c>
    </row>
    <row r="95" spans="2:39" x14ac:dyDescent="0.25">
      <c r="B95" s="44" t="s">
        <v>215</v>
      </c>
      <c r="C95" s="44" t="s">
        <v>216</v>
      </c>
      <c r="D95" s="44">
        <v>55680</v>
      </c>
      <c r="E95" s="40">
        <v>1</v>
      </c>
      <c r="F95" s="40">
        <v>1</v>
      </c>
      <c r="G95" s="40">
        <v>0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0</v>
      </c>
      <c r="N95" s="40">
        <v>1</v>
      </c>
      <c r="O95" s="40">
        <v>1</v>
      </c>
      <c r="P95" s="40">
        <v>1</v>
      </c>
      <c r="Q95" s="40">
        <v>0</v>
      </c>
      <c r="R95" s="40">
        <v>1</v>
      </c>
      <c r="S95" s="40">
        <v>1</v>
      </c>
      <c r="T95" s="40">
        <v>0</v>
      </c>
      <c r="U95" s="40">
        <v>0</v>
      </c>
      <c r="V95" s="40">
        <v>0</v>
      </c>
      <c r="W95" s="40">
        <v>1</v>
      </c>
      <c r="X95" s="40">
        <v>0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1</v>
      </c>
      <c r="AG95" s="40">
        <v>1</v>
      </c>
      <c r="AH95" s="40">
        <v>1</v>
      </c>
      <c r="AI95" s="40">
        <v>0</v>
      </c>
      <c r="AJ95" s="40">
        <v>1</v>
      </c>
      <c r="AK95" s="45">
        <f t="shared" si="25"/>
        <v>24</v>
      </c>
      <c r="AL95" s="42">
        <f t="shared" si="20"/>
        <v>1</v>
      </c>
      <c r="AM95" s="43">
        <f t="shared" si="26"/>
        <v>24</v>
      </c>
    </row>
    <row r="96" spans="2:39" x14ac:dyDescent="0.25">
      <c r="B96" s="44" t="s">
        <v>221</v>
      </c>
      <c r="C96" s="44" t="s">
        <v>222</v>
      </c>
      <c r="D96" s="44">
        <v>55680</v>
      </c>
      <c r="E96" s="40">
        <v>0</v>
      </c>
      <c r="F96" s="40">
        <v>1</v>
      </c>
      <c r="G96" s="40">
        <v>0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0</v>
      </c>
      <c r="O96" s="40">
        <v>0</v>
      </c>
      <c r="P96" s="40">
        <v>0</v>
      </c>
      <c r="Q96" s="40">
        <v>1</v>
      </c>
      <c r="R96" s="40">
        <v>1</v>
      </c>
      <c r="S96" s="40">
        <v>1</v>
      </c>
      <c r="T96" s="40">
        <v>1</v>
      </c>
      <c r="U96" s="40">
        <v>0</v>
      </c>
      <c r="V96" s="40">
        <v>0</v>
      </c>
      <c r="W96" s="40">
        <v>1</v>
      </c>
      <c r="X96" s="40">
        <v>0</v>
      </c>
      <c r="Y96" s="40">
        <v>1</v>
      </c>
      <c r="Z96" s="40">
        <v>1</v>
      </c>
      <c r="AA96" s="40">
        <v>1</v>
      </c>
      <c r="AB96" s="40">
        <v>0</v>
      </c>
      <c r="AC96" s="40">
        <v>1</v>
      </c>
      <c r="AD96" s="40">
        <v>0</v>
      </c>
      <c r="AE96" s="40">
        <v>1</v>
      </c>
      <c r="AF96" s="40">
        <v>1</v>
      </c>
      <c r="AG96" s="40">
        <v>1</v>
      </c>
      <c r="AH96" s="40">
        <v>0</v>
      </c>
      <c r="AI96" s="40">
        <v>1</v>
      </c>
      <c r="AJ96" s="40">
        <v>0</v>
      </c>
      <c r="AK96" s="45">
        <f t="shared" si="25"/>
        <v>20</v>
      </c>
      <c r="AL96" s="42">
        <f t="shared" si="20"/>
        <v>1</v>
      </c>
      <c r="AM96" s="43">
        <f t="shared" si="26"/>
        <v>20</v>
      </c>
    </row>
    <row r="97" spans="2:39" x14ac:dyDescent="0.25">
      <c r="B97" s="44" t="s">
        <v>298</v>
      </c>
      <c r="C97" s="44" t="s">
        <v>299</v>
      </c>
      <c r="D97" s="44">
        <v>55680</v>
      </c>
      <c r="E97" s="40">
        <v>0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0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1</v>
      </c>
      <c r="AG97" s="40">
        <v>1</v>
      </c>
      <c r="AH97" s="40">
        <v>1</v>
      </c>
      <c r="AI97" s="40">
        <v>1</v>
      </c>
      <c r="AJ97" s="40">
        <v>1</v>
      </c>
      <c r="AK97" s="45">
        <f t="shared" ref="AK97:AK128" si="27">SUM(E97:AJ97)</f>
        <v>27</v>
      </c>
      <c r="AL97" s="42">
        <f t="shared" si="20"/>
        <v>1</v>
      </c>
      <c r="AM97" s="43">
        <f t="shared" ref="AM97:AM128" si="28">SUMPRODUCT($E$21:$AJ$21,E97:AJ97)</f>
        <v>27</v>
      </c>
    </row>
    <row r="98" spans="2:39" x14ac:dyDescent="0.25">
      <c r="B98" s="44" t="s">
        <v>48</v>
      </c>
      <c r="C98" s="44" t="s">
        <v>49</v>
      </c>
      <c r="D98" s="44">
        <v>55680</v>
      </c>
      <c r="E98" s="40">
        <v>1</v>
      </c>
      <c r="F98" s="40">
        <v>1</v>
      </c>
      <c r="G98" s="40">
        <v>0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0</v>
      </c>
      <c r="V98" s="40">
        <v>0</v>
      </c>
      <c r="W98" s="40">
        <v>1</v>
      </c>
      <c r="X98" s="40">
        <v>1</v>
      </c>
      <c r="Y98" s="40">
        <v>1</v>
      </c>
      <c r="Z98" s="40">
        <v>1</v>
      </c>
      <c r="AA98" s="40">
        <v>1</v>
      </c>
      <c r="AB98" s="40">
        <v>1</v>
      </c>
      <c r="AC98" s="40">
        <v>1</v>
      </c>
      <c r="AD98" s="40">
        <v>1</v>
      </c>
      <c r="AE98" s="40">
        <v>1</v>
      </c>
      <c r="AF98" s="40">
        <v>1</v>
      </c>
      <c r="AG98" s="40">
        <v>1</v>
      </c>
      <c r="AH98" s="40">
        <v>1</v>
      </c>
      <c r="AI98" s="40">
        <v>1</v>
      </c>
      <c r="AJ98" s="40">
        <v>1</v>
      </c>
      <c r="AK98" s="45">
        <f t="shared" si="27"/>
        <v>29</v>
      </c>
      <c r="AL98" s="42">
        <f t="shared" si="20"/>
        <v>1</v>
      </c>
      <c r="AM98" s="43">
        <f t="shared" si="28"/>
        <v>29</v>
      </c>
    </row>
    <row r="99" spans="2:39" x14ac:dyDescent="0.25">
      <c r="B99" s="44" t="s">
        <v>300</v>
      </c>
      <c r="C99" s="44" t="s">
        <v>301</v>
      </c>
      <c r="D99" s="44">
        <v>55680</v>
      </c>
      <c r="E99" s="40">
        <v>0</v>
      </c>
      <c r="F99" s="40">
        <v>0</v>
      </c>
      <c r="G99" s="40">
        <v>0</v>
      </c>
      <c r="H99" s="40">
        <v>1</v>
      </c>
      <c r="I99" s="40">
        <v>0</v>
      </c>
      <c r="J99" s="40">
        <v>1</v>
      </c>
      <c r="K99" s="40">
        <v>1</v>
      </c>
      <c r="L99" s="40">
        <v>0</v>
      </c>
      <c r="M99" s="40">
        <v>0</v>
      </c>
      <c r="N99" s="40">
        <v>1</v>
      </c>
      <c r="O99" s="40">
        <v>1</v>
      </c>
      <c r="P99" s="40">
        <v>1</v>
      </c>
      <c r="Q99" s="40">
        <v>0</v>
      </c>
      <c r="R99" s="40">
        <v>1</v>
      </c>
      <c r="S99" s="40">
        <v>0</v>
      </c>
      <c r="T99" s="40">
        <v>1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1</v>
      </c>
      <c r="AA99" s="40">
        <v>0</v>
      </c>
      <c r="AB99" s="40">
        <v>1</v>
      </c>
      <c r="AC99" s="40">
        <v>1</v>
      </c>
      <c r="AD99" s="40">
        <v>1</v>
      </c>
      <c r="AE99" s="40">
        <v>0</v>
      </c>
      <c r="AF99" s="40">
        <v>0</v>
      </c>
      <c r="AG99" s="40">
        <v>0</v>
      </c>
      <c r="AH99" s="40">
        <v>0</v>
      </c>
      <c r="AI99" s="40">
        <v>1</v>
      </c>
      <c r="AJ99" s="40">
        <v>1</v>
      </c>
      <c r="AK99" s="45">
        <f t="shared" si="27"/>
        <v>15</v>
      </c>
      <c r="AL99" s="42">
        <f t="shared" si="20"/>
        <v>1</v>
      </c>
      <c r="AM99" s="43">
        <f t="shared" si="28"/>
        <v>15</v>
      </c>
    </row>
    <row r="100" spans="2:39" x14ac:dyDescent="0.25">
      <c r="B100" s="44" t="s">
        <v>302</v>
      </c>
      <c r="C100" s="44" t="s">
        <v>303</v>
      </c>
      <c r="D100" s="44">
        <v>55680</v>
      </c>
      <c r="E100" s="40">
        <v>0</v>
      </c>
      <c r="F100" s="40">
        <v>1</v>
      </c>
      <c r="G100" s="40">
        <v>0</v>
      </c>
      <c r="H100" s="40">
        <v>0</v>
      </c>
      <c r="I100" s="40">
        <v>1</v>
      </c>
      <c r="J100" s="40">
        <v>1</v>
      </c>
      <c r="K100" s="40">
        <v>1</v>
      </c>
      <c r="L100" s="40">
        <v>1</v>
      </c>
      <c r="M100" s="40">
        <v>0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1</v>
      </c>
      <c r="AD100" s="40">
        <v>1</v>
      </c>
      <c r="AE100" s="40">
        <v>1</v>
      </c>
      <c r="AF100" s="40">
        <v>1</v>
      </c>
      <c r="AG100" s="40">
        <v>1</v>
      </c>
      <c r="AH100" s="40">
        <v>1</v>
      </c>
      <c r="AI100" s="40">
        <v>1</v>
      </c>
      <c r="AJ100" s="40">
        <v>1</v>
      </c>
      <c r="AK100" s="45">
        <f t="shared" si="27"/>
        <v>26</v>
      </c>
      <c r="AL100" s="42">
        <f t="shared" si="20"/>
        <v>1</v>
      </c>
      <c r="AM100" s="43">
        <f t="shared" si="28"/>
        <v>26</v>
      </c>
    </row>
    <row r="101" spans="2:39" x14ac:dyDescent="0.25">
      <c r="B101" s="44" t="s">
        <v>229</v>
      </c>
      <c r="C101" s="44" t="s">
        <v>230</v>
      </c>
      <c r="D101" s="44">
        <v>55680</v>
      </c>
      <c r="E101" s="40">
        <v>1</v>
      </c>
      <c r="F101" s="40">
        <v>1</v>
      </c>
      <c r="G101" s="40">
        <v>0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0</v>
      </c>
      <c r="V101" s="40">
        <v>0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1</v>
      </c>
      <c r="AD101" s="40">
        <v>1</v>
      </c>
      <c r="AE101" s="40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1</v>
      </c>
      <c r="AK101" s="45">
        <f t="shared" si="27"/>
        <v>29</v>
      </c>
      <c r="AL101" s="42">
        <f t="shared" si="20"/>
        <v>1</v>
      </c>
      <c r="AM101" s="43">
        <f t="shared" si="28"/>
        <v>29</v>
      </c>
    </row>
    <row r="102" spans="2:39" x14ac:dyDescent="0.25">
      <c r="B102" s="44" t="s">
        <v>235</v>
      </c>
      <c r="C102" s="44" t="s">
        <v>236</v>
      </c>
      <c r="D102" s="44">
        <v>55680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1</v>
      </c>
      <c r="S102" s="40">
        <v>1</v>
      </c>
      <c r="T102" s="40">
        <v>1</v>
      </c>
      <c r="U102" s="40">
        <v>0</v>
      </c>
      <c r="V102" s="40">
        <v>0</v>
      </c>
      <c r="W102" s="40">
        <v>1</v>
      </c>
      <c r="X102" s="40">
        <v>1</v>
      </c>
      <c r="Y102" s="40">
        <v>1</v>
      </c>
      <c r="Z102" s="40">
        <v>1</v>
      </c>
      <c r="AA102" s="40">
        <v>1</v>
      </c>
      <c r="AB102" s="40">
        <v>1</v>
      </c>
      <c r="AC102" s="40">
        <v>1</v>
      </c>
      <c r="AD102" s="40">
        <v>1</v>
      </c>
      <c r="AE102" s="40">
        <v>1</v>
      </c>
      <c r="AF102" s="40">
        <v>1</v>
      </c>
      <c r="AG102" s="40">
        <v>1</v>
      </c>
      <c r="AH102" s="40">
        <v>1</v>
      </c>
      <c r="AI102" s="40">
        <v>1</v>
      </c>
      <c r="AJ102" s="40">
        <v>1</v>
      </c>
      <c r="AK102" s="45">
        <f t="shared" si="27"/>
        <v>17</v>
      </c>
      <c r="AL102" s="42">
        <f t="shared" si="20"/>
        <v>1</v>
      </c>
      <c r="AM102" s="43">
        <f t="shared" si="28"/>
        <v>17</v>
      </c>
    </row>
    <row r="103" spans="2:39" x14ac:dyDescent="0.25">
      <c r="B103" s="44" t="s">
        <v>50</v>
      </c>
      <c r="C103" s="44" t="s">
        <v>51</v>
      </c>
      <c r="D103" s="44">
        <v>55680</v>
      </c>
      <c r="E103" s="40">
        <v>1</v>
      </c>
      <c r="F103" s="40">
        <v>0</v>
      </c>
      <c r="G103" s="40">
        <v>0</v>
      </c>
      <c r="H103" s="40">
        <v>1</v>
      </c>
      <c r="I103" s="40">
        <v>1</v>
      </c>
      <c r="J103" s="40">
        <v>1</v>
      </c>
      <c r="K103" s="40">
        <v>1</v>
      </c>
      <c r="L103" s="40">
        <v>0</v>
      </c>
      <c r="M103" s="40">
        <v>0</v>
      </c>
      <c r="N103" s="40">
        <v>1</v>
      </c>
      <c r="O103" s="40">
        <v>0</v>
      </c>
      <c r="P103" s="40">
        <v>1</v>
      </c>
      <c r="Q103" s="40">
        <v>1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1</v>
      </c>
      <c r="X103" s="40">
        <v>1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1</v>
      </c>
      <c r="AE103" s="40">
        <v>0</v>
      </c>
      <c r="AF103" s="40">
        <v>1</v>
      </c>
      <c r="AG103" s="40">
        <v>0</v>
      </c>
      <c r="AH103" s="40">
        <v>0</v>
      </c>
      <c r="AI103" s="40">
        <v>0</v>
      </c>
      <c r="AJ103" s="40">
        <v>0</v>
      </c>
      <c r="AK103" s="45">
        <f t="shared" si="27"/>
        <v>12</v>
      </c>
      <c r="AL103" s="42">
        <f t="shared" si="20"/>
        <v>1</v>
      </c>
      <c r="AM103" s="43">
        <f t="shared" si="28"/>
        <v>12</v>
      </c>
    </row>
    <row r="104" spans="2:39" x14ac:dyDescent="0.25">
      <c r="B104" s="44" t="s">
        <v>52</v>
      </c>
      <c r="C104" s="44" t="s">
        <v>53</v>
      </c>
      <c r="D104" s="44">
        <v>55680</v>
      </c>
      <c r="E104" s="40">
        <v>1</v>
      </c>
      <c r="F104" s="40">
        <v>1</v>
      </c>
      <c r="G104" s="40">
        <v>0</v>
      </c>
      <c r="H104" s="40">
        <v>1</v>
      </c>
      <c r="I104" s="40">
        <v>1</v>
      </c>
      <c r="J104" s="40">
        <v>1</v>
      </c>
      <c r="K104" s="40">
        <v>0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40">
        <v>1</v>
      </c>
      <c r="X104" s="40">
        <v>1</v>
      </c>
      <c r="Y104" s="40">
        <v>1</v>
      </c>
      <c r="Z104" s="40">
        <v>1</v>
      </c>
      <c r="AA104" s="40">
        <v>1</v>
      </c>
      <c r="AB104" s="40">
        <v>0</v>
      </c>
      <c r="AC104" s="40">
        <v>0</v>
      </c>
      <c r="AD104" s="40">
        <v>0</v>
      </c>
      <c r="AE104" s="40">
        <v>1</v>
      </c>
      <c r="AF104" s="40">
        <v>1</v>
      </c>
      <c r="AG104" s="40">
        <v>1</v>
      </c>
      <c r="AH104" s="40">
        <v>1</v>
      </c>
      <c r="AI104" s="40">
        <v>1</v>
      </c>
      <c r="AJ104" s="40">
        <v>0</v>
      </c>
      <c r="AK104" s="45">
        <f t="shared" si="27"/>
        <v>22</v>
      </c>
      <c r="AL104" s="42">
        <f t="shared" si="20"/>
        <v>1</v>
      </c>
      <c r="AM104" s="43">
        <f t="shared" si="28"/>
        <v>22</v>
      </c>
    </row>
    <row r="105" spans="2:39" x14ac:dyDescent="0.25">
      <c r="B105" s="44" t="s">
        <v>243</v>
      </c>
      <c r="C105" s="44" t="s">
        <v>244</v>
      </c>
      <c r="D105" s="44">
        <v>55680</v>
      </c>
      <c r="E105" s="40">
        <v>1</v>
      </c>
      <c r="F105" s="40">
        <v>1</v>
      </c>
      <c r="G105" s="40">
        <v>0</v>
      </c>
      <c r="H105" s="40">
        <v>1</v>
      </c>
      <c r="I105" s="40">
        <v>1</v>
      </c>
      <c r="J105" s="40">
        <v>1</v>
      </c>
      <c r="K105" s="40">
        <v>0</v>
      </c>
      <c r="L105" s="40">
        <v>1</v>
      </c>
      <c r="M105" s="40">
        <v>1</v>
      </c>
      <c r="N105" s="40">
        <v>1</v>
      </c>
      <c r="O105" s="40">
        <v>0</v>
      </c>
      <c r="P105" s="40">
        <v>1</v>
      </c>
      <c r="Q105" s="40">
        <v>1</v>
      </c>
      <c r="R105" s="40">
        <v>1</v>
      </c>
      <c r="S105" s="40">
        <v>0</v>
      </c>
      <c r="T105" s="40">
        <v>1</v>
      </c>
      <c r="U105" s="40">
        <v>0</v>
      </c>
      <c r="V105" s="40">
        <v>0</v>
      </c>
      <c r="W105" s="40">
        <v>1</v>
      </c>
      <c r="X105" s="40">
        <v>1</v>
      </c>
      <c r="Y105" s="40">
        <v>1</v>
      </c>
      <c r="Z105" s="40">
        <v>1</v>
      </c>
      <c r="AA105" s="40">
        <v>1</v>
      </c>
      <c r="AB105" s="40">
        <v>1</v>
      </c>
      <c r="AC105" s="40">
        <v>1</v>
      </c>
      <c r="AD105" s="40">
        <v>1</v>
      </c>
      <c r="AE105" s="40">
        <v>1</v>
      </c>
      <c r="AF105" s="40">
        <v>1</v>
      </c>
      <c r="AG105" s="40">
        <v>1</v>
      </c>
      <c r="AH105" s="40">
        <v>1</v>
      </c>
      <c r="AI105" s="40">
        <v>1</v>
      </c>
      <c r="AJ105" s="40">
        <v>1</v>
      </c>
      <c r="AK105" s="45">
        <f t="shared" si="27"/>
        <v>26</v>
      </c>
      <c r="AL105" s="42">
        <f t="shared" si="20"/>
        <v>1</v>
      </c>
      <c r="AM105" s="43">
        <f t="shared" si="28"/>
        <v>26</v>
      </c>
    </row>
    <row r="106" spans="2:39" x14ac:dyDescent="0.25">
      <c r="B106" s="44" t="s">
        <v>245</v>
      </c>
      <c r="C106" s="44" t="s">
        <v>246</v>
      </c>
      <c r="D106" s="44">
        <v>55680</v>
      </c>
      <c r="E106" s="40">
        <v>1</v>
      </c>
      <c r="F106" s="40">
        <v>1</v>
      </c>
      <c r="G106" s="40">
        <v>0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0</v>
      </c>
      <c r="N106" s="40">
        <v>1</v>
      </c>
      <c r="O106" s="40">
        <v>0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0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0</v>
      </c>
      <c r="AJ106" s="40">
        <v>1</v>
      </c>
      <c r="AK106" s="45">
        <f t="shared" si="27"/>
        <v>25</v>
      </c>
      <c r="AL106" s="42">
        <f t="shared" si="20"/>
        <v>1</v>
      </c>
      <c r="AM106" s="43">
        <f t="shared" si="28"/>
        <v>25</v>
      </c>
    </row>
    <row r="107" spans="2:39" x14ac:dyDescent="0.25">
      <c r="B107" s="44" t="s">
        <v>253</v>
      </c>
      <c r="C107" s="44" t="s">
        <v>254</v>
      </c>
      <c r="D107" s="44">
        <v>55680</v>
      </c>
      <c r="E107" s="40">
        <v>1</v>
      </c>
      <c r="F107" s="40">
        <v>1</v>
      </c>
      <c r="G107" s="40">
        <v>0</v>
      </c>
      <c r="H107" s="40">
        <v>1</v>
      </c>
      <c r="I107" s="40">
        <v>0</v>
      </c>
      <c r="J107" s="40">
        <v>0</v>
      </c>
      <c r="K107" s="40">
        <v>0</v>
      </c>
      <c r="L107" s="40">
        <v>0</v>
      </c>
      <c r="M107" s="40">
        <v>1</v>
      </c>
      <c r="N107" s="40">
        <v>1</v>
      </c>
      <c r="O107" s="40">
        <v>0</v>
      </c>
      <c r="P107" s="40">
        <v>0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0</v>
      </c>
      <c r="Y107" s="40">
        <v>1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5">
        <f t="shared" si="27"/>
        <v>11</v>
      </c>
      <c r="AL107" s="42">
        <f t="shared" si="20"/>
        <v>1</v>
      </c>
      <c r="AM107" s="43">
        <f t="shared" si="28"/>
        <v>11</v>
      </c>
    </row>
    <row r="108" spans="2:39" x14ac:dyDescent="0.25">
      <c r="B108" s="44" t="s">
        <v>255</v>
      </c>
      <c r="C108" s="44" t="s">
        <v>256</v>
      </c>
      <c r="D108" s="44">
        <v>55680</v>
      </c>
      <c r="E108" s="40">
        <v>1</v>
      </c>
      <c r="F108" s="40">
        <v>1</v>
      </c>
      <c r="G108" s="40">
        <v>0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0</v>
      </c>
      <c r="N108" s="40">
        <v>1</v>
      </c>
      <c r="O108" s="40">
        <v>1</v>
      </c>
      <c r="P108" s="40">
        <v>1</v>
      </c>
      <c r="Q108" s="40">
        <v>0</v>
      </c>
      <c r="R108" s="40">
        <v>1</v>
      </c>
      <c r="S108" s="40">
        <v>1</v>
      </c>
      <c r="T108" s="40">
        <v>1</v>
      </c>
      <c r="U108" s="40">
        <v>0</v>
      </c>
      <c r="V108" s="40">
        <v>0</v>
      </c>
      <c r="W108" s="40">
        <v>1</v>
      </c>
      <c r="X108" s="40">
        <v>1</v>
      </c>
      <c r="Y108" s="40">
        <v>1</v>
      </c>
      <c r="Z108" s="40">
        <v>1</v>
      </c>
      <c r="AA108" s="40">
        <v>1</v>
      </c>
      <c r="AB108" s="40">
        <v>1</v>
      </c>
      <c r="AC108" s="40">
        <v>1</v>
      </c>
      <c r="AD108" s="40">
        <v>1</v>
      </c>
      <c r="AE108" s="40">
        <v>1</v>
      </c>
      <c r="AF108" s="40">
        <v>1</v>
      </c>
      <c r="AG108" s="40">
        <v>1</v>
      </c>
      <c r="AH108" s="40">
        <v>1</v>
      </c>
      <c r="AI108" s="40">
        <v>1</v>
      </c>
      <c r="AJ108" s="40">
        <v>1</v>
      </c>
      <c r="AK108" s="45">
        <f t="shared" si="27"/>
        <v>27</v>
      </c>
      <c r="AL108" s="42">
        <f t="shared" si="20"/>
        <v>1</v>
      </c>
      <c r="AM108" s="43">
        <f t="shared" si="28"/>
        <v>27</v>
      </c>
    </row>
    <row r="109" spans="2:39" x14ac:dyDescent="0.25">
      <c r="B109" s="44" t="s">
        <v>306</v>
      </c>
      <c r="C109" s="44" t="s">
        <v>307</v>
      </c>
      <c r="D109" s="44">
        <v>55680</v>
      </c>
      <c r="E109" s="40">
        <v>0</v>
      </c>
      <c r="F109" s="40">
        <v>0</v>
      </c>
      <c r="G109" s="40">
        <v>0</v>
      </c>
      <c r="H109" s="40">
        <v>0</v>
      </c>
      <c r="I109" s="40">
        <v>1</v>
      </c>
      <c r="J109" s="40">
        <v>1</v>
      </c>
      <c r="K109" s="40">
        <v>0</v>
      </c>
      <c r="L109" s="40">
        <v>0</v>
      </c>
      <c r="M109" s="40">
        <v>0</v>
      </c>
      <c r="N109" s="40">
        <v>1</v>
      </c>
      <c r="O109" s="40">
        <v>1</v>
      </c>
      <c r="P109" s="40">
        <v>0</v>
      </c>
      <c r="Q109" s="40">
        <v>0</v>
      </c>
      <c r="R109" s="40">
        <v>0</v>
      </c>
      <c r="S109" s="40">
        <v>1</v>
      </c>
      <c r="T109" s="40">
        <v>0</v>
      </c>
      <c r="U109" s="40">
        <v>0</v>
      </c>
      <c r="V109" s="40">
        <v>0</v>
      </c>
      <c r="W109" s="40">
        <v>1</v>
      </c>
      <c r="X109" s="40">
        <v>0</v>
      </c>
      <c r="Y109" s="40">
        <v>1</v>
      </c>
      <c r="Z109" s="40">
        <v>0</v>
      </c>
      <c r="AA109" s="40">
        <v>1</v>
      </c>
      <c r="AB109" s="40">
        <v>1</v>
      </c>
      <c r="AC109" s="40">
        <v>1</v>
      </c>
      <c r="AD109" s="40">
        <v>1</v>
      </c>
      <c r="AE109" s="40">
        <v>1</v>
      </c>
      <c r="AF109" s="40">
        <v>0</v>
      </c>
      <c r="AG109" s="40">
        <v>1</v>
      </c>
      <c r="AH109" s="40">
        <v>0</v>
      </c>
      <c r="AI109" s="40">
        <v>1</v>
      </c>
      <c r="AJ109" s="40">
        <v>0</v>
      </c>
      <c r="AK109" s="45">
        <f t="shared" si="27"/>
        <v>14</v>
      </c>
      <c r="AL109" s="42">
        <f t="shared" ref="AL109:AL151" si="29">IF(AK109=0,0,1)</f>
        <v>1</v>
      </c>
      <c r="AM109" s="43">
        <f t="shared" si="28"/>
        <v>14</v>
      </c>
    </row>
    <row r="110" spans="2:39" x14ac:dyDescent="0.25">
      <c r="B110" s="44" t="s">
        <v>308</v>
      </c>
      <c r="C110" s="44" t="s">
        <v>309</v>
      </c>
      <c r="D110" s="44">
        <v>55680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0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0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0</v>
      </c>
      <c r="AF110" s="40">
        <v>1</v>
      </c>
      <c r="AG110" s="40">
        <v>1</v>
      </c>
      <c r="AH110" s="40">
        <v>1</v>
      </c>
      <c r="AI110" s="40">
        <v>1</v>
      </c>
      <c r="AJ110" s="40">
        <v>1</v>
      </c>
      <c r="AK110" s="45">
        <f t="shared" si="27"/>
        <v>22</v>
      </c>
      <c r="AL110" s="42">
        <f t="shared" si="29"/>
        <v>1</v>
      </c>
      <c r="AM110" s="43">
        <f t="shared" si="28"/>
        <v>22</v>
      </c>
    </row>
    <row r="111" spans="2:39" x14ac:dyDescent="0.25">
      <c r="B111" s="44" t="s">
        <v>85</v>
      </c>
      <c r="C111" s="44" t="s">
        <v>86</v>
      </c>
      <c r="D111" s="44">
        <v>55685</v>
      </c>
      <c r="E111" s="40">
        <v>1</v>
      </c>
      <c r="F111" s="40">
        <v>1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1</v>
      </c>
      <c r="AH111" s="40">
        <v>0</v>
      </c>
      <c r="AI111" s="40">
        <v>1</v>
      </c>
      <c r="AJ111" s="40">
        <v>1</v>
      </c>
      <c r="AK111" s="45">
        <f t="shared" si="27"/>
        <v>28</v>
      </c>
      <c r="AL111" s="42">
        <f t="shared" si="29"/>
        <v>1</v>
      </c>
      <c r="AM111" s="43">
        <f t="shared" si="28"/>
        <v>28</v>
      </c>
    </row>
    <row r="112" spans="2:39" x14ac:dyDescent="0.25">
      <c r="B112" s="44" t="s">
        <v>30</v>
      </c>
      <c r="C112" s="44" t="s">
        <v>31</v>
      </c>
      <c r="D112" s="44">
        <v>55685</v>
      </c>
      <c r="E112" s="40">
        <v>1</v>
      </c>
      <c r="F112" s="40">
        <v>1</v>
      </c>
      <c r="G112" s="40">
        <v>0</v>
      </c>
      <c r="H112" s="40">
        <v>1</v>
      </c>
      <c r="I112" s="40">
        <v>1</v>
      </c>
      <c r="J112" s="40">
        <v>1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0</v>
      </c>
      <c r="U112" s="40">
        <v>0</v>
      </c>
      <c r="V112" s="40">
        <v>0</v>
      </c>
      <c r="W112" s="40">
        <v>1</v>
      </c>
      <c r="X112" s="40">
        <v>1</v>
      </c>
      <c r="Y112" s="40">
        <v>1</v>
      </c>
      <c r="Z112" s="40">
        <v>0</v>
      </c>
      <c r="AA112" s="40">
        <v>1</v>
      </c>
      <c r="AB112" s="40">
        <v>1</v>
      </c>
      <c r="AC112" s="40">
        <v>1</v>
      </c>
      <c r="AD112" s="40">
        <v>1</v>
      </c>
      <c r="AE112" s="40">
        <v>1</v>
      </c>
      <c r="AF112" s="40">
        <v>1</v>
      </c>
      <c r="AG112" s="40">
        <v>0</v>
      </c>
      <c r="AH112" s="40">
        <v>1</v>
      </c>
      <c r="AI112" s="40">
        <v>1</v>
      </c>
      <c r="AJ112" s="40">
        <v>0</v>
      </c>
      <c r="AK112" s="45">
        <f t="shared" si="27"/>
        <v>25</v>
      </c>
      <c r="AL112" s="42">
        <f t="shared" si="29"/>
        <v>1</v>
      </c>
      <c r="AM112" s="43">
        <f t="shared" si="28"/>
        <v>25</v>
      </c>
    </row>
    <row r="113" spans="2:39" x14ac:dyDescent="0.25">
      <c r="B113" s="44" t="s">
        <v>87</v>
      </c>
      <c r="C113" s="44" t="s">
        <v>88</v>
      </c>
      <c r="D113" s="44">
        <v>55685</v>
      </c>
      <c r="E113" s="40">
        <v>1</v>
      </c>
      <c r="F113" s="40">
        <v>1</v>
      </c>
      <c r="G113" s="40">
        <v>0</v>
      </c>
      <c r="H113" s="40">
        <v>1</v>
      </c>
      <c r="I113" s="40">
        <v>0</v>
      </c>
      <c r="J113" s="40">
        <v>1</v>
      </c>
      <c r="K113" s="40">
        <v>1</v>
      </c>
      <c r="L113" s="40">
        <v>1</v>
      </c>
      <c r="M113" s="40">
        <v>1</v>
      </c>
      <c r="N113" s="40">
        <v>1</v>
      </c>
      <c r="O113" s="40">
        <v>1</v>
      </c>
      <c r="P113" s="40">
        <v>1</v>
      </c>
      <c r="Q113" s="40">
        <v>1</v>
      </c>
      <c r="R113" s="40">
        <v>1</v>
      </c>
      <c r="S113" s="40">
        <v>1</v>
      </c>
      <c r="T113" s="40">
        <v>1</v>
      </c>
      <c r="U113" s="40">
        <v>0</v>
      </c>
      <c r="V113" s="40">
        <v>0</v>
      </c>
      <c r="W113" s="40">
        <v>1</v>
      </c>
      <c r="X113" s="40">
        <v>1</v>
      </c>
      <c r="Y113" s="40">
        <v>1</v>
      </c>
      <c r="Z113" s="40">
        <v>1</v>
      </c>
      <c r="AA113" s="40">
        <v>1</v>
      </c>
      <c r="AB113" s="40">
        <v>1</v>
      </c>
      <c r="AC113" s="40">
        <v>0</v>
      </c>
      <c r="AD113" s="40">
        <v>1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K113" s="45">
        <f t="shared" si="27"/>
        <v>21</v>
      </c>
      <c r="AL113" s="42">
        <f t="shared" si="29"/>
        <v>1</v>
      </c>
      <c r="AM113" s="43">
        <f t="shared" si="28"/>
        <v>21</v>
      </c>
    </row>
    <row r="114" spans="2:39" x14ac:dyDescent="0.25">
      <c r="B114" s="44" t="s">
        <v>89</v>
      </c>
      <c r="C114" s="44" t="s">
        <v>90</v>
      </c>
      <c r="D114" s="44">
        <v>55685</v>
      </c>
      <c r="E114" s="40">
        <v>1</v>
      </c>
      <c r="F114" s="40">
        <v>1</v>
      </c>
      <c r="G114" s="40">
        <v>0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0</v>
      </c>
      <c r="V114" s="40">
        <v>0</v>
      </c>
      <c r="W114" s="40">
        <v>1</v>
      </c>
      <c r="X114" s="40">
        <v>1</v>
      </c>
      <c r="Y114" s="40">
        <v>1</v>
      </c>
      <c r="Z114" s="40">
        <v>1</v>
      </c>
      <c r="AA114" s="40">
        <v>1</v>
      </c>
      <c r="AB114" s="40">
        <v>1</v>
      </c>
      <c r="AC114" s="40">
        <v>1</v>
      </c>
      <c r="AD114" s="40">
        <v>1</v>
      </c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5">
        <f t="shared" si="27"/>
        <v>29</v>
      </c>
      <c r="AL114" s="42">
        <f t="shared" si="29"/>
        <v>1</v>
      </c>
      <c r="AM114" s="43">
        <f t="shared" si="28"/>
        <v>29</v>
      </c>
    </row>
    <row r="115" spans="2:39" x14ac:dyDescent="0.25">
      <c r="B115" s="44" t="s">
        <v>95</v>
      </c>
      <c r="C115" s="44" t="s">
        <v>96</v>
      </c>
      <c r="D115" s="44">
        <v>55685</v>
      </c>
      <c r="E115" s="40">
        <v>1</v>
      </c>
      <c r="F115" s="40">
        <v>1</v>
      </c>
      <c r="G115" s="40">
        <v>0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1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40">
        <v>1</v>
      </c>
      <c r="AJ115" s="40">
        <v>1</v>
      </c>
      <c r="AK115" s="45">
        <f t="shared" si="27"/>
        <v>29</v>
      </c>
      <c r="AL115" s="42">
        <f t="shared" si="29"/>
        <v>1</v>
      </c>
      <c r="AM115" s="43">
        <f t="shared" si="28"/>
        <v>29</v>
      </c>
    </row>
    <row r="116" spans="2:39" x14ac:dyDescent="0.25">
      <c r="B116" s="44" t="s">
        <v>105</v>
      </c>
      <c r="C116" s="44" t="s">
        <v>106</v>
      </c>
      <c r="D116" s="44">
        <v>55685</v>
      </c>
      <c r="E116" s="40">
        <v>0</v>
      </c>
      <c r="F116" s="40">
        <v>1</v>
      </c>
      <c r="G116" s="40">
        <v>0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1</v>
      </c>
      <c r="AD116" s="40">
        <v>1</v>
      </c>
      <c r="AE116" s="40">
        <v>1</v>
      </c>
      <c r="AF116" s="40">
        <v>1</v>
      </c>
      <c r="AG116" s="40">
        <v>1</v>
      </c>
      <c r="AH116" s="40">
        <v>1</v>
      </c>
      <c r="AI116" s="40">
        <v>1</v>
      </c>
      <c r="AJ116" s="40">
        <v>1</v>
      </c>
      <c r="AK116" s="45">
        <f t="shared" si="27"/>
        <v>28</v>
      </c>
      <c r="AL116" s="42">
        <f t="shared" si="29"/>
        <v>1</v>
      </c>
      <c r="AM116" s="43">
        <f t="shared" si="28"/>
        <v>28</v>
      </c>
    </row>
    <row r="117" spans="2:39" x14ac:dyDescent="0.25">
      <c r="B117" s="44" t="s">
        <v>113</v>
      </c>
      <c r="C117" s="44" t="s">
        <v>114</v>
      </c>
      <c r="D117" s="44">
        <v>55685</v>
      </c>
      <c r="E117" s="40">
        <v>1</v>
      </c>
      <c r="F117" s="40">
        <v>1</v>
      </c>
      <c r="G117" s="40">
        <v>0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0</v>
      </c>
      <c r="V117" s="40">
        <v>0</v>
      </c>
      <c r="W117" s="40">
        <v>1</v>
      </c>
      <c r="X117" s="40">
        <v>1</v>
      </c>
      <c r="Y117" s="40">
        <v>1</v>
      </c>
      <c r="Z117" s="40">
        <v>1</v>
      </c>
      <c r="AA117" s="40">
        <v>1</v>
      </c>
      <c r="AB117" s="40">
        <v>1</v>
      </c>
      <c r="AC117" s="40">
        <v>1</v>
      </c>
      <c r="AD117" s="40">
        <v>1</v>
      </c>
      <c r="AE117" s="40">
        <v>1</v>
      </c>
      <c r="AF117" s="40">
        <v>1</v>
      </c>
      <c r="AG117" s="40">
        <v>1</v>
      </c>
      <c r="AH117" s="40">
        <v>1</v>
      </c>
      <c r="AI117" s="40">
        <v>1</v>
      </c>
      <c r="AJ117" s="40">
        <v>1</v>
      </c>
      <c r="AK117" s="45">
        <f t="shared" si="27"/>
        <v>29</v>
      </c>
      <c r="AL117" s="42">
        <f t="shared" si="29"/>
        <v>1</v>
      </c>
      <c r="AM117" s="43">
        <f t="shared" si="28"/>
        <v>29</v>
      </c>
    </row>
    <row r="118" spans="2:39" x14ac:dyDescent="0.25">
      <c r="B118" s="44" t="s">
        <v>115</v>
      </c>
      <c r="C118" s="44" t="s">
        <v>116</v>
      </c>
      <c r="D118" s="44">
        <v>55685</v>
      </c>
      <c r="E118" s="40">
        <v>1</v>
      </c>
      <c r="F118" s="40">
        <v>1</v>
      </c>
      <c r="G118" s="40">
        <v>0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0</v>
      </c>
      <c r="V118" s="40">
        <v>0</v>
      </c>
      <c r="W118" s="40">
        <v>1</v>
      </c>
      <c r="X118" s="40">
        <v>1</v>
      </c>
      <c r="Y118" s="40">
        <v>1</v>
      </c>
      <c r="Z118" s="40">
        <v>1</v>
      </c>
      <c r="AA118" s="40">
        <v>1</v>
      </c>
      <c r="AB118" s="40">
        <v>1</v>
      </c>
      <c r="AC118" s="40">
        <v>1</v>
      </c>
      <c r="AD118" s="40">
        <v>1</v>
      </c>
      <c r="AE118" s="40">
        <v>1</v>
      </c>
      <c r="AF118" s="40">
        <v>1</v>
      </c>
      <c r="AG118" s="40">
        <v>1</v>
      </c>
      <c r="AH118" s="40">
        <v>1</v>
      </c>
      <c r="AI118" s="40">
        <v>1</v>
      </c>
      <c r="AJ118" s="40">
        <v>1</v>
      </c>
      <c r="AK118" s="45">
        <f t="shared" si="27"/>
        <v>29</v>
      </c>
      <c r="AL118" s="42">
        <f t="shared" si="29"/>
        <v>1</v>
      </c>
      <c r="AM118" s="43">
        <f t="shared" si="28"/>
        <v>29</v>
      </c>
    </row>
    <row r="119" spans="2:39" x14ac:dyDescent="0.25">
      <c r="B119" s="44" t="s">
        <v>117</v>
      </c>
      <c r="C119" s="44" t="s">
        <v>118</v>
      </c>
      <c r="D119" s="44">
        <v>55685</v>
      </c>
      <c r="E119" s="40">
        <v>1</v>
      </c>
      <c r="F119" s="40">
        <v>1</v>
      </c>
      <c r="G119" s="40">
        <v>0</v>
      </c>
      <c r="H119" s="40">
        <v>1</v>
      </c>
      <c r="I119" s="40">
        <v>1</v>
      </c>
      <c r="J119" s="40">
        <v>1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0</v>
      </c>
      <c r="R119" s="40">
        <v>1</v>
      </c>
      <c r="S119" s="40">
        <v>1</v>
      </c>
      <c r="T119" s="40">
        <v>1</v>
      </c>
      <c r="U119" s="40">
        <v>0</v>
      </c>
      <c r="V119" s="40">
        <v>0</v>
      </c>
      <c r="W119" s="40">
        <v>1</v>
      </c>
      <c r="X119" s="40">
        <v>1</v>
      </c>
      <c r="Y119" s="40">
        <v>1</v>
      </c>
      <c r="Z119" s="40">
        <v>1</v>
      </c>
      <c r="AA119" s="40">
        <v>1</v>
      </c>
      <c r="AB119" s="40">
        <v>1</v>
      </c>
      <c r="AC119" s="40">
        <v>1</v>
      </c>
      <c r="AD119" s="40">
        <v>1</v>
      </c>
      <c r="AE119" s="40">
        <v>1</v>
      </c>
      <c r="AF119" s="40">
        <v>1</v>
      </c>
      <c r="AG119" s="40">
        <v>1</v>
      </c>
      <c r="AH119" s="40">
        <v>1</v>
      </c>
      <c r="AI119" s="40">
        <v>1</v>
      </c>
      <c r="AJ119" s="40">
        <v>1</v>
      </c>
      <c r="AK119" s="45">
        <f t="shared" si="27"/>
        <v>28</v>
      </c>
      <c r="AL119" s="42">
        <f t="shared" si="29"/>
        <v>1</v>
      </c>
      <c r="AM119" s="43">
        <f t="shared" si="28"/>
        <v>28</v>
      </c>
    </row>
    <row r="120" spans="2:39" x14ac:dyDescent="0.25">
      <c r="B120" s="44" t="s">
        <v>123</v>
      </c>
      <c r="C120" s="44" t="s">
        <v>124</v>
      </c>
      <c r="D120" s="44">
        <v>55685</v>
      </c>
      <c r="E120" s="40">
        <v>1</v>
      </c>
      <c r="F120" s="40">
        <v>1</v>
      </c>
      <c r="G120" s="40">
        <v>0</v>
      </c>
      <c r="H120" s="40">
        <v>1</v>
      </c>
      <c r="I120" s="40">
        <v>1</v>
      </c>
      <c r="J120" s="40">
        <v>1</v>
      </c>
      <c r="K120" s="40">
        <v>1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0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1</v>
      </c>
      <c r="AE120" s="40">
        <v>1</v>
      </c>
      <c r="AF120" s="40">
        <v>1</v>
      </c>
      <c r="AG120" s="40">
        <v>1</v>
      </c>
      <c r="AH120" s="40">
        <v>1</v>
      </c>
      <c r="AI120" s="40">
        <v>1</v>
      </c>
      <c r="AJ120" s="40">
        <v>1</v>
      </c>
      <c r="AK120" s="45">
        <f t="shared" si="27"/>
        <v>28</v>
      </c>
      <c r="AL120" s="42">
        <f t="shared" si="29"/>
        <v>1</v>
      </c>
      <c r="AM120" s="43">
        <f t="shared" si="28"/>
        <v>28</v>
      </c>
    </row>
    <row r="121" spans="2:39" x14ac:dyDescent="0.25">
      <c r="B121" s="44" t="s">
        <v>125</v>
      </c>
      <c r="C121" s="44" t="s">
        <v>126</v>
      </c>
      <c r="D121" s="44">
        <v>55685</v>
      </c>
      <c r="E121" s="40">
        <v>1</v>
      </c>
      <c r="F121" s="40">
        <v>1</v>
      </c>
      <c r="G121" s="40">
        <v>0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0</v>
      </c>
      <c r="S121" s="40">
        <v>0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1</v>
      </c>
      <c r="AD121" s="40">
        <v>1</v>
      </c>
      <c r="AE121" s="40">
        <v>1</v>
      </c>
      <c r="AF121" s="40">
        <v>1</v>
      </c>
      <c r="AG121" s="40">
        <v>1</v>
      </c>
      <c r="AH121" s="40">
        <v>1</v>
      </c>
      <c r="AI121" s="40">
        <v>1</v>
      </c>
      <c r="AJ121" s="40">
        <v>1</v>
      </c>
      <c r="AK121" s="45">
        <f t="shared" si="27"/>
        <v>27</v>
      </c>
      <c r="AL121" s="42">
        <f t="shared" si="29"/>
        <v>1</v>
      </c>
      <c r="AM121" s="43">
        <f t="shared" si="28"/>
        <v>27</v>
      </c>
    </row>
    <row r="122" spans="2:39" x14ac:dyDescent="0.25">
      <c r="B122" s="44" t="s">
        <v>129</v>
      </c>
      <c r="C122" s="44" t="s">
        <v>130</v>
      </c>
      <c r="D122" s="44">
        <v>55685</v>
      </c>
      <c r="E122" s="40">
        <v>1</v>
      </c>
      <c r="F122" s="40">
        <v>1</v>
      </c>
      <c r="G122" s="40">
        <v>0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0</v>
      </c>
      <c r="S122" s="40">
        <v>1</v>
      </c>
      <c r="T122" s="40">
        <v>1</v>
      </c>
      <c r="U122" s="40">
        <v>0</v>
      </c>
      <c r="V122" s="40">
        <v>0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1</v>
      </c>
      <c r="AC122" s="40">
        <v>1</v>
      </c>
      <c r="AD122" s="40">
        <v>1</v>
      </c>
      <c r="AE122" s="40">
        <v>1</v>
      </c>
      <c r="AF122" s="40">
        <v>1</v>
      </c>
      <c r="AG122" s="40">
        <v>1</v>
      </c>
      <c r="AH122" s="40">
        <v>0</v>
      </c>
      <c r="AI122" s="40">
        <v>1</v>
      </c>
      <c r="AJ122" s="40">
        <v>1</v>
      </c>
      <c r="AK122" s="45">
        <f t="shared" si="27"/>
        <v>27</v>
      </c>
      <c r="AL122" s="42">
        <f t="shared" si="29"/>
        <v>1</v>
      </c>
      <c r="AM122" s="43">
        <f t="shared" si="28"/>
        <v>27</v>
      </c>
    </row>
    <row r="123" spans="2:39" x14ac:dyDescent="0.25">
      <c r="B123" s="44" t="s">
        <v>133</v>
      </c>
      <c r="C123" s="44" t="s">
        <v>134</v>
      </c>
      <c r="D123" s="44">
        <v>55685</v>
      </c>
      <c r="E123" s="40">
        <v>1</v>
      </c>
      <c r="F123" s="40">
        <v>1</v>
      </c>
      <c r="G123" s="40">
        <v>0</v>
      </c>
      <c r="H123" s="40">
        <v>1</v>
      </c>
      <c r="I123" s="40">
        <v>0</v>
      </c>
      <c r="J123" s="40">
        <v>0</v>
      </c>
      <c r="K123" s="40">
        <v>1</v>
      </c>
      <c r="L123" s="40">
        <v>1</v>
      </c>
      <c r="M123" s="40">
        <v>1</v>
      </c>
      <c r="N123" s="40">
        <v>1</v>
      </c>
      <c r="O123" s="40">
        <v>0</v>
      </c>
      <c r="P123" s="40">
        <v>0</v>
      </c>
      <c r="Q123" s="40">
        <v>1</v>
      </c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5">
        <f t="shared" si="27"/>
        <v>9</v>
      </c>
      <c r="AL123" s="42">
        <f t="shared" si="29"/>
        <v>1</v>
      </c>
      <c r="AM123" s="43">
        <f t="shared" si="28"/>
        <v>9</v>
      </c>
    </row>
    <row r="124" spans="2:39" x14ac:dyDescent="0.25">
      <c r="B124" s="44" t="s">
        <v>137</v>
      </c>
      <c r="C124" s="44" t="s">
        <v>138</v>
      </c>
      <c r="D124" s="44">
        <v>55685</v>
      </c>
      <c r="E124" s="40">
        <v>1</v>
      </c>
      <c r="F124" s="40">
        <v>1</v>
      </c>
      <c r="G124" s="40">
        <v>0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>
        <v>1</v>
      </c>
      <c r="AD124" s="40">
        <v>1</v>
      </c>
      <c r="AE124" s="40">
        <v>1</v>
      </c>
      <c r="AF124" s="40">
        <v>1</v>
      </c>
      <c r="AG124" s="40">
        <v>1</v>
      </c>
      <c r="AH124" s="40">
        <v>1</v>
      </c>
      <c r="AI124" s="40">
        <v>1</v>
      </c>
      <c r="AJ124" s="40">
        <v>1</v>
      </c>
      <c r="AK124" s="45">
        <f t="shared" si="27"/>
        <v>29</v>
      </c>
      <c r="AL124" s="42">
        <f t="shared" si="29"/>
        <v>1</v>
      </c>
      <c r="AM124" s="43">
        <f t="shared" si="28"/>
        <v>29</v>
      </c>
    </row>
    <row r="125" spans="2:39" x14ac:dyDescent="0.25">
      <c r="B125" s="44" t="s">
        <v>284</v>
      </c>
      <c r="C125" s="44" t="s">
        <v>285</v>
      </c>
      <c r="D125" s="44">
        <v>55685</v>
      </c>
      <c r="E125" s="40">
        <v>0</v>
      </c>
      <c r="F125" s="40">
        <v>1</v>
      </c>
      <c r="G125" s="40">
        <v>0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1</v>
      </c>
      <c r="U125" s="40">
        <v>0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0</v>
      </c>
      <c r="AC125" s="40">
        <v>1</v>
      </c>
      <c r="AD125" s="40">
        <v>1</v>
      </c>
      <c r="AE125" s="40">
        <v>1</v>
      </c>
      <c r="AF125" s="40">
        <v>1</v>
      </c>
      <c r="AG125" s="40">
        <v>1</v>
      </c>
      <c r="AH125" s="40">
        <v>1</v>
      </c>
      <c r="AI125" s="40">
        <v>1</v>
      </c>
      <c r="AJ125" s="40">
        <v>1</v>
      </c>
      <c r="AK125" s="45">
        <f t="shared" si="27"/>
        <v>27</v>
      </c>
      <c r="AL125" s="42">
        <f t="shared" si="29"/>
        <v>1</v>
      </c>
      <c r="AM125" s="43">
        <f t="shared" si="28"/>
        <v>27</v>
      </c>
    </row>
    <row r="126" spans="2:39" x14ac:dyDescent="0.25">
      <c r="B126" s="44" t="s">
        <v>149</v>
      </c>
      <c r="C126" s="44" t="s">
        <v>150</v>
      </c>
      <c r="D126" s="44">
        <v>55685</v>
      </c>
      <c r="E126" s="40">
        <v>1</v>
      </c>
      <c r="F126" s="40">
        <v>1</v>
      </c>
      <c r="G126" s="40">
        <v>0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1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1</v>
      </c>
      <c r="AC126" s="40">
        <v>1</v>
      </c>
      <c r="AD126" s="40">
        <v>1</v>
      </c>
      <c r="AE126" s="40">
        <v>1</v>
      </c>
      <c r="AF126" s="40">
        <v>1</v>
      </c>
      <c r="AG126" s="40">
        <v>1</v>
      </c>
      <c r="AH126" s="40">
        <v>1</v>
      </c>
      <c r="AI126" s="40">
        <v>1</v>
      </c>
      <c r="AJ126" s="40">
        <v>0</v>
      </c>
      <c r="AK126" s="45">
        <f t="shared" si="27"/>
        <v>28</v>
      </c>
      <c r="AL126" s="42">
        <f t="shared" si="29"/>
        <v>1</v>
      </c>
      <c r="AM126" s="43">
        <f t="shared" si="28"/>
        <v>28</v>
      </c>
    </row>
    <row r="127" spans="2:39" x14ac:dyDescent="0.25">
      <c r="B127" s="44" t="s">
        <v>286</v>
      </c>
      <c r="C127" s="44" t="s">
        <v>287</v>
      </c>
      <c r="D127" s="44">
        <v>55685</v>
      </c>
      <c r="E127" s="40">
        <v>0</v>
      </c>
      <c r="F127" s="40">
        <v>1</v>
      </c>
      <c r="G127" s="40">
        <v>0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1</v>
      </c>
      <c r="AD127" s="40">
        <v>1</v>
      </c>
      <c r="AE127" s="40">
        <v>1</v>
      </c>
      <c r="AF127" s="40">
        <v>1</v>
      </c>
      <c r="AG127" s="40">
        <v>1</v>
      </c>
      <c r="AH127" s="40">
        <v>1</v>
      </c>
      <c r="AI127" s="40">
        <v>1</v>
      </c>
      <c r="AJ127" s="40">
        <v>1</v>
      </c>
      <c r="AK127" s="45">
        <f t="shared" si="27"/>
        <v>28</v>
      </c>
      <c r="AL127" s="42">
        <f t="shared" si="29"/>
        <v>1</v>
      </c>
      <c r="AM127" s="43">
        <f t="shared" si="28"/>
        <v>28</v>
      </c>
    </row>
    <row r="128" spans="2:39" x14ac:dyDescent="0.25">
      <c r="B128" s="44" t="s">
        <v>151</v>
      </c>
      <c r="C128" s="44" t="s">
        <v>152</v>
      </c>
      <c r="D128" s="44">
        <v>55685</v>
      </c>
      <c r="E128" s="40">
        <v>1</v>
      </c>
      <c r="F128" s="40">
        <v>1</v>
      </c>
      <c r="G128" s="40">
        <v>0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0</v>
      </c>
      <c r="V128" s="40">
        <v>0</v>
      </c>
      <c r="W128" s="40">
        <v>1</v>
      </c>
      <c r="X128" s="40">
        <v>1</v>
      </c>
      <c r="Y128" s="40">
        <v>1</v>
      </c>
      <c r="Z128" s="40">
        <v>1</v>
      </c>
      <c r="AA128" s="40">
        <v>1</v>
      </c>
      <c r="AB128" s="40">
        <v>1</v>
      </c>
      <c r="AC128" s="40">
        <v>0</v>
      </c>
      <c r="AD128" s="40">
        <v>1</v>
      </c>
      <c r="AE128" s="40">
        <v>1</v>
      </c>
      <c r="AF128" s="40">
        <v>1</v>
      </c>
      <c r="AG128" s="40">
        <v>1</v>
      </c>
      <c r="AH128" s="40">
        <v>1</v>
      </c>
      <c r="AI128" s="40">
        <v>1</v>
      </c>
      <c r="AJ128" s="40">
        <v>1</v>
      </c>
      <c r="AK128" s="45">
        <f t="shared" si="27"/>
        <v>28</v>
      </c>
      <c r="AL128" s="42">
        <f t="shared" si="29"/>
        <v>1</v>
      </c>
      <c r="AM128" s="43">
        <f t="shared" si="28"/>
        <v>28</v>
      </c>
    </row>
    <row r="129" spans="2:39" x14ac:dyDescent="0.25">
      <c r="B129" s="44" t="s">
        <v>292</v>
      </c>
      <c r="C129" s="44" t="s">
        <v>293</v>
      </c>
      <c r="D129" s="44">
        <v>55685</v>
      </c>
      <c r="E129" s="40">
        <v>0</v>
      </c>
      <c r="F129" s="40">
        <v>1</v>
      </c>
      <c r="G129" s="40">
        <v>0</v>
      </c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0</v>
      </c>
      <c r="V129" s="40">
        <v>0</v>
      </c>
      <c r="W129" s="40">
        <v>1</v>
      </c>
      <c r="X129" s="40">
        <v>1</v>
      </c>
      <c r="Y129" s="40">
        <v>1</v>
      </c>
      <c r="Z129" s="40">
        <v>0</v>
      </c>
      <c r="AA129" s="40">
        <v>1</v>
      </c>
      <c r="AB129" s="40">
        <v>1</v>
      </c>
      <c r="AC129" s="40">
        <v>1</v>
      </c>
      <c r="AD129" s="40">
        <v>1</v>
      </c>
      <c r="AE129" s="40">
        <v>1</v>
      </c>
      <c r="AF129" s="40">
        <v>1</v>
      </c>
      <c r="AG129" s="40">
        <v>1</v>
      </c>
      <c r="AH129" s="40">
        <v>1</v>
      </c>
      <c r="AI129" s="40">
        <v>0</v>
      </c>
      <c r="AJ129" s="40">
        <v>1</v>
      </c>
      <c r="AK129" s="45">
        <f t="shared" ref="AK129:AK151" si="30">SUM(E129:AJ129)</f>
        <v>26</v>
      </c>
      <c r="AL129" s="42">
        <f t="shared" si="29"/>
        <v>1</v>
      </c>
      <c r="AM129" s="43">
        <f t="shared" ref="AM129:AM151" si="31">SUMPRODUCT($E$21:$AJ$21,E129:AJ129)</f>
        <v>26</v>
      </c>
    </row>
    <row r="130" spans="2:39" x14ac:dyDescent="0.25">
      <c r="B130" s="44" t="s">
        <v>179</v>
      </c>
      <c r="C130" s="44" t="s">
        <v>180</v>
      </c>
      <c r="D130" s="44">
        <v>55685</v>
      </c>
      <c r="E130" s="40">
        <v>1</v>
      </c>
      <c r="F130" s="40">
        <v>1</v>
      </c>
      <c r="G130" s="40">
        <v>0</v>
      </c>
      <c r="H130" s="40">
        <v>1</v>
      </c>
      <c r="I130" s="40">
        <v>1</v>
      </c>
      <c r="J130" s="40">
        <v>1</v>
      </c>
      <c r="K130" s="40">
        <v>1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0</v>
      </c>
      <c r="R130" s="40">
        <v>1</v>
      </c>
      <c r="S130" s="40">
        <v>0</v>
      </c>
      <c r="T130" s="40">
        <v>1</v>
      </c>
      <c r="U130" s="40">
        <v>0</v>
      </c>
      <c r="V130" s="40">
        <v>0</v>
      </c>
      <c r="W130" s="40">
        <v>1</v>
      </c>
      <c r="X130" s="40">
        <v>1</v>
      </c>
      <c r="Y130" s="40">
        <v>1</v>
      </c>
      <c r="Z130" s="40">
        <v>1</v>
      </c>
      <c r="AA130" s="40">
        <v>0</v>
      </c>
      <c r="AB130" s="40">
        <v>1</v>
      </c>
      <c r="AC130" s="40">
        <v>1</v>
      </c>
      <c r="AD130" s="40">
        <v>1</v>
      </c>
      <c r="AE130" s="40">
        <v>1</v>
      </c>
      <c r="AF130" s="40">
        <v>0</v>
      </c>
      <c r="AG130" s="40">
        <v>1</v>
      </c>
      <c r="AH130" s="40">
        <v>1</v>
      </c>
      <c r="AI130" s="40">
        <v>0</v>
      </c>
      <c r="AJ130" s="40">
        <v>1</v>
      </c>
      <c r="AK130" s="45">
        <f t="shared" si="30"/>
        <v>24</v>
      </c>
      <c r="AL130" s="42">
        <f t="shared" si="29"/>
        <v>1</v>
      </c>
      <c r="AM130" s="43">
        <f t="shared" si="31"/>
        <v>24</v>
      </c>
    </row>
    <row r="131" spans="2:39" x14ac:dyDescent="0.25">
      <c r="B131" s="44" t="s">
        <v>181</v>
      </c>
      <c r="C131" s="44" t="s">
        <v>182</v>
      </c>
      <c r="D131" s="44">
        <v>55685</v>
      </c>
      <c r="E131" s="40">
        <v>1</v>
      </c>
      <c r="F131" s="40">
        <v>1</v>
      </c>
      <c r="G131" s="40">
        <v>0</v>
      </c>
      <c r="H131" s="40">
        <v>1</v>
      </c>
      <c r="I131" s="40">
        <v>1</v>
      </c>
      <c r="J131" s="40">
        <v>1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1</v>
      </c>
      <c r="X131" s="40">
        <v>1</v>
      </c>
      <c r="Y131" s="40">
        <v>1</v>
      </c>
      <c r="Z131" s="40">
        <v>1</v>
      </c>
      <c r="AA131" s="40">
        <v>1</v>
      </c>
      <c r="AB131" s="40">
        <v>1</v>
      </c>
      <c r="AC131" s="40">
        <v>1</v>
      </c>
      <c r="AD131" s="40">
        <v>1</v>
      </c>
      <c r="AE131" s="40">
        <v>1</v>
      </c>
      <c r="AF131" s="40">
        <v>1</v>
      </c>
      <c r="AG131" s="40">
        <v>1</v>
      </c>
      <c r="AH131" s="40">
        <v>0</v>
      </c>
      <c r="AI131" s="40">
        <v>1</v>
      </c>
      <c r="AJ131" s="40">
        <v>1</v>
      </c>
      <c r="AK131" s="45">
        <f t="shared" si="30"/>
        <v>28</v>
      </c>
      <c r="AL131" s="42">
        <f t="shared" si="29"/>
        <v>1</v>
      </c>
      <c r="AM131" s="43">
        <f t="shared" si="31"/>
        <v>28</v>
      </c>
    </row>
    <row r="132" spans="2:39" x14ac:dyDescent="0.25">
      <c r="B132" s="44" t="s">
        <v>183</v>
      </c>
      <c r="C132" s="44" t="s">
        <v>184</v>
      </c>
      <c r="D132" s="44">
        <v>55685</v>
      </c>
      <c r="E132" s="40">
        <v>1</v>
      </c>
      <c r="F132" s="40">
        <v>1</v>
      </c>
      <c r="G132" s="40">
        <v>0</v>
      </c>
      <c r="H132" s="40">
        <v>1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0</v>
      </c>
      <c r="P132" s="40">
        <v>1</v>
      </c>
      <c r="Q132" s="40">
        <v>1</v>
      </c>
      <c r="R132" s="40">
        <v>1</v>
      </c>
      <c r="S132" s="40">
        <v>1</v>
      </c>
      <c r="T132" s="40">
        <v>1</v>
      </c>
      <c r="U132" s="40">
        <v>0</v>
      </c>
      <c r="V132" s="40">
        <v>0</v>
      </c>
      <c r="W132" s="40">
        <v>1</v>
      </c>
      <c r="X132" s="40">
        <v>1</v>
      </c>
      <c r="Y132" s="40">
        <v>1</v>
      </c>
      <c r="Z132" s="40">
        <v>1</v>
      </c>
      <c r="AA132" s="40">
        <v>1</v>
      </c>
      <c r="AB132" s="40">
        <v>1</v>
      </c>
      <c r="AC132" s="40">
        <v>1</v>
      </c>
      <c r="AD132" s="40">
        <v>1</v>
      </c>
      <c r="AE132" s="40">
        <v>1</v>
      </c>
      <c r="AF132" s="40">
        <v>1</v>
      </c>
      <c r="AG132" s="40">
        <v>0</v>
      </c>
      <c r="AH132" s="40">
        <v>1</v>
      </c>
      <c r="AI132" s="40">
        <v>1</v>
      </c>
      <c r="AJ132" s="40">
        <v>1</v>
      </c>
      <c r="AK132" s="45">
        <f t="shared" si="30"/>
        <v>27</v>
      </c>
      <c r="AL132" s="42">
        <f t="shared" si="29"/>
        <v>1</v>
      </c>
      <c r="AM132" s="43">
        <f t="shared" si="31"/>
        <v>27</v>
      </c>
    </row>
    <row r="133" spans="2:39" x14ac:dyDescent="0.25">
      <c r="B133" s="44" t="s">
        <v>187</v>
      </c>
      <c r="C133" s="44" t="s">
        <v>188</v>
      </c>
      <c r="D133" s="44">
        <v>55685</v>
      </c>
      <c r="E133" s="40">
        <v>1</v>
      </c>
      <c r="F133" s="40">
        <v>1</v>
      </c>
      <c r="G133" s="40">
        <v>0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1</v>
      </c>
      <c r="AD133" s="40">
        <v>1</v>
      </c>
      <c r="AE133" s="40">
        <v>1</v>
      </c>
      <c r="AF133" s="40">
        <v>1</v>
      </c>
      <c r="AG133" s="40">
        <v>1</v>
      </c>
      <c r="AH133" s="40">
        <v>1</v>
      </c>
      <c r="AI133" s="40">
        <v>1</v>
      </c>
      <c r="AJ133" s="40">
        <v>1</v>
      </c>
      <c r="AK133" s="45">
        <f t="shared" si="30"/>
        <v>29</v>
      </c>
      <c r="AL133" s="42">
        <f t="shared" si="29"/>
        <v>1</v>
      </c>
      <c r="AM133" s="43">
        <f t="shared" si="31"/>
        <v>29</v>
      </c>
    </row>
    <row r="134" spans="2:39" x14ac:dyDescent="0.25">
      <c r="B134" s="44" t="s">
        <v>199</v>
      </c>
      <c r="C134" s="44" t="s">
        <v>200</v>
      </c>
      <c r="D134" s="44">
        <v>55685</v>
      </c>
      <c r="E134" s="40">
        <v>1</v>
      </c>
      <c r="F134" s="40">
        <v>1</v>
      </c>
      <c r="G134" s="40">
        <v>0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1</v>
      </c>
      <c r="AC134" s="40">
        <v>1</v>
      </c>
      <c r="AD134" s="40">
        <v>1</v>
      </c>
      <c r="AE134" s="40">
        <v>1</v>
      </c>
      <c r="AF134" s="40">
        <v>1</v>
      </c>
      <c r="AG134" s="40">
        <v>1</v>
      </c>
      <c r="AH134" s="40">
        <v>1</v>
      </c>
      <c r="AI134" s="40">
        <v>1</v>
      </c>
      <c r="AJ134" s="40">
        <v>1</v>
      </c>
      <c r="AK134" s="45">
        <f t="shared" si="30"/>
        <v>29</v>
      </c>
      <c r="AL134" s="42">
        <f t="shared" si="29"/>
        <v>1</v>
      </c>
      <c r="AM134" s="43">
        <f t="shared" si="31"/>
        <v>29</v>
      </c>
    </row>
    <row r="135" spans="2:39" x14ac:dyDescent="0.25">
      <c r="B135" s="44" t="s">
        <v>205</v>
      </c>
      <c r="C135" s="44" t="s">
        <v>206</v>
      </c>
      <c r="D135" s="44">
        <v>55685</v>
      </c>
      <c r="E135" s="40">
        <v>1</v>
      </c>
      <c r="F135" s="40">
        <v>1</v>
      </c>
      <c r="G135" s="40">
        <v>0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1</v>
      </c>
      <c r="Y135" s="40">
        <v>1</v>
      </c>
      <c r="Z135" s="40">
        <v>1</v>
      </c>
      <c r="AA135" s="40">
        <v>1</v>
      </c>
      <c r="AB135" s="40">
        <v>0</v>
      </c>
      <c r="AC135" s="40">
        <v>1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40">
        <v>1</v>
      </c>
      <c r="AJ135" s="40">
        <v>1</v>
      </c>
      <c r="AK135" s="45">
        <f t="shared" si="30"/>
        <v>28</v>
      </c>
      <c r="AL135" s="42">
        <f t="shared" si="29"/>
        <v>1</v>
      </c>
      <c r="AM135" s="43">
        <f t="shared" si="31"/>
        <v>28</v>
      </c>
    </row>
    <row r="136" spans="2:39" x14ac:dyDescent="0.25">
      <c r="B136" s="44" t="s">
        <v>211</v>
      </c>
      <c r="C136" s="44" t="s">
        <v>212</v>
      </c>
      <c r="D136" s="44">
        <v>55685</v>
      </c>
      <c r="E136" s="40">
        <v>0</v>
      </c>
      <c r="F136" s="40">
        <v>1</v>
      </c>
      <c r="G136" s="40">
        <v>0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0</v>
      </c>
      <c r="V136" s="40">
        <v>0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1</v>
      </c>
      <c r="AC136" s="40">
        <v>1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1</v>
      </c>
      <c r="AJ136" s="40">
        <v>1</v>
      </c>
      <c r="AK136" s="45">
        <f t="shared" si="30"/>
        <v>28</v>
      </c>
      <c r="AL136" s="42">
        <f t="shared" si="29"/>
        <v>1</v>
      </c>
      <c r="AM136" s="43">
        <f t="shared" si="31"/>
        <v>28</v>
      </c>
    </row>
    <row r="137" spans="2:39" x14ac:dyDescent="0.25">
      <c r="B137" s="44" t="s">
        <v>46</v>
      </c>
      <c r="C137" s="44" t="s">
        <v>47</v>
      </c>
      <c r="D137" s="44">
        <v>55685</v>
      </c>
      <c r="E137" s="40">
        <v>1</v>
      </c>
      <c r="F137" s="40">
        <v>1</v>
      </c>
      <c r="G137" s="40">
        <v>0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1</v>
      </c>
      <c r="U137" s="40">
        <v>0</v>
      </c>
      <c r="V137" s="40">
        <v>0</v>
      </c>
      <c r="W137" s="40">
        <v>1</v>
      </c>
      <c r="X137" s="40">
        <v>1</v>
      </c>
      <c r="Y137" s="40">
        <v>1</v>
      </c>
      <c r="Z137" s="40">
        <v>1</v>
      </c>
      <c r="AA137" s="40">
        <v>1</v>
      </c>
      <c r="AB137" s="40">
        <v>1</v>
      </c>
      <c r="AC137" s="40">
        <v>1</v>
      </c>
      <c r="AD137" s="40">
        <v>1</v>
      </c>
      <c r="AE137" s="40">
        <v>1</v>
      </c>
      <c r="AF137" s="40">
        <v>1</v>
      </c>
      <c r="AG137" s="40">
        <v>1</v>
      </c>
      <c r="AH137" s="40">
        <v>1</v>
      </c>
      <c r="AI137" s="40">
        <v>1</v>
      </c>
      <c r="AJ137" s="40">
        <v>1</v>
      </c>
      <c r="AK137" s="45">
        <f t="shared" si="30"/>
        <v>29</v>
      </c>
      <c r="AL137" s="42">
        <f t="shared" si="29"/>
        <v>1</v>
      </c>
      <c r="AM137" s="43">
        <f t="shared" si="31"/>
        <v>29</v>
      </c>
    </row>
    <row r="138" spans="2:39" x14ac:dyDescent="0.25">
      <c r="B138" s="44" t="s">
        <v>219</v>
      </c>
      <c r="C138" s="44" t="s">
        <v>220</v>
      </c>
      <c r="D138" s="44">
        <v>55685</v>
      </c>
      <c r="E138" s="40">
        <v>1</v>
      </c>
      <c r="F138" s="40">
        <v>1</v>
      </c>
      <c r="G138" s="40">
        <v>0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1</v>
      </c>
      <c r="Z138" s="40">
        <v>1</v>
      </c>
      <c r="AA138" s="40">
        <v>1</v>
      </c>
      <c r="AB138" s="40">
        <v>1</v>
      </c>
      <c r="AC138" s="40">
        <v>1</v>
      </c>
      <c r="AD138" s="40">
        <v>1</v>
      </c>
      <c r="AE138" s="40">
        <v>1</v>
      </c>
      <c r="AF138" s="40">
        <v>1</v>
      </c>
      <c r="AG138" s="40">
        <v>1</v>
      </c>
      <c r="AH138" s="40">
        <v>1</v>
      </c>
      <c r="AI138" s="40">
        <v>1</v>
      </c>
      <c r="AJ138" s="40">
        <v>1</v>
      </c>
      <c r="AK138" s="45">
        <f t="shared" si="30"/>
        <v>29</v>
      </c>
      <c r="AL138" s="42">
        <f t="shared" si="29"/>
        <v>1</v>
      </c>
      <c r="AM138" s="43">
        <f t="shared" si="31"/>
        <v>29</v>
      </c>
    </row>
    <row r="139" spans="2:39" x14ac:dyDescent="0.25">
      <c r="B139" s="44" t="s">
        <v>223</v>
      </c>
      <c r="C139" s="44" t="s">
        <v>224</v>
      </c>
      <c r="D139" s="44">
        <v>55685</v>
      </c>
      <c r="E139" s="40">
        <v>1</v>
      </c>
      <c r="F139" s="40">
        <v>1</v>
      </c>
      <c r="G139" s="40">
        <v>0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1</v>
      </c>
      <c r="T139" s="40">
        <v>1</v>
      </c>
      <c r="U139" s="40">
        <v>0</v>
      </c>
      <c r="V139" s="40">
        <v>0</v>
      </c>
      <c r="W139" s="40">
        <v>1</v>
      </c>
      <c r="X139" s="40">
        <v>1</v>
      </c>
      <c r="Y139" s="40">
        <v>1</v>
      </c>
      <c r="Z139" s="40">
        <v>1</v>
      </c>
      <c r="AA139" s="40">
        <v>1</v>
      </c>
      <c r="AB139" s="40">
        <v>1</v>
      </c>
      <c r="AC139" s="40">
        <v>1</v>
      </c>
      <c r="AD139" s="40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1</v>
      </c>
      <c r="AJ139" s="40">
        <v>1</v>
      </c>
      <c r="AK139" s="45">
        <f t="shared" si="30"/>
        <v>29</v>
      </c>
      <c r="AL139" s="42">
        <f t="shared" si="29"/>
        <v>1</v>
      </c>
      <c r="AM139" s="43">
        <f t="shared" si="31"/>
        <v>29</v>
      </c>
    </row>
    <row r="140" spans="2:39" x14ac:dyDescent="0.25">
      <c r="B140" s="44" t="s">
        <v>227</v>
      </c>
      <c r="C140" s="44" t="s">
        <v>228</v>
      </c>
      <c r="D140" s="44">
        <v>55685</v>
      </c>
      <c r="E140" s="40">
        <v>1</v>
      </c>
      <c r="F140" s="40">
        <v>1</v>
      </c>
      <c r="G140" s="40">
        <v>0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0</v>
      </c>
      <c r="P140" s="40">
        <v>1</v>
      </c>
      <c r="Q140" s="40">
        <v>1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1</v>
      </c>
      <c r="X140" s="40">
        <v>1</v>
      </c>
      <c r="Y140" s="40">
        <v>0</v>
      </c>
      <c r="Z140" s="40">
        <v>0</v>
      </c>
      <c r="AA140" s="40">
        <v>1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5">
        <f t="shared" si="30"/>
        <v>14</v>
      </c>
      <c r="AL140" s="42">
        <f t="shared" si="29"/>
        <v>1</v>
      </c>
      <c r="AM140" s="43">
        <f t="shared" si="31"/>
        <v>14</v>
      </c>
    </row>
    <row r="141" spans="2:39" x14ac:dyDescent="0.25">
      <c r="B141" s="44" t="s">
        <v>233</v>
      </c>
      <c r="C141" s="44" t="s">
        <v>234</v>
      </c>
      <c r="D141" s="44">
        <v>55685</v>
      </c>
      <c r="E141" s="40">
        <v>1</v>
      </c>
      <c r="F141" s="40">
        <v>1</v>
      </c>
      <c r="G141" s="40">
        <v>0</v>
      </c>
      <c r="H141" s="40">
        <v>1</v>
      </c>
      <c r="I141" s="40">
        <v>1</v>
      </c>
      <c r="J141" s="40">
        <v>1</v>
      </c>
      <c r="K141" s="40">
        <v>1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0</v>
      </c>
      <c r="V141" s="40">
        <v>0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1</v>
      </c>
      <c r="AC141" s="40">
        <v>1</v>
      </c>
      <c r="AD141" s="40">
        <v>1</v>
      </c>
      <c r="AE141" s="40">
        <v>1</v>
      </c>
      <c r="AF141" s="40">
        <v>1</v>
      </c>
      <c r="AG141" s="40">
        <v>1</v>
      </c>
      <c r="AH141" s="40">
        <v>1</v>
      </c>
      <c r="AI141" s="40">
        <v>1</v>
      </c>
      <c r="AJ141" s="40">
        <v>1</v>
      </c>
      <c r="AK141" s="45">
        <f t="shared" si="30"/>
        <v>29</v>
      </c>
      <c r="AL141" s="42">
        <f t="shared" si="29"/>
        <v>1</v>
      </c>
      <c r="AM141" s="43">
        <f t="shared" si="31"/>
        <v>29</v>
      </c>
    </row>
    <row r="142" spans="2:39" x14ac:dyDescent="0.25">
      <c r="B142" s="44" t="s">
        <v>239</v>
      </c>
      <c r="C142" s="44" t="s">
        <v>240</v>
      </c>
      <c r="D142" s="44">
        <v>55685</v>
      </c>
      <c r="E142" s="40">
        <v>1</v>
      </c>
      <c r="F142" s="40">
        <v>1</v>
      </c>
      <c r="G142" s="40">
        <v>0</v>
      </c>
      <c r="H142" s="40">
        <v>1</v>
      </c>
      <c r="I142" s="40">
        <v>1</v>
      </c>
      <c r="J142" s="40">
        <v>0</v>
      </c>
      <c r="K142" s="40">
        <v>1</v>
      </c>
      <c r="L142" s="40">
        <v>1</v>
      </c>
      <c r="M142" s="40">
        <v>1</v>
      </c>
      <c r="N142" s="40">
        <v>0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>
        <v>1</v>
      </c>
      <c r="U142" s="40">
        <v>0</v>
      </c>
      <c r="V142" s="40">
        <v>0</v>
      </c>
      <c r="W142" s="40">
        <v>1</v>
      </c>
      <c r="X142" s="40">
        <v>1</v>
      </c>
      <c r="Y142" s="40">
        <v>1</v>
      </c>
      <c r="Z142" s="40">
        <v>1</v>
      </c>
      <c r="AA142" s="40">
        <v>1</v>
      </c>
      <c r="AB142" s="40">
        <v>1</v>
      </c>
      <c r="AC142" s="40">
        <v>1</v>
      </c>
      <c r="AD142" s="40">
        <v>1</v>
      </c>
      <c r="AE142" s="40">
        <v>0</v>
      </c>
      <c r="AF142" s="40">
        <v>1</v>
      </c>
      <c r="AG142" s="40">
        <v>1</v>
      </c>
      <c r="AH142" s="40">
        <v>0</v>
      </c>
      <c r="AI142" s="40">
        <v>1</v>
      </c>
      <c r="AJ142" s="40">
        <v>1</v>
      </c>
      <c r="AK142" s="45">
        <f t="shared" si="30"/>
        <v>25</v>
      </c>
      <c r="AL142" s="42">
        <f t="shared" si="29"/>
        <v>1</v>
      </c>
      <c r="AM142" s="43">
        <f t="shared" si="31"/>
        <v>25</v>
      </c>
    </row>
    <row r="143" spans="2:39" x14ac:dyDescent="0.25">
      <c r="B143" s="44" t="s">
        <v>241</v>
      </c>
      <c r="C143" s="44" t="s">
        <v>242</v>
      </c>
      <c r="D143" s="44">
        <v>55685</v>
      </c>
      <c r="E143" s="40">
        <v>1</v>
      </c>
      <c r="F143" s="40">
        <v>1</v>
      </c>
      <c r="G143" s="40">
        <v>0</v>
      </c>
      <c r="H143" s="40">
        <v>1</v>
      </c>
      <c r="I143" s="40">
        <v>0</v>
      </c>
      <c r="J143" s="40">
        <v>0</v>
      </c>
      <c r="K143" s="40">
        <v>1</v>
      </c>
      <c r="L143" s="40">
        <v>0</v>
      </c>
      <c r="M143" s="40">
        <v>1</v>
      </c>
      <c r="N143" s="40">
        <v>0</v>
      </c>
      <c r="O143" s="40">
        <v>1</v>
      </c>
      <c r="P143" s="40">
        <v>0</v>
      </c>
      <c r="Q143" s="40">
        <v>0</v>
      </c>
      <c r="R143" s="40">
        <v>1</v>
      </c>
      <c r="S143" s="40">
        <v>1</v>
      </c>
      <c r="T143" s="40">
        <v>0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0</v>
      </c>
      <c r="AA143" s="40">
        <v>1</v>
      </c>
      <c r="AB143" s="40">
        <v>0</v>
      </c>
      <c r="AC143" s="40">
        <v>0</v>
      </c>
      <c r="AD143" s="40">
        <v>0</v>
      </c>
      <c r="AE143" s="40">
        <v>0</v>
      </c>
      <c r="AF143" s="40">
        <v>1</v>
      </c>
      <c r="AG143" s="40">
        <v>1</v>
      </c>
      <c r="AH143" s="40">
        <v>0</v>
      </c>
      <c r="AI143" s="40">
        <v>1</v>
      </c>
      <c r="AJ143" s="40">
        <v>0</v>
      </c>
      <c r="AK143" s="45">
        <f t="shared" si="30"/>
        <v>15</v>
      </c>
      <c r="AL143" s="42">
        <f t="shared" si="29"/>
        <v>1</v>
      </c>
      <c r="AM143" s="43">
        <f t="shared" si="31"/>
        <v>15</v>
      </c>
    </row>
    <row r="144" spans="2:39" x14ac:dyDescent="0.25">
      <c r="B144" s="44" t="s">
        <v>247</v>
      </c>
      <c r="C144" s="44" t="s">
        <v>248</v>
      </c>
      <c r="D144" s="44">
        <v>55685</v>
      </c>
      <c r="E144" s="40">
        <v>0</v>
      </c>
      <c r="F144" s="40">
        <v>0</v>
      </c>
      <c r="G144" s="40">
        <v>0</v>
      </c>
      <c r="H144" s="40">
        <v>0</v>
      </c>
      <c r="I144" s="40">
        <v>1</v>
      </c>
      <c r="J144" s="40">
        <v>1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>
        <v>0</v>
      </c>
      <c r="T144" s="40">
        <v>0</v>
      </c>
      <c r="U144" s="40">
        <v>0</v>
      </c>
      <c r="V144" s="40">
        <v>0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C144" s="40">
        <v>0</v>
      </c>
      <c r="AD144" s="40">
        <v>0</v>
      </c>
      <c r="AE144" s="40">
        <v>0</v>
      </c>
      <c r="AF144" s="40">
        <v>0</v>
      </c>
      <c r="AG144" s="40">
        <v>0</v>
      </c>
      <c r="AH144" s="40">
        <v>0</v>
      </c>
      <c r="AI144" s="40">
        <v>0</v>
      </c>
      <c r="AJ144" s="40">
        <v>0</v>
      </c>
      <c r="AK144" s="45">
        <f t="shared" si="30"/>
        <v>2</v>
      </c>
      <c r="AL144" s="42">
        <f t="shared" si="29"/>
        <v>1</v>
      </c>
      <c r="AM144" s="43">
        <f t="shared" si="31"/>
        <v>2</v>
      </c>
    </row>
    <row r="145" spans="2:39" x14ac:dyDescent="0.25">
      <c r="B145" s="44" t="s">
        <v>304</v>
      </c>
      <c r="C145" s="44" t="s">
        <v>305</v>
      </c>
      <c r="D145" s="44">
        <v>55685</v>
      </c>
      <c r="E145" s="40">
        <v>0</v>
      </c>
      <c r="F145" s="40">
        <v>1</v>
      </c>
      <c r="G145" s="40">
        <v>0</v>
      </c>
      <c r="H145" s="40">
        <v>1</v>
      </c>
      <c r="I145" s="40">
        <v>1</v>
      </c>
      <c r="J145" s="40">
        <v>1</v>
      </c>
      <c r="K145" s="40">
        <v>1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0</v>
      </c>
      <c r="V145" s="40">
        <v>0</v>
      </c>
      <c r="W145" s="40">
        <v>1</v>
      </c>
      <c r="X145" s="40">
        <v>1</v>
      </c>
      <c r="Y145" s="40">
        <v>1</v>
      </c>
      <c r="Z145" s="40">
        <v>1</v>
      </c>
      <c r="AA145" s="40">
        <v>1</v>
      </c>
      <c r="AB145" s="40">
        <v>1</v>
      </c>
      <c r="AC145" s="40">
        <v>1</v>
      </c>
      <c r="AD145" s="40">
        <v>1</v>
      </c>
      <c r="AE145" s="40">
        <v>1</v>
      </c>
      <c r="AF145" s="40">
        <v>0</v>
      </c>
      <c r="AG145" s="40">
        <v>1</v>
      </c>
      <c r="AH145" s="40">
        <v>1</v>
      </c>
      <c r="AI145" s="40">
        <v>1</v>
      </c>
      <c r="AJ145" s="40">
        <v>0</v>
      </c>
      <c r="AK145" s="45">
        <f t="shared" si="30"/>
        <v>26</v>
      </c>
      <c r="AL145" s="42">
        <f t="shared" si="29"/>
        <v>1</v>
      </c>
      <c r="AM145" s="43">
        <f t="shared" si="31"/>
        <v>26</v>
      </c>
    </row>
    <row r="146" spans="2:39" x14ac:dyDescent="0.25">
      <c r="B146" s="44" t="s">
        <v>257</v>
      </c>
      <c r="C146" s="44" t="s">
        <v>258</v>
      </c>
      <c r="D146" s="44">
        <v>55685</v>
      </c>
      <c r="E146" s="40">
        <v>1</v>
      </c>
      <c r="F146" s="40">
        <v>1</v>
      </c>
      <c r="G146" s="40">
        <v>0</v>
      </c>
      <c r="H146" s="40">
        <v>1</v>
      </c>
      <c r="I146" s="40">
        <v>1</v>
      </c>
      <c r="J146" s="40">
        <v>1</v>
      </c>
      <c r="K146" s="40">
        <v>1</v>
      </c>
      <c r="L146" s="40">
        <v>1</v>
      </c>
      <c r="M146" s="40">
        <v>0</v>
      </c>
      <c r="N146" s="40">
        <v>1</v>
      </c>
      <c r="O146" s="40">
        <v>1</v>
      </c>
      <c r="P146" s="40">
        <v>1</v>
      </c>
      <c r="Q146" s="40">
        <v>1</v>
      </c>
      <c r="R146" s="40">
        <v>1</v>
      </c>
      <c r="S146" s="40">
        <v>1</v>
      </c>
      <c r="T146" s="40">
        <v>1</v>
      </c>
      <c r="U146" s="40">
        <v>0</v>
      </c>
      <c r="V146" s="40">
        <v>0</v>
      </c>
      <c r="W146" s="40">
        <v>1</v>
      </c>
      <c r="X146" s="40">
        <v>1</v>
      </c>
      <c r="Y146" s="40">
        <v>1</v>
      </c>
      <c r="Z146" s="40">
        <v>1</v>
      </c>
      <c r="AA146" s="40">
        <v>1</v>
      </c>
      <c r="AB146" s="40">
        <v>1</v>
      </c>
      <c r="AC146" s="40">
        <v>1</v>
      </c>
      <c r="AD146" s="40">
        <v>1</v>
      </c>
      <c r="AE146" s="40">
        <v>1</v>
      </c>
      <c r="AF146" s="40">
        <v>1</v>
      </c>
      <c r="AG146" s="40">
        <v>1</v>
      </c>
      <c r="AH146" s="40">
        <v>0</v>
      </c>
      <c r="AI146" s="40">
        <v>1</v>
      </c>
      <c r="AJ146" s="40">
        <v>1</v>
      </c>
      <c r="AK146" s="45">
        <f t="shared" si="30"/>
        <v>27</v>
      </c>
      <c r="AL146" s="42">
        <f t="shared" si="29"/>
        <v>1</v>
      </c>
      <c r="AM146" s="43">
        <f t="shared" si="31"/>
        <v>27</v>
      </c>
    </row>
    <row r="147" spans="2:39" x14ac:dyDescent="0.25">
      <c r="B147" s="44" t="s">
        <v>259</v>
      </c>
      <c r="C147" s="44" t="s">
        <v>260</v>
      </c>
      <c r="D147" s="44">
        <v>55685</v>
      </c>
      <c r="E147" s="40">
        <v>1</v>
      </c>
      <c r="F147" s="40">
        <v>1</v>
      </c>
      <c r="G147" s="40">
        <v>0</v>
      </c>
      <c r="H147" s="40">
        <v>1</v>
      </c>
      <c r="I147" s="40">
        <v>1</v>
      </c>
      <c r="J147" s="40">
        <v>1</v>
      </c>
      <c r="K147" s="40">
        <v>1</v>
      </c>
      <c r="L147" s="40">
        <v>1</v>
      </c>
      <c r="M147" s="40">
        <v>1</v>
      </c>
      <c r="N147" s="40">
        <v>1</v>
      </c>
      <c r="O147" s="40">
        <v>1</v>
      </c>
      <c r="P147" s="40">
        <v>1</v>
      </c>
      <c r="Q147" s="40">
        <v>1</v>
      </c>
      <c r="R147" s="40">
        <v>1</v>
      </c>
      <c r="S147" s="40">
        <v>1</v>
      </c>
      <c r="T147" s="40">
        <v>1</v>
      </c>
      <c r="U147" s="40">
        <v>0</v>
      </c>
      <c r="V147" s="40">
        <v>0</v>
      </c>
      <c r="W147" s="40">
        <v>1</v>
      </c>
      <c r="X147" s="40">
        <v>1</v>
      </c>
      <c r="Y147" s="40">
        <v>1</v>
      </c>
      <c r="Z147" s="40">
        <v>1</v>
      </c>
      <c r="AA147" s="40">
        <v>1</v>
      </c>
      <c r="AB147" s="40">
        <v>1</v>
      </c>
      <c r="AC147" s="40">
        <v>1</v>
      </c>
      <c r="AD147" s="40">
        <v>1</v>
      </c>
      <c r="AE147" s="40">
        <v>1</v>
      </c>
      <c r="AF147" s="40">
        <v>1</v>
      </c>
      <c r="AG147" s="40">
        <v>1</v>
      </c>
      <c r="AH147" s="40">
        <v>1</v>
      </c>
      <c r="AI147" s="40">
        <v>1</v>
      </c>
      <c r="AJ147" s="40">
        <v>0</v>
      </c>
      <c r="AK147" s="45">
        <f t="shared" si="30"/>
        <v>28</v>
      </c>
      <c r="AL147" s="42">
        <f t="shared" si="29"/>
        <v>1</v>
      </c>
      <c r="AM147" s="43">
        <f t="shared" si="31"/>
        <v>28</v>
      </c>
    </row>
    <row r="148" spans="2:39" x14ac:dyDescent="0.25">
      <c r="B148" s="44" t="s">
        <v>261</v>
      </c>
      <c r="C148" s="44" t="s">
        <v>262</v>
      </c>
      <c r="D148" s="44">
        <v>55685</v>
      </c>
      <c r="E148" s="40">
        <v>1</v>
      </c>
      <c r="F148" s="40">
        <v>1</v>
      </c>
      <c r="G148" s="40">
        <v>0</v>
      </c>
      <c r="H148" s="40">
        <v>1</v>
      </c>
      <c r="I148" s="40">
        <v>1</v>
      </c>
      <c r="J148" s="40">
        <v>1</v>
      </c>
      <c r="K148" s="40">
        <v>1</v>
      </c>
      <c r="L148" s="40">
        <v>1</v>
      </c>
      <c r="M148" s="40">
        <v>1</v>
      </c>
      <c r="N148" s="40">
        <v>1</v>
      </c>
      <c r="O148" s="40">
        <v>1</v>
      </c>
      <c r="P148" s="40">
        <v>1</v>
      </c>
      <c r="Q148" s="40">
        <v>1</v>
      </c>
      <c r="R148" s="40">
        <v>1</v>
      </c>
      <c r="S148" s="40">
        <v>1</v>
      </c>
      <c r="T148" s="40">
        <v>1</v>
      </c>
      <c r="U148" s="40">
        <v>0</v>
      </c>
      <c r="V148" s="40">
        <v>0</v>
      </c>
      <c r="W148" s="40">
        <v>1</v>
      </c>
      <c r="X148" s="40">
        <v>1</v>
      </c>
      <c r="Y148" s="40">
        <v>1</v>
      </c>
      <c r="Z148" s="40">
        <v>1</v>
      </c>
      <c r="AA148" s="40">
        <v>1</v>
      </c>
      <c r="AB148" s="40">
        <v>1</v>
      </c>
      <c r="AC148" s="40">
        <v>1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1</v>
      </c>
      <c r="AJ148" s="40">
        <v>1</v>
      </c>
      <c r="AK148" s="45">
        <f t="shared" si="30"/>
        <v>29</v>
      </c>
      <c r="AL148" s="42">
        <f t="shared" si="29"/>
        <v>1</v>
      </c>
      <c r="AM148" s="43">
        <f t="shared" si="31"/>
        <v>29</v>
      </c>
    </row>
    <row r="149" spans="2:39" x14ac:dyDescent="0.25">
      <c r="B149" s="44" t="s">
        <v>263</v>
      </c>
      <c r="C149" s="44" t="s">
        <v>264</v>
      </c>
      <c r="D149" s="44">
        <v>55685</v>
      </c>
      <c r="E149" s="40">
        <v>1</v>
      </c>
      <c r="F149" s="40">
        <v>1</v>
      </c>
      <c r="G149" s="40">
        <v>0</v>
      </c>
      <c r="H149" s="40">
        <v>1</v>
      </c>
      <c r="I149" s="40">
        <v>1</v>
      </c>
      <c r="J149" s="40">
        <v>1</v>
      </c>
      <c r="K149" s="40">
        <v>1</v>
      </c>
      <c r="L149" s="40">
        <v>1</v>
      </c>
      <c r="M149" s="40">
        <v>1</v>
      </c>
      <c r="N149" s="40">
        <v>1</v>
      </c>
      <c r="O149" s="40">
        <v>1</v>
      </c>
      <c r="P149" s="40">
        <v>1</v>
      </c>
      <c r="Q149" s="40">
        <v>1</v>
      </c>
      <c r="R149" s="40">
        <v>1</v>
      </c>
      <c r="S149" s="40">
        <v>1</v>
      </c>
      <c r="T149" s="40">
        <v>1</v>
      </c>
      <c r="U149" s="40">
        <v>0</v>
      </c>
      <c r="V149" s="40">
        <v>0</v>
      </c>
      <c r="W149" s="40">
        <v>1</v>
      </c>
      <c r="X149" s="40">
        <v>1</v>
      </c>
      <c r="Y149" s="40">
        <v>1</v>
      </c>
      <c r="Z149" s="40">
        <v>1</v>
      </c>
      <c r="AA149" s="40">
        <v>1</v>
      </c>
      <c r="AB149" s="40">
        <v>1</v>
      </c>
      <c r="AC149" s="40">
        <v>1</v>
      </c>
      <c r="AD149" s="40">
        <v>1</v>
      </c>
      <c r="AE149" s="40">
        <v>1</v>
      </c>
      <c r="AF149" s="40">
        <v>1</v>
      </c>
      <c r="AG149" s="40">
        <v>1</v>
      </c>
      <c r="AH149" s="40">
        <v>1</v>
      </c>
      <c r="AI149" s="40">
        <v>1</v>
      </c>
      <c r="AJ149" s="40">
        <v>1</v>
      </c>
      <c r="AK149" s="45">
        <f t="shared" si="30"/>
        <v>29</v>
      </c>
      <c r="AL149" s="42">
        <f t="shared" si="29"/>
        <v>1</v>
      </c>
      <c r="AM149" s="43">
        <f t="shared" si="31"/>
        <v>29</v>
      </c>
    </row>
    <row r="150" spans="2:39" x14ac:dyDescent="0.25">
      <c r="B150" s="44" t="s">
        <v>267</v>
      </c>
      <c r="C150" s="44" t="s">
        <v>268</v>
      </c>
      <c r="D150" s="44">
        <v>55685</v>
      </c>
      <c r="E150" s="40">
        <v>1</v>
      </c>
      <c r="F150" s="40">
        <v>1</v>
      </c>
      <c r="G150" s="40">
        <v>0</v>
      </c>
      <c r="H150" s="40">
        <v>1</v>
      </c>
      <c r="I150" s="40">
        <v>1</v>
      </c>
      <c r="J150" s="40">
        <v>1</v>
      </c>
      <c r="K150" s="40">
        <v>1</v>
      </c>
      <c r="L150" s="40">
        <v>1</v>
      </c>
      <c r="M150" s="40">
        <v>1</v>
      </c>
      <c r="N150" s="40">
        <v>1</v>
      </c>
      <c r="O150" s="40">
        <v>1</v>
      </c>
      <c r="P150" s="40">
        <v>1</v>
      </c>
      <c r="Q150" s="40">
        <v>1</v>
      </c>
      <c r="R150" s="40">
        <v>1</v>
      </c>
      <c r="S150" s="40">
        <v>1</v>
      </c>
      <c r="T150" s="40">
        <v>1</v>
      </c>
      <c r="U150" s="40">
        <v>0</v>
      </c>
      <c r="V150" s="40">
        <v>0</v>
      </c>
      <c r="W150" s="40">
        <v>1</v>
      </c>
      <c r="X150" s="40">
        <v>1</v>
      </c>
      <c r="Y150" s="40">
        <v>1</v>
      </c>
      <c r="Z150" s="40">
        <v>1</v>
      </c>
      <c r="AA150" s="40">
        <v>1</v>
      </c>
      <c r="AB150" s="40">
        <v>1</v>
      </c>
      <c r="AC150" s="40">
        <v>1</v>
      </c>
      <c r="AD150" s="40">
        <v>1</v>
      </c>
      <c r="AE150" s="40">
        <v>1</v>
      </c>
      <c r="AF150" s="40">
        <v>1</v>
      </c>
      <c r="AG150" s="40">
        <v>1</v>
      </c>
      <c r="AH150" s="40">
        <v>1</v>
      </c>
      <c r="AI150" s="40">
        <v>1</v>
      </c>
      <c r="AJ150" s="40">
        <v>1</v>
      </c>
      <c r="AK150" s="45">
        <f t="shared" si="30"/>
        <v>29</v>
      </c>
      <c r="AL150" s="42">
        <f t="shared" si="29"/>
        <v>1</v>
      </c>
      <c r="AM150" s="43">
        <f t="shared" si="31"/>
        <v>29</v>
      </c>
    </row>
    <row r="151" spans="2:39" x14ac:dyDescent="0.25">
      <c r="B151" s="44" t="s">
        <v>269</v>
      </c>
      <c r="C151" s="44" t="s">
        <v>270</v>
      </c>
      <c r="D151" s="44">
        <v>55685</v>
      </c>
      <c r="E151" s="40">
        <v>1</v>
      </c>
      <c r="F151" s="40">
        <v>1</v>
      </c>
      <c r="G151" s="40">
        <v>0</v>
      </c>
      <c r="H151" s="40">
        <v>1</v>
      </c>
      <c r="I151" s="40">
        <v>1</v>
      </c>
      <c r="J151" s="40">
        <v>1</v>
      </c>
      <c r="K151" s="40">
        <v>1</v>
      </c>
      <c r="L151" s="40">
        <v>1</v>
      </c>
      <c r="M151" s="40">
        <v>1</v>
      </c>
      <c r="N151" s="40">
        <v>1</v>
      </c>
      <c r="O151" s="40">
        <v>1</v>
      </c>
      <c r="P151" s="40">
        <v>1</v>
      </c>
      <c r="Q151" s="40">
        <v>1</v>
      </c>
      <c r="R151" s="40">
        <v>1</v>
      </c>
      <c r="S151" s="40">
        <v>1</v>
      </c>
      <c r="T151" s="40">
        <v>1</v>
      </c>
      <c r="U151" s="40">
        <v>0</v>
      </c>
      <c r="V151" s="40">
        <v>0</v>
      </c>
      <c r="W151" s="40">
        <v>1</v>
      </c>
      <c r="X151" s="40">
        <v>1</v>
      </c>
      <c r="Y151" s="40">
        <v>1</v>
      </c>
      <c r="Z151" s="40">
        <v>1</v>
      </c>
      <c r="AA151" s="40">
        <v>1</v>
      </c>
      <c r="AB151" s="40">
        <v>1</v>
      </c>
      <c r="AC151" s="40">
        <v>1</v>
      </c>
      <c r="AD151" s="40">
        <v>1</v>
      </c>
      <c r="AE151" s="40">
        <v>1</v>
      </c>
      <c r="AF151" s="40">
        <v>1</v>
      </c>
      <c r="AG151" s="40">
        <v>1</v>
      </c>
      <c r="AH151" s="40">
        <v>1</v>
      </c>
      <c r="AI151" s="40">
        <v>1</v>
      </c>
      <c r="AJ151" s="40">
        <v>1</v>
      </c>
      <c r="AK151" s="45">
        <f t="shared" si="30"/>
        <v>29</v>
      </c>
      <c r="AL151" s="42">
        <f t="shared" si="29"/>
        <v>1</v>
      </c>
      <c r="AM151" s="43">
        <f t="shared" si="31"/>
        <v>29</v>
      </c>
    </row>
    <row r="153" spans="2:39" x14ac:dyDescent="0.25">
      <c r="B153" t="s">
        <v>310</v>
      </c>
    </row>
    <row r="154" spans="2:39" x14ac:dyDescent="0.25">
      <c r="B154" t="s">
        <v>311</v>
      </c>
    </row>
    <row r="246" spans="4:39" x14ac:dyDescent="0.25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 s="2"/>
      <c r="AL246" s="4"/>
      <c r="AM246"/>
    </row>
    <row r="276" spans="4:39" x14ac:dyDescent="0.25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 s="2"/>
      <c r="AL276" s="4"/>
      <c r="AM276"/>
    </row>
    <row r="374" spans="4:39" x14ac:dyDescent="0.25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 s="2"/>
      <c r="AL374" s="4"/>
      <c r="AM374"/>
    </row>
    <row r="380" spans="4:39" x14ac:dyDescent="0.25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 s="2"/>
      <c r="AL380" s="4"/>
      <c r="AM380"/>
    </row>
    <row r="426" spans="4:39" x14ac:dyDescent="0.2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 s="2"/>
      <c r="AL426" s="4"/>
      <c r="AM426"/>
    </row>
    <row r="625" spans="1:39" x14ac:dyDescent="0.25">
      <c r="A625" t="s">
        <v>22</v>
      </c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</row>
    <row r="655" spans="1:39" x14ac:dyDescent="0.25">
      <c r="A655" t="s">
        <v>22</v>
      </c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</row>
    <row r="753" spans="1:39" x14ac:dyDescent="0.25">
      <c r="A753" t="s">
        <v>22</v>
      </c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</row>
    <row r="759" spans="1:39" x14ac:dyDescent="0.25">
      <c r="A759" t="s">
        <v>22</v>
      </c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</row>
    <row r="805" spans="1:39" x14ac:dyDescent="0.25">
      <c r="A805" t="s">
        <v>22</v>
      </c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</row>
  </sheetData>
  <mergeCells count="5">
    <mergeCell ref="B22:D22"/>
    <mergeCell ref="B23:D23"/>
    <mergeCell ref="B16:D16"/>
    <mergeCell ref="B17:D17"/>
    <mergeCell ref="B21:D21"/>
  </mergeCells>
  <pageMargins left="0.75" right="0.75" top="1" bottom="1" header="0.5" footer="0.5"/>
  <pageSetup orientation="portrait" horizontalDpi="4294967292" verticalDpi="4294967292"/>
  <ignoredErrors>
    <ignoredError sqref="AK50:AM151 AK25:AM30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21" workbookViewId="0">
      <selection sqref="A1:XFD4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1840</v>
      </c>
      <c r="B1" s="47"/>
      <c r="C1" s="48"/>
      <c r="G1" s="50" t="s">
        <v>25</v>
      </c>
    </row>
    <row r="2" spans="1:7" ht="21" x14ac:dyDescent="0.35">
      <c r="A2" s="28" t="s">
        <v>1841</v>
      </c>
      <c r="B2" s="47"/>
      <c r="C2" s="48"/>
      <c r="G2" s="50" t="s">
        <v>273</v>
      </c>
    </row>
    <row r="3" spans="1:7" x14ac:dyDescent="0.25">
      <c r="A3" s="11"/>
    </row>
    <row r="11" spans="1:7" ht="17.100000000000001" customHeight="1" x14ac:dyDescent="0.35">
      <c r="A11" s="113" t="s">
        <v>26</v>
      </c>
      <c r="B11" s="113"/>
      <c r="C11" s="113"/>
      <c r="D11" s="113"/>
      <c r="E11" s="113"/>
      <c r="F11" s="113"/>
      <c r="G11" s="113"/>
    </row>
    <row r="12" spans="1:7" ht="17.100000000000001" customHeight="1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7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s="57" customFormat="1" ht="21" customHeight="1" x14ac:dyDescent="0.25">
      <c r="A15" s="54"/>
      <c r="B15" s="55"/>
      <c r="C15" s="54"/>
      <c r="D15" s="56"/>
      <c r="E15" s="54"/>
      <c r="F15" s="55"/>
      <c r="G15" s="54"/>
    </row>
    <row r="16" spans="1:7" s="57" customFormat="1" ht="21" customHeight="1" x14ac:dyDescent="0.25">
      <c r="A16" s="58"/>
      <c r="B16" s="59"/>
      <c r="C16" s="58"/>
      <c r="D16" s="56"/>
      <c r="E16" s="58"/>
      <c r="F16" s="59"/>
      <c r="G16" s="58"/>
    </row>
    <row r="17" spans="1:7" s="57" customFormat="1" ht="21" customHeight="1" x14ac:dyDescent="0.25">
      <c r="A17" s="54"/>
      <c r="B17" s="55"/>
      <c r="C17" s="54"/>
      <c r="D17" s="56"/>
      <c r="E17" s="54"/>
      <c r="F17" s="55"/>
      <c r="G17" s="54"/>
    </row>
    <row r="18" spans="1:7" s="57" customFormat="1" ht="21" customHeight="1" x14ac:dyDescent="0.25">
      <c r="A18" s="58"/>
      <c r="B18" s="59"/>
      <c r="C18" s="58"/>
      <c r="D18" s="56"/>
      <c r="E18" s="58"/>
      <c r="F18" s="59"/>
      <c r="G18" s="58"/>
    </row>
    <row r="19" spans="1:7" s="57" customFormat="1" ht="21" customHeight="1" x14ac:dyDescent="0.25">
      <c r="A19" s="54"/>
      <c r="B19" s="55"/>
      <c r="C19" s="54"/>
      <c r="D19" s="56"/>
      <c r="E19" s="54"/>
      <c r="F19" s="55"/>
      <c r="G19" s="54"/>
    </row>
    <row r="20" spans="1:7" s="57" customFormat="1" ht="21" customHeight="1" x14ac:dyDescent="0.25">
      <c r="A20" s="58"/>
      <c r="B20" s="59"/>
      <c r="C20" s="58"/>
      <c r="D20" s="56"/>
      <c r="E20" s="58"/>
      <c r="F20" s="59"/>
      <c r="G20" s="58"/>
    </row>
    <row r="21" spans="1:7" s="57" customFormat="1" ht="21" customHeight="1" x14ac:dyDescent="0.25">
      <c r="A21" s="54"/>
      <c r="B21" s="55"/>
      <c r="C21" s="54"/>
      <c r="D21" s="56"/>
      <c r="E21" s="54"/>
      <c r="F21" s="55"/>
      <c r="G21" s="54"/>
    </row>
    <row r="22" spans="1:7" s="57" customFormat="1" ht="21" customHeight="1" x14ac:dyDescent="0.25">
      <c r="A22" s="58"/>
      <c r="B22" s="59"/>
      <c r="C22" s="58"/>
      <c r="D22" s="56"/>
      <c r="E22" s="58"/>
      <c r="F22" s="59"/>
      <c r="G22" s="58"/>
    </row>
    <row r="23" spans="1:7" s="57" customFormat="1" ht="21" customHeight="1" x14ac:dyDescent="0.25">
      <c r="A23" s="54"/>
      <c r="B23" s="55"/>
      <c r="C23" s="54"/>
      <c r="D23" s="56"/>
      <c r="E23" s="54"/>
      <c r="F23" s="55"/>
      <c r="G23" s="54"/>
    </row>
    <row r="24" spans="1:7" s="57" customFormat="1" ht="21" customHeight="1" x14ac:dyDescent="0.25">
      <c r="A24" s="58"/>
      <c r="B24" s="59"/>
      <c r="C24" s="58"/>
      <c r="D24" s="56"/>
      <c r="E24" s="58"/>
      <c r="F24" s="59"/>
      <c r="G24" s="58"/>
    </row>
    <row r="25" spans="1:7" s="57" customFormat="1" ht="21" customHeight="1" x14ac:dyDescent="0.25">
      <c r="A25" s="54"/>
      <c r="B25" s="55"/>
      <c r="C25" s="54"/>
      <c r="D25" s="56"/>
      <c r="E25" s="54"/>
      <c r="F25" s="55"/>
      <c r="G25" s="54"/>
    </row>
    <row r="26" spans="1:7" s="57" customFormat="1" ht="21" customHeight="1" x14ac:dyDescent="0.25">
      <c r="A26" s="58"/>
      <c r="B26" s="59"/>
      <c r="C26" s="58"/>
      <c r="D26" s="56"/>
      <c r="E26" s="58"/>
      <c r="F26" s="59"/>
      <c r="G26" s="58"/>
    </row>
    <row r="27" spans="1:7" s="57" customFormat="1" ht="21" customHeight="1" x14ac:dyDescent="0.25">
      <c r="A27" s="54"/>
      <c r="B27" s="55"/>
      <c r="C27" s="54"/>
      <c r="D27" s="56"/>
      <c r="E27" s="54"/>
      <c r="F27" s="55"/>
      <c r="G27" s="54"/>
    </row>
    <row r="28" spans="1:7" s="57" customFormat="1" ht="21" customHeight="1" x14ac:dyDescent="0.25">
      <c r="A28" s="58"/>
      <c r="B28" s="59"/>
      <c r="C28" s="58"/>
      <c r="D28" s="56"/>
      <c r="E28" s="58"/>
      <c r="F28" s="59"/>
      <c r="G28" s="58"/>
    </row>
    <row r="29" spans="1:7" s="57" customFormat="1" ht="21" customHeight="1" x14ac:dyDescent="0.25">
      <c r="A29" s="54"/>
      <c r="B29" s="55"/>
      <c r="C29" s="54"/>
      <c r="D29" s="56"/>
      <c r="E29" s="54"/>
      <c r="F29" s="55"/>
      <c r="G29" s="54"/>
    </row>
    <row r="30" spans="1:7" s="57" customFormat="1" ht="21" customHeight="1" x14ac:dyDescent="0.25">
      <c r="A30" s="58"/>
      <c r="B30" s="59"/>
      <c r="C30" s="58"/>
      <c r="D30" s="56"/>
      <c r="E30" s="58"/>
      <c r="F30" s="59"/>
      <c r="G30" s="58"/>
    </row>
    <row r="31" spans="1:7" s="57" customFormat="1" ht="21" customHeight="1" x14ac:dyDescent="0.25">
      <c r="A31" s="54"/>
      <c r="B31" s="55"/>
      <c r="C31" s="54"/>
      <c r="D31" s="56"/>
      <c r="E31" s="54"/>
      <c r="F31" s="55"/>
      <c r="G31" s="54"/>
    </row>
    <row r="32" spans="1:7" s="57" customFormat="1" ht="21" customHeight="1" x14ac:dyDescent="0.25">
      <c r="A32" s="58"/>
      <c r="B32" s="59"/>
      <c r="C32" s="58"/>
      <c r="D32" s="56"/>
      <c r="E32" s="58"/>
      <c r="F32" s="59"/>
      <c r="G32" s="58"/>
    </row>
    <row r="33" spans="1:7" s="57" customFormat="1" ht="21" customHeight="1" x14ac:dyDescent="0.25">
      <c r="A33" s="54"/>
      <c r="B33" s="55"/>
      <c r="C33" s="54"/>
      <c r="D33" s="56"/>
      <c r="E33" s="54"/>
      <c r="F33" s="55"/>
      <c r="G33" s="54"/>
    </row>
    <row r="34" spans="1:7" s="57" customFormat="1" ht="21" customHeight="1" x14ac:dyDescent="0.25">
      <c r="A34" s="58"/>
      <c r="B34" s="59"/>
      <c r="C34" s="58"/>
      <c r="D34" s="56"/>
      <c r="E34" s="58"/>
      <c r="F34" s="59"/>
      <c r="G34" s="58"/>
    </row>
    <row r="35" spans="1:7" s="57" customFormat="1" ht="21" customHeight="1" x14ac:dyDescent="0.25">
      <c r="A35" s="54"/>
      <c r="B35" s="55"/>
      <c r="C35" s="54"/>
      <c r="D35" s="56"/>
      <c r="E35" s="54"/>
      <c r="F35" s="55"/>
      <c r="G35" s="54"/>
    </row>
    <row r="36" spans="1:7" s="57" customFormat="1" ht="21" customHeight="1" x14ac:dyDescent="0.25">
      <c r="A36" s="58"/>
      <c r="B36" s="59"/>
      <c r="C36" s="58"/>
      <c r="D36" s="56"/>
      <c r="E36" s="58"/>
      <c r="F36" s="59"/>
      <c r="G36" s="58"/>
    </row>
    <row r="37" spans="1:7" s="57" customFormat="1" ht="21" customHeight="1" x14ac:dyDescent="0.25">
      <c r="A37" s="54"/>
      <c r="B37" s="55"/>
      <c r="C37" s="54"/>
      <c r="D37" s="56"/>
      <c r="E37" s="54"/>
      <c r="F37" s="55"/>
      <c r="G37" s="54"/>
    </row>
    <row r="38" spans="1:7" s="57" customFormat="1" ht="21" customHeight="1" x14ac:dyDescent="0.25">
      <c r="A38" s="58"/>
      <c r="B38" s="59"/>
      <c r="C38" s="58"/>
      <c r="D38" s="56"/>
      <c r="E38" s="58"/>
      <c r="F38" s="59"/>
      <c r="G38" s="58"/>
    </row>
    <row r="39" spans="1:7" s="57" customFormat="1" ht="21" customHeight="1" x14ac:dyDescent="0.25">
      <c r="A39" s="54"/>
      <c r="B39" s="55"/>
      <c r="C39" s="54"/>
      <c r="D39" s="56"/>
      <c r="E39" s="54"/>
      <c r="F39" s="55"/>
      <c r="G39" s="54"/>
    </row>
    <row r="40" spans="1:7" s="57" customFormat="1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1842</v>
      </c>
      <c r="B41" s="47"/>
      <c r="C41" s="48"/>
      <c r="G41" s="50" t="s">
        <v>25</v>
      </c>
    </row>
    <row r="42" spans="1:7" ht="21" x14ac:dyDescent="0.35">
      <c r="A42" s="28" t="s">
        <v>274</v>
      </c>
      <c r="B42" s="47"/>
      <c r="C42" s="48"/>
      <c r="G42" s="50" t="s">
        <v>273</v>
      </c>
    </row>
    <row r="43" spans="1:7" x14ac:dyDescent="0.25">
      <c r="A43" s="12" t="s">
        <v>271</v>
      </c>
    </row>
    <row r="51" spans="1:7" ht="21" x14ac:dyDescent="0.35">
      <c r="A51" s="113" t="s">
        <v>26</v>
      </c>
      <c r="B51" s="113"/>
      <c r="C51" s="113"/>
      <c r="D51" s="113"/>
      <c r="E51" s="113"/>
      <c r="F51" s="113"/>
      <c r="G51" s="113"/>
    </row>
    <row r="52" spans="1:7" ht="18.75" x14ac:dyDescent="0.3">
      <c r="A52" s="112" t="s">
        <v>27</v>
      </c>
      <c r="B52" s="112"/>
      <c r="C52" s="112"/>
      <c r="D52" s="112"/>
      <c r="E52" s="112"/>
      <c r="F52" s="112"/>
      <c r="G52" s="112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/>
      <c r="B55" s="55"/>
      <c r="C55" s="54"/>
      <c r="D55" s="56"/>
      <c r="E55" s="54"/>
      <c r="F55" s="55"/>
      <c r="G55" s="54"/>
    </row>
    <row r="56" spans="1:7" ht="21" customHeight="1" x14ac:dyDescent="0.25">
      <c r="A56" s="58"/>
      <c r="B56" s="59"/>
      <c r="C56" s="58"/>
      <c r="D56" s="56"/>
      <c r="E56" s="58"/>
      <c r="F56" s="59"/>
      <c r="G56" s="58"/>
    </row>
    <row r="57" spans="1:7" ht="21" customHeight="1" x14ac:dyDescent="0.25">
      <c r="A57" s="54"/>
      <c r="B57" s="55"/>
      <c r="C57" s="54"/>
      <c r="D57" s="56"/>
      <c r="E57" s="54"/>
      <c r="F57" s="55"/>
      <c r="G57" s="54"/>
    </row>
    <row r="58" spans="1:7" ht="21" customHeight="1" x14ac:dyDescent="0.25">
      <c r="A58" s="58"/>
      <c r="B58" s="59"/>
      <c r="C58" s="58"/>
      <c r="D58" s="56"/>
      <c r="E58" s="58"/>
      <c r="F58" s="59"/>
      <c r="G58" s="58"/>
    </row>
    <row r="59" spans="1:7" ht="21" customHeight="1" x14ac:dyDescent="0.25">
      <c r="A59" s="54"/>
      <c r="B59" s="55"/>
      <c r="C59" s="54"/>
      <c r="D59" s="56"/>
      <c r="E59" s="54"/>
      <c r="F59" s="55"/>
      <c r="G59" s="54"/>
    </row>
    <row r="60" spans="1:7" ht="21" customHeight="1" x14ac:dyDescent="0.25">
      <c r="A60" s="58"/>
      <c r="B60" s="59"/>
      <c r="C60" s="58"/>
      <c r="D60" s="56"/>
      <c r="E60" s="58"/>
      <c r="F60" s="59"/>
      <c r="G60" s="58"/>
    </row>
    <row r="61" spans="1:7" ht="21" customHeight="1" x14ac:dyDescent="0.25">
      <c r="A61" s="54"/>
      <c r="B61" s="55"/>
      <c r="C61" s="54"/>
      <c r="D61" s="56"/>
      <c r="E61" s="54"/>
      <c r="F61" s="55"/>
      <c r="G61" s="54"/>
    </row>
    <row r="62" spans="1:7" ht="21" customHeight="1" x14ac:dyDescent="0.25">
      <c r="A62" s="58"/>
      <c r="B62" s="59"/>
      <c r="C62" s="58"/>
      <c r="D62" s="56"/>
      <c r="E62" s="58"/>
      <c r="F62" s="59"/>
      <c r="G62" s="58"/>
    </row>
    <row r="63" spans="1:7" ht="21" customHeight="1" x14ac:dyDescent="0.25">
      <c r="A63" s="54"/>
      <c r="B63" s="55"/>
      <c r="C63" s="54"/>
      <c r="D63" s="56"/>
      <c r="E63" s="54"/>
      <c r="F63" s="55"/>
      <c r="G63" s="54"/>
    </row>
    <row r="64" spans="1:7" ht="21" customHeight="1" x14ac:dyDescent="0.25">
      <c r="A64" s="58"/>
      <c r="B64" s="59"/>
      <c r="C64" s="58"/>
      <c r="D64" s="56"/>
      <c r="E64" s="58"/>
      <c r="F64" s="59"/>
      <c r="G64" s="58"/>
    </row>
    <row r="65" spans="1:7" ht="21" customHeight="1" x14ac:dyDescent="0.25">
      <c r="A65" s="54"/>
      <c r="B65" s="55"/>
      <c r="C65" s="54"/>
      <c r="D65" s="56"/>
      <c r="E65" s="54"/>
      <c r="F65" s="55"/>
      <c r="G65" s="54"/>
    </row>
    <row r="66" spans="1:7" ht="21" customHeight="1" x14ac:dyDescent="0.25">
      <c r="A66" s="58"/>
      <c r="B66" s="59"/>
      <c r="C66" s="58"/>
      <c r="D66" s="56"/>
      <c r="E66" s="58"/>
      <c r="F66" s="59"/>
      <c r="G66" s="58"/>
    </row>
    <row r="67" spans="1:7" ht="21" customHeight="1" x14ac:dyDescent="0.25">
      <c r="A67" s="54"/>
      <c r="B67" s="55"/>
      <c r="C67" s="54"/>
      <c r="D67" s="56"/>
      <c r="E67" s="54"/>
      <c r="F67" s="55"/>
      <c r="G67" s="54"/>
    </row>
    <row r="68" spans="1:7" ht="21" customHeight="1" x14ac:dyDescent="0.25">
      <c r="A68" s="58"/>
      <c r="B68" s="59"/>
      <c r="C68" s="58"/>
      <c r="D68" s="56"/>
      <c r="E68" s="58"/>
      <c r="F68" s="59"/>
      <c r="G68" s="58"/>
    </row>
    <row r="69" spans="1:7" ht="21" customHeight="1" x14ac:dyDescent="0.25">
      <c r="A69" s="54"/>
      <c r="B69" s="55"/>
      <c r="C69" s="54"/>
      <c r="D69" s="56"/>
      <c r="E69" s="54"/>
      <c r="F69" s="55"/>
      <c r="G69" s="54"/>
    </row>
    <row r="70" spans="1:7" ht="21" customHeight="1" x14ac:dyDescent="0.25">
      <c r="A70" s="58"/>
      <c r="B70" s="59"/>
      <c r="C70" s="58"/>
      <c r="D70" s="56"/>
      <c r="E70" s="58"/>
      <c r="F70" s="59"/>
      <c r="G70" s="58"/>
    </row>
    <row r="71" spans="1:7" ht="21" customHeight="1" x14ac:dyDescent="0.25">
      <c r="A71" s="54"/>
      <c r="B71" s="55"/>
      <c r="C71" s="54"/>
      <c r="D71" s="56"/>
      <c r="E71" s="54"/>
      <c r="F71" s="55"/>
      <c r="G71" s="54"/>
    </row>
    <row r="72" spans="1:7" ht="21" customHeight="1" x14ac:dyDescent="0.25">
      <c r="A72" s="58"/>
      <c r="B72" s="59"/>
      <c r="C72" s="58"/>
      <c r="D72" s="56"/>
      <c r="E72" s="58"/>
      <c r="F72" s="59"/>
      <c r="G72" s="58"/>
    </row>
    <row r="73" spans="1:7" ht="21" customHeight="1" x14ac:dyDescent="0.25">
      <c r="A73" s="54"/>
      <c r="B73" s="55"/>
      <c r="C73" s="54"/>
      <c r="D73" s="56"/>
      <c r="E73" s="54"/>
      <c r="F73" s="55"/>
      <c r="G73" s="54"/>
    </row>
    <row r="74" spans="1:7" ht="21" customHeight="1" x14ac:dyDescent="0.25">
      <c r="A74" s="58"/>
      <c r="B74" s="59"/>
      <c r="C74" s="58"/>
      <c r="D74" s="56"/>
      <c r="E74" s="58"/>
      <c r="F74" s="59"/>
      <c r="G74" s="58"/>
    </row>
    <row r="75" spans="1:7" ht="21" customHeight="1" x14ac:dyDescent="0.25">
      <c r="A75" s="54"/>
      <c r="B75" s="55"/>
      <c r="C75" s="54"/>
      <c r="D75" s="56"/>
      <c r="E75" s="54"/>
      <c r="F75" s="55"/>
      <c r="G75" s="54"/>
    </row>
    <row r="76" spans="1:7" ht="21" customHeight="1" x14ac:dyDescent="0.25">
      <c r="A76" s="58"/>
      <c r="B76" s="59"/>
      <c r="C76" s="58"/>
      <c r="D76" s="56"/>
      <c r="E76" s="58"/>
      <c r="F76" s="59"/>
      <c r="G76" s="58"/>
    </row>
    <row r="77" spans="1:7" ht="21" customHeight="1" x14ac:dyDescent="0.25">
      <c r="A77" s="54"/>
      <c r="B77" s="55"/>
      <c r="C77" s="54"/>
      <c r="D77" s="56"/>
      <c r="E77" s="54"/>
      <c r="F77" s="55"/>
      <c r="G77" s="54"/>
    </row>
    <row r="78" spans="1:7" ht="21" customHeight="1" x14ac:dyDescent="0.25">
      <c r="A78" s="58"/>
      <c r="B78" s="59"/>
      <c r="C78" s="58"/>
      <c r="D78" s="56"/>
      <c r="E78" s="58"/>
      <c r="F78" s="59"/>
      <c r="G78" s="58"/>
    </row>
    <row r="79" spans="1:7" ht="21" customHeight="1" x14ac:dyDescent="0.25">
      <c r="A79" s="54"/>
      <c r="B79" s="55"/>
      <c r="C79" s="54"/>
      <c r="D79" s="56"/>
      <c r="E79" s="54"/>
      <c r="F79" s="55"/>
      <c r="G79" s="54"/>
    </row>
    <row r="80" spans="1:7" ht="21" customHeight="1" x14ac:dyDescent="0.25">
      <c r="A80" s="58"/>
      <c r="B80" s="59"/>
      <c r="C80" s="58"/>
      <c r="D80" s="56"/>
      <c r="E80" s="58"/>
      <c r="F80" s="59"/>
      <c r="G80" s="58"/>
    </row>
    <row r="81" spans="1:7" ht="23.25" x14ac:dyDescent="0.35">
      <c r="A81" s="1" t="s">
        <v>1842</v>
      </c>
      <c r="B81" s="47"/>
      <c r="C81" s="48"/>
      <c r="G81" s="50" t="s">
        <v>25</v>
      </c>
    </row>
    <row r="82" spans="1:7" ht="21" x14ac:dyDescent="0.35">
      <c r="A82" s="28" t="s">
        <v>275</v>
      </c>
      <c r="B82" s="47"/>
      <c r="C82" s="48"/>
      <c r="G82" s="50" t="s">
        <v>273</v>
      </c>
    </row>
    <row r="83" spans="1:7" x14ac:dyDescent="0.25">
      <c r="A83" s="12" t="s">
        <v>272</v>
      </c>
    </row>
    <row r="91" spans="1:7" ht="21" x14ac:dyDescent="0.35">
      <c r="A91" s="113" t="s">
        <v>26</v>
      </c>
      <c r="B91" s="113"/>
      <c r="C91" s="113"/>
      <c r="D91" s="113"/>
      <c r="E91" s="113"/>
      <c r="F91" s="113"/>
      <c r="G91" s="113"/>
    </row>
    <row r="92" spans="1:7" ht="18.75" x14ac:dyDescent="0.3">
      <c r="A92" s="112" t="s">
        <v>27</v>
      </c>
      <c r="B92" s="112"/>
      <c r="C92" s="112"/>
      <c r="D92" s="112"/>
      <c r="E92" s="112"/>
      <c r="F92" s="112"/>
      <c r="G92" s="112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/>
      <c r="B95" s="55"/>
      <c r="C95" s="54"/>
      <c r="D95" s="56"/>
      <c r="E95" s="54"/>
      <c r="F95" s="55"/>
      <c r="G95" s="54"/>
    </row>
    <row r="96" spans="1:7" ht="21" customHeight="1" x14ac:dyDescent="0.25">
      <c r="A96" s="58"/>
      <c r="B96" s="59"/>
      <c r="C96" s="58"/>
      <c r="D96" s="56"/>
      <c r="E96" s="58"/>
      <c r="F96" s="59"/>
      <c r="G96" s="58"/>
    </row>
    <row r="97" spans="1:7" ht="21" customHeight="1" x14ac:dyDescent="0.25">
      <c r="A97" s="54"/>
      <c r="B97" s="55"/>
      <c r="C97" s="54"/>
      <c r="D97" s="56"/>
      <c r="E97" s="54"/>
      <c r="F97" s="55"/>
      <c r="G97" s="54"/>
    </row>
    <row r="98" spans="1:7" ht="21" customHeight="1" x14ac:dyDescent="0.25">
      <c r="A98" s="58"/>
      <c r="B98" s="59"/>
      <c r="C98" s="58"/>
      <c r="D98" s="56"/>
      <c r="E98" s="58"/>
      <c r="F98" s="59"/>
      <c r="G98" s="58"/>
    </row>
    <row r="99" spans="1:7" ht="21" customHeight="1" x14ac:dyDescent="0.25">
      <c r="A99" s="54"/>
      <c r="B99" s="55"/>
      <c r="C99" s="54"/>
      <c r="D99" s="56"/>
      <c r="E99" s="54"/>
      <c r="F99" s="55"/>
      <c r="G99" s="54"/>
    </row>
    <row r="100" spans="1:7" ht="21" customHeight="1" x14ac:dyDescent="0.25">
      <c r="A100" s="58"/>
      <c r="B100" s="59"/>
      <c r="C100" s="58"/>
      <c r="D100" s="56"/>
      <c r="E100" s="58"/>
      <c r="F100" s="59"/>
      <c r="G100" s="58"/>
    </row>
    <row r="101" spans="1:7" ht="21" customHeight="1" x14ac:dyDescent="0.25">
      <c r="A101" s="54"/>
      <c r="B101" s="55"/>
      <c r="C101" s="54"/>
      <c r="D101" s="56"/>
      <c r="E101" s="54"/>
      <c r="F101" s="55"/>
      <c r="G101" s="54"/>
    </row>
    <row r="102" spans="1:7" ht="21" customHeight="1" x14ac:dyDescent="0.25">
      <c r="A102" s="58"/>
      <c r="B102" s="59"/>
      <c r="C102" s="58"/>
      <c r="D102" s="56"/>
      <c r="E102" s="58"/>
      <c r="F102" s="59"/>
      <c r="G102" s="58"/>
    </row>
    <row r="103" spans="1:7" ht="21" customHeight="1" x14ac:dyDescent="0.25">
      <c r="A103" s="54"/>
      <c r="B103" s="55"/>
      <c r="C103" s="54"/>
      <c r="D103" s="56"/>
      <c r="E103" s="54"/>
      <c r="F103" s="55"/>
      <c r="G103" s="54"/>
    </row>
    <row r="104" spans="1:7" ht="21" customHeight="1" x14ac:dyDescent="0.25">
      <c r="A104" s="58"/>
      <c r="B104" s="59"/>
      <c r="C104" s="58"/>
      <c r="D104" s="56"/>
      <c r="E104" s="58"/>
      <c r="F104" s="59"/>
      <c r="G104" s="58"/>
    </row>
    <row r="105" spans="1:7" ht="21" customHeight="1" x14ac:dyDescent="0.25">
      <c r="A105" s="54"/>
      <c r="B105" s="55"/>
      <c r="C105" s="54"/>
      <c r="D105" s="56"/>
      <c r="E105" s="54"/>
      <c r="F105" s="55"/>
      <c r="G105" s="54"/>
    </row>
    <row r="106" spans="1:7" ht="21" customHeight="1" x14ac:dyDescent="0.25">
      <c r="A106" s="58"/>
      <c r="B106" s="59"/>
      <c r="C106" s="58"/>
      <c r="D106" s="56"/>
      <c r="E106" s="58"/>
      <c r="F106" s="59"/>
      <c r="G106" s="58"/>
    </row>
    <row r="107" spans="1:7" ht="21" customHeight="1" x14ac:dyDescent="0.25">
      <c r="A107" s="54"/>
      <c r="B107" s="55"/>
      <c r="C107" s="54"/>
      <c r="D107" s="56"/>
      <c r="E107" s="54"/>
      <c r="F107" s="55"/>
      <c r="G107" s="54"/>
    </row>
    <row r="108" spans="1:7" ht="21" customHeight="1" x14ac:dyDescent="0.25">
      <c r="A108" s="58"/>
      <c r="B108" s="59"/>
      <c r="C108" s="58"/>
      <c r="D108" s="56"/>
      <c r="E108" s="58"/>
      <c r="F108" s="59"/>
      <c r="G108" s="58"/>
    </row>
    <row r="109" spans="1:7" ht="21" customHeight="1" x14ac:dyDescent="0.25">
      <c r="A109" s="54"/>
      <c r="B109" s="55"/>
      <c r="C109" s="54"/>
      <c r="D109" s="56"/>
      <c r="E109" s="54"/>
      <c r="F109" s="55"/>
      <c r="G109" s="54"/>
    </row>
    <row r="110" spans="1:7" ht="21" customHeight="1" x14ac:dyDescent="0.25">
      <c r="A110" s="58"/>
      <c r="B110" s="59"/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3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158"/>
  <sheetViews>
    <sheetView tabSelected="1" zoomScale="80" zoomScaleNormal="80" zoomScalePageLayoutView="80" workbookViewId="0">
      <pane xSplit="4" ySplit="20" topLeftCell="E21" activePane="bottomRight" state="frozen"/>
      <selection activeCell="B11" sqref="B11"/>
      <selection pane="topRight" activeCell="B11" sqref="B11"/>
      <selection pane="bottomLeft" activeCell="B11" sqref="B11"/>
      <selection pane="bottomRight" activeCell="F24" sqref="F24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94" t="s">
        <v>372</v>
      </c>
      <c r="B1" s="95"/>
      <c r="C1" s="95"/>
      <c r="D1" s="95"/>
      <c r="E1" s="95"/>
      <c r="F1" s="95"/>
      <c r="G1" s="95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373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119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402</v>
      </c>
      <c r="E4" s="44"/>
      <c r="F4" s="44" t="s">
        <v>1966</v>
      </c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7</v>
      </c>
      <c r="E5" s="44"/>
      <c r="F5" s="44" t="s">
        <v>1967</v>
      </c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353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79" t="s">
        <v>1875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SUM(E21:E106)</f>
        <v>58</v>
      </c>
      <c r="F13" s="86">
        <f>SUM(F21:F106)</f>
        <v>58</v>
      </c>
      <c r="G13" s="86">
        <f>SUM(G21:G106)</f>
        <v>56</v>
      </c>
      <c r="H13" s="86">
        <f>SUM(H21:H106)</f>
        <v>59</v>
      </c>
      <c r="I13" s="86">
        <f>SUM(I21:I106)</f>
        <v>58</v>
      </c>
      <c r="J13" s="86">
        <f>SUM(J21:J106)</f>
        <v>59</v>
      </c>
      <c r="K13" s="86">
        <f>SUM(K21:K106)</f>
        <v>54</v>
      </c>
      <c r="L13" s="86">
        <f>SUM(L21:L106)</f>
        <v>0</v>
      </c>
      <c r="M13" s="86">
        <f>SUM(M21:M106)</f>
        <v>0</v>
      </c>
      <c r="N13" s="86">
        <f>SUM(N21:N106)</f>
        <v>0</v>
      </c>
      <c r="O13" s="86">
        <f>SUM(O21:O106)</f>
        <v>0</v>
      </c>
      <c r="P13" s="86">
        <f>SUM(P21:P106)</f>
        <v>0</v>
      </c>
      <c r="Q13" s="86">
        <f>SUM(Q21:Q106)</f>
        <v>0</v>
      </c>
      <c r="R13" s="86">
        <f>SUM(R21:R106)</f>
        <v>0</v>
      </c>
      <c r="S13" s="86">
        <f>SUM(S21:S106)</f>
        <v>0</v>
      </c>
      <c r="T13" s="86">
        <f>SUM(T21:T106)</f>
        <v>0</v>
      </c>
      <c r="U13" s="86">
        <f>SUM(U21:U106)</f>
        <v>0</v>
      </c>
      <c r="V13" s="86">
        <f>SUM(V21:V106)</f>
        <v>0</v>
      </c>
      <c r="W13" s="86">
        <f>SUM(W21:W106)</f>
        <v>0</v>
      </c>
      <c r="X13" s="86">
        <f>SUM(X21:X106)</f>
        <v>0</v>
      </c>
      <c r="Y13" s="86">
        <f>SUM(Y21:Y106)</f>
        <v>0</v>
      </c>
      <c r="Z13" s="86">
        <f>SUM(Z21:Z106)</f>
        <v>0</v>
      </c>
      <c r="AA13" s="86">
        <f>SUM(AA21:AA106)</f>
        <v>0</v>
      </c>
      <c r="AB13" s="86">
        <f>SUM(AB21:AB106)</f>
        <v>0</v>
      </c>
      <c r="AC13" s="86">
        <f>SUM(AC21:AC106)</f>
        <v>0</v>
      </c>
      <c r="AD13" s="86">
        <f>SUM(AD21:AD106)</f>
        <v>0</v>
      </c>
      <c r="AE13" s="86">
        <f>SUM(AE21:AE106)</f>
        <v>0</v>
      </c>
      <c r="AF13" s="86">
        <f>SUM(AF21:AF106)</f>
        <v>0</v>
      </c>
      <c r="AG13" s="86">
        <f>SUM(AG21:AG106)</f>
        <v>0</v>
      </c>
      <c r="AH13" s="86">
        <f>SUM(AH21:AH106)</f>
        <v>0</v>
      </c>
      <c r="AI13" s="86">
        <f>SUM(AI21:AI106)</f>
        <v>0</v>
      </c>
      <c r="AJ13" s="86">
        <f>SUM(AJ21:AJ106)</f>
        <v>0</v>
      </c>
      <c r="AK13" s="86">
        <f>SUM(AK21:AK106)</f>
        <v>0</v>
      </c>
      <c r="AL13" s="17">
        <f>SUM(AL21:AL106)</f>
        <v>402</v>
      </c>
      <c r="AM13" s="18">
        <f>SUM(AL21:AL106)</f>
        <v>402</v>
      </c>
      <c r="AN13" s="19" t="e">
        <f>SUM(AN21:AN106)</f>
        <v>#VALUE!</v>
      </c>
    </row>
    <row r="14" spans="1:50" x14ac:dyDescent="0.25">
      <c r="B14" s="87"/>
      <c r="C14" s="87"/>
      <c r="D14" s="87" t="s">
        <v>1876</v>
      </c>
      <c r="E14" s="23">
        <f>SUMIF($D$21:$D$106,56045,E21:E106)</f>
        <v>24</v>
      </c>
      <c r="F14" s="23">
        <f>SUMIF($D$21:$D$106,56045,F21:F106)</f>
        <v>26</v>
      </c>
      <c r="G14" s="23">
        <f>SUMIF($D$21:$D$106,56045,G21:G106)</f>
        <v>23</v>
      </c>
      <c r="H14" s="23">
        <f>SUMIF($D$21:$D$106,56045,H21:H106)</f>
        <v>25</v>
      </c>
      <c r="I14" s="23">
        <f>SUMIF($D$21:$D$106,56045,I21:I106)</f>
        <v>24</v>
      </c>
      <c r="J14" s="23">
        <f>SUMIF($D$21:$D$106,56045,J21:J106)</f>
        <v>26</v>
      </c>
      <c r="K14" s="23">
        <f>SUMIF($D$21:$D$106,56045,K21:K106)</f>
        <v>24</v>
      </c>
      <c r="L14" s="23">
        <f>SUMIF($D$21:$D$106,56045,L21:L106)</f>
        <v>0</v>
      </c>
      <c r="M14" s="23">
        <f>SUMIF($D$21:$D$106,56045,M21:M106)</f>
        <v>0</v>
      </c>
      <c r="N14" s="23">
        <f>SUMIF($D$21:$D$106,56045,N21:N106)</f>
        <v>0</v>
      </c>
      <c r="O14" s="23">
        <f>SUMIF($D$21:$D$106,56045,O21:O106)</f>
        <v>0</v>
      </c>
      <c r="P14" s="23">
        <f>SUMIF($D$21:$D$106,56045,P21:P106)</f>
        <v>0</v>
      </c>
      <c r="Q14" s="23">
        <f>SUMIF($D$21:$D$106,56045,Q21:Q106)</f>
        <v>0</v>
      </c>
      <c r="R14" s="23">
        <f>SUMIF($D$21:$D$106,56045,R21:R106)</f>
        <v>0</v>
      </c>
      <c r="S14" s="23">
        <f>SUMIF($D$21:$D$106,56045,S21:S106)</f>
        <v>0</v>
      </c>
      <c r="T14" s="23">
        <f>SUMIF($D$21:$D$106,56045,T21:T106)</f>
        <v>0</v>
      </c>
      <c r="U14" s="23">
        <f>SUMIF($D$21:$D$106,56045,U21:U106)</f>
        <v>0</v>
      </c>
      <c r="V14" s="23">
        <f>SUMIF($D$21:$D$106,56045,V21:V106)</f>
        <v>0</v>
      </c>
      <c r="W14" s="23">
        <f>SUMIF($D$21:$D$106,56045,W21:W106)</f>
        <v>0</v>
      </c>
      <c r="X14" s="23">
        <f>SUMIF($D$21:$D$106,56045,X21:X106)</f>
        <v>0</v>
      </c>
      <c r="Y14" s="23">
        <f>SUMIF($D$21:$D$106,56045,Y21:Y106)</f>
        <v>0</v>
      </c>
      <c r="Z14" s="23">
        <f>SUMIF($D$21:$D$106,56045,Z21:Z106)</f>
        <v>0</v>
      </c>
      <c r="AA14" s="23">
        <f>SUMIF($D$21:$D$106,56045,AA21:AA106)</f>
        <v>0</v>
      </c>
      <c r="AB14" s="23">
        <f>SUMIF($D$21:$D$106,56045,AB21:AB106)</f>
        <v>0</v>
      </c>
      <c r="AC14" s="23">
        <f>SUMIF($D$21:$D$106,56045,AC21:AC106)</f>
        <v>0</v>
      </c>
      <c r="AD14" s="23">
        <f>SUMIF($D$21:$D$106,56045,AD21:AD106)</f>
        <v>0</v>
      </c>
      <c r="AE14" s="23">
        <f>SUMIF($D$21:$D$106,56045,AE21:AE106)</f>
        <v>0</v>
      </c>
      <c r="AF14" s="23">
        <f>SUMIF($D$21:$D$106,56045,AF21:AF106)</f>
        <v>0</v>
      </c>
      <c r="AG14" s="23">
        <f>SUMIF($D$21:$D$106,56045,AG21:AG106)</f>
        <v>0</v>
      </c>
      <c r="AH14" s="23">
        <f>SUMIF($D$21:$D$106,56045,AH21:AH106)</f>
        <v>0</v>
      </c>
      <c r="AI14" s="23">
        <f>SUMIF($D$21:$D$106,56045,AI21:AI106)</f>
        <v>0</v>
      </c>
      <c r="AJ14" s="23">
        <f>SUMIF($D$21:$D$106,56045,AJ21:AJ106)</f>
        <v>0</v>
      </c>
      <c r="AK14" s="23">
        <f>SUMIF($D$21:$D$106,56045,AK21:AK106)</f>
        <v>0</v>
      </c>
      <c r="AL14" s="23">
        <f>SUMIF($D$21:$D$106,56045,AL21:AL106)</f>
        <v>172</v>
      </c>
      <c r="AM14" s="88"/>
      <c r="AN14" s="88"/>
    </row>
    <row r="15" spans="1:50" x14ac:dyDescent="0.25">
      <c r="B15" s="87"/>
      <c r="C15" s="87"/>
      <c r="D15" s="87" t="s">
        <v>1874</v>
      </c>
      <c r="E15" s="23">
        <f>SUMIF($D$21:$D$106,56050,E21:E106)</f>
        <v>26</v>
      </c>
      <c r="F15" s="23">
        <f>SUMIF($D$21:$D$106,56050,F21:F106)</f>
        <v>24</v>
      </c>
      <c r="G15" s="23">
        <f>SUMIF($D$21:$D$106,56050,G21:G106)</f>
        <v>25</v>
      </c>
      <c r="H15" s="23">
        <f>SUMIF($D$21:$D$106,56050,H21:H106)</f>
        <v>26</v>
      </c>
      <c r="I15" s="23">
        <f>SUMIF($D$21:$D$106,56050,I21:I106)</f>
        <v>26</v>
      </c>
      <c r="J15" s="23">
        <f>SUMIF($D$21:$D$106,56050,J21:J106)</f>
        <v>25</v>
      </c>
      <c r="K15" s="23">
        <f>SUMIF($D$21:$D$106,56050,K21:K106)</f>
        <v>25</v>
      </c>
      <c r="L15" s="23">
        <f>SUMIF($D$21:$D$106,56050,L21:L106)</f>
        <v>0</v>
      </c>
      <c r="M15" s="23">
        <f>SUMIF($D$21:$D$106,56050,M21:M106)</f>
        <v>0</v>
      </c>
      <c r="N15" s="23">
        <f>SUMIF($D$21:$D$106,56050,N21:N106)</f>
        <v>0</v>
      </c>
      <c r="O15" s="23">
        <f>SUMIF($D$21:$D$106,56050,O21:O106)</f>
        <v>0</v>
      </c>
      <c r="P15" s="23">
        <f>SUMIF($D$21:$D$106,56050,P21:P106)</f>
        <v>0</v>
      </c>
      <c r="Q15" s="23">
        <f>SUMIF($D$21:$D$106,56050,Q21:Q106)</f>
        <v>0</v>
      </c>
      <c r="R15" s="23">
        <f>SUMIF($D$21:$D$106,56050,R21:R106)</f>
        <v>0</v>
      </c>
      <c r="S15" s="23">
        <f>SUMIF($D$21:$D$106,56050,S21:S106)</f>
        <v>0</v>
      </c>
      <c r="T15" s="23">
        <f>SUMIF($D$21:$D$106,56050,T21:T106)</f>
        <v>0</v>
      </c>
      <c r="U15" s="23">
        <f>SUMIF($D$21:$D$106,56050,U21:U106)</f>
        <v>0</v>
      </c>
      <c r="V15" s="23">
        <f>SUMIF($D$21:$D$106,56050,V21:V106)</f>
        <v>0</v>
      </c>
      <c r="W15" s="23">
        <f>SUMIF($D$21:$D$106,56050,W21:W106)</f>
        <v>0</v>
      </c>
      <c r="X15" s="23">
        <f>SUMIF($D$21:$D$106,56050,X21:X106)</f>
        <v>0</v>
      </c>
      <c r="Y15" s="23">
        <f>SUMIF($D$21:$D$106,56050,Y21:Y106)</f>
        <v>0</v>
      </c>
      <c r="Z15" s="23">
        <f>SUMIF($D$21:$D$106,56050,Z21:Z106)</f>
        <v>0</v>
      </c>
      <c r="AA15" s="23">
        <f>SUMIF($D$21:$D$106,56050,AA21:AA106)</f>
        <v>0</v>
      </c>
      <c r="AB15" s="23">
        <f>SUMIF($D$21:$D$106,56050,AB21:AB106)</f>
        <v>0</v>
      </c>
      <c r="AC15" s="23">
        <f>SUMIF($D$21:$D$106,56050,AC21:AC106)</f>
        <v>0</v>
      </c>
      <c r="AD15" s="23">
        <f>SUMIF($D$21:$D$106,56050,AD21:AD106)</f>
        <v>0</v>
      </c>
      <c r="AE15" s="23">
        <f>SUMIF($D$21:$D$106,56050,AE21:AE106)</f>
        <v>0</v>
      </c>
      <c r="AF15" s="23">
        <f>SUMIF($D$21:$D$106,56050,AF21:AF106)</f>
        <v>0</v>
      </c>
      <c r="AG15" s="23">
        <f>SUMIF($D$21:$D$106,56050,AG21:AG106)</f>
        <v>0</v>
      </c>
      <c r="AH15" s="23">
        <f>SUMIF($D$21:$D$106,56050,AH21:AH106)</f>
        <v>0</v>
      </c>
      <c r="AI15" s="23">
        <f>SUMIF($D$21:$D$106,56050,AI21:AI106)</f>
        <v>0</v>
      </c>
      <c r="AJ15" s="23">
        <f>SUMIF($D$21:$D$106,56050,AJ21:AJ106)</f>
        <v>0</v>
      </c>
      <c r="AK15" s="23">
        <f>SUMIF($D$21:$D$106,56050,AK21:AK106)</f>
        <v>0</v>
      </c>
      <c r="AL15" s="23">
        <f>SUMIF($D$21:$D$106,56050,AL21:AL106)</f>
        <v>177</v>
      </c>
      <c r="AM15" s="88"/>
      <c r="AN15" s="88"/>
    </row>
    <row r="16" spans="1:50" x14ac:dyDescent="0.25">
      <c r="B16" s="87"/>
      <c r="C16" s="87"/>
      <c r="D16" s="87" t="s">
        <v>1877</v>
      </c>
      <c r="E16" s="23">
        <f>SUMIF($D$21:$D$106,56055,E21:E106)</f>
        <v>8</v>
      </c>
      <c r="F16" s="23">
        <f>SUMIF($D$21:$D$106,56055,F21:F106)</f>
        <v>8</v>
      </c>
      <c r="G16" s="23">
        <f>SUMIF($D$21:$D$106,56055,G21:G106)</f>
        <v>8</v>
      </c>
      <c r="H16" s="23">
        <f>SUMIF($D$21:$D$106,56055,H21:H106)</f>
        <v>8</v>
      </c>
      <c r="I16" s="23">
        <f>SUMIF($D$21:$D$106,56055,I21:I106)</f>
        <v>8</v>
      </c>
      <c r="J16" s="23">
        <f>SUMIF($D$21:$D$106,56055,J21:J106)</f>
        <v>8</v>
      </c>
      <c r="K16" s="23">
        <f>SUMIF($D$21:$D$106,56055,K21:K106)</f>
        <v>5</v>
      </c>
      <c r="L16" s="23">
        <f>SUMIF($D$21:$D$106,56055,L21:L106)</f>
        <v>0</v>
      </c>
      <c r="M16" s="23">
        <f>SUMIF($D$21:$D$106,56055,M21:M106)</f>
        <v>0</v>
      </c>
      <c r="N16" s="23">
        <f>SUMIF($D$21:$D$106,56055,N21:N106)</f>
        <v>0</v>
      </c>
      <c r="O16" s="23">
        <f>SUMIF($D$21:$D$106,56055,O21:O106)</f>
        <v>0</v>
      </c>
      <c r="P16" s="23">
        <f>SUMIF($D$21:$D$106,56055,P21:P106)</f>
        <v>0</v>
      </c>
      <c r="Q16" s="23">
        <f>SUMIF($D$21:$D$106,56055,Q21:Q106)</f>
        <v>0</v>
      </c>
      <c r="R16" s="23">
        <f>SUMIF($D$21:$D$106,56055,R21:R106)</f>
        <v>0</v>
      </c>
      <c r="S16" s="23">
        <f>SUMIF($D$21:$D$106,56055,S21:S106)</f>
        <v>0</v>
      </c>
      <c r="T16" s="23">
        <f>SUMIF($D$21:$D$106,56055,T21:T106)</f>
        <v>0</v>
      </c>
      <c r="U16" s="23">
        <f>SUMIF($D$21:$D$106,56055,U21:U106)</f>
        <v>0</v>
      </c>
      <c r="V16" s="23">
        <f>SUMIF($D$21:$D$106,56055,V21:V106)</f>
        <v>0</v>
      </c>
      <c r="W16" s="23">
        <f>SUMIF($D$21:$D$106,56055,W21:W106)</f>
        <v>0</v>
      </c>
      <c r="X16" s="23">
        <f>SUMIF($D$21:$D$106,56055,X21:X106)</f>
        <v>0</v>
      </c>
      <c r="Y16" s="23">
        <f>SUMIF($D$21:$D$106,56055,Y21:Y106)</f>
        <v>0</v>
      </c>
      <c r="Z16" s="23">
        <f>SUMIF($D$21:$D$106,56055,Z21:Z106)</f>
        <v>0</v>
      </c>
      <c r="AA16" s="23">
        <f>SUMIF($D$21:$D$106,56055,AA21:AA106)</f>
        <v>0</v>
      </c>
      <c r="AB16" s="23">
        <f>SUMIF($D$21:$D$106,56055,AB21:AB106)</f>
        <v>0</v>
      </c>
      <c r="AC16" s="23">
        <f>SUMIF($D$21:$D$106,56055,AC21:AC106)</f>
        <v>0</v>
      </c>
      <c r="AD16" s="23">
        <f>SUMIF($D$21:$D$106,56055,AD21:AD106)</f>
        <v>0</v>
      </c>
      <c r="AE16" s="23">
        <f>SUMIF($D$21:$D$106,56055,AE21:AE106)</f>
        <v>0</v>
      </c>
      <c r="AF16" s="23">
        <f>SUMIF($D$21:$D$106,56055,AF21:AF106)</f>
        <v>0</v>
      </c>
      <c r="AG16" s="23">
        <f>SUMIF($D$21:$D$106,56055,AG21:AG106)</f>
        <v>0</v>
      </c>
      <c r="AH16" s="23">
        <f>SUMIF($D$21:$D$106,56055,AH21:AH106)</f>
        <v>0</v>
      </c>
      <c r="AI16" s="23">
        <f>SUMIF($D$21:$D$106,56055,AI21:AI106)</f>
        <v>0</v>
      </c>
      <c r="AJ16" s="23">
        <f>SUMIF($D$21:$D$106,56055,AJ21:AJ106)</f>
        <v>0</v>
      </c>
      <c r="AK16" s="23">
        <f>SUMIF($D$21:$D$106,56055,AK21:AK106)</f>
        <v>0</v>
      </c>
      <c r="AL16" s="23">
        <f>SUMIF($D$21:$D$106,56055,AL21:AL106)</f>
        <v>53</v>
      </c>
      <c r="AM16" s="88"/>
      <c r="AN16" s="88"/>
    </row>
    <row r="17" spans="1:51" x14ac:dyDescent="0.25">
      <c r="A17" s="79"/>
      <c r="B17" s="110" t="s">
        <v>13</v>
      </c>
      <c r="C17" s="110"/>
      <c r="D17" s="110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51" x14ac:dyDescent="0.25">
      <c r="B18" s="111" t="s">
        <v>14</v>
      </c>
      <c r="C18" s="111"/>
      <c r="D18" s="111"/>
      <c r="E18" s="90">
        <f t="shared" ref="E18:AK18" si="0">IF(E13=0,0,1)</f>
        <v>1</v>
      </c>
      <c r="F18" s="90">
        <f t="shared" si="0"/>
        <v>1</v>
      </c>
      <c r="G18" s="90">
        <f t="shared" si="0"/>
        <v>1</v>
      </c>
      <c r="H18" s="90">
        <f t="shared" si="0"/>
        <v>1</v>
      </c>
      <c r="I18" s="90">
        <f t="shared" si="0"/>
        <v>1</v>
      </c>
      <c r="J18" s="90">
        <f t="shared" si="0"/>
        <v>1</v>
      </c>
      <c r="K18" s="90">
        <f t="shared" si="0"/>
        <v>1</v>
      </c>
      <c r="L18" s="90">
        <f t="shared" si="0"/>
        <v>0</v>
      </c>
      <c r="M18" s="90">
        <f t="shared" si="0"/>
        <v>0</v>
      </c>
      <c r="N18" s="90">
        <f t="shared" si="0"/>
        <v>0</v>
      </c>
      <c r="O18" s="90">
        <f t="shared" si="0"/>
        <v>0</v>
      </c>
      <c r="P18" s="90">
        <f t="shared" si="0"/>
        <v>0</v>
      </c>
      <c r="Q18" s="90">
        <f t="shared" si="0"/>
        <v>0</v>
      </c>
      <c r="R18" s="90">
        <f t="shared" si="0"/>
        <v>0</v>
      </c>
      <c r="S18" s="90">
        <f t="shared" si="0"/>
        <v>0</v>
      </c>
      <c r="T18" s="90">
        <f t="shared" si="0"/>
        <v>0</v>
      </c>
      <c r="U18" s="90">
        <f t="shared" si="0"/>
        <v>0</v>
      </c>
      <c r="V18" s="90">
        <f t="shared" si="0"/>
        <v>0</v>
      </c>
      <c r="W18" s="90">
        <f t="shared" si="0"/>
        <v>0</v>
      </c>
      <c r="X18" s="90">
        <f t="shared" si="0"/>
        <v>0</v>
      </c>
      <c r="Y18" s="90">
        <f t="shared" si="0"/>
        <v>0</v>
      </c>
      <c r="Z18" s="90">
        <f t="shared" si="0"/>
        <v>0</v>
      </c>
      <c r="AA18" s="90">
        <f t="shared" si="0"/>
        <v>0</v>
      </c>
      <c r="AB18" s="90">
        <f t="shared" si="0"/>
        <v>0</v>
      </c>
      <c r="AC18" s="90">
        <f t="shared" si="0"/>
        <v>0</v>
      </c>
      <c r="AD18" s="90">
        <f t="shared" si="0"/>
        <v>0</v>
      </c>
      <c r="AE18" s="90">
        <f t="shared" si="0"/>
        <v>0</v>
      </c>
      <c r="AF18" s="90">
        <f t="shared" si="0"/>
        <v>0</v>
      </c>
      <c r="AG18" s="90">
        <f t="shared" si="0"/>
        <v>0</v>
      </c>
      <c r="AH18" s="90">
        <f t="shared" si="0"/>
        <v>0</v>
      </c>
      <c r="AI18" s="90">
        <f t="shared" si="0"/>
        <v>0</v>
      </c>
      <c r="AJ18" s="90">
        <f t="shared" si="0"/>
        <v>0</v>
      </c>
      <c r="AK18" s="90">
        <f t="shared" si="0"/>
        <v>0</v>
      </c>
      <c r="AL18" s="81">
        <f>SUM(E18:AJ18)</f>
        <v>7</v>
      </c>
      <c r="AM18" s="88"/>
      <c r="AN18" s="88"/>
    </row>
    <row r="19" spans="1:51" ht="66.95" customHeight="1" x14ac:dyDescent="0.25">
      <c r="A19" s="91" t="s">
        <v>1970</v>
      </c>
      <c r="B19" s="109" t="s">
        <v>15</v>
      </c>
      <c r="C19" s="109"/>
      <c r="D19" s="10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51" ht="17.25" customHeight="1" x14ac:dyDescent="0.25">
      <c r="B20" s="35" t="s">
        <v>16</v>
      </c>
      <c r="C20" s="35" t="s">
        <v>17</v>
      </c>
      <c r="D20" s="88" t="s">
        <v>18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51" x14ac:dyDescent="0.25">
      <c r="B21" s="44" t="s">
        <v>1435</v>
      </c>
      <c r="C21" s="44" t="s">
        <v>1436</v>
      </c>
      <c r="D21" s="44">
        <v>56045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J21" s="77">
        <v>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>SUM(E21:AK21)</f>
        <v>6</v>
      </c>
      <c r="AM21" s="42">
        <f>IF(AL21=0,0,1)</f>
        <v>1</v>
      </c>
      <c r="AN21" s="43" t="e">
        <f>SUMPRODUCT($F$17:$AL$17,F21:AK21)</f>
        <v>#VALUE!</v>
      </c>
    </row>
    <row r="22" spans="1:51" x14ac:dyDescent="0.25">
      <c r="A22" s="129" t="s">
        <v>1968</v>
      </c>
      <c r="B22" s="129" t="s">
        <v>1906</v>
      </c>
      <c r="C22" s="129" t="s">
        <v>1907</v>
      </c>
      <c r="D22" s="129">
        <v>56045</v>
      </c>
      <c r="E22" s="130">
        <v>0</v>
      </c>
      <c r="F22" s="130">
        <v>0</v>
      </c>
      <c r="G22" s="130">
        <v>0</v>
      </c>
      <c r="H22" s="130">
        <v>0</v>
      </c>
      <c r="I22" s="130">
        <v>0</v>
      </c>
      <c r="J22" s="130">
        <v>0</v>
      </c>
      <c r="K22" s="130">
        <v>0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v>0</v>
      </c>
      <c r="S22" s="130">
        <v>0</v>
      </c>
      <c r="T22" s="130">
        <v>0</v>
      </c>
      <c r="U22" s="130">
        <v>0</v>
      </c>
      <c r="V22" s="130">
        <v>0</v>
      </c>
      <c r="W22" s="130">
        <v>0</v>
      </c>
      <c r="X22" s="130">
        <v>0</v>
      </c>
      <c r="Y22" s="130">
        <v>0</v>
      </c>
      <c r="Z22" s="130">
        <v>0</v>
      </c>
      <c r="AA22" s="130">
        <v>0</v>
      </c>
      <c r="AB22" s="130">
        <v>0</v>
      </c>
      <c r="AC22" s="130">
        <v>0</v>
      </c>
      <c r="AD22" s="130">
        <v>0</v>
      </c>
      <c r="AE22" s="130">
        <v>0</v>
      </c>
      <c r="AF22" s="130">
        <v>0</v>
      </c>
      <c r="AG22" s="130">
        <v>0</v>
      </c>
      <c r="AH22" s="130">
        <v>0</v>
      </c>
      <c r="AI22" s="130">
        <v>0</v>
      </c>
      <c r="AJ22" s="130">
        <v>0</v>
      </c>
      <c r="AK22" s="130">
        <v>0</v>
      </c>
      <c r="AL22" s="90">
        <f>SUM(E22:AK22)</f>
        <v>0</v>
      </c>
      <c r="AM22" s="130">
        <f>IF(AL22=0,0,1)</f>
        <v>0</v>
      </c>
      <c r="AN22" s="90" t="e">
        <f>SUMPRODUCT($F$17:$AL$17,F22:AK22)</f>
        <v>#VALUE!</v>
      </c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</row>
    <row r="23" spans="1:51" x14ac:dyDescent="0.25">
      <c r="A23" s="129" t="s">
        <v>1968</v>
      </c>
      <c r="B23" s="129" t="s">
        <v>1910</v>
      </c>
      <c r="C23" s="129" t="s">
        <v>1911</v>
      </c>
      <c r="D23" s="129">
        <v>56045</v>
      </c>
      <c r="E23" s="130">
        <v>0</v>
      </c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0</v>
      </c>
      <c r="L23" s="130">
        <v>0</v>
      </c>
      <c r="M23" s="130">
        <v>0</v>
      </c>
      <c r="N23" s="130">
        <v>0</v>
      </c>
      <c r="O23" s="130">
        <v>0</v>
      </c>
      <c r="P23" s="130">
        <v>0</v>
      </c>
      <c r="Q23" s="130">
        <v>0</v>
      </c>
      <c r="R23" s="130">
        <v>0</v>
      </c>
      <c r="S23" s="130">
        <v>0</v>
      </c>
      <c r="T23" s="130">
        <v>0</v>
      </c>
      <c r="U23" s="130">
        <v>0</v>
      </c>
      <c r="V23" s="130">
        <v>0</v>
      </c>
      <c r="W23" s="130">
        <v>0</v>
      </c>
      <c r="X23" s="130">
        <v>0</v>
      </c>
      <c r="Y23" s="130">
        <v>0</v>
      </c>
      <c r="Z23" s="130">
        <v>0</v>
      </c>
      <c r="AA23" s="130">
        <v>0</v>
      </c>
      <c r="AB23" s="130">
        <v>0</v>
      </c>
      <c r="AC23" s="130">
        <v>0</v>
      </c>
      <c r="AD23" s="130">
        <v>0</v>
      </c>
      <c r="AE23" s="130">
        <v>0</v>
      </c>
      <c r="AF23" s="130">
        <v>0</v>
      </c>
      <c r="AG23" s="130">
        <v>0</v>
      </c>
      <c r="AH23" s="130">
        <v>0</v>
      </c>
      <c r="AI23" s="130">
        <v>0</v>
      </c>
      <c r="AJ23" s="130">
        <v>0</v>
      </c>
      <c r="AK23" s="130">
        <v>0</v>
      </c>
      <c r="AL23" s="90">
        <f>SUM(E23:AK23)</f>
        <v>0</v>
      </c>
      <c r="AM23" s="130">
        <f>IF(AL23=0,0,1)</f>
        <v>0</v>
      </c>
      <c r="AN23" s="90" t="e">
        <f>SUMPRODUCT($F$17:$AL$17,F23:AK23)</f>
        <v>#VALUE!</v>
      </c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</row>
    <row r="24" spans="1:51" x14ac:dyDescent="0.25">
      <c r="B24" s="44" t="s">
        <v>1443</v>
      </c>
      <c r="C24" s="44" t="s">
        <v>1444</v>
      </c>
      <c r="D24" s="44">
        <v>56045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>SUM(E24:AK24)</f>
        <v>7</v>
      </c>
      <c r="AM24" s="42">
        <f>IF(AL24=0,0,1)</f>
        <v>1</v>
      </c>
      <c r="AN24" s="43" t="e">
        <f>SUMPRODUCT($F$17:$AL$17,F24:AK24)</f>
        <v>#VALUE!</v>
      </c>
    </row>
    <row r="25" spans="1:51" x14ac:dyDescent="0.25">
      <c r="B25" s="44" t="s">
        <v>1459</v>
      </c>
      <c r="C25" s="44" t="s">
        <v>1460</v>
      </c>
      <c r="D25" s="44">
        <v>56045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J25" s="77">
        <v>1</v>
      </c>
      <c r="K25" s="77">
        <v>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>SUM(E25:AK25)</f>
        <v>7</v>
      </c>
      <c r="AM25" s="42">
        <f>IF(AL25=0,0,1)</f>
        <v>1</v>
      </c>
      <c r="AN25" s="43" t="e">
        <f>SUMPRODUCT($F$17:$AL$17,F25:AK25)</f>
        <v>#VALUE!</v>
      </c>
    </row>
    <row r="26" spans="1:51" x14ac:dyDescent="0.25">
      <c r="B26" s="44" t="s">
        <v>1463</v>
      </c>
      <c r="C26" s="44" t="s">
        <v>1464</v>
      </c>
      <c r="D26" s="44">
        <v>56045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J26" s="77">
        <v>1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>SUM(E26:AK26)</f>
        <v>7</v>
      </c>
      <c r="AM26" s="42">
        <f>IF(AL26=0,0,1)</f>
        <v>1</v>
      </c>
      <c r="AN26" s="43" t="e">
        <f>SUMPRODUCT($F$17:$AL$17,F26:AK26)</f>
        <v>#VALUE!</v>
      </c>
    </row>
    <row r="27" spans="1:51" x14ac:dyDescent="0.25">
      <c r="A27" s="129" t="s">
        <v>1968</v>
      </c>
      <c r="B27" s="129" t="s">
        <v>1912</v>
      </c>
      <c r="C27" s="129" t="s">
        <v>1913</v>
      </c>
      <c r="D27" s="129">
        <v>56045</v>
      </c>
      <c r="E27" s="130">
        <v>0</v>
      </c>
      <c r="F27" s="130">
        <v>0</v>
      </c>
      <c r="G27" s="130">
        <v>0</v>
      </c>
      <c r="H27" s="130">
        <v>0</v>
      </c>
      <c r="I27" s="130">
        <v>0</v>
      </c>
      <c r="J27" s="130">
        <v>0</v>
      </c>
      <c r="K27" s="130">
        <v>0</v>
      </c>
      <c r="L27" s="130">
        <v>0</v>
      </c>
      <c r="M27" s="130">
        <v>0</v>
      </c>
      <c r="N27" s="130">
        <v>0</v>
      </c>
      <c r="O27" s="130">
        <v>0</v>
      </c>
      <c r="P27" s="130">
        <v>0</v>
      </c>
      <c r="Q27" s="130">
        <v>0</v>
      </c>
      <c r="R27" s="130">
        <v>0</v>
      </c>
      <c r="S27" s="130">
        <v>0</v>
      </c>
      <c r="T27" s="130">
        <v>0</v>
      </c>
      <c r="U27" s="130">
        <v>0</v>
      </c>
      <c r="V27" s="130">
        <v>0</v>
      </c>
      <c r="W27" s="130">
        <v>0</v>
      </c>
      <c r="X27" s="130">
        <v>0</v>
      </c>
      <c r="Y27" s="130">
        <v>0</v>
      </c>
      <c r="Z27" s="130">
        <v>0</v>
      </c>
      <c r="AA27" s="130">
        <v>0</v>
      </c>
      <c r="AB27" s="130">
        <v>0</v>
      </c>
      <c r="AC27" s="130">
        <v>0</v>
      </c>
      <c r="AD27" s="130">
        <v>0</v>
      </c>
      <c r="AE27" s="130">
        <v>0</v>
      </c>
      <c r="AF27" s="130">
        <v>0</v>
      </c>
      <c r="AG27" s="130">
        <v>0</v>
      </c>
      <c r="AH27" s="130">
        <v>0</v>
      </c>
      <c r="AI27" s="130">
        <v>0</v>
      </c>
      <c r="AJ27" s="130">
        <v>0</v>
      </c>
      <c r="AK27" s="130">
        <v>0</v>
      </c>
      <c r="AL27" s="90">
        <f>SUM(E27:AK27)</f>
        <v>0</v>
      </c>
      <c r="AM27" s="130">
        <f>IF(AL27=0,0,1)</f>
        <v>0</v>
      </c>
      <c r="AN27" s="90" t="e">
        <f>SUMPRODUCT($F$17:$AL$17,F27:AK27)</f>
        <v>#VALUE!</v>
      </c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</row>
    <row r="28" spans="1:51" x14ac:dyDescent="0.25">
      <c r="B28" s="44" t="s">
        <v>1465</v>
      </c>
      <c r="C28" s="44" t="s">
        <v>1466</v>
      </c>
      <c r="D28" s="44">
        <v>56045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J28" s="77">
        <v>1</v>
      </c>
      <c r="K28" s="77">
        <v>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>SUM(E28:AK28)</f>
        <v>7</v>
      </c>
      <c r="AM28" s="42">
        <f>IF(AL28=0,0,1)</f>
        <v>1</v>
      </c>
      <c r="AN28" s="43" t="e">
        <f>SUMPRODUCT($F$17:$AL$17,F28:AK28)</f>
        <v>#VALUE!</v>
      </c>
    </row>
    <row r="29" spans="1:51" x14ac:dyDescent="0.25">
      <c r="B29" s="44" t="s">
        <v>1469</v>
      </c>
      <c r="C29" s="44" t="s">
        <v>1470</v>
      </c>
      <c r="D29" s="44">
        <v>56045</v>
      </c>
      <c r="E29" s="77">
        <v>1</v>
      </c>
      <c r="F29" s="77">
        <v>1</v>
      </c>
      <c r="G29" s="77">
        <v>0</v>
      </c>
      <c r="H29" s="77">
        <v>1</v>
      </c>
      <c r="I29" s="77">
        <v>1</v>
      </c>
      <c r="J29" s="77">
        <v>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>SUM(E29:AK29)</f>
        <v>5</v>
      </c>
      <c r="AM29" s="42">
        <f>IF(AL29=0,0,1)</f>
        <v>1</v>
      </c>
      <c r="AN29" s="43" t="e">
        <f>SUMPRODUCT($F$17:$AL$17,F29:AK29)</f>
        <v>#VALUE!</v>
      </c>
    </row>
    <row r="30" spans="1:51" x14ac:dyDescent="0.25">
      <c r="B30" s="44" t="s">
        <v>1495</v>
      </c>
      <c r="C30" s="44" t="s">
        <v>1496</v>
      </c>
      <c r="D30" s="44">
        <v>56045</v>
      </c>
      <c r="E30" s="77">
        <v>1</v>
      </c>
      <c r="F30" s="77">
        <v>1</v>
      </c>
      <c r="G30" s="77">
        <v>0</v>
      </c>
      <c r="H30" s="77">
        <v>1</v>
      </c>
      <c r="I30" s="77">
        <v>1</v>
      </c>
      <c r="J30" s="77">
        <v>1</v>
      </c>
      <c r="K30" s="77">
        <v>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>SUM(E30:AK30)</f>
        <v>6</v>
      </c>
      <c r="AM30" s="42">
        <f>IF(AL30=0,0,1)</f>
        <v>1</v>
      </c>
      <c r="AN30" s="43" t="e">
        <f>SUMPRODUCT($F$17:$AL$17,F30:AK30)</f>
        <v>#VALUE!</v>
      </c>
    </row>
    <row r="31" spans="1:51" x14ac:dyDescent="0.25">
      <c r="A31" s="129" t="s">
        <v>1968</v>
      </c>
      <c r="B31" s="129" t="s">
        <v>1920</v>
      </c>
      <c r="C31" s="129" t="s">
        <v>1921</v>
      </c>
      <c r="D31" s="129">
        <v>56045</v>
      </c>
      <c r="E31" s="130">
        <v>0</v>
      </c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>
        <v>0</v>
      </c>
      <c r="M31" s="130">
        <v>0</v>
      </c>
      <c r="N31" s="130">
        <v>0</v>
      </c>
      <c r="O31" s="130">
        <v>0</v>
      </c>
      <c r="P31" s="130">
        <v>0</v>
      </c>
      <c r="Q31" s="130">
        <v>0</v>
      </c>
      <c r="R31" s="130">
        <v>0</v>
      </c>
      <c r="S31" s="130">
        <v>0</v>
      </c>
      <c r="T31" s="130">
        <v>0</v>
      </c>
      <c r="U31" s="130">
        <v>0</v>
      </c>
      <c r="V31" s="130">
        <v>0</v>
      </c>
      <c r="W31" s="130">
        <v>0</v>
      </c>
      <c r="X31" s="130">
        <v>0</v>
      </c>
      <c r="Y31" s="130">
        <v>0</v>
      </c>
      <c r="Z31" s="130">
        <v>0</v>
      </c>
      <c r="AA31" s="130">
        <v>0</v>
      </c>
      <c r="AB31" s="130">
        <v>0</v>
      </c>
      <c r="AC31" s="130">
        <v>0</v>
      </c>
      <c r="AD31" s="130">
        <v>0</v>
      </c>
      <c r="AE31" s="130">
        <v>0</v>
      </c>
      <c r="AF31" s="130">
        <v>0</v>
      </c>
      <c r="AG31" s="130">
        <v>0</v>
      </c>
      <c r="AH31" s="130">
        <v>0</v>
      </c>
      <c r="AI31" s="130">
        <v>0</v>
      </c>
      <c r="AJ31" s="130">
        <v>0</v>
      </c>
      <c r="AK31" s="130">
        <v>0</v>
      </c>
      <c r="AL31" s="90">
        <f>SUM(E31:AK31)</f>
        <v>0</v>
      </c>
      <c r="AM31" s="130">
        <f>IF(AL31=0,0,1)</f>
        <v>0</v>
      </c>
      <c r="AN31" s="90" t="e">
        <f>SUMPRODUCT($F$17:$AL$17,F31:AK31)</f>
        <v>#VALUE!</v>
      </c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</row>
    <row r="32" spans="1:51" x14ac:dyDescent="0.25">
      <c r="B32" s="44" t="s">
        <v>1507</v>
      </c>
      <c r="C32" s="44" t="s">
        <v>1508</v>
      </c>
      <c r="D32" s="44">
        <v>56045</v>
      </c>
      <c r="E32" s="77">
        <v>1</v>
      </c>
      <c r="F32" s="77">
        <v>1</v>
      </c>
      <c r="G32" s="77">
        <v>1</v>
      </c>
      <c r="H32" s="77">
        <v>1</v>
      </c>
      <c r="I32" s="77">
        <v>1</v>
      </c>
      <c r="J32" s="77">
        <v>1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>SUM(E32:AK32)</f>
        <v>7</v>
      </c>
      <c r="AM32" s="42">
        <f>IF(AL32=0,0,1)</f>
        <v>1</v>
      </c>
      <c r="AN32" s="43" t="e">
        <f>SUMPRODUCT($F$17:$AL$17,F32:AK32)</f>
        <v>#VALUE!</v>
      </c>
    </row>
    <row r="33" spans="1:51" x14ac:dyDescent="0.25">
      <c r="B33" s="44" t="s">
        <v>1511</v>
      </c>
      <c r="C33" s="44" t="s">
        <v>1512</v>
      </c>
      <c r="D33" s="44">
        <v>56045</v>
      </c>
      <c r="E33" s="77">
        <v>1</v>
      </c>
      <c r="F33" s="77">
        <v>1</v>
      </c>
      <c r="G33" s="77">
        <v>1</v>
      </c>
      <c r="H33" s="77">
        <v>1</v>
      </c>
      <c r="I33" s="77">
        <v>0</v>
      </c>
      <c r="J33" s="77">
        <v>1</v>
      </c>
      <c r="K33" s="77">
        <v>1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>SUM(E33:AK33)</f>
        <v>6</v>
      </c>
      <c r="AM33" s="42">
        <f>IF(AL33=0,0,1)</f>
        <v>1</v>
      </c>
      <c r="AN33" s="43" t="e">
        <f>SUMPRODUCT($F$17:$AL$17,F33:AK33)</f>
        <v>#VALUE!</v>
      </c>
    </row>
    <row r="34" spans="1:51" x14ac:dyDescent="0.25">
      <c r="B34" s="44" t="s">
        <v>1513</v>
      </c>
      <c r="C34" s="44" t="s">
        <v>1514</v>
      </c>
      <c r="D34" s="44">
        <v>56045</v>
      </c>
      <c r="E34" s="77">
        <v>1</v>
      </c>
      <c r="F34" s="77">
        <v>1</v>
      </c>
      <c r="G34" s="77">
        <v>1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>SUM(E34:AK34)</f>
        <v>7</v>
      </c>
      <c r="AM34" s="42">
        <f>IF(AL34=0,0,1)</f>
        <v>1</v>
      </c>
      <c r="AN34" s="43" t="e">
        <f>SUMPRODUCT($F$17:$AL$17,F34:AK34)</f>
        <v>#VALUE!</v>
      </c>
    </row>
    <row r="35" spans="1:51" x14ac:dyDescent="0.25">
      <c r="B35" s="44" t="s">
        <v>1515</v>
      </c>
      <c r="C35" s="44" t="s">
        <v>1516</v>
      </c>
      <c r="D35" s="44">
        <v>56045</v>
      </c>
      <c r="E35" s="77">
        <v>1</v>
      </c>
      <c r="F35" s="77">
        <v>1</v>
      </c>
      <c r="G35" s="77">
        <v>1</v>
      </c>
      <c r="H35" s="77">
        <v>0</v>
      </c>
      <c r="I35" s="77">
        <v>1</v>
      </c>
      <c r="J35" s="77">
        <v>1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>SUM(E35:AK35)</f>
        <v>6</v>
      </c>
      <c r="AM35" s="42">
        <f>IF(AL35=0,0,1)</f>
        <v>1</v>
      </c>
      <c r="AN35" s="43" t="e">
        <f>SUMPRODUCT($F$17:$AL$17,F35:AK35)</f>
        <v>#VALUE!</v>
      </c>
    </row>
    <row r="36" spans="1:51" x14ac:dyDescent="0.25">
      <c r="B36" s="44" t="s">
        <v>1517</v>
      </c>
      <c r="C36" s="44" t="s">
        <v>1518</v>
      </c>
      <c r="D36" s="44">
        <v>56045</v>
      </c>
      <c r="E36" s="77">
        <v>1</v>
      </c>
      <c r="F36" s="77">
        <v>1</v>
      </c>
      <c r="G36" s="77">
        <v>1</v>
      </c>
      <c r="H36" s="77">
        <v>1</v>
      </c>
      <c r="I36" s="77">
        <v>1</v>
      </c>
      <c r="J36" s="77">
        <v>1</v>
      </c>
      <c r="K36" s="77">
        <v>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>SUM(E36:AK36)</f>
        <v>7</v>
      </c>
      <c r="AM36" s="42">
        <f>IF(AL36=0,0,1)</f>
        <v>1</v>
      </c>
      <c r="AN36" s="43" t="e">
        <f>SUMPRODUCT($F$17:$AL$17,F36:AK36)</f>
        <v>#VALUE!</v>
      </c>
    </row>
    <row r="37" spans="1:51" x14ac:dyDescent="0.25">
      <c r="B37" s="44" t="s">
        <v>1527</v>
      </c>
      <c r="C37" s="44" t="s">
        <v>1528</v>
      </c>
      <c r="D37" s="44">
        <v>56045</v>
      </c>
      <c r="E37" s="77">
        <v>1</v>
      </c>
      <c r="F37" s="77">
        <v>1</v>
      </c>
      <c r="G37" s="77">
        <v>1</v>
      </c>
      <c r="H37" s="77">
        <v>1</v>
      </c>
      <c r="I37" s="77">
        <v>0</v>
      </c>
      <c r="J37" s="77">
        <v>1</v>
      </c>
      <c r="K37" s="77">
        <v>1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>SUM(E37:AK37)</f>
        <v>6</v>
      </c>
      <c r="AM37" s="42">
        <f>IF(AL37=0,0,1)</f>
        <v>1</v>
      </c>
      <c r="AN37" s="43" t="e">
        <f>SUMPRODUCT($F$17:$AL$17,F37:AK37)</f>
        <v>#VALUE!</v>
      </c>
    </row>
    <row r="38" spans="1:51" x14ac:dyDescent="0.25">
      <c r="B38" s="44" t="s">
        <v>1529</v>
      </c>
      <c r="C38" s="44" t="s">
        <v>1530</v>
      </c>
      <c r="D38" s="44">
        <v>56045</v>
      </c>
      <c r="E38" s="77">
        <v>0</v>
      </c>
      <c r="F38" s="77">
        <v>1</v>
      </c>
      <c r="G38" s="77">
        <v>1</v>
      </c>
      <c r="H38" s="77">
        <v>1</v>
      </c>
      <c r="I38" s="77">
        <v>1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>SUM(E38:AK38)</f>
        <v>6</v>
      </c>
      <c r="AM38" s="42">
        <f>IF(AL38=0,0,1)</f>
        <v>1</v>
      </c>
      <c r="AN38" s="43" t="e">
        <f>SUMPRODUCT($F$17:$AL$17,F38:AK38)</f>
        <v>#VALUE!</v>
      </c>
    </row>
    <row r="39" spans="1:51" x14ac:dyDescent="0.25">
      <c r="B39" s="44" t="s">
        <v>1531</v>
      </c>
      <c r="C39" s="44" t="s">
        <v>1532</v>
      </c>
      <c r="D39" s="44">
        <v>56045</v>
      </c>
      <c r="E39" s="77">
        <v>1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>SUM(E39:AK39)</f>
        <v>7</v>
      </c>
      <c r="AM39" s="42">
        <f>IF(AL39=0,0,1)</f>
        <v>1</v>
      </c>
      <c r="AN39" s="43" t="e">
        <f>SUMPRODUCT($F$17:$AL$17,F39:AK39)</f>
        <v>#VALUE!</v>
      </c>
    </row>
    <row r="40" spans="1:51" x14ac:dyDescent="0.25">
      <c r="B40" s="44" t="s">
        <v>1541</v>
      </c>
      <c r="C40" s="44" t="s">
        <v>1542</v>
      </c>
      <c r="D40" s="44">
        <v>56045</v>
      </c>
      <c r="E40" s="77">
        <v>0</v>
      </c>
      <c r="F40" s="77">
        <v>1</v>
      </c>
      <c r="G40" s="77">
        <v>1</v>
      </c>
      <c r="H40" s="77">
        <v>1</v>
      </c>
      <c r="I40" s="77">
        <v>1</v>
      </c>
      <c r="J40" s="77">
        <v>1</v>
      </c>
      <c r="K40" s="77">
        <v>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>SUM(E40:AK40)</f>
        <v>6</v>
      </c>
      <c r="AM40" s="42">
        <f>IF(AL40=0,0,1)</f>
        <v>1</v>
      </c>
      <c r="AN40" s="43" t="e">
        <f>SUMPRODUCT($F$17:$AL$17,F40:AK40)</f>
        <v>#VALUE!</v>
      </c>
    </row>
    <row r="41" spans="1:51" x14ac:dyDescent="0.25">
      <c r="A41" s="129" t="s">
        <v>1968</v>
      </c>
      <c r="B41" s="129" t="s">
        <v>1930</v>
      </c>
      <c r="C41" s="129" t="s">
        <v>1931</v>
      </c>
      <c r="D41" s="129">
        <v>56045</v>
      </c>
      <c r="E41" s="130">
        <v>0</v>
      </c>
      <c r="F41" s="130">
        <v>0</v>
      </c>
      <c r="G41" s="130">
        <v>0</v>
      </c>
      <c r="H41" s="130">
        <v>0</v>
      </c>
      <c r="I41" s="130">
        <v>0</v>
      </c>
      <c r="J41" s="130">
        <v>0</v>
      </c>
      <c r="K41" s="130">
        <v>0</v>
      </c>
      <c r="L41" s="130">
        <v>0</v>
      </c>
      <c r="M41" s="130">
        <v>0</v>
      </c>
      <c r="N41" s="130">
        <v>0</v>
      </c>
      <c r="O41" s="130">
        <v>0</v>
      </c>
      <c r="P41" s="130">
        <v>0</v>
      </c>
      <c r="Q41" s="130">
        <v>0</v>
      </c>
      <c r="R41" s="130">
        <v>0</v>
      </c>
      <c r="S41" s="130">
        <v>0</v>
      </c>
      <c r="T41" s="130">
        <v>0</v>
      </c>
      <c r="U41" s="130">
        <v>0</v>
      </c>
      <c r="V41" s="130">
        <v>0</v>
      </c>
      <c r="W41" s="130">
        <v>0</v>
      </c>
      <c r="X41" s="130">
        <v>0</v>
      </c>
      <c r="Y41" s="130">
        <v>0</v>
      </c>
      <c r="Z41" s="130">
        <v>0</v>
      </c>
      <c r="AA41" s="130">
        <v>0</v>
      </c>
      <c r="AB41" s="130">
        <v>0</v>
      </c>
      <c r="AC41" s="130">
        <v>0</v>
      </c>
      <c r="AD41" s="130">
        <v>0</v>
      </c>
      <c r="AE41" s="130">
        <v>0</v>
      </c>
      <c r="AF41" s="130">
        <v>0</v>
      </c>
      <c r="AG41" s="130">
        <v>0</v>
      </c>
      <c r="AH41" s="130">
        <v>0</v>
      </c>
      <c r="AI41" s="130">
        <v>0</v>
      </c>
      <c r="AJ41" s="130">
        <v>0</v>
      </c>
      <c r="AK41" s="130">
        <v>0</v>
      </c>
      <c r="AL41" s="90">
        <f>SUM(E41:AK41)</f>
        <v>0</v>
      </c>
      <c r="AM41" s="130">
        <f>IF(AL41=0,0,1)</f>
        <v>0</v>
      </c>
      <c r="AN41" s="90" t="e">
        <f>SUMPRODUCT($F$17:$AL$17,F41:AK41)</f>
        <v>#VALUE!</v>
      </c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</row>
    <row r="42" spans="1:51" x14ac:dyDescent="0.25">
      <c r="B42" s="44" t="s">
        <v>1547</v>
      </c>
      <c r="C42" s="44" t="s">
        <v>1548</v>
      </c>
      <c r="D42" s="44">
        <v>56045</v>
      </c>
      <c r="E42" s="77">
        <v>1</v>
      </c>
      <c r="F42" s="77">
        <v>1</v>
      </c>
      <c r="G42" s="77">
        <v>1</v>
      </c>
      <c r="H42" s="77">
        <v>1</v>
      </c>
      <c r="I42" s="77">
        <v>1</v>
      </c>
      <c r="J42" s="77">
        <v>1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>SUM(E42:AK42)</f>
        <v>7</v>
      </c>
      <c r="AM42" s="42">
        <f>IF(AL42=0,0,1)</f>
        <v>1</v>
      </c>
      <c r="AN42" s="43" t="e">
        <f>SUMPRODUCT($F$17:$AL$17,F42:AK42)</f>
        <v>#VALUE!</v>
      </c>
    </row>
    <row r="43" spans="1:51" x14ac:dyDescent="0.25">
      <c r="B43" s="44" t="s">
        <v>1551</v>
      </c>
      <c r="C43" s="44" t="s">
        <v>1552</v>
      </c>
      <c r="D43" s="44">
        <v>56045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>SUM(E43:AK43)</f>
        <v>7</v>
      </c>
      <c r="AM43" s="42">
        <f>IF(AL43=0,0,1)</f>
        <v>1</v>
      </c>
      <c r="AN43" s="43" t="e">
        <f>SUMPRODUCT($F$17:$AL$17,F43:AK43)</f>
        <v>#VALUE!</v>
      </c>
    </row>
    <row r="44" spans="1:51" x14ac:dyDescent="0.25">
      <c r="A44" s="129" t="s">
        <v>1968</v>
      </c>
      <c r="B44" s="129" t="s">
        <v>1936</v>
      </c>
      <c r="C44" s="129" t="s">
        <v>1937</v>
      </c>
      <c r="D44" s="129">
        <v>56045</v>
      </c>
      <c r="E44" s="130">
        <v>0</v>
      </c>
      <c r="F44" s="130">
        <v>0</v>
      </c>
      <c r="G44" s="130">
        <v>0</v>
      </c>
      <c r="H44" s="130">
        <v>0</v>
      </c>
      <c r="I44" s="130">
        <v>0</v>
      </c>
      <c r="J44" s="130">
        <v>0</v>
      </c>
      <c r="K44" s="130">
        <v>0</v>
      </c>
      <c r="L44" s="130">
        <v>0</v>
      </c>
      <c r="M44" s="130">
        <v>0</v>
      </c>
      <c r="N44" s="130">
        <v>0</v>
      </c>
      <c r="O44" s="130">
        <v>0</v>
      </c>
      <c r="P44" s="130">
        <v>0</v>
      </c>
      <c r="Q44" s="130">
        <v>0</v>
      </c>
      <c r="R44" s="130">
        <v>0</v>
      </c>
      <c r="S44" s="130">
        <v>0</v>
      </c>
      <c r="T44" s="130">
        <v>0</v>
      </c>
      <c r="U44" s="130">
        <v>0</v>
      </c>
      <c r="V44" s="130">
        <v>0</v>
      </c>
      <c r="W44" s="130">
        <v>0</v>
      </c>
      <c r="X44" s="130">
        <v>0</v>
      </c>
      <c r="Y44" s="130">
        <v>0</v>
      </c>
      <c r="Z44" s="130">
        <v>0</v>
      </c>
      <c r="AA44" s="130">
        <v>0</v>
      </c>
      <c r="AB44" s="130">
        <v>0</v>
      </c>
      <c r="AC44" s="130">
        <v>0</v>
      </c>
      <c r="AD44" s="130">
        <v>0</v>
      </c>
      <c r="AE44" s="130">
        <v>0</v>
      </c>
      <c r="AF44" s="130">
        <v>0</v>
      </c>
      <c r="AG44" s="130">
        <v>0</v>
      </c>
      <c r="AH44" s="130">
        <v>0</v>
      </c>
      <c r="AI44" s="130">
        <v>0</v>
      </c>
      <c r="AJ44" s="130">
        <v>0</v>
      </c>
      <c r="AK44" s="130">
        <v>0</v>
      </c>
      <c r="AL44" s="90">
        <f>SUM(E44:AK44)</f>
        <v>0</v>
      </c>
      <c r="AM44" s="130">
        <f>IF(AL44=0,0,1)</f>
        <v>0</v>
      </c>
      <c r="AN44" s="90" t="e">
        <f>SUMPRODUCT($F$17:$AL$17,F44:AK44)</f>
        <v>#VALUE!</v>
      </c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</row>
    <row r="45" spans="1:51" x14ac:dyDescent="0.25">
      <c r="B45" s="44" t="s">
        <v>1557</v>
      </c>
      <c r="C45" s="44" t="s">
        <v>1558</v>
      </c>
      <c r="D45" s="44">
        <v>56045</v>
      </c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>SUM(E45:AK45)</f>
        <v>7</v>
      </c>
      <c r="AM45" s="42">
        <f>IF(AL45=0,0,1)</f>
        <v>1</v>
      </c>
      <c r="AN45" s="43" t="e">
        <f>SUMPRODUCT($F$17:$AL$17,F45:AK45)</f>
        <v>#VALUE!</v>
      </c>
    </row>
    <row r="46" spans="1:51" x14ac:dyDescent="0.25">
      <c r="A46" s="129" t="s">
        <v>1968</v>
      </c>
      <c r="B46" s="129" t="s">
        <v>1942</v>
      </c>
      <c r="C46" s="129" t="s">
        <v>1943</v>
      </c>
      <c r="D46" s="129">
        <v>56045</v>
      </c>
      <c r="E46" s="130">
        <v>0</v>
      </c>
      <c r="F46" s="130">
        <v>0</v>
      </c>
      <c r="G46" s="130">
        <v>0</v>
      </c>
      <c r="H46" s="130">
        <v>0</v>
      </c>
      <c r="I46" s="130">
        <v>0</v>
      </c>
      <c r="J46" s="130">
        <v>0</v>
      </c>
      <c r="K46" s="130">
        <v>0</v>
      </c>
      <c r="L46" s="130">
        <v>0</v>
      </c>
      <c r="M46" s="130">
        <v>0</v>
      </c>
      <c r="N46" s="130">
        <v>0</v>
      </c>
      <c r="O46" s="130">
        <v>0</v>
      </c>
      <c r="P46" s="130">
        <v>0</v>
      </c>
      <c r="Q46" s="130">
        <v>0</v>
      </c>
      <c r="R46" s="130">
        <v>0</v>
      </c>
      <c r="S46" s="130">
        <v>0</v>
      </c>
      <c r="T46" s="130">
        <v>0</v>
      </c>
      <c r="U46" s="130">
        <v>0</v>
      </c>
      <c r="V46" s="130">
        <v>0</v>
      </c>
      <c r="W46" s="130">
        <v>0</v>
      </c>
      <c r="X46" s="130">
        <v>0</v>
      </c>
      <c r="Y46" s="130">
        <v>0</v>
      </c>
      <c r="Z46" s="130">
        <v>0</v>
      </c>
      <c r="AA46" s="130">
        <v>0</v>
      </c>
      <c r="AB46" s="130">
        <v>0</v>
      </c>
      <c r="AC46" s="130">
        <v>0</v>
      </c>
      <c r="AD46" s="130">
        <v>0</v>
      </c>
      <c r="AE46" s="130">
        <v>0</v>
      </c>
      <c r="AF46" s="130">
        <v>0</v>
      </c>
      <c r="AG46" s="130">
        <v>0</v>
      </c>
      <c r="AH46" s="130">
        <v>0</v>
      </c>
      <c r="AI46" s="130">
        <v>0</v>
      </c>
      <c r="AJ46" s="130">
        <v>0</v>
      </c>
      <c r="AK46" s="130">
        <v>0</v>
      </c>
      <c r="AL46" s="90">
        <f>SUM(E46:AK46)</f>
        <v>0</v>
      </c>
      <c r="AM46" s="130">
        <f>IF(AL46=0,0,1)</f>
        <v>0</v>
      </c>
      <c r="AN46" s="90" t="e">
        <f>SUMPRODUCT($F$17:$AL$17,F46:AK46)</f>
        <v>#VALUE!</v>
      </c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</row>
    <row r="47" spans="1:51" x14ac:dyDescent="0.25">
      <c r="B47" s="44" t="s">
        <v>1567</v>
      </c>
      <c r="C47" s="44" t="s">
        <v>1568</v>
      </c>
      <c r="D47" s="44">
        <v>56045</v>
      </c>
      <c r="E47" s="77">
        <v>1</v>
      </c>
      <c r="F47" s="77">
        <v>1</v>
      </c>
      <c r="G47" s="77">
        <v>1</v>
      </c>
      <c r="H47" s="77">
        <v>1</v>
      </c>
      <c r="I47" s="77">
        <v>1</v>
      </c>
      <c r="J47" s="77">
        <v>1</v>
      </c>
      <c r="K47" s="77">
        <v>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>SUM(E47:AK47)</f>
        <v>7</v>
      </c>
      <c r="AM47" s="42">
        <f>IF(AL47=0,0,1)</f>
        <v>1</v>
      </c>
      <c r="AN47" s="43" t="e">
        <f>SUMPRODUCT($F$17:$AL$17,F47:AK47)</f>
        <v>#VALUE!</v>
      </c>
    </row>
    <row r="48" spans="1:51" x14ac:dyDescent="0.25">
      <c r="B48" s="44" t="s">
        <v>1569</v>
      </c>
      <c r="C48" s="44" t="s">
        <v>1570</v>
      </c>
      <c r="D48" s="44">
        <v>56045</v>
      </c>
      <c r="E48" s="77">
        <v>1</v>
      </c>
      <c r="F48" s="77">
        <v>1</v>
      </c>
      <c r="G48" s="77">
        <v>0</v>
      </c>
      <c r="H48" s="77">
        <v>1</v>
      </c>
      <c r="I48" s="77">
        <v>1</v>
      </c>
      <c r="J48" s="77">
        <v>1</v>
      </c>
      <c r="K48" s="77">
        <v>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>SUM(E48:AK48)</f>
        <v>6</v>
      </c>
      <c r="AM48" s="42">
        <f>IF(AL48=0,0,1)</f>
        <v>1</v>
      </c>
      <c r="AN48" s="43" t="e">
        <f>SUMPRODUCT($F$17:$AL$17,F48:AK48)</f>
        <v>#VALUE!</v>
      </c>
    </row>
    <row r="49" spans="1:51" x14ac:dyDescent="0.25">
      <c r="B49" s="44" t="s">
        <v>1573</v>
      </c>
      <c r="C49" s="44" t="s">
        <v>1574</v>
      </c>
      <c r="D49" s="44">
        <v>56045</v>
      </c>
      <c r="E49" s="77">
        <v>1</v>
      </c>
      <c r="F49" s="77">
        <v>1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>SUM(E49:AK49)</f>
        <v>7</v>
      </c>
      <c r="AM49" s="42">
        <f>IF(AL49=0,0,1)</f>
        <v>1</v>
      </c>
      <c r="AN49" s="43" t="e">
        <f>SUMPRODUCT($F$17:$AL$17,F49:AK49)</f>
        <v>#VALUE!</v>
      </c>
    </row>
    <row r="50" spans="1:51" x14ac:dyDescent="0.25">
      <c r="A50" s="129" t="s">
        <v>1968</v>
      </c>
      <c r="B50" s="129" t="s">
        <v>1948</v>
      </c>
      <c r="C50" s="129" t="s">
        <v>1949</v>
      </c>
      <c r="D50" s="129">
        <v>56045</v>
      </c>
      <c r="E50" s="130">
        <v>0</v>
      </c>
      <c r="F50" s="130">
        <v>0</v>
      </c>
      <c r="G50" s="130">
        <v>0</v>
      </c>
      <c r="H50" s="130">
        <v>0</v>
      </c>
      <c r="I50" s="130">
        <v>0</v>
      </c>
      <c r="J50" s="130">
        <v>0</v>
      </c>
      <c r="K50" s="130">
        <v>0</v>
      </c>
      <c r="L50" s="130">
        <v>0</v>
      </c>
      <c r="M50" s="130">
        <v>0</v>
      </c>
      <c r="N50" s="130">
        <v>0</v>
      </c>
      <c r="O50" s="130">
        <v>0</v>
      </c>
      <c r="P50" s="130">
        <v>0</v>
      </c>
      <c r="Q50" s="130">
        <v>0</v>
      </c>
      <c r="R50" s="130">
        <v>0</v>
      </c>
      <c r="S50" s="130">
        <v>0</v>
      </c>
      <c r="T50" s="130">
        <v>0</v>
      </c>
      <c r="U50" s="130">
        <v>0</v>
      </c>
      <c r="V50" s="130">
        <v>0</v>
      </c>
      <c r="W50" s="130">
        <v>0</v>
      </c>
      <c r="X50" s="130">
        <v>0</v>
      </c>
      <c r="Y50" s="130">
        <v>0</v>
      </c>
      <c r="Z50" s="130">
        <v>0</v>
      </c>
      <c r="AA50" s="130">
        <v>0</v>
      </c>
      <c r="AB50" s="130">
        <v>0</v>
      </c>
      <c r="AC50" s="130">
        <v>0</v>
      </c>
      <c r="AD50" s="130">
        <v>0</v>
      </c>
      <c r="AE50" s="130">
        <v>0</v>
      </c>
      <c r="AF50" s="130">
        <v>0</v>
      </c>
      <c r="AG50" s="130">
        <v>0</v>
      </c>
      <c r="AH50" s="130">
        <v>0</v>
      </c>
      <c r="AI50" s="130">
        <v>0</v>
      </c>
      <c r="AJ50" s="130">
        <v>0</v>
      </c>
      <c r="AK50" s="130">
        <v>0</v>
      </c>
      <c r="AL50" s="90">
        <f>SUM(E50:AK50)</f>
        <v>0</v>
      </c>
      <c r="AM50" s="130">
        <f>IF(AL50=0,0,1)</f>
        <v>0</v>
      </c>
      <c r="AN50" s="90" t="e">
        <f>SUMPRODUCT($F$17:$AL$17,F50:AK50)</f>
        <v>#VALUE!</v>
      </c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</row>
    <row r="51" spans="1:51" x14ac:dyDescent="0.25">
      <c r="B51" s="44" t="s">
        <v>1593</v>
      </c>
      <c r="C51" s="44" t="s">
        <v>1594</v>
      </c>
      <c r="D51" s="44">
        <v>56045</v>
      </c>
      <c r="E51" s="77">
        <v>1</v>
      </c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>SUM(E51:AK51)</f>
        <v>7</v>
      </c>
      <c r="AM51" s="42">
        <f>IF(AL51=0,0,1)</f>
        <v>1</v>
      </c>
      <c r="AN51" s="43" t="e">
        <f>SUMPRODUCT($F$17:$AL$17,F51:AK51)</f>
        <v>#VALUE!</v>
      </c>
    </row>
    <row r="52" spans="1:51" x14ac:dyDescent="0.25">
      <c r="B52" s="44" t="s">
        <v>1597</v>
      </c>
      <c r="C52" s="44" t="s">
        <v>1598</v>
      </c>
      <c r="D52" s="44">
        <v>56045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>SUM(E52:AK52)</f>
        <v>7</v>
      </c>
      <c r="AM52" s="42">
        <f>IF(AL52=0,0,1)</f>
        <v>1</v>
      </c>
      <c r="AN52" s="43" t="e">
        <f>SUMPRODUCT($F$17:$AL$17,F52:AK52)</f>
        <v>#VALUE!</v>
      </c>
    </row>
    <row r="53" spans="1:51" x14ac:dyDescent="0.25">
      <c r="B53" s="44" t="s">
        <v>1605</v>
      </c>
      <c r="C53" s="44" t="s">
        <v>1606</v>
      </c>
      <c r="D53" s="44">
        <v>56045</v>
      </c>
      <c r="E53" s="77">
        <v>1</v>
      </c>
      <c r="F53" s="77">
        <v>1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>SUM(E53:AK53)</f>
        <v>7</v>
      </c>
      <c r="AM53" s="42">
        <f>IF(AL53=0,0,1)</f>
        <v>1</v>
      </c>
      <c r="AN53" s="43" t="e">
        <f>SUMPRODUCT($F$17:$AL$17,F53:AK53)</f>
        <v>#VALUE!</v>
      </c>
    </row>
    <row r="54" spans="1:51" x14ac:dyDescent="0.25">
      <c r="A54" s="129" t="s">
        <v>1968</v>
      </c>
      <c r="B54" s="129" t="s">
        <v>1960</v>
      </c>
      <c r="C54" s="129" t="s">
        <v>1961</v>
      </c>
      <c r="D54" s="129">
        <v>56045</v>
      </c>
      <c r="E54" s="130">
        <v>0</v>
      </c>
      <c r="F54" s="130">
        <v>0</v>
      </c>
      <c r="G54" s="130">
        <v>0</v>
      </c>
      <c r="H54" s="130">
        <v>0</v>
      </c>
      <c r="I54" s="130">
        <v>0</v>
      </c>
      <c r="J54" s="130">
        <v>0</v>
      </c>
      <c r="K54" s="130">
        <v>0</v>
      </c>
      <c r="L54" s="130">
        <v>0</v>
      </c>
      <c r="M54" s="130">
        <v>0</v>
      </c>
      <c r="N54" s="130">
        <v>0</v>
      </c>
      <c r="O54" s="130">
        <v>0</v>
      </c>
      <c r="P54" s="130">
        <v>0</v>
      </c>
      <c r="Q54" s="130">
        <v>0</v>
      </c>
      <c r="R54" s="130">
        <v>0</v>
      </c>
      <c r="S54" s="130">
        <v>0</v>
      </c>
      <c r="T54" s="130">
        <v>0</v>
      </c>
      <c r="U54" s="130">
        <v>0</v>
      </c>
      <c r="V54" s="130">
        <v>0</v>
      </c>
      <c r="W54" s="130">
        <v>0</v>
      </c>
      <c r="X54" s="130">
        <v>0</v>
      </c>
      <c r="Y54" s="130">
        <v>0</v>
      </c>
      <c r="Z54" s="130">
        <v>0</v>
      </c>
      <c r="AA54" s="130">
        <v>0</v>
      </c>
      <c r="AB54" s="130">
        <v>0</v>
      </c>
      <c r="AC54" s="130">
        <v>0</v>
      </c>
      <c r="AD54" s="130">
        <v>0</v>
      </c>
      <c r="AE54" s="130">
        <v>0</v>
      </c>
      <c r="AF54" s="130">
        <v>0</v>
      </c>
      <c r="AG54" s="130">
        <v>0</v>
      </c>
      <c r="AH54" s="130">
        <v>0</v>
      </c>
      <c r="AI54" s="130">
        <v>0</v>
      </c>
      <c r="AJ54" s="130">
        <v>0</v>
      </c>
      <c r="AK54" s="130">
        <v>0</v>
      </c>
      <c r="AL54" s="90">
        <f>SUM(E54:AK54)</f>
        <v>0</v>
      </c>
      <c r="AM54" s="130">
        <f>IF(AL54=0,0,1)</f>
        <v>0</v>
      </c>
      <c r="AN54" s="90" t="e">
        <f>SUMPRODUCT($F$17:$AL$17,F54:AK54)</f>
        <v>#VALUE!</v>
      </c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</row>
    <row r="55" spans="1:51" x14ac:dyDescent="0.25">
      <c r="B55" s="44" t="s">
        <v>1623</v>
      </c>
      <c r="C55" s="44" t="s">
        <v>1624</v>
      </c>
      <c r="D55" s="44">
        <v>56045</v>
      </c>
      <c r="E55" s="77">
        <v>1</v>
      </c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>SUM(E55:AK55)</f>
        <v>7</v>
      </c>
      <c r="AM55" s="42">
        <f>IF(AL55=0,0,1)</f>
        <v>1</v>
      </c>
      <c r="AN55" s="43" t="e">
        <f>SUMPRODUCT($F$17:$AL$17,F55:AK55)</f>
        <v>#VALUE!</v>
      </c>
    </row>
    <row r="56" spans="1:51" x14ac:dyDescent="0.25">
      <c r="A56" s="129" t="s">
        <v>1968</v>
      </c>
      <c r="B56" s="129" t="s">
        <v>1964</v>
      </c>
      <c r="C56" s="129" t="s">
        <v>1965</v>
      </c>
      <c r="D56" s="129">
        <v>56045</v>
      </c>
      <c r="E56" s="130">
        <v>0</v>
      </c>
      <c r="F56" s="130">
        <v>0</v>
      </c>
      <c r="G56" s="130">
        <v>0</v>
      </c>
      <c r="H56" s="130">
        <v>0</v>
      </c>
      <c r="I56" s="130">
        <v>0</v>
      </c>
      <c r="J56" s="130">
        <v>0</v>
      </c>
      <c r="K56" s="130">
        <v>0</v>
      </c>
      <c r="L56" s="130">
        <v>0</v>
      </c>
      <c r="M56" s="130">
        <v>0</v>
      </c>
      <c r="N56" s="130">
        <v>0</v>
      </c>
      <c r="O56" s="130">
        <v>0</v>
      </c>
      <c r="P56" s="130">
        <v>0</v>
      </c>
      <c r="Q56" s="130">
        <v>0</v>
      </c>
      <c r="R56" s="130">
        <v>0</v>
      </c>
      <c r="S56" s="130">
        <v>0</v>
      </c>
      <c r="T56" s="130">
        <v>0</v>
      </c>
      <c r="U56" s="130">
        <v>0</v>
      </c>
      <c r="V56" s="130">
        <v>0</v>
      </c>
      <c r="W56" s="130">
        <v>0</v>
      </c>
      <c r="X56" s="130">
        <v>0</v>
      </c>
      <c r="Y56" s="130">
        <v>0</v>
      </c>
      <c r="Z56" s="130">
        <v>0</v>
      </c>
      <c r="AA56" s="130">
        <v>0</v>
      </c>
      <c r="AB56" s="130">
        <v>0</v>
      </c>
      <c r="AC56" s="130">
        <v>0</v>
      </c>
      <c r="AD56" s="130">
        <v>0</v>
      </c>
      <c r="AE56" s="130">
        <v>0</v>
      </c>
      <c r="AF56" s="130">
        <v>0</v>
      </c>
      <c r="AG56" s="130">
        <v>0</v>
      </c>
      <c r="AH56" s="130">
        <v>0</v>
      </c>
      <c r="AI56" s="130">
        <v>0</v>
      </c>
      <c r="AJ56" s="130">
        <v>0</v>
      </c>
      <c r="AK56" s="130">
        <v>0</v>
      </c>
      <c r="AL56" s="90">
        <f>SUM(E56:AK56)</f>
        <v>0</v>
      </c>
      <c r="AM56" s="130">
        <f>IF(AL56=0,0,1)</f>
        <v>0</v>
      </c>
      <c r="AN56" s="90" t="e">
        <f>SUMPRODUCT($F$17:$AL$17,F56:AK56)</f>
        <v>#VALUE!</v>
      </c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</row>
    <row r="57" spans="1:51" x14ac:dyDescent="0.25">
      <c r="A57" s="129" t="s">
        <v>1968</v>
      </c>
      <c r="B57" s="129" t="s">
        <v>1900</v>
      </c>
      <c r="C57" s="129" t="s">
        <v>1901</v>
      </c>
      <c r="D57" s="129">
        <v>56050</v>
      </c>
      <c r="E57" s="130">
        <v>0</v>
      </c>
      <c r="F57" s="130">
        <v>0</v>
      </c>
      <c r="G57" s="130">
        <v>0</v>
      </c>
      <c r="H57" s="130">
        <v>0</v>
      </c>
      <c r="I57" s="130">
        <v>0</v>
      </c>
      <c r="J57" s="130">
        <v>0</v>
      </c>
      <c r="K57" s="130">
        <v>0</v>
      </c>
      <c r="L57" s="130">
        <v>0</v>
      </c>
      <c r="M57" s="130">
        <v>0</v>
      </c>
      <c r="N57" s="130">
        <v>0</v>
      </c>
      <c r="O57" s="130">
        <v>0</v>
      </c>
      <c r="P57" s="130">
        <v>0</v>
      </c>
      <c r="Q57" s="130">
        <v>0</v>
      </c>
      <c r="R57" s="130">
        <v>0</v>
      </c>
      <c r="S57" s="130">
        <v>0</v>
      </c>
      <c r="T57" s="130">
        <v>0</v>
      </c>
      <c r="U57" s="130">
        <v>0</v>
      </c>
      <c r="V57" s="130">
        <v>0</v>
      </c>
      <c r="W57" s="130">
        <v>0</v>
      </c>
      <c r="X57" s="130">
        <v>0</v>
      </c>
      <c r="Y57" s="130">
        <v>0</v>
      </c>
      <c r="Z57" s="130">
        <v>0</v>
      </c>
      <c r="AA57" s="130">
        <v>0</v>
      </c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  <c r="AG57" s="130">
        <v>0</v>
      </c>
      <c r="AH57" s="130">
        <v>0</v>
      </c>
      <c r="AI57" s="130">
        <v>0</v>
      </c>
      <c r="AJ57" s="130">
        <v>0</v>
      </c>
      <c r="AK57" s="130">
        <v>0</v>
      </c>
      <c r="AL57" s="90">
        <f>SUM(E57:AK57)</f>
        <v>0</v>
      </c>
      <c r="AM57" s="130">
        <f>IF(AL57=0,0,1)</f>
        <v>0</v>
      </c>
      <c r="AN57" s="90" t="e">
        <f>SUMPRODUCT($F$17:$AL$17,F57:AK57)</f>
        <v>#VALUE!</v>
      </c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</row>
    <row r="58" spans="1:51" x14ac:dyDescent="0.25">
      <c r="A58" s="129" t="s">
        <v>1968</v>
      </c>
      <c r="B58" s="129" t="s">
        <v>1902</v>
      </c>
      <c r="C58" s="129" t="s">
        <v>1903</v>
      </c>
      <c r="D58" s="129">
        <v>56050</v>
      </c>
      <c r="E58" s="130">
        <v>0</v>
      </c>
      <c r="F58" s="130">
        <v>0</v>
      </c>
      <c r="G58" s="130">
        <v>0</v>
      </c>
      <c r="H58" s="130">
        <v>0</v>
      </c>
      <c r="I58" s="130">
        <v>0</v>
      </c>
      <c r="J58" s="130">
        <v>0</v>
      </c>
      <c r="K58" s="130">
        <v>0</v>
      </c>
      <c r="L58" s="130">
        <v>0</v>
      </c>
      <c r="M58" s="130">
        <v>0</v>
      </c>
      <c r="N58" s="130">
        <v>0</v>
      </c>
      <c r="O58" s="130">
        <v>0</v>
      </c>
      <c r="P58" s="130">
        <v>0</v>
      </c>
      <c r="Q58" s="130">
        <v>0</v>
      </c>
      <c r="R58" s="130">
        <v>0</v>
      </c>
      <c r="S58" s="130">
        <v>0</v>
      </c>
      <c r="T58" s="130">
        <v>0</v>
      </c>
      <c r="U58" s="130">
        <v>0</v>
      </c>
      <c r="V58" s="130">
        <v>0</v>
      </c>
      <c r="W58" s="130">
        <v>0</v>
      </c>
      <c r="X58" s="130">
        <v>0</v>
      </c>
      <c r="Y58" s="130">
        <v>0</v>
      </c>
      <c r="Z58" s="130">
        <v>0</v>
      </c>
      <c r="AA58" s="130">
        <v>0</v>
      </c>
      <c r="AB58" s="130">
        <v>0</v>
      </c>
      <c r="AC58" s="130">
        <v>0</v>
      </c>
      <c r="AD58" s="130">
        <v>0</v>
      </c>
      <c r="AE58" s="130">
        <v>0</v>
      </c>
      <c r="AF58" s="130">
        <v>0</v>
      </c>
      <c r="AG58" s="130">
        <v>0</v>
      </c>
      <c r="AH58" s="130">
        <v>0</v>
      </c>
      <c r="AI58" s="130">
        <v>0</v>
      </c>
      <c r="AJ58" s="130">
        <v>0</v>
      </c>
      <c r="AK58" s="130">
        <v>0</v>
      </c>
      <c r="AL58" s="90">
        <f>SUM(E58:AK58)</f>
        <v>0</v>
      </c>
      <c r="AM58" s="130">
        <f>IF(AL58=0,0,1)</f>
        <v>0</v>
      </c>
      <c r="AN58" s="90" t="e">
        <f>SUMPRODUCT($F$17:$AL$17,F58:AK58)</f>
        <v>#VALUE!</v>
      </c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</row>
    <row r="59" spans="1:51" x14ac:dyDescent="0.25">
      <c r="B59" s="44" t="s">
        <v>1431</v>
      </c>
      <c r="C59" s="44" t="s">
        <v>1432</v>
      </c>
      <c r="D59" s="44">
        <v>56050</v>
      </c>
      <c r="E59" s="77">
        <v>1</v>
      </c>
      <c r="F59" s="77">
        <v>1</v>
      </c>
      <c r="G59" s="77">
        <v>1</v>
      </c>
      <c r="H59" s="77">
        <v>1</v>
      </c>
      <c r="I59" s="77">
        <v>1</v>
      </c>
      <c r="J59" s="77">
        <v>1</v>
      </c>
      <c r="K59" s="77">
        <v>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>SUM(E59:AK59)</f>
        <v>7</v>
      </c>
      <c r="AM59" s="42">
        <f>IF(AL59=0,0,1)</f>
        <v>1</v>
      </c>
      <c r="AN59" s="43" t="e">
        <f>SUMPRODUCT($F$17:$AL$17,F59:AK59)</f>
        <v>#VALUE!</v>
      </c>
    </row>
    <row r="60" spans="1:51" x14ac:dyDescent="0.25">
      <c r="B60" s="44" t="s">
        <v>1453</v>
      </c>
      <c r="C60" s="44" t="s">
        <v>1454</v>
      </c>
      <c r="D60" s="44">
        <v>56050</v>
      </c>
      <c r="E60" s="77">
        <v>1</v>
      </c>
      <c r="F60" s="77">
        <v>1</v>
      </c>
      <c r="G60" s="77">
        <v>1</v>
      </c>
      <c r="H60" s="77">
        <v>1</v>
      </c>
      <c r="I60" s="77">
        <v>1</v>
      </c>
      <c r="J60" s="77">
        <v>1</v>
      </c>
      <c r="K60" s="77">
        <v>1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>SUM(E60:AK60)</f>
        <v>7</v>
      </c>
      <c r="AM60" s="42">
        <f>IF(AL60=0,0,1)</f>
        <v>1</v>
      </c>
      <c r="AN60" s="43" t="e">
        <f>SUMPRODUCT($F$17:$AL$17,F60:AK60)</f>
        <v>#VALUE!</v>
      </c>
    </row>
    <row r="61" spans="1:51" x14ac:dyDescent="0.25">
      <c r="B61" s="44" t="s">
        <v>1455</v>
      </c>
      <c r="C61" s="44" t="s">
        <v>1456</v>
      </c>
      <c r="D61" s="44">
        <v>56050</v>
      </c>
      <c r="E61" s="77">
        <v>1</v>
      </c>
      <c r="F61" s="77">
        <v>1</v>
      </c>
      <c r="G61" s="77">
        <v>1</v>
      </c>
      <c r="H61" s="77">
        <v>1</v>
      </c>
      <c r="I61" s="77">
        <v>1</v>
      </c>
      <c r="J61" s="77">
        <v>1</v>
      </c>
      <c r="K61" s="77">
        <v>1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>SUM(E61:AK61)</f>
        <v>7</v>
      </c>
      <c r="AM61" s="42">
        <f>IF(AL61=0,0,1)</f>
        <v>1</v>
      </c>
      <c r="AN61" s="43" t="e">
        <f>SUMPRODUCT($F$17:$AL$17,F61:AK61)</f>
        <v>#VALUE!</v>
      </c>
    </row>
    <row r="62" spans="1:51" x14ac:dyDescent="0.25">
      <c r="B62" s="44" t="s">
        <v>1457</v>
      </c>
      <c r="C62" s="44" t="s">
        <v>1458</v>
      </c>
      <c r="D62" s="44">
        <v>56050</v>
      </c>
      <c r="E62" s="77">
        <v>1</v>
      </c>
      <c r="F62" s="77">
        <v>1</v>
      </c>
      <c r="G62" s="77">
        <v>0</v>
      </c>
      <c r="H62" s="77">
        <v>0</v>
      </c>
      <c r="I62" s="77">
        <v>1</v>
      </c>
      <c r="J62" s="77">
        <v>1</v>
      </c>
      <c r="K62" s="77">
        <v>1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>SUM(E62:AK62)</f>
        <v>5</v>
      </c>
      <c r="AM62" s="42">
        <f>IF(AL62=0,0,1)</f>
        <v>1</v>
      </c>
      <c r="AN62" s="43" t="e">
        <f>SUMPRODUCT($F$17:$AL$17,F62:AK62)</f>
        <v>#VALUE!</v>
      </c>
    </row>
    <row r="63" spans="1:51" x14ac:dyDescent="0.25">
      <c r="B63" s="44" t="s">
        <v>1461</v>
      </c>
      <c r="C63" s="44" t="s">
        <v>1462</v>
      </c>
      <c r="D63" s="44">
        <v>56050</v>
      </c>
      <c r="E63" s="77">
        <v>1</v>
      </c>
      <c r="F63" s="77">
        <v>1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>SUM(E63:AK63)</f>
        <v>7</v>
      </c>
      <c r="AM63" s="42">
        <f>IF(AL63=0,0,1)</f>
        <v>1</v>
      </c>
      <c r="AN63" s="43" t="e">
        <f>SUMPRODUCT($F$17:$AL$17,F63:AK63)</f>
        <v>#VALUE!</v>
      </c>
    </row>
    <row r="64" spans="1:51" x14ac:dyDescent="0.25">
      <c r="B64" s="44" t="s">
        <v>1473</v>
      </c>
      <c r="C64" s="44" t="s">
        <v>1474</v>
      </c>
      <c r="D64" s="44">
        <v>56050</v>
      </c>
      <c r="E64" s="77">
        <v>1</v>
      </c>
      <c r="F64" s="77">
        <v>1</v>
      </c>
      <c r="G64" s="77">
        <v>1</v>
      </c>
      <c r="H64" s="77">
        <v>1</v>
      </c>
      <c r="I64" s="77">
        <v>0</v>
      </c>
      <c r="J64" s="77">
        <v>1</v>
      </c>
      <c r="K64" s="77">
        <v>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>SUM(E64:AK64)</f>
        <v>6</v>
      </c>
      <c r="AM64" s="42">
        <f>IF(AL64=0,0,1)</f>
        <v>1</v>
      </c>
      <c r="AN64" s="43" t="e">
        <f>SUMPRODUCT($F$17:$AL$17,F64:AK64)</f>
        <v>#VALUE!</v>
      </c>
    </row>
    <row r="65" spans="1:51" x14ac:dyDescent="0.25">
      <c r="A65" s="129" t="s">
        <v>1968</v>
      </c>
      <c r="B65" s="129" t="s">
        <v>1916</v>
      </c>
      <c r="C65" s="129" t="s">
        <v>1917</v>
      </c>
      <c r="D65" s="129">
        <v>56050</v>
      </c>
      <c r="E65" s="130">
        <v>0</v>
      </c>
      <c r="F65" s="130">
        <v>0</v>
      </c>
      <c r="G65" s="130">
        <v>0</v>
      </c>
      <c r="H65" s="130">
        <v>0</v>
      </c>
      <c r="I65" s="130">
        <v>0</v>
      </c>
      <c r="J65" s="130">
        <v>0</v>
      </c>
      <c r="K65" s="130">
        <v>0</v>
      </c>
      <c r="L65" s="130">
        <v>0</v>
      </c>
      <c r="M65" s="130">
        <v>0</v>
      </c>
      <c r="N65" s="130">
        <v>0</v>
      </c>
      <c r="O65" s="130">
        <v>0</v>
      </c>
      <c r="P65" s="130">
        <v>0</v>
      </c>
      <c r="Q65" s="130">
        <v>0</v>
      </c>
      <c r="R65" s="130">
        <v>0</v>
      </c>
      <c r="S65" s="130">
        <v>0</v>
      </c>
      <c r="T65" s="130">
        <v>0</v>
      </c>
      <c r="U65" s="130">
        <v>0</v>
      </c>
      <c r="V65" s="130">
        <v>0</v>
      </c>
      <c r="W65" s="130">
        <v>0</v>
      </c>
      <c r="X65" s="130">
        <v>0</v>
      </c>
      <c r="Y65" s="130">
        <v>0</v>
      </c>
      <c r="Z65" s="130">
        <v>0</v>
      </c>
      <c r="AA65" s="130">
        <v>0</v>
      </c>
      <c r="AB65" s="130">
        <v>0</v>
      </c>
      <c r="AC65" s="130">
        <v>0</v>
      </c>
      <c r="AD65" s="130">
        <v>0</v>
      </c>
      <c r="AE65" s="130">
        <v>0</v>
      </c>
      <c r="AF65" s="130">
        <v>0</v>
      </c>
      <c r="AG65" s="130">
        <v>0</v>
      </c>
      <c r="AH65" s="130">
        <v>0</v>
      </c>
      <c r="AI65" s="130">
        <v>0</v>
      </c>
      <c r="AJ65" s="130">
        <v>0</v>
      </c>
      <c r="AK65" s="130">
        <v>0</v>
      </c>
      <c r="AL65" s="90">
        <f>SUM(E65:AK65)</f>
        <v>0</v>
      </c>
      <c r="AM65" s="130">
        <f>IF(AL65=0,0,1)</f>
        <v>0</v>
      </c>
      <c r="AN65" s="90" t="e">
        <f>SUMPRODUCT($F$17:$AL$17,F65:AK65)</f>
        <v>#VALUE!</v>
      </c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</row>
    <row r="66" spans="1:51" x14ac:dyDescent="0.25">
      <c r="A66" s="129" t="s">
        <v>1968</v>
      </c>
      <c r="B66" s="129" t="s">
        <v>1918</v>
      </c>
      <c r="C66" s="129" t="s">
        <v>1919</v>
      </c>
      <c r="D66" s="129">
        <v>56050</v>
      </c>
      <c r="E66" s="130">
        <v>0</v>
      </c>
      <c r="F66" s="130">
        <v>0</v>
      </c>
      <c r="G66" s="130">
        <v>0</v>
      </c>
      <c r="H66" s="130">
        <v>0</v>
      </c>
      <c r="I66" s="130">
        <v>0</v>
      </c>
      <c r="J66" s="130">
        <v>0</v>
      </c>
      <c r="K66" s="130">
        <v>0</v>
      </c>
      <c r="L66" s="130">
        <v>0</v>
      </c>
      <c r="M66" s="130">
        <v>0</v>
      </c>
      <c r="N66" s="130">
        <v>0</v>
      </c>
      <c r="O66" s="130">
        <v>0</v>
      </c>
      <c r="P66" s="130">
        <v>0</v>
      </c>
      <c r="Q66" s="130">
        <v>0</v>
      </c>
      <c r="R66" s="130">
        <v>0</v>
      </c>
      <c r="S66" s="130">
        <v>0</v>
      </c>
      <c r="T66" s="130">
        <v>0</v>
      </c>
      <c r="U66" s="130">
        <v>0</v>
      </c>
      <c r="V66" s="130">
        <v>0</v>
      </c>
      <c r="W66" s="130">
        <v>0</v>
      </c>
      <c r="X66" s="130">
        <v>0</v>
      </c>
      <c r="Y66" s="130">
        <v>0</v>
      </c>
      <c r="Z66" s="130">
        <v>0</v>
      </c>
      <c r="AA66" s="130">
        <v>0</v>
      </c>
      <c r="AB66" s="130">
        <v>0</v>
      </c>
      <c r="AC66" s="130">
        <v>0</v>
      </c>
      <c r="AD66" s="130">
        <v>0</v>
      </c>
      <c r="AE66" s="130">
        <v>0</v>
      </c>
      <c r="AF66" s="130">
        <v>0</v>
      </c>
      <c r="AG66" s="130">
        <v>0</v>
      </c>
      <c r="AH66" s="130">
        <v>0</v>
      </c>
      <c r="AI66" s="130">
        <v>0</v>
      </c>
      <c r="AJ66" s="130">
        <v>0</v>
      </c>
      <c r="AK66" s="130">
        <v>0</v>
      </c>
      <c r="AL66" s="90">
        <f>SUM(E66:AK66)</f>
        <v>0</v>
      </c>
      <c r="AM66" s="130">
        <f>IF(AL66=0,0,1)</f>
        <v>0</v>
      </c>
      <c r="AN66" s="90" t="e">
        <f>SUMPRODUCT($F$17:$AL$17,F66:AK66)</f>
        <v>#VALUE!</v>
      </c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</row>
    <row r="67" spans="1:51" x14ac:dyDescent="0.25">
      <c r="B67" s="44" t="s">
        <v>1477</v>
      </c>
      <c r="C67" s="44" t="s">
        <v>1478</v>
      </c>
      <c r="D67" s="44">
        <v>56050</v>
      </c>
      <c r="E67" s="77">
        <v>1</v>
      </c>
      <c r="F67" s="77">
        <v>1</v>
      </c>
      <c r="G67" s="77">
        <v>1</v>
      </c>
      <c r="H67" s="77">
        <v>1</v>
      </c>
      <c r="I67" s="77">
        <v>1</v>
      </c>
      <c r="J67" s="77">
        <v>1</v>
      </c>
      <c r="K67" s="77">
        <v>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>SUM(E67:AK67)</f>
        <v>7</v>
      </c>
      <c r="AM67" s="42">
        <f>IF(AL67=0,0,1)</f>
        <v>1</v>
      </c>
      <c r="AN67" s="43" t="e">
        <f>SUMPRODUCT($F$17:$AL$17,F67:AK67)</f>
        <v>#VALUE!</v>
      </c>
    </row>
    <row r="68" spans="1:51" x14ac:dyDescent="0.25">
      <c r="B68" s="44" t="s">
        <v>1485</v>
      </c>
      <c r="C68" s="44" t="s">
        <v>1486</v>
      </c>
      <c r="D68" s="44">
        <v>56050</v>
      </c>
      <c r="E68" s="77">
        <v>1</v>
      </c>
      <c r="F68" s="77">
        <v>1</v>
      </c>
      <c r="G68" s="77">
        <v>1</v>
      </c>
      <c r="H68" s="77">
        <v>1</v>
      </c>
      <c r="I68" s="77">
        <v>1</v>
      </c>
      <c r="J68" s="77">
        <v>1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>SUM(E68:AK68)</f>
        <v>6</v>
      </c>
      <c r="AM68" s="42">
        <f>IF(AL68=0,0,1)</f>
        <v>1</v>
      </c>
      <c r="AN68" s="43" t="e">
        <f>SUMPRODUCT($F$17:$AL$17,F68:AK68)</f>
        <v>#VALUE!</v>
      </c>
    </row>
    <row r="69" spans="1:51" x14ac:dyDescent="0.25">
      <c r="B69" s="44" t="s">
        <v>1487</v>
      </c>
      <c r="C69" s="44" t="s">
        <v>1488</v>
      </c>
      <c r="D69" s="44">
        <v>56050</v>
      </c>
      <c r="E69" s="77">
        <v>0</v>
      </c>
      <c r="F69" s="77">
        <v>1</v>
      </c>
      <c r="G69" s="77">
        <v>1</v>
      </c>
      <c r="H69" s="77">
        <v>1</v>
      </c>
      <c r="I69" s="77">
        <v>1</v>
      </c>
      <c r="J69" s="77">
        <v>0</v>
      </c>
      <c r="K69" s="77">
        <v>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>SUM(E69:AK69)</f>
        <v>5</v>
      </c>
      <c r="AM69" s="42">
        <f>IF(AL69=0,0,1)</f>
        <v>1</v>
      </c>
      <c r="AN69" s="43" t="e">
        <f>SUMPRODUCT($F$17:$AL$17,F69:AK69)</f>
        <v>#VALUE!</v>
      </c>
    </row>
    <row r="70" spans="1:51" x14ac:dyDescent="0.25">
      <c r="B70" s="44" t="s">
        <v>1489</v>
      </c>
      <c r="C70" s="44" t="s">
        <v>1490</v>
      </c>
      <c r="D70" s="44">
        <v>56050</v>
      </c>
      <c r="E70" s="77">
        <v>1</v>
      </c>
      <c r="F70" s="77">
        <v>0</v>
      </c>
      <c r="G70" s="77">
        <v>0</v>
      </c>
      <c r="H70" s="77">
        <v>1</v>
      </c>
      <c r="I70" s="77">
        <v>1</v>
      </c>
      <c r="J70" s="77">
        <v>1</v>
      </c>
      <c r="K70" s="77">
        <v>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>SUM(E70:AK70)</f>
        <v>5</v>
      </c>
      <c r="AM70" s="42">
        <f>IF(AL70=0,0,1)</f>
        <v>1</v>
      </c>
      <c r="AN70" s="43" t="e">
        <f>SUMPRODUCT($F$17:$AL$17,F70:AK70)</f>
        <v>#VALUE!</v>
      </c>
    </row>
    <row r="71" spans="1:51" x14ac:dyDescent="0.25">
      <c r="B71" s="44" t="s">
        <v>1499</v>
      </c>
      <c r="C71" s="44" t="s">
        <v>1500</v>
      </c>
      <c r="D71" s="44">
        <v>56050</v>
      </c>
      <c r="E71" s="77">
        <v>1</v>
      </c>
      <c r="F71" s="77">
        <v>0</v>
      </c>
      <c r="G71" s="77">
        <v>1</v>
      </c>
      <c r="H71" s="77">
        <v>1</v>
      </c>
      <c r="I71" s="77">
        <v>1</v>
      </c>
      <c r="J71" s="77">
        <v>1</v>
      </c>
      <c r="K71" s="77">
        <v>1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>SUM(E71:AK71)</f>
        <v>6</v>
      </c>
      <c r="AM71" s="42">
        <f>IF(AL71=0,0,1)</f>
        <v>1</v>
      </c>
      <c r="AN71" s="43" t="e">
        <f>SUMPRODUCT($F$17:$AL$17,F71:AK71)</f>
        <v>#VALUE!</v>
      </c>
    </row>
    <row r="72" spans="1:51" x14ac:dyDescent="0.25">
      <c r="B72" s="44" t="s">
        <v>1505</v>
      </c>
      <c r="C72" s="44" t="s">
        <v>1506</v>
      </c>
      <c r="D72" s="44">
        <v>56050</v>
      </c>
      <c r="E72" s="77">
        <v>1</v>
      </c>
      <c r="F72" s="77">
        <v>1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>SUM(E72:AK72)</f>
        <v>7</v>
      </c>
      <c r="AM72" s="42">
        <f>IF(AL72=0,0,1)</f>
        <v>1</v>
      </c>
      <c r="AN72" s="43" t="e">
        <f>SUMPRODUCT($F$17:$AL$17,F72:AK72)</f>
        <v>#VALUE!</v>
      </c>
    </row>
    <row r="73" spans="1:51" x14ac:dyDescent="0.25">
      <c r="B73" s="44" t="s">
        <v>1519</v>
      </c>
      <c r="C73" s="44" t="s">
        <v>1520</v>
      </c>
      <c r="D73" s="44">
        <v>56050</v>
      </c>
      <c r="E73" s="77">
        <v>1</v>
      </c>
      <c r="F73" s="77">
        <v>1</v>
      </c>
      <c r="G73" s="77">
        <v>1</v>
      </c>
      <c r="H73" s="77">
        <v>1</v>
      </c>
      <c r="I73" s="77">
        <v>1</v>
      </c>
      <c r="J73" s="77">
        <v>1</v>
      </c>
      <c r="K73" s="77">
        <v>1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>SUM(E73:AK73)</f>
        <v>7</v>
      </c>
      <c r="AM73" s="42">
        <f>IF(AL73=0,0,1)</f>
        <v>1</v>
      </c>
      <c r="AN73" s="43" t="e">
        <f>SUMPRODUCT($F$17:$AL$17,F73:AK73)</f>
        <v>#VALUE!</v>
      </c>
    </row>
    <row r="74" spans="1:51" x14ac:dyDescent="0.25">
      <c r="A74" s="129" t="s">
        <v>1968</v>
      </c>
      <c r="B74" s="129" t="s">
        <v>1922</v>
      </c>
      <c r="C74" s="129" t="s">
        <v>1923</v>
      </c>
      <c r="D74" s="129">
        <v>56050</v>
      </c>
      <c r="E74" s="130">
        <v>0</v>
      </c>
      <c r="F74" s="130">
        <v>0</v>
      </c>
      <c r="G74" s="130">
        <v>0</v>
      </c>
      <c r="H74" s="130">
        <v>0</v>
      </c>
      <c r="I74" s="130">
        <v>0</v>
      </c>
      <c r="J74" s="130">
        <v>0</v>
      </c>
      <c r="K74" s="130">
        <v>0</v>
      </c>
      <c r="L74" s="130">
        <v>0</v>
      </c>
      <c r="M74" s="130">
        <v>0</v>
      </c>
      <c r="N74" s="130">
        <v>0</v>
      </c>
      <c r="O74" s="130">
        <v>0</v>
      </c>
      <c r="P74" s="130">
        <v>0</v>
      </c>
      <c r="Q74" s="130">
        <v>0</v>
      </c>
      <c r="R74" s="130">
        <v>0</v>
      </c>
      <c r="S74" s="130">
        <v>0</v>
      </c>
      <c r="T74" s="130">
        <v>0</v>
      </c>
      <c r="U74" s="130">
        <v>0</v>
      </c>
      <c r="V74" s="130">
        <v>0</v>
      </c>
      <c r="W74" s="130">
        <v>0</v>
      </c>
      <c r="X74" s="130">
        <v>0</v>
      </c>
      <c r="Y74" s="130">
        <v>0</v>
      </c>
      <c r="Z74" s="130">
        <v>0</v>
      </c>
      <c r="AA74" s="130">
        <v>0</v>
      </c>
      <c r="AB74" s="130">
        <v>0</v>
      </c>
      <c r="AC74" s="130">
        <v>0</v>
      </c>
      <c r="AD74" s="130">
        <v>0</v>
      </c>
      <c r="AE74" s="130">
        <v>0</v>
      </c>
      <c r="AF74" s="130">
        <v>0</v>
      </c>
      <c r="AG74" s="130">
        <v>0</v>
      </c>
      <c r="AH74" s="130">
        <v>0</v>
      </c>
      <c r="AI74" s="130">
        <v>0</v>
      </c>
      <c r="AJ74" s="130">
        <v>0</v>
      </c>
      <c r="AK74" s="130">
        <v>0</v>
      </c>
      <c r="AL74" s="90">
        <f>SUM(E74:AK74)</f>
        <v>0</v>
      </c>
      <c r="AM74" s="130">
        <f>IF(AL74=0,0,1)</f>
        <v>0</v>
      </c>
      <c r="AN74" s="90" t="e">
        <f>SUMPRODUCT($F$17:$AL$17,F74:AK74)</f>
        <v>#VALUE!</v>
      </c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</row>
    <row r="75" spans="1:51" x14ac:dyDescent="0.25">
      <c r="A75" s="129" t="s">
        <v>1968</v>
      </c>
      <c r="B75" s="129" t="s">
        <v>1924</v>
      </c>
      <c r="C75" s="129" t="s">
        <v>1925</v>
      </c>
      <c r="D75" s="129">
        <v>56050</v>
      </c>
      <c r="E75" s="130">
        <v>0</v>
      </c>
      <c r="F75" s="130">
        <v>0</v>
      </c>
      <c r="G75" s="130">
        <v>0</v>
      </c>
      <c r="H75" s="130">
        <v>0</v>
      </c>
      <c r="I75" s="130">
        <v>0</v>
      </c>
      <c r="J75" s="130">
        <v>0</v>
      </c>
      <c r="K75" s="130">
        <v>0</v>
      </c>
      <c r="L75" s="130">
        <v>0</v>
      </c>
      <c r="M75" s="130">
        <v>0</v>
      </c>
      <c r="N75" s="130">
        <v>0</v>
      </c>
      <c r="O75" s="130">
        <v>0</v>
      </c>
      <c r="P75" s="130">
        <v>0</v>
      </c>
      <c r="Q75" s="130">
        <v>0</v>
      </c>
      <c r="R75" s="130">
        <v>0</v>
      </c>
      <c r="S75" s="130">
        <v>0</v>
      </c>
      <c r="T75" s="130">
        <v>0</v>
      </c>
      <c r="U75" s="130">
        <v>0</v>
      </c>
      <c r="V75" s="130">
        <v>0</v>
      </c>
      <c r="W75" s="130">
        <v>0</v>
      </c>
      <c r="X75" s="130">
        <v>0</v>
      </c>
      <c r="Y75" s="130">
        <v>0</v>
      </c>
      <c r="Z75" s="130">
        <v>0</v>
      </c>
      <c r="AA75" s="130">
        <v>0</v>
      </c>
      <c r="AB75" s="130">
        <v>0</v>
      </c>
      <c r="AC75" s="130">
        <v>0</v>
      </c>
      <c r="AD75" s="130">
        <v>0</v>
      </c>
      <c r="AE75" s="130">
        <v>0</v>
      </c>
      <c r="AF75" s="130">
        <v>0</v>
      </c>
      <c r="AG75" s="130">
        <v>0</v>
      </c>
      <c r="AH75" s="130">
        <v>0</v>
      </c>
      <c r="AI75" s="130">
        <v>0</v>
      </c>
      <c r="AJ75" s="130">
        <v>0</v>
      </c>
      <c r="AK75" s="130">
        <v>0</v>
      </c>
      <c r="AL75" s="90">
        <f>SUM(E75:AK75)</f>
        <v>0</v>
      </c>
      <c r="AM75" s="130">
        <f>IF(AL75=0,0,1)</f>
        <v>0</v>
      </c>
      <c r="AN75" s="90" t="e">
        <f>SUMPRODUCT($F$17:$AL$17,F75:AK75)</f>
        <v>#VALUE!</v>
      </c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</row>
    <row r="76" spans="1:51" x14ac:dyDescent="0.25">
      <c r="B76" s="44" t="s">
        <v>1525</v>
      </c>
      <c r="C76" s="44" t="s">
        <v>1526</v>
      </c>
      <c r="D76" s="44">
        <v>56050</v>
      </c>
      <c r="E76" s="77">
        <v>1</v>
      </c>
      <c r="F76" s="77">
        <v>1</v>
      </c>
      <c r="G76" s="77">
        <v>1</v>
      </c>
      <c r="H76" s="77">
        <v>1</v>
      </c>
      <c r="I76" s="77">
        <v>1</v>
      </c>
      <c r="J76" s="77">
        <v>1</v>
      </c>
      <c r="K76" s="77">
        <v>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>SUM(E76:AK76)</f>
        <v>7</v>
      </c>
      <c r="AM76" s="42">
        <f>IF(AL76=0,0,1)</f>
        <v>1</v>
      </c>
      <c r="AN76" s="43" t="e">
        <f>SUMPRODUCT($F$17:$AL$17,F76:AK76)</f>
        <v>#VALUE!</v>
      </c>
    </row>
    <row r="77" spans="1:51" x14ac:dyDescent="0.25">
      <c r="B77" s="44" t="s">
        <v>1533</v>
      </c>
      <c r="C77" s="44" t="s">
        <v>1534</v>
      </c>
      <c r="D77" s="44">
        <v>56050</v>
      </c>
      <c r="E77" s="77">
        <v>1</v>
      </c>
      <c r="F77" s="77">
        <v>1</v>
      </c>
      <c r="G77" s="77">
        <v>0</v>
      </c>
      <c r="H77" s="77">
        <v>1</v>
      </c>
      <c r="I77" s="77">
        <v>1</v>
      </c>
      <c r="J77" s="77">
        <v>1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>SUM(E77:AK77)</f>
        <v>6</v>
      </c>
      <c r="AM77" s="42">
        <f>IF(AL77=0,0,1)</f>
        <v>1</v>
      </c>
      <c r="AN77" s="43" t="e">
        <f>SUMPRODUCT($F$17:$AL$17,F77:AK77)</f>
        <v>#VALUE!</v>
      </c>
    </row>
    <row r="78" spans="1:51" x14ac:dyDescent="0.25">
      <c r="B78" s="44" t="s">
        <v>1535</v>
      </c>
      <c r="C78" s="44" t="s">
        <v>1536</v>
      </c>
      <c r="D78" s="44">
        <v>56050</v>
      </c>
      <c r="E78" s="77">
        <v>1</v>
      </c>
      <c r="F78" s="77">
        <v>1</v>
      </c>
      <c r="G78" s="77">
        <v>1</v>
      </c>
      <c r="H78" s="77">
        <v>1</v>
      </c>
      <c r="I78" s="77">
        <v>1</v>
      </c>
      <c r="J78" s="77">
        <v>1</v>
      </c>
      <c r="K78" s="77">
        <v>1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>SUM(E78:AK78)</f>
        <v>7</v>
      </c>
      <c r="AM78" s="42">
        <f>IF(AL78=0,0,1)</f>
        <v>1</v>
      </c>
      <c r="AN78" s="43" t="e">
        <f>SUMPRODUCT($F$17:$AL$17,F78:AK78)</f>
        <v>#VALUE!</v>
      </c>
    </row>
    <row r="79" spans="1:51" x14ac:dyDescent="0.25">
      <c r="B79" s="44" t="s">
        <v>1539</v>
      </c>
      <c r="C79" s="44" t="s">
        <v>1540</v>
      </c>
      <c r="D79" s="44">
        <v>56050</v>
      </c>
      <c r="E79" s="77">
        <v>1</v>
      </c>
      <c r="F79" s="77">
        <v>1</v>
      </c>
      <c r="G79" s="77">
        <v>1</v>
      </c>
      <c r="H79" s="77">
        <v>1</v>
      </c>
      <c r="I79" s="77">
        <v>1</v>
      </c>
      <c r="J79" s="77">
        <v>1</v>
      </c>
      <c r="K79" s="77">
        <v>1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>SUM(E79:AK79)</f>
        <v>7</v>
      </c>
      <c r="AM79" s="42">
        <f>IF(AL79=0,0,1)</f>
        <v>1</v>
      </c>
      <c r="AN79" s="43" t="e">
        <f>SUMPRODUCT($F$17:$AL$17,F79:AK79)</f>
        <v>#VALUE!</v>
      </c>
    </row>
    <row r="80" spans="1:51" x14ac:dyDescent="0.25">
      <c r="B80" s="44" t="s">
        <v>1549</v>
      </c>
      <c r="C80" s="44" t="s">
        <v>1550</v>
      </c>
      <c r="D80" s="44">
        <v>56050</v>
      </c>
      <c r="E80" s="77">
        <v>1</v>
      </c>
      <c r="F80" s="77">
        <v>0</v>
      </c>
      <c r="G80" s="77">
        <v>1</v>
      </c>
      <c r="H80" s="77">
        <v>1</v>
      </c>
      <c r="I80" s="77">
        <v>1</v>
      </c>
      <c r="J80" s="77">
        <v>0</v>
      </c>
      <c r="K80" s="77">
        <v>1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>SUM(E80:AK80)</f>
        <v>5</v>
      </c>
      <c r="AM80" s="42">
        <f>IF(AL80=0,0,1)</f>
        <v>1</v>
      </c>
      <c r="AN80" s="43" t="e">
        <f>SUMPRODUCT($F$17:$AL$17,F80:AK80)</f>
        <v>#VALUE!</v>
      </c>
    </row>
    <row r="81" spans="1:51" x14ac:dyDescent="0.25">
      <c r="B81" s="44" t="s">
        <v>1553</v>
      </c>
      <c r="C81" s="44" t="s">
        <v>1554</v>
      </c>
      <c r="D81" s="44">
        <v>56050</v>
      </c>
      <c r="E81" s="77">
        <v>1</v>
      </c>
      <c r="F81" s="77">
        <v>1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>SUM(E81:AK81)</f>
        <v>7</v>
      </c>
      <c r="AM81" s="42">
        <f>IF(AL81=0,0,1)</f>
        <v>1</v>
      </c>
      <c r="AN81" s="43" t="e">
        <f>SUMPRODUCT($F$17:$AL$17,F81:AK81)</f>
        <v>#VALUE!</v>
      </c>
    </row>
    <row r="82" spans="1:51" x14ac:dyDescent="0.25">
      <c r="B82" s="44" t="s">
        <v>1555</v>
      </c>
      <c r="C82" s="44" t="s">
        <v>1556</v>
      </c>
      <c r="D82" s="44">
        <v>56050</v>
      </c>
      <c r="E82" s="77">
        <v>1</v>
      </c>
      <c r="F82" s="77">
        <v>1</v>
      </c>
      <c r="G82" s="77">
        <v>1</v>
      </c>
      <c r="H82" s="77">
        <v>1</v>
      </c>
      <c r="I82" s="77">
        <v>1</v>
      </c>
      <c r="J82" s="77">
        <v>1</v>
      </c>
      <c r="K82" s="77">
        <v>1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>SUM(E82:AK82)</f>
        <v>7</v>
      </c>
      <c r="AM82" s="42">
        <f>IF(AL82=0,0,1)</f>
        <v>1</v>
      </c>
      <c r="AN82" s="43" t="e">
        <f>SUMPRODUCT($F$17:$AL$17,F82:AK82)</f>
        <v>#VALUE!</v>
      </c>
    </row>
    <row r="83" spans="1:51" x14ac:dyDescent="0.25">
      <c r="A83" s="129" t="s">
        <v>1968</v>
      </c>
      <c r="B83" s="129" t="s">
        <v>1938</v>
      </c>
      <c r="C83" s="129" t="s">
        <v>1939</v>
      </c>
      <c r="D83" s="129">
        <v>56050</v>
      </c>
      <c r="E83" s="130">
        <v>0</v>
      </c>
      <c r="F83" s="130">
        <v>0</v>
      </c>
      <c r="G83" s="130">
        <v>0</v>
      </c>
      <c r="H83" s="130">
        <v>0</v>
      </c>
      <c r="I83" s="130">
        <v>0</v>
      </c>
      <c r="J83" s="130">
        <v>0</v>
      </c>
      <c r="K83" s="130">
        <v>0</v>
      </c>
      <c r="L83" s="130">
        <v>0</v>
      </c>
      <c r="M83" s="130">
        <v>0</v>
      </c>
      <c r="N83" s="130">
        <v>0</v>
      </c>
      <c r="O83" s="130">
        <v>0</v>
      </c>
      <c r="P83" s="130">
        <v>0</v>
      </c>
      <c r="Q83" s="130">
        <v>0</v>
      </c>
      <c r="R83" s="130">
        <v>0</v>
      </c>
      <c r="S83" s="130">
        <v>0</v>
      </c>
      <c r="T83" s="130">
        <v>0</v>
      </c>
      <c r="U83" s="130">
        <v>0</v>
      </c>
      <c r="V83" s="130">
        <v>0</v>
      </c>
      <c r="W83" s="130">
        <v>0</v>
      </c>
      <c r="X83" s="130">
        <v>0</v>
      </c>
      <c r="Y83" s="130">
        <v>0</v>
      </c>
      <c r="Z83" s="130">
        <v>0</v>
      </c>
      <c r="AA83" s="130">
        <v>0</v>
      </c>
      <c r="AB83" s="130">
        <v>0</v>
      </c>
      <c r="AC83" s="130">
        <v>0</v>
      </c>
      <c r="AD83" s="130">
        <v>0</v>
      </c>
      <c r="AE83" s="130">
        <v>0</v>
      </c>
      <c r="AF83" s="130">
        <v>0</v>
      </c>
      <c r="AG83" s="130">
        <v>0</v>
      </c>
      <c r="AH83" s="130">
        <v>0</v>
      </c>
      <c r="AI83" s="130">
        <v>0</v>
      </c>
      <c r="AJ83" s="130">
        <v>0</v>
      </c>
      <c r="AK83" s="130">
        <v>0</v>
      </c>
      <c r="AL83" s="90">
        <f>SUM(E83:AK83)</f>
        <v>0</v>
      </c>
      <c r="AM83" s="130">
        <f>IF(AL83=0,0,1)</f>
        <v>0</v>
      </c>
      <c r="AN83" s="90" t="e">
        <f>SUMPRODUCT($F$17:$AL$17,F83:AK83)</f>
        <v>#VALUE!</v>
      </c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</row>
    <row r="84" spans="1:51" x14ac:dyDescent="0.25">
      <c r="B84" s="44" t="s">
        <v>1563</v>
      </c>
      <c r="C84" s="44" t="s">
        <v>1564</v>
      </c>
      <c r="D84" s="44">
        <v>56050</v>
      </c>
      <c r="E84" s="77">
        <v>1</v>
      </c>
      <c r="F84" s="77">
        <v>1</v>
      </c>
      <c r="G84" s="77">
        <v>1</v>
      </c>
      <c r="H84" s="77">
        <v>1</v>
      </c>
      <c r="I84" s="77">
        <v>1</v>
      </c>
      <c r="J84" s="77">
        <v>1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>SUM(E84:AK84)</f>
        <v>7</v>
      </c>
      <c r="AM84" s="42">
        <f>IF(AL84=0,0,1)</f>
        <v>1</v>
      </c>
      <c r="AN84" s="43" t="e">
        <f>SUMPRODUCT($F$17:$AL$17,F84:AK84)</f>
        <v>#VALUE!</v>
      </c>
    </row>
    <row r="85" spans="1:51" x14ac:dyDescent="0.25">
      <c r="B85" s="44" t="s">
        <v>1583</v>
      </c>
      <c r="C85" s="44" t="s">
        <v>1584</v>
      </c>
      <c r="D85" s="44">
        <v>56050</v>
      </c>
      <c r="E85" s="77">
        <v>1</v>
      </c>
      <c r="F85" s="77">
        <v>1</v>
      </c>
      <c r="G85" s="77">
        <v>1</v>
      </c>
      <c r="H85" s="77">
        <v>1</v>
      </c>
      <c r="I85" s="77">
        <v>1</v>
      </c>
      <c r="J85" s="77">
        <v>1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>SUM(E85:AK85)</f>
        <v>6</v>
      </c>
      <c r="AM85" s="42">
        <f>IF(AL85=0,0,1)</f>
        <v>1</v>
      </c>
      <c r="AN85" s="43" t="e">
        <f>SUMPRODUCT($F$17:$AL$17,F85:AK85)</f>
        <v>#VALUE!</v>
      </c>
    </row>
    <row r="86" spans="1:51" x14ac:dyDescent="0.25">
      <c r="B86" s="44" t="s">
        <v>1585</v>
      </c>
      <c r="C86" s="44" t="s">
        <v>1586</v>
      </c>
      <c r="D86" s="44">
        <v>56050</v>
      </c>
      <c r="E86" s="77">
        <v>0</v>
      </c>
      <c r="F86" s="77">
        <v>0</v>
      </c>
      <c r="G86" s="77">
        <v>1</v>
      </c>
      <c r="H86" s="77">
        <v>1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>SUM(E86:AK86)</f>
        <v>2</v>
      </c>
      <c r="AM86" s="42">
        <f>IF(AL86=0,0,1)</f>
        <v>1</v>
      </c>
      <c r="AN86" s="43" t="e">
        <f>SUMPRODUCT($F$17:$AL$17,F86:AK86)</f>
        <v>#VALUE!</v>
      </c>
    </row>
    <row r="87" spans="1:51" x14ac:dyDescent="0.25">
      <c r="A87" s="129" t="s">
        <v>1968</v>
      </c>
      <c r="B87" s="129" t="s">
        <v>1946</v>
      </c>
      <c r="C87" s="129" t="s">
        <v>1947</v>
      </c>
      <c r="D87" s="129">
        <v>56050</v>
      </c>
      <c r="E87" s="130">
        <v>0</v>
      </c>
      <c r="F87" s="130">
        <v>0</v>
      </c>
      <c r="G87" s="130">
        <v>0</v>
      </c>
      <c r="H87" s="130">
        <v>0</v>
      </c>
      <c r="I87" s="130">
        <v>0</v>
      </c>
      <c r="J87" s="130">
        <v>0</v>
      </c>
      <c r="K87" s="130">
        <v>0</v>
      </c>
      <c r="L87" s="130">
        <v>0</v>
      </c>
      <c r="M87" s="130">
        <v>0</v>
      </c>
      <c r="N87" s="130">
        <v>0</v>
      </c>
      <c r="O87" s="130">
        <v>0</v>
      </c>
      <c r="P87" s="130">
        <v>0</v>
      </c>
      <c r="Q87" s="130">
        <v>0</v>
      </c>
      <c r="R87" s="130">
        <v>0</v>
      </c>
      <c r="S87" s="130">
        <v>0</v>
      </c>
      <c r="T87" s="130">
        <v>0</v>
      </c>
      <c r="U87" s="130">
        <v>0</v>
      </c>
      <c r="V87" s="130">
        <v>0</v>
      </c>
      <c r="W87" s="130">
        <v>0</v>
      </c>
      <c r="X87" s="130">
        <v>0</v>
      </c>
      <c r="Y87" s="130">
        <v>0</v>
      </c>
      <c r="Z87" s="130">
        <v>0</v>
      </c>
      <c r="AA87" s="130">
        <v>0</v>
      </c>
      <c r="AB87" s="130">
        <v>0</v>
      </c>
      <c r="AC87" s="130">
        <v>0</v>
      </c>
      <c r="AD87" s="130">
        <v>0</v>
      </c>
      <c r="AE87" s="130">
        <v>0</v>
      </c>
      <c r="AF87" s="130">
        <v>0</v>
      </c>
      <c r="AG87" s="130">
        <v>0</v>
      </c>
      <c r="AH87" s="130">
        <v>0</v>
      </c>
      <c r="AI87" s="130">
        <v>0</v>
      </c>
      <c r="AJ87" s="130">
        <v>0</v>
      </c>
      <c r="AK87" s="130">
        <v>0</v>
      </c>
      <c r="AL87" s="90">
        <f>SUM(E87:AK87)</f>
        <v>0</v>
      </c>
      <c r="AM87" s="130">
        <f>IF(AL87=0,0,1)</f>
        <v>0</v>
      </c>
      <c r="AN87" s="90" t="e">
        <f>SUMPRODUCT($F$17:$AL$17,F87:AK87)</f>
        <v>#VALUE!</v>
      </c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</row>
    <row r="88" spans="1:51" x14ac:dyDescent="0.25">
      <c r="B88" s="44" t="s">
        <v>1599</v>
      </c>
      <c r="C88" s="44" t="s">
        <v>1600</v>
      </c>
      <c r="D88" s="44">
        <v>56050</v>
      </c>
      <c r="E88" s="77">
        <v>1</v>
      </c>
      <c r="F88" s="77">
        <v>1</v>
      </c>
      <c r="G88" s="77">
        <v>1</v>
      </c>
      <c r="H88" s="77">
        <v>1</v>
      </c>
      <c r="I88" s="77">
        <v>1</v>
      </c>
      <c r="J88" s="77">
        <v>1</v>
      </c>
      <c r="K88" s="77">
        <v>1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>SUM(E88:AK88)</f>
        <v>7</v>
      </c>
      <c r="AM88" s="42">
        <f>IF(AL88=0,0,1)</f>
        <v>1</v>
      </c>
      <c r="AN88" s="43" t="e">
        <f>SUMPRODUCT($F$17:$AL$17,F88:AK88)</f>
        <v>#VALUE!</v>
      </c>
    </row>
    <row r="89" spans="1:51" x14ac:dyDescent="0.25">
      <c r="B89" s="44" t="s">
        <v>1601</v>
      </c>
      <c r="C89" s="44" t="s">
        <v>1602</v>
      </c>
      <c r="D89" s="44">
        <v>56050</v>
      </c>
      <c r="E89" s="77">
        <v>1</v>
      </c>
      <c r="F89" s="77">
        <v>1</v>
      </c>
      <c r="G89" s="77">
        <v>1</v>
      </c>
      <c r="H89" s="77">
        <v>0</v>
      </c>
      <c r="I89" s="77">
        <v>1</v>
      </c>
      <c r="J89" s="77">
        <v>1</v>
      </c>
      <c r="K89" s="77">
        <v>1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>SUM(E89:AK89)</f>
        <v>6</v>
      </c>
      <c r="AM89" s="42">
        <f>IF(AL89=0,0,1)</f>
        <v>1</v>
      </c>
      <c r="AN89" s="43" t="e">
        <f>SUMPRODUCT($F$17:$AL$17,F89:AK89)</f>
        <v>#VALUE!</v>
      </c>
    </row>
    <row r="90" spans="1:51" x14ac:dyDescent="0.25">
      <c r="A90" s="129" t="s">
        <v>1968</v>
      </c>
      <c r="B90" s="129" t="s">
        <v>1954</v>
      </c>
      <c r="C90" s="129" t="s">
        <v>1955</v>
      </c>
      <c r="D90" s="129">
        <v>56050</v>
      </c>
      <c r="E90" s="130">
        <v>0</v>
      </c>
      <c r="F90" s="130">
        <v>0</v>
      </c>
      <c r="G90" s="130">
        <v>0</v>
      </c>
      <c r="H90" s="130">
        <v>0</v>
      </c>
      <c r="I90" s="130">
        <v>0</v>
      </c>
      <c r="J90" s="130">
        <v>0</v>
      </c>
      <c r="K90" s="130">
        <v>0</v>
      </c>
      <c r="L90" s="130">
        <v>0</v>
      </c>
      <c r="M90" s="130">
        <v>0</v>
      </c>
      <c r="N90" s="130">
        <v>0</v>
      </c>
      <c r="O90" s="130">
        <v>0</v>
      </c>
      <c r="P90" s="130">
        <v>0</v>
      </c>
      <c r="Q90" s="130">
        <v>0</v>
      </c>
      <c r="R90" s="130">
        <v>0</v>
      </c>
      <c r="S90" s="130">
        <v>0</v>
      </c>
      <c r="T90" s="130">
        <v>0</v>
      </c>
      <c r="U90" s="130">
        <v>0</v>
      </c>
      <c r="V90" s="130">
        <v>0</v>
      </c>
      <c r="W90" s="130">
        <v>0</v>
      </c>
      <c r="X90" s="130">
        <v>0</v>
      </c>
      <c r="Y90" s="130">
        <v>0</v>
      </c>
      <c r="Z90" s="130">
        <v>0</v>
      </c>
      <c r="AA90" s="130">
        <v>0</v>
      </c>
      <c r="AB90" s="130">
        <v>0</v>
      </c>
      <c r="AC90" s="130">
        <v>0</v>
      </c>
      <c r="AD90" s="130">
        <v>0</v>
      </c>
      <c r="AE90" s="130">
        <v>0</v>
      </c>
      <c r="AF90" s="130">
        <v>0</v>
      </c>
      <c r="AG90" s="130">
        <v>0</v>
      </c>
      <c r="AH90" s="130">
        <v>0</v>
      </c>
      <c r="AI90" s="130">
        <v>0</v>
      </c>
      <c r="AJ90" s="130">
        <v>0</v>
      </c>
      <c r="AK90" s="130">
        <v>0</v>
      </c>
      <c r="AL90" s="90">
        <f>SUM(E90:AK90)</f>
        <v>0</v>
      </c>
      <c r="AM90" s="130">
        <f>IF(AL90=0,0,1)</f>
        <v>0</v>
      </c>
      <c r="AN90" s="90" t="e">
        <f>SUMPRODUCT($F$17:$AL$17,F90:AK90)</f>
        <v>#VALUE!</v>
      </c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</row>
    <row r="91" spans="1:51" x14ac:dyDescent="0.25">
      <c r="A91" s="129" t="s">
        <v>1968</v>
      </c>
      <c r="B91" s="129" t="s">
        <v>1956</v>
      </c>
      <c r="C91" s="129" t="s">
        <v>1957</v>
      </c>
      <c r="D91" s="129">
        <v>56050</v>
      </c>
      <c r="E91" s="130">
        <v>0</v>
      </c>
      <c r="F91" s="130">
        <v>0</v>
      </c>
      <c r="G91" s="130">
        <v>0</v>
      </c>
      <c r="H91" s="130">
        <v>0</v>
      </c>
      <c r="I91" s="130">
        <v>0</v>
      </c>
      <c r="J91" s="130">
        <v>0</v>
      </c>
      <c r="K91" s="130">
        <v>0</v>
      </c>
      <c r="L91" s="130">
        <v>0</v>
      </c>
      <c r="M91" s="130">
        <v>0</v>
      </c>
      <c r="N91" s="130">
        <v>0</v>
      </c>
      <c r="O91" s="130">
        <v>0</v>
      </c>
      <c r="P91" s="130">
        <v>0</v>
      </c>
      <c r="Q91" s="130">
        <v>0</v>
      </c>
      <c r="R91" s="130">
        <v>0</v>
      </c>
      <c r="S91" s="130">
        <v>0</v>
      </c>
      <c r="T91" s="130">
        <v>0</v>
      </c>
      <c r="U91" s="130">
        <v>0</v>
      </c>
      <c r="V91" s="130">
        <v>0</v>
      </c>
      <c r="W91" s="130">
        <v>0</v>
      </c>
      <c r="X91" s="130">
        <v>0</v>
      </c>
      <c r="Y91" s="130">
        <v>0</v>
      </c>
      <c r="Z91" s="130">
        <v>0</v>
      </c>
      <c r="AA91" s="130">
        <v>0</v>
      </c>
      <c r="AB91" s="130">
        <v>0</v>
      </c>
      <c r="AC91" s="130">
        <v>0</v>
      </c>
      <c r="AD91" s="130">
        <v>0</v>
      </c>
      <c r="AE91" s="130">
        <v>0</v>
      </c>
      <c r="AF91" s="130">
        <v>0</v>
      </c>
      <c r="AG91" s="130">
        <v>0</v>
      </c>
      <c r="AH91" s="130">
        <v>0</v>
      </c>
      <c r="AI91" s="130">
        <v>0</v>
      </c>
      <c r="AJ91" s="130">
        <v>0</v>
      </c>
      <c r="AK91" s="130">
        <v>0</v>
      </c>
      <c r="AL91" s="90">
        <f>SUM(E91:AK91)</f>
        <v>0</v>
      </c>
      <c r="AM91" s="130">
        <f>IF(AL91=0,0,1)</f>
        <v>0</v>
      </c>
      <c r="AN91" s="90" t="e">
        <f>SUMPRODUCT($F$17:$AL$17,F91:AK91)</f>
        <v>#VALUE!</v>
      </c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</row>
    <row r="92" spans="1:51" x14ac:dyDescent="0.25">
      <c r="B92" s="44" t="s">
        <v>1611</v>
      </c>
      <c r="C92" s="44" t="s">
        <v>1612</v>
      </c>
      <c r="D92" s="44">
        <v>56050</v>
      </c>
      <c r="E92" s="77">
        <v>1</v>
      </c>
      <c r="F92" s="77">
        <v>1</v>
      </c>
      <c r="G92" s="77">
        <v>1</v>
      </c>
      <c r="H92" s="77">
        <v>1</v>
      </c>
      <c r="I92" s="77">
        <v>1</v>
      </c>
      <c r="J92" s="77">
        <v>1</v>
      </c>
      <c r="K92" s="77">
        <v>1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>SUM(E92:AK92)</f>
        <v>7</v>
      </c>
      <c r="AM92" s="42">
        <f>IF(AL92=0,0,1)</f>
        <v>1</v>
      </c>
      <c r="AN92" s="43" t="e">
        <f>SUMPRODUCT($F$17:$AL$17,F92:AK92)</f>
        <v>#VALUE!</v>
      </c>
    </row>
    <row r="93" spans="1:51" x14ac:dyDescent="0.25">
      <c r="B93" s="44" t="s">
        <v>1613</v>
      </c>
      <c r="C93" s="44" t="s">
        <v>1614</v>
      </c>
      <c r="D93" s="44">
        <v>56050</v>
      </c>
      <c r="E93" s="77">
        <v>1</v>
      </c>
      <c r="F93" s="77">
        <v>1</v>
      </c>
      <c r="G93" s="77">
        <v>1</v>
      </c>
      <c r="H93" s="77">
        <v>1</v>
      </c>
      <c r="I93" s="77">
        <v>1</v>
      </c>
      <c r="J93" s="77">
        <v>1</v>
      </c>
      <c r="K93" s="77">
        <v>1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>SUM(E93:AK93)</f>
        <v>7</v>
      </c>
      <c r="AM93" s="42">
        <f>IF(AL93=0,0,1)</f>
        <v>1</v>
      </c>
      <c r="AN93" s="43" t="e">
        <f>SUMPRODUCT($F$17:$AL$17,F93:AK93)</f>
        <v>#VALUE!</v>
      </c>
    </row>
    <row r="94" spans="1:51" x14ac:dyDescent="0.25">
      <c r="B94" s="44" t="s">
        <v>1621</v>
      </c>
      <c r="C94" s="44" t="s">
        <v>1622</v>
      </c>
      <c r="D94" s="44">
        <v>56050</v>
      </c>
      <c r="E94" s="77">
        <v>1</v>
      </c>
      <c r="F94" s="77">
        <v>1</v>
      </c>
      <c r="G94" s="77">
        <v>1</v>
      </c>
      <c r="H94" s="77">
        <v>1</v>
      </c>
      <c r="I94" s="77">
        <v>1</v>
      </c>
      <c r="J94" s="77">
        <v>1</v>
      </c>
      <c r="K94" s="77">
        <v>1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>SUM(E94:AK94)</f>
        <v>7</v>
      </c>
      <c r="AM94" s="42">
        <f>IF(AL94=0,0,1)</f>
        <v>1</v>
      </c>
      <c r="AN94" s="43" t="e">
        <f>SUMPRODUCT($F$17:$AL$17,F94:AK94)</f>
        <v>#VALUE!</v>
      </c>
    </row>
    <row r="95" spans="1:51" x14ac:dyDescent="0.25">
      <c r="A95" s="129" t="s">
        <v>1968</v>
      </c>
      <c r="B95" s="129" t="s">
        <v>1962</v>
      </c>
      <c r="C95" s="129" t="s">
        <v>1963</v>
      </c>
      <c r="D95" s="129">
        <v>56050</v>
      </c>
      <c r="E95" s="130">
        <v>0</v>
      </c>
      <c r="F95" s="130">
        <v>0</v>
      </c>
      <c r="G95" s="130">
        <v>0</v>
      </c>
      <c r="H95" s="130">
        <v>0</v>
      </c>
      <c r="I95" s="130">
        <v>0</v>
      </c>
      <c r="J95" s="130">
        <v>0</v>
      </c>
      <c r="K95" s="130">
        <v>0</v>
      </c>
      <c r="L95" s="130">
        <v>0</v>
      </c>
      <c r="M95" s="130">
        <v>0</v>
      </c>
      <c r="N95" s="130">
        <v>0</v>
      </c>
      <c r="O95" s="130">
        <v>0</v>
      </c>
      <c r="P95" s="130">
        <v>0</v>
      </c>
      <c r="Q95" s="130">
        <v>0</v>
      </c>
      <c r="R95" s="130">
        <v>0</v>
      </c>
      <c r="S95" s="130">
        <v>0</v>
      </c>
      <c r="T95" s="130">
        <v>0</v>
      </c>
      <c r="U95" s="130">
        <v>0</v>
      </c>
      <c r="V95" s="130">
        <v>0</v>
      </c>
      <c r="W95" s="130">
        <v>0</v>
      </c>
      <c r="X95" s="130">
        <v>0</v>
      </c>
      <c r="Y95" s="130">
        <v>0</v>
      </c>
      <c r="Z95" s="130">
        <v>0</v>
      </c>
      <c r="AA95" s="130">
        <v>0</v>
      </c>
      <c r="AB95" s="130">
        <v>0</v>
      </c>
      <c r="AC95" s="130">
        <v>0</v>
      </c>
      <c r="AD95" s="130">
        <v>0</v>
      </c>
      <c r="AE95" s="130">
        <v>0</v>
      </c>
      <c r="AF95" s="130">
        <v>0</v>
      </c>
      <c r="AG95" s="130">
        <v>0</v>
      </c>
      <c r="AH95" s="130">
        <v>0</v>
      </c>
      <c r="AI95" s="130">
        <v>0</v>
      </c>
      <c r="AJ95" s="130">
        <v>0</v>
      </c>
      <c r="AK95" s="130">
        <v>0</v>
      </c>
      <c r="AL95" s="90">
        <f>SUM(E95:AK95)</f>
        <v>0</v>
      </c>
      <c r="AM95" s="130">
        <f>IF(AL95=0,0,1)</f>
        <v>0</v>
      </c>
      <c r="AN95" s="90" t="e">
        <f>SUMPRODUCT($F$17:$AL$17,F95:AK95)</f>
        <v>#VALUE!</v>
      </c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</row>
    <row r="96" spans="1:51" x14ac:dyDescent="0.25">
      <c r="B96" s="44" t="s">
        <v>1433</v>
      </c>
      <c r="C96" s="44" t="s">
        <v>1434</v>
      </c>
      <c r="D96" s="44">
        <v>56055</v>
      </c>
      <c r="E96" s="77">
        <v>1</v>
      </c>
      <c r="F96" s="77">
        <v>1</v>
      </c>
      <c r="G96" s="77">
        <v>1</v>
      </c>
      <c r="H96" s="77">
        <v>1</v>
      </c>
      <c r="I96" s="77">
        <v>1</v>
      </c>
      <c r="J96" s="77">
        <v>1</v>
      </c>
      <c r="K96" s="77">
        <v>1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>SUM(E96:AK96)</f>
        <v>7</v>
      </c>
      <c r="AM96" s="42">
        <f>IF(AL96=0,0,1)</f>
        <v>1</v>
      </c>
      <c r="AN96" s="43" t="e">
        <f>SUMPRODUCT($F$17:$AL$17,F96:AK96)</f>
        <v>#VALUE!</v>
      </c>
    </row>
    <row r="97" spans="1:51" x14ac:dyDescent="0.25">
      <c r="A97" s="129" t="s">
        <v>1968</v>
      </c>
      <c r="B97" s="129" t="s">
        <v>1904</v>
      </c>
      <c r="C97" s="129" t="s">
        <v>1905</v>
      </c>
      <c r="D97" s="129">
        <v>56055</v>
      </c>
      <c r="E97" s="130">
        <v>0</v>
      </c>
      <c r="F97" s="130">
        <v>0</v>
      </c>
      <c r="G97" s="130">
        <v>0</v>
      </c>
      <c r="H97" s="130">
        <v>0</v>
      </c>
      <c r="I97" s="130">
        <v>0</v>
      </c>
      <c r="J97" s="130">
        <v>0</v>
      </c>
      <c r="K97" s="130">
        <v>0</v>
      </c>
      <c r="L97" s="130">
        <v>0</v>
      </c>
      <c r="M97" s="130">
        <v>0</v>
      </c>
      <c r="N97" s="130">
        <v>0</v>
      </c>
      <c r="O97" s="130">
        <v>0</v>
      </c>
      <c r="P97" s="130">
        <v>0</v>
      </c>
      <c r="Q97" s="130">
        <v>0</v>
      </c>
      <c r="R97" s="130">
        <v>0</v>
      </c>
      <c r="S97" s="130">
        <v>0</v>
      </c>
      <c r="T97" s="130">
        <v>0</v>
      </c>
      <c r="U97" s="130">
        <v>0</v>
      </c>
      <c r="V97" s="130">
        <v>0</v>
      </c>
      <c r="W97" s="130">
        <v>0</v>
      </c>
      <c r="X97" s="130">
        <v>0</v>
      </c>
      <c r="Y97" s="130">
        <v>0</v>
      </c>
      <c r="Z97" s="130">
        <v>0</v>
      </c>
      <c r="AA97" s="130">
        <v>0</v>
      </c>
      <c r="AB97" s="130">
        <v>0</v>
      </c>
      <c r="AC97" s="130">
        <v>0</v>
      </c>
      <c r="AD97" s="130">
        <v>0</v>
      </c>
      <c r="AE97" s="130">
        <v>0</v>
      </c>
      <c r="AF97" s="130">
        <v>0</v>
      </c>
      <c r="AG97" s="130">
        <v>0</v>
      </c>
      <c r="AH97" s="130">
        <v>0</v>
      </c>
      <c r="AI97" s="130">
        <v>0</v>
      </c>
      <c r="AJ97" s="130">
        <v>0</v>
      </c>
      <c r="AK97" s="130">
        <v>0</v>
      </c>
      <c r="AL97" s="90">
        <f>SUM(E97:AK97)</f>
        <v>0</v>
      </c>
      <c r="AM97" s="130">
        <f>IF(AL97=0,0,1)</f>
        <v>0</v>
      </c>
      <c r="AN97" s="90" t="e">
        <f>SUMPRODUCT($F$17:$AL$17,F97:AK97)</f>
        <v>#VALUE!</v>
      </c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</row>
    <row r="98" spans="1:51" x14ac:dyDescent="0.25">
      <c r="B98" s="44" t="s">
        <v>1437</v>
      </c>
      <c r="C98" s="44" t="s">
        <v>1438</v>
      </c>
      <c r="D98" s="44">
        <v>56055</v>
      </c>
      <c r="E98" s="77">
        <v>1</v>
      </c>
      <c r="F98" s="77">
        <v>1</v>
      </c>
      <c r="G98" s="77">
        <v>1</v>
      </c>
      <c r="H98" s="77">
        <v>1</v>
      </c>
      <c r="I98" s="77">
        <v>1</v>
      </c>
      <c r="J98" s="77">
        <v>1</v>
      </c>
      <c r="K98" s="77">
        <v>1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>SUM(E98:AK98)</f>
        <v>7</v>
      </c>
      <c r="AM98" s="42">
        <f>IF(AL98=0,0,1)</f>
        <v>1</v>
      </c>
      <c r="AN98" s="43" t="e">
        <f>SUMPRODUCT($F$17:$AL$17,F98:AK98)</f>
        <v>#VALUE!</v>
      </c>
    </row>
    <row r="99" spans="1:51" x14ac:dyDescent="0.25">
      <c r="B99" s="44" t="s">
        <v>1439</v>
      </c>
      <c r="C99" s="44" t="s">
        <v>1440</v>
      </c>
      <c r="D99" s="44">
        <v>56055</v>
      </c>
      <c r="E99" s="77">
        <v>1</v>
      </c>
      <c r="F99" s="77">
        <v>1</v>
      </c>
      <c r="G99" s="77">
        <v>1</v>
      </c>
      <c r="H99" s="77">
        <v>1</v>
      </c>
      <c r="I99" s="77">
        <v>1</v>
      </c>
      <c r="J99" s="77">
        <v>1</v>
      </c>
      <c r="K99" s="77">
        <v>1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>SUM(E99:AK99)</f>
        <v>7</v>
      </c>
      <c r="AM99" s="42">
        <f>IF(AL99=0,0,1)</f>
        <v>1</v>
      </c>
      <c r="AN99" s="43" t="e">
        <f>SUMPRODUCT($F$17:$AL$17,F99:AK99)</f>
        <v>#VALUE!</v>
      </c>
    </row>
    <row r="100" spans="1:51" x14ac:dyDescent="0.25">
      <c r="B100" s="44" t="s">
        <v>1441</v>
      </c>
      <c r="C100" s="44" t="s">
        <v>1442</v>
      </c>
      <c r="D100" s="44">
        <v>56055</v>
      </c>
      <c r="E100" s="77">
        <v>1</v>
      </c>
      <c r="F100" s="77">
        <v>1</v>
      </c>
      <c r="G100" s="77">
        <v>1</v>
      </c>
      <c r="H100" s="77">
        <v>1</v>
      </c>
      <c r="I100" s="77">
        <v>1</v>
      </c>
      <c r="J100" s="77">
        <v>1</v>
      </c>
      <c r="K100" s="77">
        <v>1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>SUM(E100:AK100)</f>
        <v>7</v>
      </c>
      <c r="AM100" s="42">
        <f>IF(AL100=0,0,1)</f>
        <v>1</v>
      </c>
      <c r="AN100" s="43" t="e">
        <f>SUMPRODUCT($F$17:$AL$17,F100:AK100)</f>
        <v>#VALUE!</v>
      </c>
    </row>
    <row r="101" spans="1:51" x14ac:dyDescent="0.25">
      <c r="A101" s="129" t="s">
        <v>1968</v>
      </c>
      <c r="B101" s="129" t="s">
        <v>1908</v>
      </c>
      <c r="C101" s="129" t="s">
        <v>1909</v>
      </c>
      <c r="D101" s="129">
        <v>56055</v>
      </c>
      <c r="E101" s="130">
        <v>0</v>
      </c>
      <c r="F101" s="130">
        <v>0</v>
      </c>
      <c r="G101" s="130">
        <v>0</v>
      </c>
      <c r="H101" s="130">
        <v>0</v>
      </c>
      <c r="I101" s="130">
        <v>0</v>
      </c>
      <c r="J101" s="130">
        <v>0</v>
      </c>
      <c r="K101" s="130">
        <v>0</v>
      </c>
      <c r="L101" s="130">
        <v>0</v>
      </c>
      <c r="M101" s="130">
        <v>0</v>
      </c>
      <c r="N101" s="130">
        <v>0</v>
      </c>
      <c r="O101" s="130">
        <v>0</v>
      </c>
      <c r="P101" s="130">
        <v>0</v>
      </c>
      <c r="Q101" s="130">
        <v>0</v>
      </c>
      <c r="R101" s="130">
        <v>0</v>
      </c>
      <c r="S101" s="130">
        <v>0</v>
      </c>
      <c r="T101" s="130">
        <v>0</v>
      </c>
      <c r="U101" s="130">
        <v>0</v>
      </c>
      <c r="V101" s="130">
        <v>0</v>
      </c>
      <c r="W101" s="130">
        <v>0</v>
      </c>
      <c r="X101" s="130">
        <v>0</v>
      </c>
      <c r="Y101" s="130">
        <v>0</v>
      </c>
      <c r="Z101" s="130">
        <v>0</v>
      </c>
      <c r="AA101" s="130">
        <v>0</v>
      </c>
      <c r="AB101" s="130">
        <v>0</v>
      </c>
      <c r="AC101" s="130">
        <v>0</v>
      </c>
      <c r="AD101" s="130">
        <v>0</v>
      </c>
      <c r="AE101" s="130">
        <v>0</v>
      </c>
      <c r="AF101" s="130">
        <v>0</v>
      </c>
      <c r="AG101" s="130">
        <v>0</v>
      </c>
      <c r="AH101" s="130">
        <v>0</v>
      </c>
      <c r="AI101" s="130">
        <v>0</v>
      </c>
      <c r="AJ101" s="130">
        <v>0</v>
      </c>
      <c r="AK101" s="130">
        <v>0</v>
      </c>
      <c r="AL101" s="90">
        <f>SUM(E101:AK101)</f>
        <v>0</v>
      </c>
      <c r="AM101" s="130">
        <f>IF(AL101=0,0,1)</f>
        <v>0</v>
      </c>
      <c r="AN101" s="90" t="e">
        <f>SUMPRODUCT($F$17:$AL$17,F101:AK101)</f>
        <v>#VALUE!</v>
      </c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</row>
    <row r="102" spans="1:51" x14ac:dyDescent="0.25">
      <c r="B102" s="44" t="s">
        <v>1445</v>
      </c>
      <c r="C102" s="44" t="s">
        <v>1446</v>
      </c>
      <c r="D102" s="44">
        <v>56055</v>
      </c>
      <c r="E102" s="77">
        <v>1</v>
      </c>
      <c r="F102" s="77">
        <v>1</v>
      </c>
      <c r="G102" s="77">
        <v>1</v>
      </c>
      <c r="H102" s="77">
        <v>1</v>
      </c>
      <c r="I102" s="77">
        <v>1</v>
      </c>
      <c r="J102" s="77">
        <v>1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>SUM(E102:AK102)</f>
        <v>6</v>
      </c>
      <c r="AM102" s="42">
        <f>IF(AL102=0,0,1)</f>
        <v>1</v>
      </c>
      <c r="AN102" s="43" t="e">
        <f>SUMPRODUCT($F$17:$AL$17,F102:AK102)</f>
        <v>#VALUE!</v>
      </c>
    </row>
    <row r="103" spans="1:51" x14ac:dyDescent="0.25">
      <c r="B103" s="44" t="s">
        <v>1447</v>
      </c>
      <c r="C103" s="44" t="s">
        <v>1448</v>
      </c>
      <c r="D103" s="44">
        <v>56055</v>
      </c>
      <c r="E103" s="77">
        <v>1</v>
      </c>
      <c r="F103" s="77">
        <v>1</v>
      </c>
      <c r="G103" s="77">
        <v>1</v>
      </c>
      <c r="H103" s="77">
        <v>1</v>
      </c>
      <c r="I103" s="77">
        <v>1</v>
      </c>
      <c r="J103" s="77">
        <v>1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>SUM(E103:AK103)</f>
        <v>6</v>
      </c>
      <c r="AM103" s="42">
        <f>IF(AL103=0,0,1)</f>
        <v>1</v>
      </c>
      <c r="AN103" s="43" t="e">
        <f>SUMPRODUCT($F$17:$AL$17,F103:AK103)</f>
        <v>#VALUE!</v>
      </c>
    </row>
    <row r="104" spans="1:51" x14ac:dyDescent="0.25">
      <c r="B104" s="44" t="s">
        <v>1467</v>
      </c>
      <c r="C104" s="44" t="s">
        <v>1468</v>
      </c>
      <c r="D104" s="44">
        <v>56055</v>
      </c>
      <c r="E104" s="77">
        <v>1</v>
      </c>
      <c r="F104" s="77">
        <v>1</v>
      </c>
      <c r="G104" s="77">
        <v>1</v>
      </c>
      <c r="H104" s="77">
        <v>1</v>
      </c>
      <c r="I104" s="77">
        <v>1</v>
      </c>
      <c r="J104" s="77">
        <v>1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>SUM(E104:AK104)</f>
        <v>6</v>
      </c>
      <c r="AM104" s="42">
        <f>IF(AL104=0,0,1)</f>
        <v>1</v>
      </c>
      <c r="AN104" s="43" t="e">
        <f>SUMPRODUCT($F$17:$AL$17,F104:AK104)</f>
        <v>#VALUE!</v>
      </c>
    </row>
    <row r="105" spans="1:51" x14ac:dyDescent="0.25">
      <c r="A105" s="129" t="s">
        <v>1968</v>
      </c>
      <c r="B105" s="129" t="s">
        <v>1914</v>
      </c>
      <c r="C105" s="129" t="s">
        <v>1915</v>
      </c>
      <c r="D105" s="129">
        <v>56055</v>
      </c>
      <c r="E105" s="130">
        <v>0</v>
      </c>
      <c r="F105" s="130">
        <v>0</v>
      </c>
      <c r="G105" s="130">
        <v>0</v>
      </c>
      <c r="H105" s="130">
        <v>0</v>
      </c>
      <c r="I105" s="130">
        <v>0</v>
      </c>
      <c r="J105" s="130">
        <v>0</v>
      </c>
      <c r="K105" s="130">
        <v>0</v>
      </c>
      <c r="L105" s="130">
        <v>0</v>
      </c>
      <c r="M105" s="130">
        <v>0</v>
      </c>
      <c r="N105" s="130">
        <v>0</v>
      </c>
      <c r="O105" s="130">
        <v>0</v>
      </c>
      <c r="P105" s="130">
        <v>0</v>
      </c>
      <c r="Q105" s="130">
        <v>0</v>
      </c>
      <c r="R105" s="130">
        <v>0</v>
      </c>
      <c r="S105" s="130">
        <v>0</v>
      </c>
      <c r="T105" s="130">
        <v>0</v>
      </c>
      <c r="U105" s="130">
        <v>0</v>
      </c>
      <c r="V105" s="130">
        <v>0</v>
      </c>
      <c r="W105" s="130">
        <v>0</v>
      </c>
      <c r="X105" s="130">
        <v>0</v>
      </c>
      <c r="Y105" s="130">
        <v>0</v>
      </c>
      <c r="Z105" s="130">
        <v>0</v>
      </c>
      <c r="AA105" s="130">
        <v>0</v>
      </c>
      <c r="AB105" s="130">
        <v>0</v>
      </c>
      <c r="AC105" s="130">
        <v>0</v>
      </c>
      <c r="AD105" s="130">
        <v>0</v>
      </c>
      <c r="AE105" s="130">
        <v>0</v>
      </c>
      <c r="AF105" s="130">
        <v>0</v>
      </c>
      <c r="AG105" s="130">
        <v>0</v>
      </c>
      <c r="AH105" s="130">
        <v>0</v>
      </c>
      <c r="AI105" s="130">
        <v>0</v>
      </c>
      <c r="AJ105" s="130">
        <v>0</v>
      </c>
      <c r="AK105" s="130">
        <v>0</v>
      </c>
      <c r="AL105" s="90">
        <f>SUM(E105:AK105)</f>
        <v>0</v>
      </c>
      <c r="AM105" s="130">
        <f>IF(AL105=0,0,1)</f>
        <v>0</v>
      </c>
      <c r="AN105" s="90" t="e">
        <f>SUMPRODUCT($F$17:$AL$17,F105:AK105)</f>
        <v>#VALUE!</v>
      </c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</row>
    <row r="106" spans="1:51" x14ac:dyDescent="0.25">
      <c r="B106" s="44" t="s">
        <v>1479</v>
      </c>
      <c r="C106" s="44" t="s">
        <v>1480</v>
      </c>
      <c r="D106" s="44">
        <v>56055</v>
      </c>
      <c r="E106" s="77">
        <v>1</v>
      </c>
      <c r="F106" s="77">
        <v>1</v>
      </c>
      <c r="G106" s="77">
        <v>1</v>
      </c>
      <c r="H106" s="77">
        <v>1</v>
      </c>
      <c r="I106" s="77">
        <v>1</v>
      </c>
      <c r="J106" s="77">
        <v>1</v>
      </c>
      <c r="K106" s="77">
        <v>1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>SUM(E106:AK106)</f>
        <v>7</v>
      </c>
      <c r="AM106" s="42">
        <f>IF(AL106=0,0,1)</f>
        <v>1</v>
      </c>
      <c r="AN106" s="43" t="e">
        <f>SUMPRODUCT($F$17:$AL$17,F106:AK106)</f>
        <v>#VALUE!</v>
      </c>
    </row>
    <row r="107" spans="1:51" x14ac:dyDescent="0.25">
      <c r="B107" s="44" t="s">
        <v>1483</v>
      </c>
      <c r="C107" s="44" t="s">
        <v>1484</v>
      </c>
      <c r="D107" s="44">
        <v>56055</v>
      </c>
      <c r="E107" s="77">
        <v>1</v>
      </c>
      <c r="F107" s="77">
        <v>1</v>
      </c>
      <c r="G107" s="77">
        <v>1</v>
      </c>
      <c r="H107" s="77">
        <v>1</v>
      </c>
      <c r="I107" s="77">
        <v>0</v>
      </c>
      <c r="J107" s="77">
        <v>1</v>
      </c>
      <c r="K107" s="77">
        <v>1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>SUM(E107:AK107)</f>
        <v>6</v>
      </c>
      <c r="AM107" s="42">
        <f>IF(AL107=0,0,1)</f>
        <v>1</v>
      </c>
      <c r="AN107" s="43" t="e">
        <f>SUMPRODUCT($F$17:$AL$17,F107:AK107)</f>
        <v>#VALUE!</v>
      </c>
    </row>
    <row r="108" spans="1:51" s="129" customFormat="1" x14ac:dyDescent="0.25">
      <c r="A108" s="44"/>
      <c r="B108" s="44" t="s">
        <v>1493</v>
      </c>
      <c r="C108" s="44" t="s">
        <v>1494</v>
      </c>
      <c r="D108" s="44">
        <v>56055</v>
      </c>
      <c r="E108" s="77">
        <v>1</v>
      </c>
      <c r="F108" s="77">
        <v>1</v>
      </c>
      <c r="G108" s="77">
        <v>1</v>
      </c>
      <c r="H108" s="77">
        <v>1</v>
      </c>
      <c r="I108" s="77">
        <v>1</v>
      </c>
      <c r="J108" s="77">
        <v>1</v>
      </c>
      <c r="K108" s="77">
        <v>1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>SUM(E108:AK108)</f>
        <v>7</v>
      </c>
      <c r="AM108" s="42">
        <f>IF(AL108=0,0,1)</f>
        <v>1</v>
      </c>
      <c r="AN108" s="43" t="e">
        <f>SUMPRODUCT($F$17:$AL$17,F108:AK108)</f>
        <v>#VALUE!</v>
      </c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1:51" s="129" customFormat="1" x14ac:dyDescent="0.25">
      <c r="A109" s="44"/>
      <c r="B109" s="44" t="s">
        <v>1497</v>
      </c>
      <c r="C109" s="44" t="s">
        <v>1498</v>
      </c>
      <c r="D109" s="44">
        <v>56055</v>
      </c>
      <c r="E109" s="77">
        <v>1</v>
      </c>
      <c r="F109" s="77">
        <v>1</v>
      </c>
      <c r="G109" s="77">
        <v>1</v>
      </c>
      <c r="H109" s="77">
        <v>1</v>
      </c>
      <c r="I109" s="77">
        <v>1</v>
      </c>
      <c r="J109" s="77">
        <v>1</v>
      </c>
      <c r="K109" s="77">
        <v>1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>SUM(E109:AK109)</f>
        <v>7</v>
      </c>
      <c r="AM109" s="42">
        <f>IF(AL109=0,0,1)</f>
        <v>1</v>
      </c>
      <c r="AN109" s="43" t="e">
        <f>SUMPRODUCT($F$17:$AL$17,F109:AK109)</f>
        <v>#VALUE!</v>
      </c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1:51" s="129" customFormat="1" x14ac:dyDescent="0.25">
      <c r="A110" s="44"/>
      <c r="B110" s="44" t="s">
        <v>1501</v>
      </c>
      <c r="C110" s="44" t="s">
        <v>1502</v>
      </c>
      <c r="D110" s="44">
        <v>56055</v>
      </c>
      <c r="E110" s="77">
        <v>1</v>
      </c>
      <c r="F110" s="77">
        <v>1</v>
      </c>
      <c r="G110" s="77">
        <v>1</v>
      </c>
      <c r="H110" s="77">
        <v>1</v>
      </c>
      <c r="I110" s="77">
        <v>1</v>
      </c>
      <c r="J110" s="77">
        <v>0</v>
      </c>
      <c r="K110" s="77">
        <v>1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>SUM(E110:AK110)</f>
        <v>6</v>
      </c>
      <c r="AM110" s="42">
        <f>IF(AL110=0,0,1)</f>
        <v>1</v>
      </c>
      <c r="AN110" s="43" t="e">
        <f>SUMPRODUCT($F$17:$AL$17,F110:AK110)</f>
        <v>#VALUE!</v>
      </c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  <row r="111" spans="1:51" s="129" customFormat="1" x14ac:dyDescent="0.25">
      <c r="A111" s="44"/>
      <c r="B111" s="44" t="s">
        <v>1503</v>
      </c>
      <c r="C111" s="44" t="s">
        <v>1504</v>
      </c>
      <c r="D111" s="44">
        <v>56055</v>
      </c>
      <c r="E111" s="77">
        <v>1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>SUM(E111:AK111)</f>
        <v>1</v>
      </c>
      <c r="AM111" s="42">
        <f>IF(AL111=0,0,1)</f>
        <v>1</v>
      </c>
      <c r="AN111" s="43" t="e">
        <f>SUMPRODUCT($F$17:$AL$17,F111:AK111)</f>
        <v>#VALUE!</v>
      </c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</row>
    <row r="112" spans="1:51" s="129" customFormat="1" x14ac:dyDescent="0.25">
      <c r="A112" s="44"/>
      <c r="B112" s="44" t="s">
        <v>1509</v>
      </c>
      <c r="C112" s="44" t="s">
        <v>1510</v>
      </c>
      <c r="D112" s="44">
        <v>56055</v>
      </c>
      <c r="E112" s="77">
        <v>1</v>
      </c>
      <c r="F112" s="77">
        <v>1</v>
      </c>
      <c r="G112" s="77">
        <v>1</v>
      </c>
      <c r="H112" s="77">
        <v>1</v>
      </c>
      <c r="I112" s="77">
        <v>1</v>
      </c>
      <c r="J112" s="77">
        <v>1</v>
      </c>
      <c r="K112" s="77">
        <v>1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>SUM(E112:AK112)</f>
        <v>7</v>
      </c>
      <c r="AM112" s="42">
        <f>IF(AL112=0,0,1)</f>
        <v>1</v>
      </c>
      <c r="AN112" s="43" t="e">
        <f>SUMPRODUCT($F$17:$AL$17,F112:AK112)</f>
        <v>#VALUE!</v>
      </c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</row>
    <row r="113" spans="1:51" s="129" customFormat="1" x14ac:dyDescent="0.25">
      <c r="A113" s="44"/>
      <c r="B113" s="44" t="s">
        <v>1521</v>
      </c>
      <c r="C113" s="44" t="s">
        <v>1522</v>
      </c>
      <c r="D113" s="44">
        <v>56055</v>
      </c>
      <c r="E113" s="77">
        <v>1</v>
      </c>
      <c r="F113" s="77">
        <v>1</v>
      </c>
      <c r="G113" s="77">
        <v>1</v>
      </c>
      <c r="H113" s="77">
        <v>1</v>
      </c>
      <c r="I113" s="77">
        <v>1</v>
      </c>
      <c r="J113" s="77">
        <v>1</v>
      </c>
      <c r="K113" s="77">
        <v>1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>SUM(E113:AK113)</f>
        <v>7</v>
      </c>
      <c r="AM113" s="42">
        <f>IF(AL113=0,0,1)</f>
        <v>1</v>
      </c>
      <c r="AN113" s="43" t="e">
        <f>SUMPRODUCT($F$17:$AL$17,F113:AK113)</f>
        <v>#VALUE!</v>
      </c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</row>
    <row r="114" spans="1:51" s="129" customFormat="1" x14ac:dyDescent="0.25">
      <c r="A114" s="44"/>
      <c r="B114" s="44" t="s">
        <v>1523</v>
      </c>
      <c r="C114" s="44" t="s">
        <v>1524</v>
      </c>
      <c r="D114" s="44">
        <v>56055</v>
      </c>
      <c r="E114" s="77">
        <v>1</v>
      </c>
      <c r="F114" s="77">
        <v>1</v>
      </c>
      <c r="G114" s="77">
        <v>1</v>
      </c>
      <c r="H114" s="77">
        <v>1</v>
      </c>
      <c r="I114" s="77">
        <v>1</v>
      </c>
      <c r="J114" s="77">
        <v>1</v>
      </c>
      <c r="K114" s="77">
        <v>1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>SUM(E114:AK114)</f>
        <v>7</v>
      </c>
      <c r="AM114" s="42">
        <f>IF(AL114=0,0,1)</f>
        <v>1</v>
      </c>
      <c r="AN114" s="43" t="e">
        <f>SUMPRODUCT($F$17:$AL$17,F114:AK114)</f>
        <v>#VALUE!</v>
      </c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</row>
    <row r="115" spans="1:51" s="129" customFormat="1" x14ac:dyDescent="0.25">
      <c r="A115" s="129" t="s">
        <v>1968</v>
      </c>
      <c r="B115" s="129" t="s">
        <v>1926</v>
      </c>
      <c r="C115" s="129" t="s">
        <v>1927</v>
      </c>
      <c r="D115" s="129">
        <v>56055</v>
      </c>
      <c r="E115" s="130">
        <v>0</v>
      </c>
      <c r="F115" s="130">
        <v>0</v>
      </c>
      <c r="G115" s="130">
        <v>0</v>
      </c>
      <c r="H115" s="130">
        <v>0</v>
      </c>
      <c r="I115" s="130">
        <v>0</v>
      </c>
      <c r="J115" s="130">
        <v>0</v>
      </c>
      <c r="K115" s="130">
        <v>0</v>
      </c>
      <c r="L115" s="130">
        <v>0</v>
      </c>
      <c r="M115" s="130">
        <v>0</v>
      </c>
      <c r="N115" s="130">
        <v>0</v>
      </c>
      <c r="O115" s="130">
        <v>0</v>
      </c>
      <c r="P115" s="130">
        <v>0</v>
      </c>
      <c r="Q115" s="130">
        <v>0</v>
      </c>
      <c r="R115" s="130">
        <v>0</v>
      </c>
      <c r="S115" s="130">
        <v>0</v>
      </c>
      <c r="T115" s="130">
        <v>0</v>
      </c>
      <c r="U115" s="130">
        <v>0</v>
      </c>
      <c r="V115" s="130">
        <v>0</v>
      </c>
      <c r="W115" s="130">
        <v>0</v>
      </c>
      <c r="X115" s="130">
        <v>0</v>
      </c>
      <c r="Y115" s="130">
        <v>0</v>
      </c>
      <c r="Z115" s="130">
        <v>0</v>
      </c>
      <c r="AA115" s="130">
        <v>0</v>
      </c>
      <c r="AB115" s="130">
        <v>0</v>
      </c>
      <c r="AC115" s="130">
        <v>0</v>
      </c>
      <c r="AD115" s="130">
        <v>0</v>
      </c>
      <c r="AE115" s="130">
        <v>0</v>
      </c>
      <c r="AF115" s="130">
        <v>0</v>
      </c>
      <c r="AG115" s="130">
        <v>0</v>
      </c>
      <c r="AH115" s="130">
        <v>0</v>
      </c>
      <c r="AI115" s="130">
        <v>0</v>
      </c>
      <c r="AJ115" s="130">
        <v>0</v>
      </c>
      <c r="AK115" s="130">
        <v>0</v>
      </c>
      <c r="AL115" s="90">
        <f>SUM(E115:AK115)</f>
        <v>0</v>
      </c>
      <c r="AM115" s="130">
        <f>IF(AL115=0,0,1)</f>
        <v>0</v>
      </c>
      <c r="AN115" s="90" t="e">
        <f>SUMPRODUCT($F$17:$AL$17,F115:AK115)</f>
        <v>#VALUE!</v>
      </c>
    </row>
    <row r="116" spans="1:51" s="129" customFormat="1" x14ac:dyDescent="0.25">
      <c r="A116" s="129" t="s">
        <v>1968</v>
      </c>
      <c r="B116" s="129" t="s">
        <v>1928</v>
      </c>
      <c r="C116" s="129" t="s">
        <v>1929</v>
      </c>
      <c r="D116" s="129">
        <v>56055</v>
      </c>
      <c r="E116" s="130">
        <v>0</v>
      </c>
      <c r="F116" s="130">
        <v>0</v>
      </c>
      <c r="G116" s="130">
        <v>0</v>
      </c>
      <c r="H116" s="130">
        <v>0</v>
      </c>
      <c r="I116" s="130">
        <v>0</v>
      </c>
      <c r="J116" s="130">
        <v>0</v>
      </c>
      <c r="K116" s="130">
        <v>0</v>
      </c>
      <c r="L116" s="130">
        <v>0</v>
      </c>
      <c r="M116" s="130">
        <v>0</v>
      </c>
      <c r="N116" s="130">
        <v>0</v>
      </c>
      <c r="O116" s="130">
        <v>0</v>
      </c>
      <c r="P116" s="130">
        <v>0</v>
      </c>
      <c r="Q116" s="130">
        <v>0</v>
      </c>
      <c r="R116" s="130">
        <v>0</v>
      </c>
      <c r="S116" s="130">
        <v>0</v>
      </c>
      <c r="T116" s="130">
        <v>0</v>
      </c>
      <c r="U116" s="130">
        <v>0</v>
      </c>
      <c r="V116" s="130">
        <v>0</v>
      </c>
      <c r="W116" s="130">
        <v>0</v>
      </c>
      <c r="X116" s="130">
        <v>0</v>
      </c>
      <c r="Y116" s="130">
        <v>0</v>
      </c>
      <c r="Z116" s="130">
        <v>0</v>
      </c>
      <c r="AA116" s="130">
        <v>0</v>
      </c>
      <c r="AB116" s="130">
        <v>0</v>
      </c>
      <c r="AC116" s="130">
        <v>0</v>
      </c>
      <c r="AD116" s="130">
        <v>0</v>
      </c>
      <c r="AE116" s="130">
        <v>0</v>
      </c>
      <c r="AF116" s="130">
        <v>0</v>
      </c>
      <c r="AG116" s="130">
        <v>0</v>
      </c>
      <c r="AH116" s="130">
        <v>0</v>
      </c>
      <c r="AI116" s="130">
        <v>0</v>
      </c>
      <c r="AJ116" s="130">
        <v>0</v>
      </c>
      <c r="AK116" s="130">
        <v>0</v>
      </c>
      <c r="AL116" s="90">
        <f>SUM(E116:AK116)</f>
        <v>0</v>
      </c>
      <c r="AM116" s="130">
        <f>IF(AL116=0,0,1)</f>
        <v>0</v>
      </c>
      <c r="AN116" s="90" t="e">
        <f>SUMPRODUCT($F$17:$AL$17,F116:AK116)</f>
        <v>#VALUE!</v>
      </c>
    </row>
    <row r="117" spans="1:51" s="129" customFormat="1" x14ac:dyDescent="0.25">
      <c r="A117" s="44"/>
      <c r="B117" s="44" t="s">
        <v>1543</v>
      </c>
      <c r="C117" s="44" t="s">
        <v>1544</v>
      </c>
      <c r="D117" s="44">
        <v>56055</v>
      </c>
      <c r="E117" s="77">
        <v>1</v>
      </c>
      <c r="F117" s="77">
        <v>1</v>
      </c>
      <c r="G117" s="77">
        <v>1</v>
      </c>
      <c r="H117" s="77">
        <v>1</v>
      </c>
      <c r="I117" s="77">
        <v>1</v>
      </c>
      <c r="J117" s="77">
        <v>1</v>
      </c>
      <c r="K117" s="77">
        <v>1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>SUM(E117:AK117)</f>
        <v>7</v>
      </c>
      <c r="AM117" s="42">
        <f>IF(AL117=0,0,1)</f>
        <v>1</v>
      </c>
      <c r="AN117" s="43" t="e">
        <f>SUMPRODUCT($F$17:$AL$17,F117:AK117)</f>
        <v>#VALUE!</v>
      </c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</row>
    <row r="118" spans="1:51" s="129" customFormat="1" x14ac:dyDescent="0.25">
      <c r="A118" s="129" t="s">
        <v>1968</v>
      </c>
      <c r="B118" s="129" t="s">
        <v>1932</v>
      </c>
      <c r="C118" s="129" t="s">
        <v>1933</v>
      </c>
      <c r="D118" s="129">
        <v>56055</v>
      </c>
      <c r="E118" s="130">
        <v>0</v>
      </c>
      <c r="F118" s="130">
        <v>0</v>
      </c>
      <c r="G118" s="130">
        <v>0</v>
      </c>
      <c r="H118" s="130">
        <v>0</v>
      </c>
      <c r="I118" s="130">
        <v>0</v>
      </c>
      <c r="J118" s="130">
        <v>0</v>
      </c>
      <c r="K118" s="130">
        <v>0</v>
      </c>
      <c r="L118" s="130">
        <v>0</v>
      </c>
      <c r="M118" s="130">
        <v>0</v>
      </c>
      <c r="N118" s="130">
        <v>0</v>
      </c>
      <c r="O118" s="130">
        <v>0</v>
      </c>
      <c r="P118" s="130">
        <v>0</v>
      </c>
      <c r="Q118" s="130">
        <v>0</v>
      </c>
      <c r="R118" s="130">
        <v>0</v>
      </c>
      <c r="S118" s="130">
        <v>0</v>
      </c>
      <c r="T118" s="130">
        <v>0</v>
      </c>
      <c r="U118" s="130">
        <v>0</v>
      </c>
      <c r="V118" s="130">
        <v>0</v>
      </c>
      <c r="W118" s="130">
        <v>0</v>
      </c>
      <c r="X118" s="130">
        <v>0</v>
      </c>
      <c r="Y118" s="130">
        <v>0</v>
      </c>
      <c r="Z118" s="130">
        <v>0</v>
      </c>
      <c r="AA118" s="130">
        <v>0</v>
      </c>
      <c r="AB118" s="130">
        <v>0</v>
      </c>
      <c r="AC118" s="130">
        <v>0</v>
      </c>
      <c r="AD118" s="130">
        <v>0</v>
      </c>
      <c r="AE118" s="130">
        <v>0</v>
      </c>
      <c r="AF118" s="130">
        <v>0</v>
      </c>
      <c r="AG118" s="130">
        <v>0</v>
      </c>
      <c r="AH118" s="130">
        <v>0</v>
      </c>
      <c r="AI118" s="130">
        <v>0</v>
      </c>
      <c r="AJ118" s="130">
        <v>0</v>
      </c>
      <c r="AK118" s="130">
        <v>0</v>
      </c>
      <c r="AL118" s="90">
        <f>SUM(E118:AK118)</f>
        <v>0</v>
      </c>
      <c r="AM118" s="130">
        <f>IF(AL118=0,0,1)</f>
        <v>0</v>
      </c>
      <c r="AN118" s="90" t="e">
        <f>SUMPRODUCT($F$17:$AL$17,F118:AK118)</f>
        <v>#VALUE!</v>
      </c>
    </row>
    <row r="119" spans="1:51" s="129" customFormat="1" x14ac:dyDescent="0.25">
      <c r="A119" s="129" t="s">
        <v>1968</v>
      </c>
      <c r="B119" s="129" t="s">
        <v>1934</v>
      </c>
      <c r="C119" s="129" t="s">
        <v>1935</v>
      </c>
      <c r="D119" s="129">
        <v>56055</v>
      </c>
      <c r="E119" s="130">
        <v>0</v>
      </c>
      <c r="F119" s="130">
        <v>0</v>
      </c>
      <c r="G119" s="130">
        <v>0</v>
      </c>
      <c r="H119" s="130">
        <v>0</v>
      </c>
      <c r="I119" s="130">
        <v>0</v>
      </c>
      <c r="J119" s="130">
        <v>0</v>
      </c>
      <c r="K119" s="130">
        <v>0</v>
      </c>
      <c r="L119" s="130">
        <v>0</v>
      </c>
      <c r="M119" s="130">
        <v>0</v>
      </c>
      <c r="N119" s="130">
        <v>0</v>
      </c>
      <c r="O119" s="130">
        <v>0</v>
      </c>
      <c r="P119" s="130">
        <v>0</v>
      </c>
      <c r="Q119" s="130">
        <v>0</v>
      </c>
      <c r="R119" s="130">
        <v>0</v>
      </c>
      <c r="S119" s="130">
        <v>0</v>
      </c>
      <c r="T119" s="130">
        <v>0</v>
      </c>
      <c r="U119" s="130">
        <v>0</v>
      </c>
      <c r="V119" s="130">
        <v>0</v>
      </c>
      <c r="W119" s="130">
        <v>0</v>
      </c>
      <c r="X119" s="130">
        <v>0</v>
      </c>
      <c r="Y119" s="130">
        <v>0</v>
      </c>
      <c r="Z119" s="130">
        <v>0</v>
      </c>
      <c r="AA119" s="130">
        <v>0</v>
      </c>
      <c r="AB119" s="130">
        <v>0</v>
      </c>
      <c r="AC119" s="130">
        <v>0</v>
      </c>
      <c r="AD119" s="130">
        <v>0</v>
      </c>
      <c r="AE119" s="130">
        <v>0</v>
      </c>
      <c r="AF119" s="130">
        <v>0</v>
      </c>
      <c r="AG119" s="130">
        <v>0</v>
      </c>
      <c r="AH119" s="130">
        <v>0</v>
      </c>
      <c r="AI119" s="130">
        <v>0</v>
      </c>
      <c r="AJ119" s="130">
        <v>0</v>
      </c>
      <c r="AK119" s="130">
        <v>0</v>
      </c>
      <c r="AL119" s="90">
        <f>SUM(E119:AK119)</f>
        <v>0</v>
      </c>
      <c r="AM119" s="130">
        <f>IF(AL119=0,0,1)</f>
        <v>0</v>
      </c>
      <c r="AN119" s="90" t="e">
        <f>SUMPRODUCT($F$17:$AL$17,F119:AK119)</f>
        <v>#VALUE!</v>
      </c>
    </row>
    <row r="120" spans="1:51" s="129" customFormat="1" x14ac:dyDescent="0.25">
      <c r="A120" s="44"/>
      <c r="B120" s="44" t="s">
        <v>1545</v>
      </c>
      <c r="C120" s="44" t="s">
        <v>1546</v>
      </c>
      <c r="D120" s="44">
        <v>56055</v>
      </c>
      <c r="E120" s="77">
        <v>1</v>
      </c>
      <c r="F120" s="77">
        <v>1</v>
      </c>
      <c r="G120" s="77">
        <v>1</v>
      </c>
      <c r="H120" s="77">
        <v>1</v>
      </c>
      <c r="I120" s="77">
        <v>1</v>
      </c>
      <c r="J120" s="77">
        <v>1</v>
      </c>
      <c r="K120" s="77">
        <v>1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>SUM(E120:AK120)</f>
        <v>7</v>
      </c>
      <c r="AM120" s="42">
        <f>IF(AL120=0,0,1)</f>
        <v>1</v>
      </c>
      <c r="AN120" s="43" t="e">
        <f>SUMPRODUCT($F$17:$AL$17,F120:AK120)</f>
        <v>#VALUE!</v>
      </c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</row>
    <row r="121" spans="1:51" s="129" customFormat="1" x14ac:dyDescent="0.25">
      <c r="A121" s="44"/>
      <c r="B121" s="44" t="s">
        <v>1561</v>
      </c>
      <c r="C121" s="44" t="s">
        <v>1562</v>
      </c>
      <c r="D121" s="44">
        <v>56055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1</v>
      </c>
      <c r="K121" s="77">
        <v>1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>SUM(E121:AK121)</f>
        <v>2</v>
      </c>
      <c r="AM121" s="42">
        <f>IF(AL121=0,0,1)</f>
        <v>1</v>
      </c>
      <c r="AN121" s="43" t="e">
        <f>SUMPRODUCT($F$17:$AL$17,F121:AK121)</f>
        <v>#VALUE!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</row>
    <row r="122" spans="1:51" s="129" customFormat="1" x14ac:dyDescent="0.25">
      <c r="A122" s="129" t="s">
        <v>1968</v>
      </c>
      <c r="B122" s="129" t="s">
        <v>1940</v>
      </c>
      <c r="C122" s="129" t="s">
        <v>1941</v>
      </c>
      <c r="D122" s="129">
        <v>56055</v>
      </c>
      <c r="E122" s="130">
        <v>0</v>
      </c>
      <c r="F122" s="130">
        <v>0</v>
      </c>
      <c r="G122" s="130">
        <v>0</v>
      </c>
      <c r="H122" s="130">
        <v>0</v>
      </c>
      <c r="I122" s="130">
        <v>0</v>
      </c>
      <c r="J122" s="130">
        <v>0</v>
      </c>
      <c r="K122" s="130">
        <v>0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>
        <v>0</v>
      </c>
      <c r="S122" s="130">
        <v>0</v>
      </c>
      <c r="T122" s="130">
        <v>0</v>
      </c>
      <c r="U122" s="130">
        <v>0</v>
      </c>
      <c r="V122" s="130">
        <v>0</v>
      </c>
      <c r="W122" s="130">
        <v>0</v>
      </c>
      <c r="X122" s="130">
        <v>0</v>
      </c>
      <c r="Y122" s="130">
        <v>0</v>
      </c>
      <c r="Z122" s="130">
        <v>0</v>
      </c>
      <c r="AA122" s="130">
        <v>0</v>
      </c>
      <c r="AB122" s="130">
        <v>0</v>
      </c>
      <c r="AC122" s="130">
        <v>0</v>
      </c>
      <c r="AD122" s="130">
        <v>0</v>
      </c>
      <c r="AE122" s="130">
        <v>0</v>
      </c>
      <c r="AF122" s="130">
        <v>0</v>
      </c>
      <c r="AG122" s="130">
        <v>0</v>
      </c>
      <c r="AH122" s="130">
        <v>0</v>
      </c>
      <c r="AI122" s="130">
        <v>0</v>
      </c>
      <c r="AJ122" s="130">
        <v>0</v>
      </c>
      <c r="AK122" s="130">
        <v>0</v>
      </c>
      <c r="AL122" s="90">
        <f>SUM(E122:AK122)</f>
        <v>0</v>
      </c>
      <c r="AM122" s="130">
        <f>IF(AL122=0,0,1)</f>
        <v>0</v>
      </c>
      <c r="AN122" s="90" t="e">
        <f>SUMPRODUCT($F$17:$AL$17,F122:AK122)</f>
        <v>#VALUE!</v>
      </c>
    </row>
    <row r="123" spans="1:51" s="129" customFormat="1" x14ac:dyDescent="0.25">
      <c r="A123" s="44"/>
      <c r="B123" s="44" t="s">
        <v>1565</v>
      </c>
      <c r="C123" s="44" t="s">
        <v>1566</v>
      </c>
      <c r="D123" s="44">
        <v>56055</v>
      </c>
      <c r="E123" s="77">
        <v>1</v>
      </c>
      <c r="F123" s="77">
        <v>1</v>
      </c>
      <c r="G123" s="77">
        <v>1</v>
      </c>
      <c r="H123" s="77">
        <v>1</v>
      </c>
      <c r="I123" s="77">
        <v>1</v>
      </c>
      <c r="J123" s="77">
        <v>1</v>
      </c>
      <c r="K123" s="77">
        <v>1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>
        <f>SUM(E123:AK123)</f>
        <v>7</v>
      </c>
      <c r="AM123" s="42">
        <f>IF(AL123=0,0,1)</f>
        <v>1</v>
      </c>
      <c r="AN123" s="43" t="e">
        <f>SUMPRODUCT($F$17:$AL$17,F123:AK123)</f>
        <v>#VALUE!</v>
      </c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</row>
    <row r="124" spans="1:51" s="129" customFormat="1" x14ac:dyDescent="0.25">
      <c r="A124" s="44"/>
      <c r="B124" s="44" t="s">
        <v>1571</v>
      </c>
      <c r="C124" s="44" t="s">
        <v>1572</v>
      </c>
      <c r="D124" s="44">
        <v>56055</v>
      </c>
      <c r="E124" s="77">
        <v>1</v>
      </c>
      <c r="F124" s="77">
        <v>1</v>
      </c>
      <c r="G124" s="77">
        <v>1</v>
      </c>
      <c r="H124" s="77">
        <v>1</v>
      </c>
      <c r="I124" s="77">
        <v>1</v>
      </c>
      <c r="J124" s="77">
        <v>1</v>
      </c>
      <c r="K124" s="77">
        <v>1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>
        <f>SUM(E124:AK124)</f>
        <v>7</v>
      </c>
      <c r="AM124" s="42">
        <f>IF(AL124=0,0,1)</f>
        <v>1</v>
      </c>
      <c r="AN124" s="43" t="e">
        <f>SUMPRODUCT($F$17:$AL$17,F124:AK124)</f>
        <v>#VALUE!</v>
      </c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</row>
    <row r="125" spans="1:51" s="129" customFormat="1" x14ac:dyDescent="0.25">
      <c r="A125" s="44"/>
      <c r="B125" s="44" t="s">
        <v>1577</v>
      </c>
      <c r="C125" s="44" t="s">
        <v>1578</v>
      </c>
      <c r="D125" s="44">
        <v>56055</v>
      </c>
      <c r="E125" s="77">
        <v>1</v>
      </c>
      <c r="F125" s="77">
        <v>1</v>
      </c>
      <c r="G125" s="77">
        <v>1</v>
      </c>
      <c r="H125" s="77">
        <v>1</v>
      </c>
      <c r="I125" s="77">
        <v>1</v>
      </c>
      <c r="J125" s="77">
        <v>1</v>
      </c>
      <c r="K125" s="77">
        <v>1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>
        <f>SUM(E125:AK125)</f>
        <v>7</v>
      </c>
      <c r="AM125" s="42">
        <f>IF(AL125=0,0,1)</f>
        <v>1</v>
      </c>
      <c r="AN125" s="43" t="e">
        <f>SUMPRODUCT($F$17:$AL$17,F125:AK125)</f>
        <v>#VALUE!</v>
      </c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</row>
    <row r="126" spans="1:51" s="129" customFormat="1" x14ac:dyDescent="0.25">
      <c r="A126" s="44"/>
      <c r="B126" s="44" t="s">
        <v>1579</v>
      </c>
      <c r="C126" s="44" t="s">
        <v>1580</v>
      </c>
      <c r="D126" s="44">
        <v>56055</v>
      </c>
      <c r="E126" s="77">
        <v>1</v>
      </c>
      <c r="F126" s="77">
        <v>1</v>
      </c>
      <c r="G126" s="77">
        <v>1</v>
      </c>
      <c r="H126" s="77">
        <v>1</v>
      </c>
      <c r="I126" s="77">
        <v>1</v>
      </c>
      <c r="J126" s="77">
        <v>1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>
        <f>SUM(E126:AK126)</f>
        <v>6</v>
      </c>
      <c r="AM126" s="42">
        <f>IF(AL126=0,0,1)</f>
        <v>1</v>
      </c>
      <c r="AN126" s="43" t="e">
        <f>SUMPRODUCT($F$17:$AL$17,F126:AK126)</f>
        <v>#VALUE!</v>
      </c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</row>
    <row r="127" spans="1:51" s="129" customFormat="1" x14ac:dyDescent="0.25">
      <c r="A127" s="129" t="s">
        <v>1968</v>
      </c>
      <c r="B127" s="129" t="s">
        <v>1944</v>
      </c>
      <c r="C127" s="129" t="s">
        <v>1945</v>
      </c>
      <c r="D127" s="129">
        <v>56055</v>
      </c>
      <c r="E127" s="130">
        <v>0</v>
      </c>
      <c r="F127" s="130">
        <v>0</v>
      </c>
      <c r="G127" s="130">
        <v>0</v>
      </c>
      <c r="H127" s="130">
        <v>0</v>
      </c>
      <c r="I127" s="130">
        <v>0</v>
      </c>
      <c r="J127" s="130">
        <v>0</v>
      </c>
      <c r="K127" s="130">
        <v>0</v>
      </c>
      <c r="L127" s="130">
        <v>0</v>
      </c>
      <c r="M127" s="130">
        <v>0</v>
      </c>
      <c r="N127" s="130">
        <v>0</v>
      </c>
      <c r="O127" s="130">
        <v>0</v>
      </c>
      <c r="P127" s="130">
        <v>0</v>
      </c>
      <c r="Q127" s="130">
        <v>0</v>
      </c>
      <c r="R127" s="130">
        <v>0</v>
      </c>
      <c r="S127" s="130">
        <v>0</v>
      </c>
      <c r="T127" s="130">
        <v>0</v>
      </c>
      <c r="U127" s="130">
        <v>0</v>
      </c>
      <c r="V127" s="130">
        <v>0</v>
      </c>
      <c r="W127" s="130">
        <v>0</v>
      </c>
      <c r="X127" s="130">
        <v>0</v>
      </c>
      <c r="Y127" s="130">
        <v>0</v>
      </c>
      <c r="Z127" s="130">
        <v>0</v>
      </c>
      <c r="AA127" s="130">
        <v>0</v>
      </c>
      <c r="AB127" s="130">
        <v>0</v>
      </c>
      <c r="AC127" s="130">
        <v>0</v>
      </c>
      <c r="AD127" s="130">
        <v>0</v>
      </c>
      <c r="AE127" s="130">
        <v>0</v>
      </c>
      <c r="AF127" s="130">
        <v>0</v>
      </c>
      <c r="AG127" s="130">
        <v>0</v>
      </c>
      <c r="AH127" s="130">
        <v>0</v>
      </c>
      <c r="AI127" s="130">
        <v>0</v>
      </c>
      <c r="AJ127" s="130">
        <v>0</v>
      </c>
      <c r="AK127" s="130">
        <v>0</v>
      </c>
      <c r="AL127" s="90">
        <f>SUM(E127:AK127)</f>
        <v>0</v>
      </c>
      <c r="AM127" s="130">
        <f>IF(AL127=0,0,1)</f>
        <v>0</v>
      </c>
      <c r="AN127" s="90" t="e">
        <f>SUMPRODUCT($F$17:$AL$17,F127:AK127)</f>
        <v>#VALUE!</v>
      </c>
    </row>
    <row r="128" spans="1:51" s="129" customFormat="1" x14ac:dyDescent="0.25">
      <c r="A128" s="44"/>
      <c r="B128" s="44" t="s">
        <v>1589</v>
      </c>
      <c r="C128" s="44" t="s">
        <v>1590</v>
      </c>
      <c r="D128" s="44">
        <v>56055</v>
      </c>
      <c r="E128" s="77">
        <v>1</v>
      </c>
      <c r="F128" s="77">
        <v>1</v>
      </c>
      <c r="G128" s="77">
        <v>1</v>
      </c>
      <c r="H128" s="77">
        <v>1</v>
      </c>
      <c r="I128" s="77">
        <v>1</v>
      </c>
      <c r="J128" s="77">
        <v>1</v>
      </c>
      <c r="K128" s="77">
        <v>1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>
        <f>SUM(E128:AK128)</f>
        <v>7</v>
      </c>
      <c r="AM128" s="42">
        <f>IF(AL128=0,0,1)</f>
        <v>1</v>
      </c>
      <c r="AN128" s="43" t="e">
        <f>SUMPRODUCT($F$17:$AL$17,F128:AK128)</f>
        <v>#VALUE!</v>
      </c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</row>
    <row r="129" spans="1:51" s="129" customFormat="1" x14ac:dyDescent="0.25">
      <c r="A129" s="44"/>
      <c r="B129" s="44" t="s">
        <v>1591</v>
      </c>
      <c r="C129" s="44" t="s">
        <v>1592</v>
      </c>
      <c r="D129" s="44">
        <v>56055</v>
      </c>
      <c r="E129" s="77">
        <v>1</v>
      </c>
      <c r="F129" s="77">
        <v>1</v>
      </c>
      <c r="G129" s="77">
        <v>1</v>
      </c>
      <c r="H129" s="77">
        <v>1</v>
      </c>
      <c r="I129" s="77">
        <v>1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>
        <f>SUM(E129:AK129)</f>
        <v>5</v>
      </c>
      <c r="AM129" s="42">
        <f>IF(AL129=0,0,1)</f>
        <v>1</v>
      </c>
      <c r="AN129" s="43" t="e">
        <f>SUMPRODUCT($F$17:$AL$17,F129:AK129)</f>
        <v>#VALUE!</v>
      </c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</row>
    <row r="130" spans="1:51" s="129" customFormat="1" x14ac:dyDescent="0.25">
      <c r="A130" s="44"/>
      <c r="B130" s="44" t="s">
        <v>1595</v>
      </c>
      <c r="C130" s="44" t="s">
        <v>1596</v>
      </c>
      <c r="D130" s="44">
        <v>56055</v>
      </c>
      <c r="E130" s="77">
        <v>1</v>
      </c>
      <c r="F130" s="77">
        <v>1</v>
      </c>
      <c r="G130" s="77">
        <v>1</v>
      </c>
      <c r="H130" s="77">
        <v>1</v>
      </c>
      <c r="I130" s="77">
        <v>1</v>
      </c>
      <c r="J130" s="77">
        <v>0</v>
      </c>
      <c r="K130" s="77">
        <v>1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>
        <f>SUM(E130:AK130)</f>
        <v>6</v>
      </c>
      <c r="AM130" s="42">
        <f>IF(AL130=0,0,1)</f>
        <v>1</v>
      </c>
      <c r="AN130" s="43" t="e">
        <f>SUMPRODUCT($F$17:$AL$17,F130:AK130)</f>
        <v>#VALUE!</v>
      </c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</row>
    <row r="131" spans="1:51" s="129" customFormat="1" x14ac:dyDescent="0.25">
      <c r="A131" s="129" t="s">
        <v>1968</v>
      </c>
      <c r="B131" s="129" t="s">
        <v>1950</v>
      </c>
      <c r="C131" s="129" t="s">
        <v>1951</v>
      </c>
      <c r="D131" s="129">
        <v>56055</v>
      </c>
      <c r="E131" s="130">
        <v>0</v>
      </c>
      <c r="F131" s="130">
        <v>0</v>
      </c>
      <c r="G131" s="130">
        <v>0</v>
      </c>
      <c r="H131" s="130">
        <v>0</v>
      </c>
      <c r="I131" s="130">
        <v>0</v>
      </c>
      <c r="J131" s="130">
        <v>0</v>
      </c>
      <c r="K131" s="130">
        <v>0</v>
      </c>
      <c r="L131" s="130">
        <v>0</v>
      </c>
      <c r="M131" s="130">
        <v>0</v>
      </c>
      <c r="N131" s="130">
        <v>0</v>
      </c>
      <c r="O131" s="130">
        <v>0</v>
      </c>
      <c r="P131" s="130">
        <v>0</v>
      </c>
      <c r="Q131" s="130">
        <v>0</v>
      </c>
      <c r="R131" s="130">
        <v>0</v>
      </c>
      <c r="S131" s="130">
        <v>0</v>
      </c>
      <c r="T131" s="130">
        <v>0</v>
      </c>
      <c r="U131" s="130">
        <v>0</v>
      </c>
      <c r="V131" s="130">
        <v>0</v>
      </c>
      <c r="W131" s="130">
        <v>0</v>
      </c>
      <c r="X131" s="130">
        <v>0</v>
      </c>
      <c r="Y131" s="130">
        <v>0</v>
      </c>
      <c r="Z131" s="130">
        <v>0</v>
      </c>
      <c r="AA131" s="130">
        <v>0</v>
      </c>
      <c r="AB131" s="130">
        <v>0</v>
      </c>
      <c r="AC131" s="130">
        <v>0</v>
      </c>
      <c r="AD131" s="130">
        <v>0</v>
      </c>
      <c r="AE131" s="130">
        <v>0</v>
      </c>
      <c r="AF131" s="130">
        <v>0</v>
      </c>
      <c r="AG131" s="130">
        <v>0</v>
      </c>
      <c r="AH131" s="130">
        <v>0</v>
      </c>
      <c r="AI131" s="130">
        <v>0</v>
      </c>
      <c r="AJ131" s="130">
        <v>0</v>
      </c>
      <c r="AK131" s="130">
        <v>0</v>
      </c>
      <c r="AL131" s="90">
        <f>SUM(E131:AK131)</f>
        <v>0</v>
      </c>
      <c r="AM131" s="130">
        <f>IF(AL131=0,0,1)</f>
        <v>0</v>
      </c>
      <c r="AN131" s="90" t="e">
        <f>SUMPRODUCT($F$17:$AL$17,F131:AK131)</f>
        <v>#VALUE!</v>
      </c>
    </row>
    <row r="132" spans="1:51" s="129" customFormat="1" x14ac:dyDescent="0.25">
      <c r="A132" s="129" t="s">
        <v>1968</v>
      </c>
      <c r="B132" s="129" t="s">
        <v>1952</v>
      </c>
      <c r="C132" s="129" t="s">
        <v>1953</v>
      </c>
      <c r="D132" s="129">
        <v>56055</v>
      </c>
      <c r="E132" s="130">
        <v>0</v>
      </c>
      <c r="F132" s="130">
        <v>0</v>
      </c>
      <c r="G132" s="130">
        <v>0</v>
      </c>
      <c r="H132" s="130">
        <v>0</v>
      </c>
      <c r="I132" s="130">
        <v>0</v>
      </c>
      <c r="J132" s="130">
        <v>0</v>
      </c>
      <c r="K132" s="130">
        <v>0</v>
      </c>
      <c r="L132" s="130">
        <v>0</v>
      </c>
      <c r="M132" s="130">
        <v>0</v>
      </c>
      <c r="N132" s="130">
        <v>0</v>
      </c>
      <c r="O132" s="130">
        <v>0</v>
      </c>
      <c r="P132" s="130">
        <v>0</v>
      </c>
      <c r="Q132" s="130">
        <v>0</v>
      </c>
      <c r="R132" s="130">
        <v>0</v>
      </c>
      <c r="S132" s="130">
        <v>0</v>
      </c>
      <c r="T132" s="130">
        <v>0</v>
      </c>
      <c r="U132" s="130">
        <v>0</v>
      </c>
      <c r="V132" s="130">
        <v>0</v>
      </c>
      <c r="W132" s="130">
        <v>0</v>
      </c>
      <c r="X132" s="130">
        <v>0</v>
      </c>
      <c r="Y132" s="130">
        <v>0</v>
      </c>
      <c r="Z132" s="130">
        <v>0</v>
      </c>
      <c r="AA132" s="130">
        <v>0</v>
      </c>
      <c r="AB132" s="130">
        <v>0</v>
      </c>
      <c r="AC132" s="130">
        <v>0</v>
      </c>
      <c r="AD132" s="130">
        <v>0</v>
      </c>
      <c r="AE132" s="130">
        <v>0</v>
      </c>
      <c r="AF132" s="130">
        <v>0</v>
      </c>
      <c r="AG132" s="130">
        <v>0</v>
      </c>
      <c r="AH132" s="130">
        <v>0</v>
      </c>
      <c r="AI132" s="130">
        <v>0</v>
      </c>
      <c r="AJ132" s="130">
        <v>0</v>
      </c>
      <c r="AK132" s="130">
        <v>0</v>
      </c>
      <c r="AL132" s="90">
        <f>SUM(E132:AK132)</f>
        <v>0</v>
      </c>
      <c r="AM132" s="130">
        <f>IF(AL132=0,0,1)</f>
        <v>0</v>
      </c>
      <c r="AN132" s="90" t="e">
        <f>SUMPRODUCT($F$17:$AL$17,F132:AK132)</f>
        <v>#VALUE!</v>
      </c>
    </row>
    <row r="133" spans="1:51" s="129" customFormat="1" x14ac:dyDescent="0.25">
      <c r="A133" s="44"/>
      <c r="B133" s="44" t="s">
        <v>1609</v>
      </c>
      <c r="C133" s="44" t="s">
        <v>1610</v>
      </c>
      <c r="D133" s="44">
        <v>56055</v>
      </c>
      <c r="E133" s="77">
        <v>1</v>
      </c>
      <c r="F133" s="77">
        <v>1</v>
      </c>
      <c r="G133" s="77">
        <v>1</v>
      </c>
      <c r="H133" s="77">
        <v>1</v>
      </c>
      <c r="I133" s="77">
        <v>1</v>
      </c>
      <c r="J133" s="77">
        <v>1</v>
      </c>
      <c r="K133" s="77">
        <v>1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  <c r="R133" s="77">
        <v>0</v>
      </c>
      <c r="S133" s="77">
        <v>0</v>
      </c>
      <c r="T133" s="77">
        <v>0</v>
      </c>
      <c r="U133" s="77">
        <v>0</v>
      </c>
      <c r="V133" s="77">
        <v>0</v>
      </c>
      <c r="W133" s="77">
        <v>0</v>
      </c>
      <c r="X133" s="77">
        <v>0</v>
      </c>
      <c r="Y133" s="77">
        <v>0</v>
      </c>
      <c r="Z133" s="77">
        <v>0</v>
      </c>
      <c r="AA133" s="77">
        <v>0</v>
      </c>
      <c r="AB133" s="77">
        <v>0</v>
      </c>
      <c r="AC133" s="77">
        <v>0</v>
      </c>
      <c r="AD133" s="77">
        <v>0</v>
      </c>
      <c r="AE133" s="77">
        <v>0</v>
      </c>
      <c r="AF133" s="77">
        <v>0</v>
      </c>
      <c r="AG133" s="77">
        <v>0</v>
      </c>
      <c r="AH133" s="77">
        <v>0</v>
      </c>
      <c r="AI133" s="77">
        <v>0</v>
      </c>
      <c r="AJ133" s="77">
        <v>0</v>
      </c>
      <c r="AK133" s="77">
        <v>0</v>
      </c>
      <c r="AL133" s="45">
        <f>SUM(E133:AK133)</f>
        <v>7</v>
      </c>
      <c r="AM133" s="42">
        <f>IF(AL133=0,0,1)</f>
        <v>1</v>
      </c>
      <c r="AN133" s="43" t="e">
        <f>SUMPRODUCT($F$17:$AL$17,F133:AK133)</f>
        <v>#VALUE!</v>
      </c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</row>
    <row r="134" spans="1:51" s="129" customFormat="1" x14ac:dyDescent="0.25">
      <c r="A134" s="129" t="s">
        <v>1968</v>
      </c>
      <c r="B134" s="129" t="s">
        <v>1958</v>
      </c>
      <c r="C134" s="129" t="s">
        <v>1959</v>
      </c>
      <c r="D134" s="129">
        <v>56055</v>
      </c>
      <c r="E134" s="130">
        <v>0</v>
      </c>
      <c r="F134" s="130">
        <v>0</v>
      </c>
      <c r="G134" s="130">
        <v>0</v>
      </c>
      <c r="H134" s="130">
        <v>0</v>
      </c>
      <c r="I134" s="130">
        <v>0</v>
      </c>
      <c r="J134" s="130">
        <v>0</v>
      </c>
      <c r="K134" s="130">
        <v>0</v>
      </c>
      <c r="L134" s="130">
        <v>0</v>
      </c>
      <c r="M134" s="130">
        <v>0</v>
      </c>
      <c r="N134" s="130">
        <v>0</v>
      </c>
      <c r="O134" s="130">
        <v>0</v>
      </c>
      <c r="P134" s="130">
        <v>0</v>
      </c>
      <c r="Q134" s="130">
        <v>0</v>
      </c>
      <c r="R134" s="130">
        <v>0</v>
      </c>
      <c r="S134" s="130">
        <v>0</v>
      </c>
      <c r="T134" s="130">
        <v>0</v>
      </c>
      <c r="U134" s="130">
        <v>0</v>
      </c>
      <c r="V134" s="130">
        <v>0</v>
      </c>
      <c r="W134" s="130">
        <v>0</v>
      </c>
      <c r="X134" s="130">
        <v>0</v>
      </c>
      <c r="Y134" s="130">
        <v>0</v>
      </c>
      <c r="Z134" s="130">
        <v>0</v>
      </c>
      <c r="AA134" s="130">
        <v>0</v>
      </c>
      <c r="AB134" s="130">
        <v>0</v>
      </c>
      <c r="AC134" s="130">
        <v>0</v>
      </c>
      <c r="AD134" s="130">
        <v>0</v>
      </c>
      <c r="AE134" s="130">
        <v>0</v>
      </c>
      <c r="AF134" s="130">
        <v>0</v>
      </c>
      <c r="AG134" s="130">
        <v>0</v>
      </c>
      <c r="AH134" s="130">
        <v>0</v>
      </c>
      <c r="AI134" s="130">
        <v>0</v>
      </c>
      <c r="AJ134" s="130">
        <v>0</v>
      </c>
      <c r="AK134" s="130">
        <v>0</v>
      </c>
      <c r="AL134" s="90">
        <f>SUM(E134:AK134)</f>
        <v>0</v>
      </c>
      <c r="AM134" s="130">
        <f>IF(AL134=0,0,1)</f>
        <v>0</v>
      </c>
      <c r="AN134" s="90" t="e">
        <f>SUMPRODUCT($F$17:$AL$17,F134:AK134)</f>
        <v>#VALUE!</v>
      </c>
    </row>
    <row r="135" spans="1:51" s="129" customFormat="1" x14ac:dyDescent="0.25">
      <c r="A135" s="44"/>
      <c r="B135" s="44" t="s">
        <v>1615</v>
      </c>
      <c r="C135" s="44" t="s">
        <v>1616</v>
      </c>
      <c r="D135" s="44">
        <v>56055</v>
      </c>
      <c r="E135" s="77">
        <v>1</v>
      </c>
      <c r="F135" s="77">
        <v>1</v>
      </c>
      <c r="G135" s="77">
        <v>1</v>
      </c>
      <c r="H135" s="77">
        <v>1</v>
      </c>
      <c r="I135" s="77">
        <v>1</v>
      </c>
      <c r="J135" s="77">
        <v>1</v>
      </c>
      <c r="K135" s="77">
        <v>1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  <c r="R135" s="77">
        <v>0</v>
      </c>
      <c r="S135" s="77">
        <v>0</v>
      </c>
      <c r="T135" s="77">
        <v>0</v>
      </c>
      <c r="U135" s="77">
        <v>0</v>
      </c>
      <c r="V135" s="77">
        <v>0</v>
      </c>
      <c r="W135" s="77">
        <v>0</v>
      </c>
      <c r="X135" s="77">
        <v>0</v>
      </c>
      <c r="Y135" s="77">
        <v>0</v>
      </c>
      <c r="Z135" s="77">
        <v>0</v>
      </c>
      <c r="AA135" s="77">
        <v>0</v>
      </c>
      <c r="AB135" s="77">
        <v>0</v>
      </c>
      <c r="AC135" s="77">
        <v>0</v>
      </c>
      <c r="AD135" s="77">
        <v>0</v>
      </c>
      <c r="AE135" s="77">
        <v>0</v>
      </c>
      <c r="AF135" s="77">
        <v>0</v>
      </c>
      <c r="AG135" s="77">
        <v>0</v>
      </c>
      <c r="AH135" s="77">
        <v>0</v>
      </c>
      <c r="AI135" s="77">
        <v>0</v>
      </c>
      <c r="AJ135" s="77">
        <v>0</v>
      </c>
      <c r="AK135" s="77">
        <v>0</v>
      </c>
      <c r="AL135" s="45">
        <f>SUM(E135:AK135)</f>
        <v>7</v>
      </c>
      <c r="AM135" s="42">
        <f>IF(AL135=0,0,1)</f>
        <v>1</v>
      </c>
      <c r="AN135" s="43" t="e">
        <f>SUMPRODUCT($F$17:$AL$17,F135:AK135)</f>
        <v>#VALUE!</v>
      </c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</row>
    <row r="136" spans="1:51" s="129" customFormat="1" x14ac:dyDescent="0.25">
      <c r="A136" s="44"/>
      <c r="B136" s="44" t="s">
        <v>1617</v>
      </c>
      <c r="C136" s="44" t="s">
        <v>1618</v>
      </c>
      <c r="D136" s="44">
        <v>56055</v>
      </c>
      <c r="E136" s="77">
        <v>1</v>
      </c>
      <c r="F136" s="77">
        <v>1</v>
      </c>
      <c r="G136" s="77">
        <v>1</v>
      </c>
      <c r="H136" s="77">
        <v>1</v>
      </c>
      <c r="I136" s="77">
        <v>1</v>
      </c>
      <c r="J136" s="77">
        <v>1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  <c r="T136" s="77">
        <v>0</v>
      </c>
      <c r="U136" s="77">
        <v>0</v>
      </c>
      <c r="V136" s="77">
        <v>0</v>
      </c>
      <c r="W136" s="77">
        <v>0</v>
      </c>
      <c r="X136" s="77">
        <v>0</v>
      </c>
      <c r="Y136" s="77">
        <v>0</v>
      </c>
      <c r="Z136" s="77">
        <v>0</v>
      </c>
      <c r="AA136" s="77">
        <v>0</v>
      </c>
      <c r="AB136" s="77">
        <v>0</v>
      </c>
      <c r="AC136" s="77">
        <v>0</v>
      </c>
      <c r="AD136" s="77">
        <v>0</v>
      </c>
      <c r="AE136" s="77">
        <v>0</v>
      </c>
      <c r="AF136" s="77">
        <v>0</v>
      </c>
      <c r="AG136" s="77">
        <v>0</v>
      </c>
      <c r="AH136" s="77">
        <v>0</v>
      </c>
      <c r="AI136" s="77">
        <v>0</v>
      </c>
      <c r="AJ136" s="77">
        <v>0</v>
      </c>
      <c r="AK136" s="77">
        <v>0</v>
      </c>
      <c r="AL136" s="45">
        <f>SUM(E136:AK136)</f>
        <v>6</v>
      </c>
      <c r="AM136" s="42">
        <f>IF(AL136=0,0,1)</f>
        <v>1</v>
      </c>
      <c r="AN136" s="43" t="e">
        <f>SUMPRODUCT($F$17:$AL$17,F136:AK136)</f>
        <v>#VALUE!</v>
      </c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</row>
    <row r="137" spans="1:51" s="129" customFormat="1" x14ac:dyDescent="0.25">
      <c r="A137" s="44"/>
      <c r="B137" s="44" t="s">
        <v>1619</v>
      </c>
      <c r="C137" s="44" t="s">
        <v>1620</v>
      </c>
      <c r="D137" s="44">
        <v>56055</v>
      </c>
      <c r="E137" s="77">
        <v>1</v>
      </c>
      <c r="F137" s="77">
        <v>1</v>
      </c>
      <c r="G137" s="77">
        <v>1</v>
      </c>
      <c r="H137" s="77">
        <v>1</v>
      </c>
      <c r="I137" s="77">
        <v>1</v>
      </c>
      <c r="J137" s="77">
        <v>1</v>
      </c>
      <c r="K137" s="77">
        <v>1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  <c r="R137" s="77">
        <v>0</v>
      </c>
      <c r="S137" s="77">
        <v>0</v>
      </c>
      <c r="T137" s="77">
        <v>0</v>
      </c>
      <c r="U137" s="77">
        <v>0</v>
      </c>
      <c r="V137" s="77">
        <v>0</v>
      </c>
      <c r="W137" s="77">
        <v>0</v>
      </c>
      <c r="X137" s="77">
        <v>0</v>
      </c>
      <c r="Y137" s="77">
        <v>0</v>
      </c>
      <c r="Z137" s="77">
        <v>0</v>
      </c>
      <c r="AA137" s="77">
        <v>0</v>
      </c>
      <c r="AB137" s="77">
        <v>0</v>
      </c>
      <c r="AC137" s="77">
        <v>0</v>
      </c>
      <c r="AD137" s="77">
        <v>0</v>
      </c>
      <c r="AE137" s="77">
        <v>0</v>
      </c>
      <c r="AF137" s="77">
        <v>0</v>
      </c>
      <c r="AG137" s="77">
        <v>0</v>
      </c>
      <c r="AH137" s="77">
        <v>0</v>
      </c>
      <c r="AI137" s="77">
        <v>0</v>
      </c>
      <c r="AJ137" s="77">
        <v>0</v>
      </c>
      <c r="AK137" s="77">
        <v>0</v>
      </c>
      <c r="AL137" s="45">
        <f>SUM(E137:AK137)</f>
        <v>7</v>
      </c>
      <c r="AM137" s="42">
        <f>IF(AL137=0,0,1)</f>
        <v>1</v>
      </c>
      <c r="AN137" s="43" t="e">
        <f>SUMPRODUCT($F$17:$AL$17,F137:AK137)</f>
        <v>#VALUE!</v>
      </c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</row>
    <row r="138" spans="1:51" s="129" customFormat="1" x14ac:dyDescent="0.25">
      <c r="A138" s="44"/>
      <c r="B138" s="44" t="s">
        <v>1627</v>
      </c>
      <c r="C138" s="44" t="s">
        <v>1628</v>
      </c>
      <c r="D138" s="44">
        <v>56055</v>
      </c>
      <c r="E138" s="77">
        <v>1</v>
      </c>
      <c r="F138" s="77">
        <v>0</v>
      </c>
      <c r="G138" s="77">
        <v>1</v>
      </c>
      <c r="H138" s="77">
        <v>1</v>
      </c>
      <c r="I138" s="77">
        <v>1</v>
      </c>
      <c r="J138" s="77">
        <v>1</v>
      </c>
      <c r="K138" s="77">
        <v>1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</v>
      </c>
      <c r="T138" s="77">
        <v>0</v>
      </c>
      <c r="U138" s="77">
        <v>0</v>
      </c>
      <c r="V138" s="77">
        <v>0</v>
      </c>
      <c r="W138" s="77">
        <v>0</v>
      </c>
      <c r="X138" s="77">
        <v>0</v>
      </c>
      <c r="Y138" s="77">
        <v>0</v>
      </c>
      <c r="Z138" s="77">
        <v>0</v>
      </c>
      <c r="AA138" s="77">
        <v>0</v>
      </c>
      <c r="AB138" s="77">
        <v>0</v>
      </c>
      <c r="AC138" s="77">
        <v>0</v>
      </c>
      <c r="AD138" s="77">
        <v>0</v>
      </c>
      <c r="AE138" s="77">
        <v>0</v>
      </c>
      <c r="AF138" s="77">
        <v>0</v>
      </c>
      <c r="AG138" s="77">
        <v>0</v>
      </c>
      <c r="AH138" s="77">
        <v>0</v>
      </c>
      <c r="AI138" s="77">
        <v>0</v>
      </c>
      <c r="AJ138" s="77">
        <v>0</v>
      </c>
      <c r="AK138" s="77">
        <v>0</v>
      </c>
      <c r="AL138" s="45">
        <f>SUM(E138:AK138)</f>
        <v>6</v>
      </c>
      <c r="AM138" s="42">
        <f>IF(AL138=0,0,1)</f>
        <v>1</v>
      </c>
      <c r="AN138" s="43" t="e">
        <f>SUMPRODUCT($F$17:$AL$17,F138:AK138)</f>
        <v>#VALUE!</v>
      </c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</row>
    <row r="139" spans="1:51" s="129" customFormat="1" x14ac:dyDescent="0.25">
      <c r="A139" s="44"/>
      <c r="B139" s="44" t="s">
        <v>1629</v>
      </c>
      <c r="C139" s="44" t="s">
        <v>1630</v>
      </c>
      <c r="D139" s="44">
        <v>56055</v>
      </c>
      <c r="E139" s="77">
        <v>1</v>
      </c>
      <c r="F139" s="77">
        <v>1</v>
      </c>
      <c r="G139" s="77">
        <v>1</v>
      </c>
      <c r="H139" s="77">
        <v>1</v>
      </c>
      <c r="I139" s="77">
        <v>1</v>
      </c>
      <c r="J139" s="77">
        <v>1</v>
      </c>
      <c r="K139" s="77">
        <v>1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  <c r="R139" s="77">
        <v>0</v>
      </c>
      <c r="S139" s="77">
        <v>0</v>
      </c>
      <c r="T139" s="77">
        <v>0</v>
      </c>
      <c r="U139" s="77">
        <v>0</v>
      </c>
      <c r="V139" s="77">
        <v>0</v>
      </c>
      <c r="W139" s="77">
        <v>0</v>
      </c>
      <c r="X139" s="77">
        <v>0</v>
      </c>
      <c r="Y139" s="77">
        <v>0</v>
      </c>
      <c r="Z139" s="77">
        <v>0</v>
      </c>
      <c r="AA139" s="77">
        <v>0</v>
      </c>
      <c r="AB139" s="77">
        <v>0</v>
      </c>
      <c r="AC139" s="77">
        <v>0</v>
      </c>
      <c r="AD139" s="77">
        <v>0</v>
      </c>
      <c r="AE139" s="77">
        <v>0</v>
      </c>
      <c r="AF139" s="77">
        <v>0</v>
      </c>
      <c r="AG139" s="77">
        <v>0</v>
      </c>
      <c r="AH139" s="77">
        <v>0</v>
      </c>
      <c r="AI139" s="77">
        <v>0</v>
      </c>
      <c r="AJ139" s="77">
        <v>0</v>
      </c>
      <c r="AK139" s="77">
        <v>0</v>
      </c>
      <c r="AL139" s="45">
        <f>SUM(E139:AK139)</f>
        <v>7</v>
      </c>
      <c r="AM139" s="42">
        <f>IF(AL139=0,0,1)</f>
        <v>1</v>
      </c>
      <c r="AN139" s="43" t="e">
        <f>SUMPRODUCT($F$17:$AL$17,F139:AK139)</f>
        <v>#VALUE!</v>
      </c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</row>
    <row r="140" spans="1:51" s="129" customFormat="1" hidden="1" x14ac:dyDescent="0.25">
      <c r="A140" s="44"/>
      <c r="B140" s="44"/>
      <c r="C140" s="44"/>
      <c r="D140" s="77"/>
      <c r="E140" s="77"/>
      <c r="F140" s="77"/>
      <c r="G140" s="92"/>
      <c r="H140" s="92"/>
      <c r="I140" s="92"/>
      <c r="J140" s="92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62"/>
      <c r="AM140" s="77"/>
      <c r="AN140" s="62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</row>
    <row r="141" spans="1:51" s="131" customFormat="1" hidden="1" x14ac:dyDescent="0.25">
      <c r="A141" s="131" t="s">
        <v>1969</v>
      </c>
      <c r="B141" s="131" t="s">
        <v>1451</v>
      </c>
      <c r="C141" s="131" t="s">
        <v>1452</v>
      </c>
      <c r="D141" s="131">
        <v>56045</v>
      </c>
      <c r="E141" s="132">
        <v>0</v>
      </c>
      <c r="F141" s="132">
        <v>0</v>
      </c>
      <c r="G141" s="132">
        <v>0</v>
      </c>
      <c r="H141" s="132">
        <v>0</v>
      </c>
      <c r="I141" s="132">
        <v>0</v>
      </c>
      <c r="J141" s="132">
        <v>0</v>
      </c>
      <c r="K141" s="132">
        <v>0</v>
      </c>
      <c r="L141" s="132">
        <v>0</v>
      </c>
      <c r="M141" s="132">
        <v>0</v>
      </c>
      <c r="N141" s="132">
        <v>0</v>
      </c>
      <c r="O141" s="132">
        <v>0</v>
      </c>
      <c r="P141" s="132">
        <v>0</v>
      </c>
      <c r="Q141" s="132">
        <v>0</v>
      </c>
      <c r="R141" s="132">
        <v>0</v>
      </c>
      <c r="S141" s="132">
        <v>0</v>
      </c>
      <c r="T141" s="132">
        <v>0</v>
      </c>
      <c r="U141" s="132">
        <v>0</v>
      </c>
      <c r="V141" s="132">
        <v>0</v>
      </c>
      <c r="W141" s="132">
        <v>0</v>
      </c>
      <c r="X141" s="132">
        <v>0</v>
      </c>
      <c r="Y141" s="132">
        <v>0</v>
      </c>
      <c r="Z141" s="132">
        <v>0</v>
      </c>
      <c r="AA141" s="132">
        <v>0</v>
      </c>
      <c r="AB141" s="132">
        <v>0</v>
      </c>
      <c r="AC141" s="132">
        <v>0</v>
      </c>
      <c r="AD141" s="132">
        <v>0</v>
      </c>
      <c r="AE141" s="132">
        <v>0</v>
      </c>
      <c r="AF141" s="132">
        <v>0</v>
      </c>
      <c r="AG141" s="132">
        <v>0</v>
      </c>
      <c r="AH141" s="132">
        <v>0</v>
      </c>
      <c r="AI141" s="132">
        <v>0</v>
      </c>
      <c r="AJ141" s="132">
        <v>0</v>
      </c>
      <c r="AK141" s="132">
        <v>0</v>
      </c>
      <c r="AL141" s="133">
        <f>SUM(E141:AK141)</f>
        <v>0</v>
      </c>
      <c r="AM141" s="132">
        <f>IF(AL141=0,0,1)</f>
        <v>0</v>
      </c>
      <c r="AN141" s="133" t="e">
        <f>SUMPRODUCT($F$17:$AL$17,F141:AK141)</f>
        <v>#VALUE!</v>
      </c>
    </row>
    <row r="142" spans="1:51" s="131" customFormat="1" hidden="1" x14ac:dyDescent="0.25">
      <c r="A142" s="131" t="s">
        <v>1969</v>
      </c>
      <c r="B142" s="131" t="s">
        <v>1475</v>
      </c>
      <c r="C142" s="131" t="s">
        <v>1476</v>
      </c>
      <c r="D142" s="131">
        <v>56045</v>
      </c>
      <c r="E142" s="132">
        <v>0</v>
      </c>
      <c r="F142" s="132">
        <v>0</v>
      </c>
      <c r="G142" s="132">
        <v>0</v>
      </c>
      <c r="H142" s="132">
        <v>0</v>
      </c>
      <c r="I142" s="132">
        <v>0</v>
      </c>
      <c r="J142" s="132">
        <v>0</v>
      </c>
      <c r="K142" s="132">
        <v>0</v>
      </c>
      <c r="L142" s="132">
        <v>0</v>
      </c>
      <c r="M142" s="132">
        <v>0</v>
      </c>
      <c r="N142" s="132">
        <v>0</v>
      </c>
      <c r="O142" s="132">
        <v>0</v>
      </c>
      <c r="P142" s="132">
        <v>0</v>
      </c>
      <c r="Q142" s="132">
        <v>0</v>
      </c>
      <c r="R142" s="132">
        <v>0</v>
      </c>
      <c r="S142" s="132">
        <v>0</v>
      </c>
      <c r="T142" s="132">
        <v>0</v>
      </c>
      <c r="U142" s="132">
        <v>0</v>
      </c>
      <c r="V142" s="132">
        <v>0</v>
      </c>
      <c r="W142" s="132">
        <v>0</v>
      </c>
      <c r="X142" s="132">
        <v>0</v>
      </c>
      <c r="Y142" s="132">
        <v>0</v>
      </c>
      <c r="Z142" s="132">
        <v>0</v>
      </c>
      <c r="AA142" s="132">
        <v>0</v>
      </c>
      <c r="AB142" s="132">
        <v>0</v>
      </c>
      <c r="AC142" s="132">
        <v>0</v>
      </c>
      <c r="AD142" s="132">
        <v>0</v>
      </c>
      <c r="AE142" s="132">
        <v>0</v>
      </c>
      <c r="AF142" s="132">
        <v>0</v>
      </c>
      <c r="AG142" s="132">
        <v>0</v>
      </c>
      <c r="AH142" s="132">
        <v>0</v>
      </c>
      <c r="AI142" s="132">
        <v>0</v>
      </c>
      <c r="AJ142" s="132">
        <v>0</v>
      </c>
      <c r="AK142" s="132">
        <v>0</v>
      </c>
      <c r="AL142" s="133">
        <f>SUM(E142:AK142)</f>
        <v>0</v>
      </c>
      <c r="AM142" s="132">
        <f>IF(AL142=0,0,1)</f>
        <v>0</v>
      </c>
      <c r="AN142" s="133" t="e">
        <f>SUMPRODUCT($F$17:$AL$17,F142:AK142)</f>
        <v>#VALUE!</v>
      </c>
    </row>
    <row r="143" spans="1:51" s="131" customFormat="1" hidden="1" x14ac:dyDescent="0.25">
      <c r="A143" s="131" t="s">
        <v>1969</v>
      </c>
      <c r="B143" s="131" t="s">
        <v>1581</v>
      </c>
      <c r="C143" s="131" t="s">
        <v>1582</v>
      </c>
      <c r="D143" s="131">
        <v>56045</v>
      </c>
      <c r="E143" s="132">
        <v>0</v>
      </c>
      <c r="F143" s="132">
        <v>0</v>
      </c>
      <c r="G143" s="132">
        <v>0</v>
      </c>
      <c r="H143" s="132">
        <v>0</v>
      </c>
      <c r="I143" s="132">
        <v>0</v>
      </c>
      <c r="J143" s="132">
        <v>0</v>
      </c>
      <c r="K143" s="132">
        <v>0</v>
      </c>
      <c r="L143" s="132">
        <v>0</v>
      </c>
      <c r="M143" s="132">
        <v>0</v>
      </c>
      <c r="N143" s="132">
        <v>0</v>
      </c>
      <c r="O143" s="132">
        <v>0</v>
      </c>
      <c r="P143" s="132">
        <v>0</v>
      </c>
      <c r="Q143" s="132">
        <v>0</v>
      </c>
      <c r="R143" s="132">
        <v>0</v>
      </c>
      <c r="S143" s="132">
        <v>0</v>
      </c>
      <c r="T143" s="132">
        <v>0</v>
      </c>
      <c r="U143" s="132">
        <v>0</v>
      </c>
      <c r="V143" s="132">
        <v>0</v>
      </c>
      <c r="W143" s="132">
        <v>0</v>
      </c>
      <c r="X143" s="132">
        <v>0</v>
      </c>
      <c r="Y143" s="132">
        <v>0</v>
      </c>
      <c r="Z143" s="132">
        <v>0</v>
      </c>
      <c r="AA143" s="132">
        <v>0</v>
      </c>
      <c r="AB143" s="132">
        <v>0</v>
      </c>
      <c r="AC143" s="132">
        <v>0</v>
      </c>
      <c r="AD143" s="132">
        <v>0</v>
      </c>
      <c r="AE143" s="132">
        <v>0</v>
      </c>
      <c r="AF143" s="132">
        <v>0</v>
      </c>
      <c r="AG143" s="132">
        <v>0</v>
      </c>
      <c r="AH143" s="132">
        <v>0</v>
      </c>
      <c r="AI143" s="132">
        <v>0</v>
      </c>
      <c r="AJ143" s="132">
        <v>0</v>
      </c>
      <c r="AK143" s="132">
        <v>0</v>
      </c>
      <c r="AL143" s="133">
        <f>SUM(E143:AK143)</f>
        <v>0</v>
      </c>
      <c r="AM143" s="132">
        <f>IF(AL143=0,0,1)</f>
        <v>0</v>
      </c>
      <c r="AN143" s="133" t="e">
        <f>SUMPRODUCT($F$17:$AL$17,F143:AK143)</f>
        <v>#VALUE!</v>
      </c>
    </row>
    <row r="144" spans="1:51" s="131" customFormat="1" hidden="1" x14ac:dyDescent="0.25">
      <c r="A144" s="131" t="s">
        <v>1969</v>
      </c>
      <c r="B144" s="131" t="s">
        <v>1607</v>
      </c>
      <c r="C144" s="131" t="s">
        <v>1608</v>
      </c>
      <c r="D144" s="131">
        <v>56045</v>
      </c>
      <c r="E144" s="132">
        <v>0</v>
      </c>
      <c r="F144" s="132">
        <v>0</v>
      </c>
      <c r="G144" s="132">
        <v>0</v>
      </c>
      <c r="H144" s="132">
        <v>0</v>
      </c>
      <c r="I144" s="132">
        <v>0</v>
      </c>
      <c r="J144" s="132">
        <v>0</v>
      </c>
      <c r="K144" s="132">
        <v>0</v>
      </c>
      <c r="L144" s="132">
        <v>0</v>
      </c>
      <c r="M144" s="132">
        <v>0</v>
      </c>
      <c r="N144" s="132">
        <v>0</v>
      </c>
      <c r="O144" s="132">
        <v>0</v>
      </c>
      <c r="P144" s="132">
        <v>0</v>
      </c>
      <c r="Q144" s="132">
        <v>0</v>
      </c>
      <c r="R144" s="132">
        <v>0</v>
      </c>
      <c r="S144" s="132">
        <v>0</v>
      </c>
      <c r="T144" s="132">
        <v>0</v>
      </c>
      <c r="U144" s="132">
        <v>0</v>
      </c>
      <c r="V144" s="132">
        <v>0</v>
      </c>
      <c r="W144" s="132">
        <v>0</v>
      </c>
      <c r="X144" s="132">
        <v>0</v>
      </c>
      <c r="Y144" s="132">
        <v>0</v>
      </c>
      <c r="Z144" s="132">
        <v>0</v>
      </c>
      <c r="AA144" s="132">
        <v>0</v>
      </c>
      <c r="AB144" s="132">
        <v>0</v>
      </c>
      <c r="AC144" s="132">
        <v>0</v>
      </c>
      <c r="AD144" s="132">
        <v>0</v>
      </c>
      <c r="AE144" s="132">
        <v>0</v>
      </c>
      <c r="AF144" s="132">
        <v>0</v>
      </c>
      <c r="AG144" s="132">
        <v>0</v>
      </c>
      <c r="AH144" s="132">
        <v>0</v>
      </c>
      <c r="AI144" s="132">
        <v>0</v>
      </c>
      <c r="AJ144" s="132">
        <v>0</v>
      </c>
      <c r="AK144" s="132">
        <v>0</v>
      </c>
      <c r="AL144" s="133">
        <f>SUM(E144:AK144)</f>
        <v>0</v>
      </c>
      <c r="AM144" s="132">
        <f>IF(AL144=0,0,1)</f>
        <v>0</v>
      </c>
      <c r="AN144" s="133" t="e">
        <f>SUMPRODUCT($F$17:$AL$17,F144:AK144)</f>
        <v>#VALUE!</v>
      </c>
    </row>
    <row r="145" spans="1:40" s="131" customFormat="1" hidden="1" x14ac:dyDescent="0.25">
      <c r="A145" s="131" t="s">
        <v>1969</v>
      </c>
      <c r="B145" s="131" t="s">
        <v>1427</v>
      </c>
      <c r="C145" s="131" t="s">
        <v>1428</v>
      </c>
      <c r="D145" s="131">
        <v>56050</v>
      </c>
      <c r="E145" s="132">
        <v>0</v>
      </c>
      <c r="F145" s="132">
        <v>0</v>
      </c>
      <c r="G145" s="132">
        <v>0</v>
      </c>
      <c r="H145" s="132">
        <v>0</v>
      </c>
      <c r="I145" s="132">
        <v>0</v>
      </c>
      <c r="J145" s="132">
        <v>0</v>
      </c>
      <c r="K145" s="132">
        <v>0</v>
      </c>
      <c r="L145" s="132">
        <v>0</v>
      </c>
      <c r="M145" s="132">
        <v>0</v>
      </c>
      <c r="N145" s="132">
        <v>0</v>
      </c>
      <c r="O145" s="132">
        <v>0</v>
      </c>
      <c r="P145" s="132">
        <v>0</v>
      </c>
      <c r="Q145" s="132">
        <v>0</v>
      </c>
      <c r="R145" s="132">
        <v>0</v>
      </c>
      <c r="S145" s="132">
        <v>0</v>
      </c>
      <c r="T145" s="132">
        <v>0</v>
      </c>
      <c r="U145" s="132">
        <v>0</v>
      </c>
      <c r="V145" s="132">
        <v>0</v>
      </c>
      <c r="W145" s="132">
        <v>0</v>
      </c>
      <c r="X145" s="132">
        <v>0</v>
      </c>
      <c r="Y145" s="132">
        <v>0</v>
      </c>
      <c r="Z145" s="132">
        <v>0</v>
      </c>
      <c r="AA145" s="132">
        <v>0</v>
      </c>
      <c r="AB145" s="132">
        <v>0</v>
      </c>
      <c r="AC145" s="132">
        <v>0</v>
      </c>
      <c r="AD145" s="132">
        <v>0</v>
      </c>
      <c r="AE145" s="132">
        <v>0</v>
      </c>
      <c r="AF145" s="132">
        <v>0</v>
      </c>
      <c r="AG145" s="132">
        <v>0</v>
      </c>
      <c r="AH145" s="132">
        <v>0</v>
      </c>
      <c r="AI145" s="132">
        <v>0</v>
      </c>
      <c r="AJ145" s="132">
        <v>0</v>
      </c>
      <c r="AK145" s="132">
        <v>0</v>
      </c>
      <c r="AL145" s="133">
        <f>SUM(E145:AK145)</f>
        <v>0</v>
      </c>
      <c r="AM145" s="132">
        <f>IF(AL145=0,0,1)</f>
        <v>0</v>
      </c>
      <c r="AN145" s="133" t="e">
        <f>SUMPRODUCT($F$17:$AL$17,F145:AK145)</f>
        <v>#VALUE!</v>
      </c>
    </row>
    <row r="146" spans="1:40" s="131" customFormat="1" hidden="1" x14ac:dyDescent="0.25">
      <c r="A146" s="131" t="s">
        <v>1969</v>
      </c>
      <c r="B146" s="131" t="s">
        <v>1449</v>
      </c>
      <c r="C146" s="131" t="s">
        <v>1450</v>
      </c>
      <c r="D146" s="131">
        <v>56050</v>
      </c>
      <c r="E146" s="132">
        <v>0</v>
      </c>
      <c r="F146" s="132">
        <v>0</v>
      </c>
      <c r="G146" s="132">
        <v>0</v>
      </c>
      <c r="H146" s="132">
        <v>0</v>
      </c>
      <c r="I146" s="132">
        <v>0</v>
      </c>
      <c r="J146" s="132">
        <v>0</v>
      </c>
      <c r="K146" s="132">
        <v>0</v>
      </c>
      <c r="L146" s="132">
        <v>0</v>
      </c>
      <c r="M146" s="132">
        <v>0</v>
      </c>
      <c r="N146" s="132">
        <v>0</v>
      </c>
      <c r="O146" s="132">
        <v>0</v>
      </c>
      <c r="P146" s="132">
        <v>0</v>
      </c>
      <c r="Q146" s="132">
        <v>0</v>
      </c>
      <c r="R146" s="132">
        <v>0</v>
      </c>
      <c r="S146" s="132">
        <v>0</v>
      </c>
      <c r="T146" s="132">
        <v>0</v>
      </c>
      <c r="U146" s="132">
        <v>0</v>
      </c>
      <c r="V146" s="132">
        <v>0</v>
      </c>
      <c r="W146" s="132">
        <v>0</v>
      </c>
      <c r="X146" s="132">
        <v>0</v>
      </c>
      <c r="Y146" s="132">
        <v>0</v>
      </c>
      <c r="Z146" s="132">
        <v>0</v>
      </c>
      <c r="AA146" s="132">
        <v>0</v>
      </c>
      <c r="AB146" s="132">
        <v>0</v>
      </c>
      <c r="AC146" s="132">
        <v>0</v>
      </c>
      <c r="AD146" s="132">
        <v>0</v>
      </c>
      <c r="AE146" s="132">
        <v>0</v>
      </c>
      <c r="AF146" s="132">
        <v>0</v>
      </c>
      <c r="AG146" s="132">
        <v>0</v>
      </c>
      <c r="AH146" s="132">
        <v>0</v>
      </c>
      <c r="AI146" s="132">
        <v>0</v>
      </c>
      <c r="AJ146" s="132">
        <v>0</v>
      </c>
      <c r="AK146" s="132">
        <v>0</v>
      </c>
      <c r="AL146" s="133">
        <f>SUM(E146:AK146)</f>
        <v>0</v>
      </c>
      <c r="AM146" s="132">
        <f>IF(AL146=0,0,1)</f>
        <v>0</v>
      </c>
      <c r="AN146" s="133" t="e">
        <f>SUMPRODUCT($F$17:$AL$17,F146:AK146)</f>
        <v>#VALUE!</v>
      </c>
    </row>
    <row r="147" spans="1:40" s="131" customFormat="1" hidden="1" x14ac:dyDescent="0.25">
      <c r="A147" s="131" t="s">
        <v>1969</v>
      </c>
      <c r="B147" s="131" t="s">
        <v>1537</v>
      </c>
      <c r="C147" s="131" t="s">
        <v>1538</v>
      </c>
      <c r="D147" s="131">
        <v>56050</v>
      </c>
      <c r="E147" s="132">
        <v>0</v>
      </c>
      <c r="F147" s="132">
        <v>0</v>
      </c>
      <c r="G147" s="132">
        <v>0</v>
      </c>
      <c r="H147" s="132">
        <v>0</v>
      </c>
      <c r="I147" s="132">
        <v>0</v>
      </c>
      <c r="J147" s="132">
        <v>0</v>
      </c>
      <c r="K147" s="132">
        <v>0</v>
      </c>
      <c r="L147" s="132">
        <v>0</v>
      </c>
      <c r="M147" s="132">
        <v>0</v>
      </c>
      <c r="N147" s="132">
        <v>0</v>
      </c>
      <c r="O147" s="132">
        <v>0</v>
      </c>
      <c r="P147" s="132">
        <v>0</v>
      </c>
      <c r="Q147" s="132">
        <v>0</v>
      </c>
      <c r="R147" s="132">
        <v>0</v>
      </c>
      <c r="S147" s="132">
        <v>0</v>
      </c>
      <c r="T147" s="132">
        <v>0</v>
      </c>
      <c r="U147" s="132">
        <v>0</v>
      </c>
      <c r="V147" s="132">
        <v>0</v>
      </c>
      <c r="W147" s="132">
        <v>0</v>
      </c>
      <c r="X147" s="132">
        <v>0</v>
      </c>
      <c r="Y147" s="132">
        <v>0</v>
      </c>
      <c r="Z147" s="132">
        <v>0</v>
      </c>
      <c r="AA147" s="132">
        <v>0</v>
      </c>
      <c r="AB147" s="132">
        <v>0</v>
      </c>
      <c r="AC147" s="132">
        <v>0</v>
      </c>
      <c r="AD147" s="132">
        <v>0</v>
      </c>
      <c r="AE147" s="132">
        <v>0</v>
      </c>
      <c r="AF147" s="132">
        <v>0</v>
      </c>
      <c r="AG147" s="132">
        <v>0</v>
      </c>
      <c r="AH147" s="132">
        <v>0</v>
      </c>
      <c r="AI147" s="132">
        <v>0</v>
      </c>
      <c r="AJ147" s="132">
        <v>0</v>
      </c>
      <c r="AK147" s="132">
        <v>0</v>
      </c>
      <c r="AL147" s="133">
        <f>SUM(E147:AK147)</f>
        <v>0</v>
      </c>
      <c r="AM147" s="132">
        <f>IF(AL147=0,0,1)</f>
        <v>0</v>
      </c>
      <c r="AN147" s="133" t="e">
        <f>SUMPRODUCT($F$17:$AL$17,F147:AK147)</f>
        <v>#VALUE!</v>
      </c>
    </row>
    <row r="148" spans="1:40" s="131" customFormat="1" hidden="1" x14ac:dyDescent="0.25">
      <c r="A148" s="131" t="s">
        <v>1969</v>
      </c>
      <c r="B148" s="131" t="s">
        <v>1575</v>
      </c>
      <c r="C148" s="131" t="s">
        <v>1576</v>
      </c>
      <c r="D148" s="131">
        <v>56050</v>
      </c>
      <c r="E148" s="132">
        <v>0</v>
      </c>
      <c r="F148" s="132">
        <v>0</v>
      </c>
      <c r="G148" s="132">
        <v>0</v>
      </c>
      <c r="H148" s="132">
        <v>0</v>
      </c>
      <c r="I148" s="132">
        <v>0</v>
      </c>
      <c r="J148" s="132">
        <v>0</v>
      </c>
      <c r="K148" s="132">
        <v>0</v>
      </c>
      <c r="L148" s="132">
        <v>0</v>
      </c>
      <c r="M148" s="132">
        <v>0</v>
      </c>
      <c r="N148" s="132">
        <v>0</v>
      </c>
      <c r="O148" s="132">
        <v>0</v>
      </c>
      <c r="P148" s="132">
        <v>0</v>
      </c>
      <c r="Q148" s="132">
        <v>0</v>
      </c>
      <c r="R148" s="132">
        <v>0</v>
      </c>
      <c r="S148" s="132">
        <v>0</v>
      </c>
      <c r="T148" s="132">
        <v>0</v>
      </c>
      <c r="U148" s="132">
        <v>0</v>
      </c>
      <c r="V148" s="132">
        <v>0</v>
      </c>
      <c r="W148" s="132">
        <v>0</v>
      </c>
      <c r="X148" s="132">
        <v>0</v>
      </c>
      <c r="Y148" s="132">
        <v>0</v>
      </c>
      <c r="Z148" s="132">
        <v>0</v>
      </c>
      <c r="AA148" s="132">
        <v>0</v>
      </c>
      <c r="AB148" s="132">
        <v>0</v>
      </c>
      <c r="AC148" s="132">
        <v>0</v>
      </c>
      <c r="AD148" s="132">
        <v>0</v>
      </c>
      <c r="AE148" s="132">
        <v>0</v>
      </c>
      <c r="AF148" s="132">
        <v>0</v>
      </c>
      <c r="AG148" s="132">
        <v>0</v>
      </c>
      <c r="AH148" s="132">
        <v>0</v>
      </c>
      <c r="AI148" s="132">
        <v>0</v>
      </c>
      <c r="AJ148" s="132">
        <v>0</v>
      </c>
      <c r="AK148" s="132">
        <v>0</v>
      </c>
      <c r="AL148" s="133">
        <f>SUM(E148:AK148)</f>
        <v>0</v>
      </c>
      <c r="AM148" s="132">
        <f>IF(AL148=0,0,1)</f>
        <v>0</v>
      </c>
      <c r="AN148" s="133" t="e">
        <f>SUMPRODUCT($F$17:$AL$17,F148:AK148)</f>
        <v>#VALUE!</v>
      </c>
    </row>
    <row r="149" spans="1:40" s="131" customFormat="1" hidden="1" x14ac:dyDescent="0.25">
      <c r="A149" s="131" t="s">
        <v>1969</v>
      </c>
      <c r="B149" s="131" t="s">
        <v>1587</v>
      </c>
      <c r="C149" s="131" t="s">
        <v>1588</v>
      </c>
      <c r="D149" s="131">
        <v>56050</v>
      </c>
      <c r="E149" s="132">
        <v>0</v>
      </c>
      <c r="F149" s="132">
        <v>0</v>
      </c>
      <c r="G149" s="132">
        <v>0</v>
      </c>
      <c r="H149" s="132">
        <v>0</v>
      </c>
      <c r="I149" s="132">
        <v>0</v>
      </c>
      <c r="J149" s="132">
        <v>0</v>
      </c>
      <c r="K149" s="132">
        <v>0</v>
      </c>
      <c r="L149" s="132">
        <v>0</v>
      </c>
      <c r="M149" s="132">
        <v>0</v>
      </c>
      <c r="N149" s="132">
        <v>0</v>
      </c>
      <c r="O149" s="132">
        <v>0</v>
      </c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32">
        <v>0</v>
      </c>
      <c r="V149" s="132">
        <v>0</v>
      </c>
      <c r="W149" s="132">
        <v>0</v>
      </c>
      <c r="X149" s="132">
        <v>0</v>
      </c>
      <c r="Y149" s="132">
        <v>0</v>
      </c>
      <c r="Z149" s="132">
        <v>0</v>
      </c>
      <c r="AA149" s="132">
        <v>0</v>
      </c>
      <c r="AB149" s="132">
        <v>0</v>
      </c>
      <c r="AC149" s="132">
        <v>0</v>
      </c>
      <c r="AD149" s="132">
        <v>0</v>
      </c>
      <c r="AE149" s="132">
        <v>0</v>
      </c>
      <c r="AF149" s="132">
        <v>0</v>
      </c>
      <c r="AG149" s="132">
        <v>0</v>
      </c>
      <c r="AH149" s="132">
        <v>0</v>
      </c>
      <c r="AI149" s="132">
        <v>0</v>
      </c>
      <c r="AJ149" s="132">
        <v>0</v>
      </c>
      <c r="AK149" s="132">
        <v>0</v>
      </c>
      <c r="AL149" s="133">
        <f>SUM(E149:AK149)</f>
        <v>0</v>
      </c>
      <c r="AM149" s="132">
        <f>IF(AL149=0,0,1)</f>
        <v>0</v>
      </c>
      <c r="AN149" s="133" t="e">
        <f>SUMPRODUCT($F$17:$AL$17,F149:AK149)</f>
        <v>#VALUE!</v>
      </c>
    </row>
    <row r="150" spans="1:40" s="131" customFormat="1" hidden="1" x14ac:dyDescent="0.25">
      <c r="A150" s="131" t="s">
        <v>1969</v>
      </c>
      <c r="B150" s="131" t="s">
        <v>1429</v>
      </c>
      <c r="C150" s="131" t="s">
        <v>1430</v>
      </c>
      <c r="D150" s="131">
        <v>56055</v>
      </c>
      <c r="E150" s="132">
        <v>0</v>
      </c>
      <c r="F150" s="132">
        <v>0</v>
      </c>
      <c r="G150" s="132">
        <v>0</v>
      </c>
      <c r="H150" s="132">
        <v>0</v>
      </c>
      <c r="I150" s="132">
        <v>0</v>
      </c>
      <c r="J150" s="132">
        <v>0</v>
      </c>
      <c r="K150" s="132">
        <v>0</v>
      </c>
      <c r="L150" s="132">
        <v>0</v>
      </c>
      <c r="M150" s="132">
        <v>0</v>
      </c>
      <c r="N150" s="132">
        <v>0</v>
      </c>
      <c r="O150" s="132">
        <v>0</v>
      </c>
      <c r="P150" s="132">
        <v>0</v>
      </c>
      <c r="Q150" s="132">
        <v>0</v>
      </c>
      <c r="R150" s="132">
        <v>0</v>
      </c>
      <c r="S150" s="132">
        <v>0</v>
      </c>
      <c r="T150" s="132">
        <v>0</v>
      </c>
      <c r="U150" s="132">
        <v>0</v>
      </c>
      <c r="V150" s="132">
        <v>0</v>
      </c>
      <c r="W150" s="132">
        <v>0</v>
      </c>
      <c r="X150" s="132">
        <v>0</v>
      </c>
      <c r="Y150" s="132">
        <v>0</v>
      </c>
      <c r="Z150" s="132">
        <v>0</v>
      </c>
      <c r="AA150" s="132">
        <v>0</v>
      </c>
      <c r="AB150" s="132">
        <v>0</v>
      </c>
      <c r="AC150" s="132">
        <v>0</v>
      </c>
      <c r="AD150" s="132">
        <v>0</v>
      </c>
      <c r="AE150" s="132">
        <v>0</v>
      </c>
      <c r="AF150" s="132">
        <v>0</v>
      </c>
      <c r="AG150" s="132">
        <v>0</v>
      </c>
      <c r="AH150" s="132">
        <v>0</v>
      </c>
      <c r="AI150" s="132">
        <v>0</v>
      </c>
      <c r="AJ150" s="132">
        <v>0</v>
      </c>
      <c r="AK150" s="132">
        <v>0</v>
      </c>
      <c r="AL150" s="133">
        <f>SUM(E150:AK150)</f>
        <v>0</v>
      </c>
      <c r="AM150" s="132">
        <f>IF(AL150=0,0,1)</f>
        <v>0</v>
      </c>
      <c r="AN150" s="133" t="e">
        <f>SUMPRODUCT($F$17:$AL$17,F150:AK150)</f>
        <v>#VALUE!</v>
      </c>
    </row>
    <row r="151" spans="1:40" s="131" customFormat="1" hidden="1" x14ac:dyDescent="0.25">
      <c r="A151" s="131" t="s">
        <v>1969</v>
      </c>
      <c r="B151" s="131" t="s">
        <v>1471</v>
      </c>
      <c r="C151" s="131" t="s">
        <v>1472</v>
      </c>
      <c r="D151" s="131">
        <v>56055</v>
      </c>
      <c r="E151" s="132">
        <v>1</v>
      </c>
      <c r="F151" s="132">
        <v>0</v>
      </c>
      <c r="G151" s="132">
        <v>0</v>
      </c>
      <c r="H151" s="132">
        <v>0</v>
      </c>
      <c r="I151" s="132">
        <v>0</v>
      </c>
      <c r="J151" s="132">
        <v>0</v>
      </c>
      <c r="K151" s="132">
        <v>0</v>
      </c>
      <c r="L151" s="132">
        <v>0</v>
      </c>
      <c r="M151" s="132">
        <v>0</v>
      </c>
      <c r="N151" s="132">
        <v>0</v>
      </c>
      <c r="O151" s="132">
        <v>0</v>
      </c>
      <c r="P151" s="132">
        <v>0</v>
      </c>
      <c r="Q151" s="132">
        <v>0</v>
      </c>
      <c r="R151" s="132">
        <v>0</v>
      </c>
      <c r="S151" s="132">
        <v>0</v>
      </c>
      <c r="T151" s="132">
        <v>0</v>
      </c>
      <c r="U151" s="132">
        <v>0</v>
      </c>
      <c r="V151" s="132">
        <v>0</v>
      </c>
      <c r="W151" s="132">
        <v>0</v>
      </c>
      <c r="X151" s="132">
        <v>0</v>
      </c>
      <c r="Y151" s="132">
        <v>0</v>
      </c>
      <c r="Z151" s="132">
        <v>0</v>
      </c>
      <c r="AA151" s="132">
        <v>0</v>
      </c>
      <c r="AB151" s="132">
        <v>0</v>
      </c>
      <c r="AC151" s="132">
        <v>0</v>
      </c>
      <c r="AD151" s="132">
        <v>0</v>
      </c>
      <c r="AE151" s="132">
        <v>0</v>
      </c>
      <c r="AF151" s="132">
        <v>0</v>
      </c>
      <c r="AG151" s="132">
        <v>0</v>
      </c>
      <c r="AH151" s="132">
        <v>0</v>
      </c>
      <c r="AI151" s="132">
        <v>0</v>
      </c>
      <c r="AJ151" s="132">
        <v>0</v>
      </c>
      <c r="AK151" s="132">
        <v>0</v>
      </c>
      <c r="AL151" s="133">
        <f>SUM(E151:AK151)</f>
        <v>1</v>
      </c>
      <c r="AM151" s="132">
        <f>IF(AL151=0,0,1)</f>
        <v>1</v>
      </c>
      <c r="AN151" s="133" t="e">
        <f>SUMPRODUCT($F$17:$AL$17,F151:AK151)</f>
        <v>#VALUE!</v>
      </c>
    </row>
    <row r="152" spans="1:40" s="131" customFormat="1" hidden="1" x14ac:dyDescent="0.25">
      <c r="A152" s="131" t="s">
        <v>1969</v>
      </c>
      <c r="B152" s="131" t="s">
        <v>1481</v>
      </c>
      <c r="C152" s="131" t="s">
        <v>1482</v>
      </c>
      <c r="D152" s="131">
        <v>56055</v>
      </c>
      <c r="E152" s="132">
        <v>0</v>
      </c>
      <c r="F152" s="132">
        <v>0</v>
      </c>
      <c r="G152" s="132">
        <v>0</v>
      </c>
      <c r="H152" s="132">
        <v>0</v>
      </c>
      <c r="I152" s="132">
        <v>0</v>
      </c>
      <c r="J152" s="132">
        <v>0</v>
      </c>
      <c r="K152" s="132">
        <v>0</v>
      </c>
      <c r="L152" s="132">
        <v>0</v>
      </c>
      <c r="M152" s="132">
        <v>0</v>
      </c>
      <c r="N152" s="132">
        <v>0</v>
      </c>
      <c r="O152" s="132">
        <v>0</v>
      </c>
      <c r="P152" s="132">
        <v>0</v>
      </c>
      <c r="Q152" s="132">
        <v>0</v>
      </c>
      <c r="R152" s="132">
        <v>0</v>
      </c>
      <c r="S152" s="132">
        <v>0</v>
      </c>
      <c r="T152" s="132">
        <v>0</v>
      </c>
      <c r="U152" s="132">
        <v>0</v>
      </c>
      <c r="V152" s="132">
        <v>0</v>
      </c>
      <c r="W152" s="132">
        <v>0</v>
      </c>
      <c r="X152" s="132">
        <v>0</v>
      </c>
      <c r="Y152" s="132">
        <v>0</v>
      </c>
      <c r="Z152" s="132">
        <v>0</v>
      </c>
      <c r="AA152" s="132">
        <v>0</v>
      </c>
      <c r="AB152" s="132">
        <v>0</v>
      </c>
      <c r="AC152" s="132">
        <v>0</v>
      </c>
      <c r="AD152" s="132">
        <v>0</v>
      </c>
      <c r="AE152" s="132">
        <v>0</v>
      </c>
      <c r="AF152" s="132">
        <v>0</v>
      </c>
      <c r="AG152" s="132">
        <v>0</v>
      </c>
      <c r="AH152" s="132">
        <v>0</v>
      </c>
      <c r="AI152" s="132">
        <v>0</v>
      </c>
      <c r="AJ152" s="132">
        <v>0</v>
      </c>
      <c r="AK152" s="132">
        <v>0</v>
      </c>
      <c r="AL152" s="133">
        <f>SUM(E152:AK152)</f>
        <v>0</v>
      </c>
      <c r="AM152" s="132">
        <f>IF(AL152=0,0,1)</f>
        <v>0</v>
      </c>
      <c r="AN152" s="133" t="e">
        <f>SUMPRODUCT($F$17:$AL$17,F152:AK152)</f>
        <v>#VALUE!</v>
      </c>
    </row>
    <row r="153" spans="1:40" s="131" customFormat="1" hidden="1" x14ac:dyDescent="0.25">
      <c r="A153" s="131" t="s">
        <v>1969</v>
      </c>
      <c r="B153" s="131" t="s">
        <v>1491</v>
      </c>
      <c r="C153" s="131" t="s">
        <v>1492</v>
      </c>
      <c r="D153" s="131">
        <v>56055</v>
      </c>
      <c r="E153" s="132">
        <v>0</v>
      </c>
      <c r="F153" s="132">
        <v>0</v>
      </c>
      <c r="G153" s="132">
        <v>0</v>
      </c>
      <c r="H153" s="132">
        <v>0</v>
      </c>
      <c r="I153" s="132">
        <v>0</v>
      </c>
      <c r="J153" s="132">
        <v>0</v>
      </c>
      <c r="K153" s="132">
        <v>0</v>
      </c>
      <c r="L153" s="132">
        <v>0</v>
      </c>
      <c r="M153" s="132">
        <v>0</v>
      </c>
      <c r="N153" s="132">
        <v>0</v>
      </c>
      <c r="O153" s="132">
        <v>0</v>
      </c>
      <c r="P153" s="132">
        <v>0</v>
      </c>
      <c r="Q153" s="132">
        <v>0</v>
      </c>
      <c r="R153" s="132">
        <v>0</v>
      </c>
      <c r="S153" s="132">
        <v>0</v>
      </c>
      <c r="T153" s="132">
        <v>0</v>
      </c>
      <c r="U153" s="132">
        <v>0</v>
      </c>
      <c r="V153" s="132">
        <v>0</v>
      </c>
      <c r="W153" s="132">
        <v>0</v>
      </c>
      <c r="X153" s="132">
        <v>0</v>
      </c>
      <c r="Y153" s="132">
        <v>0</v>
      </c>
      <c r="Z153" s="132">
        <v>0</v>
      </c>
      <c r="AA153" s="132">
        <v>0</v>
      </c>
      <c r="AB153" s="132">
        <v>0</v>
      </c>
      <c r="AC153" s="132">
        <v>0</v>
      </c>
      <c r="AD153" s="132">
        <v>0</v>
      </c>
      <c r="AE153" s="132">
        <v>0</v>
      </c>
      <c r="AF153" s="132">
        <v>0</v>
      </c>
      <c r="AG153" s="132">
        <v>0</v>
      </c>
      <c r="AH153" s="132">
        <v>0</v>
      </c>
      <c r="AI153" s="132">
        <v>0</v>
      </c>
      <c r="AJ153" s="132">
        <v>0</v>
      </c>
      <c r="AK153" s="132">
        <v>0</v>
      </c>
      <c r="AL153" s="133">
        <f>SUM(E153:AK153)</f>
        <v>0</v>
      </c>
      <c r="AM153" s="132">
        <f>IF(AL153=0,0,1)</f>
        <v>0</v>
      </c>
      <c r="AN153" s="133" t="e">
        <f>SUMPRODUCT($F$17:$AL$17,F153:AK153)</f>
        <v>#VALUE!</v>
      </c>
    </row>
    <row r="154" spans="1:40" s="131" customFormat="1" hidden="1" x14ac:dyDescent="0.25">
      <c r="A154" s="131" t="s">
        <v>1969</v>
      </c>
      <c r="B154" s="131" t="s">
        <v>1559</v>
      </c>
      <c r="C154" s="131" t="s">
        <v>1560</v>
      </c>
      <c r="D154" s="131">
        <v>56055</v>
      </c>
      <c r="E154" s="132">
        <v>1</v>
      </c>
      <c r="F154" s="132">
        <v>0</v>
      </c>
      <c r="G154" s="132">
        <v>0</v>
      </c>
      <c r="H154" s="132">
        <v>0</v>
      </c>
      <c r="I154" s="132">
        <v>0</v>
      </c>
      <c r="J154" s="132">
        <v>0</v>
      </c>
      <c r="K154" s="132">
        <v>0</v>
      </c>
      <c r="L154" s="132">
        <v>0</v>
      </c>
      <c r="M154" s="132">
        <v>0</v>
      </c>
      <c r="N154" s="132">
        <v>0</v>
      </c>
      <c r="O154" s="132">
        <v>0</v>
      </c>
      <c r="P154" s="132">
        <v>0</v>
      </c>
      <c r="Q154" s="132">
        <v>0</v>
      </c>
      <c r="R154" s="132">
        <v>0</v>
      </c>
      <c r="S154" s="132">
        <v>0</v>
      </c>
      <c r="T154" s="132">
        <v>0</v>
      </c>
      <c r="U154" s="132">
        <v>0</v>
      </c>
      <c r="V154" s="132">
        <v>0</v>
      </c>
      <c r="W154" s="132">
        <v>0</v>
      </c>
      <c r="X154" s="132">
        <v>0</v>
      </c>
      <c r="Y154" s="132">
        <v>0</v>
      </c>
      <c r="Z154" s="132">
        <v>0</v>
      </c>
      <c r="AA154" s="132">
        <v>0</v>
      </c>
      <c r="AB154" s="132">
        <v>0</v>
      </c>
      <c r="AC154" s="132">
        <v>0</v>
      </c>
      <c r="AD154" s="132">
        <v>0</v>
      </c>
      <c r="AE154" s="132">
        <v>0</v>
      </c>
      <c r="AF154" s="132">
        <v>0</v>
      </c>
      <c r="AG154" s="132">
        <v>0</v>
      </c>
      <c r="AH154" s="132">
        <v>0</v>
      </c>
      <c r="AI154" s="132">
        <v>0</v>
      </c>
      <c r="AJ154" s="132">
        <v>0</v>
      </c>
      <c r="AK154" s="132">
        <v>0</v>
      </c>
      <c r="AL154" s="133">
        <f>SUM(E154:AK154)</f>
        <v>1</v>
      </c>
      <c r="AM154" s="132">
        <f>IF(AL154=0,0,1)</f>
        <v>1</v>
      </c>
      <c r="AN154" s="133" t="e">
        <f>SUMPRODUCT($F$17:$AL$17,F154:AK154)</f>
        <v>#VALUE!</v>
      </c>
    </row>
    <row r="155" spans="1:40" s="131" customFormat="1" hidden="1" x14ac:dyDescent="0.25">
      <c r="A155" s="131" t="s">
        <v>1969</v>
      </c>
      <c r="B155" s="131" t="s">
        <v>1603</v>
      </c>
      <c r="C155" s="131" t="s">
        <v>1604</v>
      </c>
      <c r="D155" s="131">
        <v>56055</v>
      </c>
      <c r="E155" s="132">
        <v>0</v>
      </c>
      <c r="F155" s="132">
        <v>1</v>
      </c>
      <c r="G155" s="132">
        <v>1</v>
      </c>
      <c r="H155" s="132">
        <v>0</v>
      </c>
      <c r="I155" s="132">
        <v>0</v>
      </c>
      <c r="J155" s="132">
        <v>0</v>
      </c>
      <c r="K155" s="132">
        <v>0</v>
      </c>
      <c r="L155" s="132">
        <v>0</v>
      </c>
      <c r="M155" s="132">
        <v>0</v>
      </c>
      <c r="N155" s="132">
        <v>0</v>
      </c>
      <c r="O155" s="132">
        <v>0</v>
      </c>
      <c r="P155" s="132">
        <v>0</v>
      </c>
      <c r="Q155" s="132">
        <v>0</v>
      </c>
      <c r="R155" s="132">
        <v>0</v>
      </c>
      <c r="S155" s="132">
        <v>0</v>
      </c>
      <c r="T155" s="132">
        <v>0</v>
      </c>
      <c r="U155" s="132">
        <v>0</v>
      </c>
      <c r="V155" s="132">
        <v>0</v>
      </c>
      <c r="W155" s="132">
        <v>0</v>
      </c>
      <c r="X155" s="132">
        <v>0</v>
      </c>
      <c r="Y155" s="132">
        <v>0</v>
      </c>
      <c r="Z155" s="132">
        <v>0</v>
      </c>
      <c r="AA155" s="132">
        <v>0</v>
      </c>
      <c r="AB155" s="132">
        <v>0</v>
      </c>
      <c r="AC155" s="132">
        <v>0</v>
      </c>
      <c r="AD155" s="132">
        <v>0</v>
      </c>
      <c r="AE155" s="132">
        <v>0</v>
      </c>
      <c r="AF155" s="132">
        <v>0</v>
      </c>
      <c r="AG155" s="132">
        <v>0</v>
      </c>
      <c r="AH155" s="132">
        <v>0</v>
      </c>
      <c r="AI155" s="132">
        <v>0</v>
      </c>
      <c r="AJ155" s="132">
        <v>0</v>
      </c>
      <c r="AK155" s="132">
        <v>0</v>
      </c>
      <c r="AL155" s="133">
        <f>SUM(E155:AK155)</f>
        <v>2</v>
      </c>
      <c r="AM155" s="132">
        <f>IF(AL155=0,0,1)</f>
        <v>1</v>
      </c>
      <c r="AN155" s="133" t="e">
        <f>SUMPRODUCT($F$17:$AL$17,F155:AK155)</f>
        <v>#VALUE!</v>
      </c>
    </row>
    <row r="156" spans="1:40" s="131" customFormat="1" hidden="1" x14ac:dyDescent="0.25">
      <c r="A156" s="131" t="s">
        <v>1969</v>
      </c>
      <c r="B156" s="131" t="s">
        <v>1625</v>
      </c>
      <c r="C156" s="131" t="s">
        <v>1626</v>
      </c>
      <c r="D156" s="131">
        <v>56055</v>
      </c>
      <c r="E156" s="132">
        <v>0</v>
      </c>
      <c r="F156" s="132">
        <v>0</v>
      </c>
      <c r="G156" s="132">
        <v>1</v>
      </c>
      <c r="H156" s="132">
        <v>1</v>
      </c>
      <c r="I156" s="132">
        <v>0</v>
      </c>
      <c r="J156" s="132">
        <v>0</v>
      </c>
      <c r="K156" s="132">
        <v>0</v>
      </c>
      <c r="L156" s="132">
        <v>0</v>
      </c>
      <c r="M156" s="132">
        <v>0</v>
      </c>
      <c r="N156" s="132">
        <v>0</v>
      </c>
      <c r="O156" s="132">
        <v>0</v>
      </c>
      <c r="P156" s="132">
        <v>0</v>
      </c>
      <c r="Q156" s="132">
        <v>0</v>
      </c>
      <c r="R156" s="132">
        <v>0</v>
      </c>
      <c r="S156" s="132">
        <v>0</v>
      </c>
      <c r="T156" s="132">
        <v>0</v>
      </c>
      <c r="U156" s="132">
        <v>0</v>
      </c>
      <c r="V156" s="132">
        <v>0</v>
      </c>
      <c r="W156" s="132">
        <v>0</v>
      </c>
      <c r="X156" s="132">
        <v>0</v>
      </c>
      <c r="Y156" s="132">
        <v>0</v>
      </c>
      <c r="Z156" s="132">
        <v>0</v>
      </c>
      <c r="AA156" s="132">
        <v>0</v>
      </c>
      <c r="AB156" s="132">
        <v>0</v>
      </c>
      <c r="AC156" s="132">
        <v>0</v>
      </c>
      <c r="AD156" s="132">
        <v>0</v>
      </c>
      <c r="AE156" s="132">
        <v>0</v>
      </c>
      <c r="AF156" s="132">
        <v>0</v>
      </c>
      <c r="AG156" s="132">
        <v>0</v>
      </c>
      <c r="AH156" s="132">
        <v>0</v>
      </c>
      <c r="AI156" s="132">
        <v>0</v>
      </c>
      <c r="AJ156" s="132">
        <v>0</v>
      </c>
      <c r="AK156" s="132">
        <v>0</v>
      </c>
      <c r="AL156" s="133">
        <f>SUM(E156:AK156)</f>
        <v>2</v>
      </c>
      <c r="AM156" s="132">
        <f>IF(AL156=0,0,1)</f>
        <v>1</v>
      </c>
      <c r="AN156" s="133" t="e">
        <f>SUMPRODUCT($F$17:$AL$17,F156:AK156)</f>
        <v>#VALUE!</v>
      </c>
    </row>
    <row r="157" spans="1:40" s="131" customFormat="1" hidden="1" x14ac:dyDescent="0.25">
      <c r="A157" s="131" t="s">
        <v>1969</v>
      </c>
      <c r="B157" s="131" t="s">
        <v>1631</v>
      </c>
      <c r="C157" s="131" t="s">
        <v>1632</v>
      </c>
      <c r="D157" s="131">
        <v>56055</v>
      </c>
      <c r="E157" s="132">
        <v>0</v>
      </c>
      <c r="F157" s="132">
        <v>0</v>
      </c>
      <c r="G157" s="132">
        <v>0</v>
      </c>
      <c r="H157" s="132">
        <v>0</v>
      </c>
      <c r="I157" s="132">
        <v>0</v>
      </c>
      <c r="J157" s="132">
        <v>0</v>
      </c>
      <c r="K157" s="132">
        <v>0</v>
      </c>
      <c r="L157" s="132">
        <v>0</v>
      </c>
      <c r="M157" s="132">
        <v>0</v>
      </c>
      <c r="N157" s="132">
        <v>0</v>
      </c>
      <c r="O157" s="132">
        <v>0</v>
      </c>
      <c r="P157" s="132">
        <v>0</v>
      </c>
      <c r="Q157" s="132">
        <v>0</v>
      </c>
      <c r="R157" s="132">
        <v>0</v>
      </c>
      <c r="S157" s="132">
        <v>0</v>
      </c>
      <c r="T157" s="132">
        <v>0</v>
      </c>
      <c r="U157" s="132">
        <v>0</v>
      </c>
      <c r="V157" s="132">
        <v>0</v>
      </c>
      <c r="W157" s="132">
        <v>0</v>
      </c>
      <c r="X157" s="132">
        <v>0</v>
      </c>
      <c r="Y157" s="132">
        <v>0</v>
      </c>
      <c r="Z157" s="132">
        <v>0</v>
      </c>
      <c r="AA157" s="132">
        <v>0</v>
      </c>
      <c r="AB157" s="132">
        <v>0</v>
      </c>
      <c r="AC157" s="132">
        <v>0</v>
      </c>
      <c r="AD157" s="132">
        <v>0</v>
      </c>
      <c r="AE157" s="132">
        <v>0</v>
      </c>
      <c r="AF157" s="132">
        <v>0</v>
      </c>
      <c r="AG157" s="132">
        <v>0</v>
      </c>
      <c r="AH157" s="132">
        <v>0</v>
      </c>
      <c r="AI157" s="132">
        <v>0</v>
      </c>
      <c r="AJ157" s="132">
        <v>0</v>
      </c>
      <c r="AK157" s="132">
        <v>0</v>
      </c>
      <c r="AL157" s="133">
        <f>SUM(E157:AK157)</f>
        <v>0</v>
      </c>
      <c r="AM157" s="132">
        <f>IF(AL157=0,0,1)</f>
        <v>0</v>
      </c>
      <c r="AN157" s="133" t="e">
        <f>SUMPRODUCT($F$17:$AL$17,F157:AK157)</f>
        <v>#VALUE!</v>
      </c>
    </row>
    <row r="158" spans="1:40" hidden="1" x14ac:dyDescent="0.25"/>
  </sheetData>
  <autoFilter ref="A11:AN140"/>
  <sortState ref="A21:AY140">
    <sortCondition ref="D21:D140"/>
    <sortCondition ref="B21:B140"/>
  </sortState>
  <mergeCells count="5">
    <mergeCell ref="B13:D13"/>
    <mergeCell ref="B12:D12"/>
    <mergeCell ref="B19:D19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26"/>
  <sheetViews>
    <sheetView zoomScale="80" zoomScaleNormal="80" zoomScalePageLayoutView="80" workbookViewId="0">
      <pane xSplit="4" ySplit="20" topLeftCell="J112" activePane="bottomRight" state="frozen"/>
      <selection activeCell="A19" sqref="A19"/>
      <selection pane="topRight" activeCell="A19" sqref="A19"/>
      <selection pane="bottomLeft" activeCell="A19" sqref="A19"/>
      <selection pane="bottomRight" activeCell="J118" sqref="J118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372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376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102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538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7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101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356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1875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SUM(E21:E122)</f>
        <v>78</v>
      </c>
      <c r="F13" s="86">
        <f>SUM(F21:F122)</f>
        <v>73</v>
      </c>
      <c r="G13" s="86">
        <f t="shared" ref="G13:AK13" si="0">SUM(G21:G123)</f>
        <v>77</v>
      </c>
      <c r="H13" s="86">
        <f t="shared" si="0"/>
        <v>76</v>
      </c>
      <c r="I13" s="86">
        <f t="shared" si="0"/>
        <v>69</v>
      </c>
      <c r="J13" s="86">
        <f t="shared" si="0"/>
        <v>63</v>
      </c>
      <c r="K13" s="86">
        <f t="shared" si="0"/>
        <v>102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17">
        <f>SUM(AL21:AL123)</f>
        <v>538</v>
      </c>
      <c r="AM13" s="18">
        <f>SUM(AL21:AL123)</f>
        <v>538</v>
      </c>
      <c r="AN13" s="19" t="e">
        <f>SUM(AN21:AN123)</f>
        <v>#VALUE!</v>
      </c>
    </row>
    <row r="14" spans="1:50" x14ac:dyDescent="0.25">
      <c r="B14" s="87"/>
      <c r="C14" s="87"/>
      <c r="D14" s="87" t="s">
        <v>1876</v>
      </c>
      <c r="E14" s="23">
        <f>SUMIF($D$21:$D$122,56060,E21:E122)</f>
        <v>27</v>
      </c>
      <c r="F14" s="23">
        <f t="shared" ref="F14:AK14" si="1">SUMIF($D$21:$D$122,56060,F21:F122)</f>
        <v>26</v>
      </c>
      <c r="G14" s="23">
        <f t="shared" si="1"/>
        <v>28</v>
      </c>
      <c r="H14" s="23">
        <f t="shared" si="1"/>
        <v>36</v>
      </c>
      <c r="I14" s="23">
        <f t="shared" si="1"/>
        <v>27</v>
      </c>
      <c r="J14" s="23">
        <f t="shared" si="1"/>
        <v>23</v>
      </c>
      <c r="K14" s="23">
        <f t="shared" si="1"/>
        <v>37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>SUMIF($D$21:$D$122,56060,AL21:AL122)</f>
        <v>204</v>
      </c>
      <c r="AM14" s="88"/>
      <c r="AN14" s="88"/>
    </row>
    <row r="15" spans="1:50" x14ac:dyDescent="0.25">
      <c r="B15" s="87"/>
      <c r="C15" s="87"/>
      <c r="D15" s="87" t="s">
        <v>1874</v>
      </c>
      <c r="E15" s="23">
        <f>SUMIF($D$21:$D$122,56065,E21:E122)</f>
        <v>20</v>
      </c>
      <c r="F15" s="23">
        <f t="shared" ref="F15:AK15" si="2">SUMIF($D$21:$D$122,56065,F21:F122)</f>
        <v>18</v>
      </c>
      <c r="G15" s="23">
        <f t="shared" si="2"/>
        <v>19</v>
      </c>
      <c r="H15" s="23">
        <f t="shared" si="2"/>
        <v>18</v>
      </c>
      <c r="I15" s="23">
        <f t="shared" si="2"/>
        <v>18</v>
      </c>
      <c r="J15" s="23">
        <f t="shared" si="2"/>
        <v>16</v>
      </c>
      <c r="K15" s="23">
        <f t="shared" si="2"/>
        <v>25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>SUMIF($D$21:$D$122,56065,AL21:AL122)</f>
        <v>134</v>
      </c>
      <c r="AM15" s="88"/>
      <c r="AN15" s="88"/>
    </row>
    <row r="16" spans="1:50" x14ac:dyDescent="0.25">
      <c r="B16" s="87"/>
      <c r="C16" s="87"/>
      <c r="D16" s="87" t="s">
        <v>1877</v>
      </c>
      <c r="E16" s="23">
        <f>SUMIF($D$21:$D$122,56070,E21:E122)</f>
        <v>31</v>
      </c>
      <c r="F16" s="23">
        <f t="shared" ref="F16:AK16" si="3">SUMIF($D$21:$D$122,56070,F21:F122)</f>
        <v>29</v>
      </c>
      <c r="G16" s="23">
        <f t="shared" si="3"/>
        <v>30</v>
      </c>
      <c r="H16" s="23">
        <f t="shared" si="3"/>
        <v>22</v>
      </c>
      <c r="I16" s="23">
        <f t="shared" si="3"/>
        <v>24</v>
      </c>
      <c r="J16" s="23">
        <f t="shared" si="3"/>
        <v>24</v>
      </c>
      <c r="K16" s="23">
        <f t="shared" si="3"/>
        <v>40</v>
      </c>
      <c r="L16" s="23">
        <f t="shared" si="3"/>
        <v>0</v>
      </c>
      <c r="M16" s="23">
        <f t="shared" si="3"/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23">
        <f t="shared" si="3"/>
        <v>0</v>
      </c>
      <c r="R16" s="23">
        <f t="shared" si="3"/>
        <v>0</v>
      </c>
      <c r="S16" s="23">
        <f t="shared" si="3"/>
        <v>0</v>
      </c>
      <c r="T16" s="23">
        <f t="shared" si="3"/>
        <v>0</v>
      </c>
      <c r="U16" s="23">
        <f t="shared" si="3"/>
        <v>0</v>
      </c>
      <c r="V16" s="23">
        <f t="shared" si="3"/>
        <v>0</v>
      </c>
      <c r="W16" s="23">
        <f t="shared" si="3"/>
        <v>0</v>
      </c>
      <c r="X16" s="23">
        <f t="shared" si="3"/>
        <v>0</v>
      </c>
      <c r="Y16" s="23">
        <f t="shared" si="3"/>
        <v>0</v>
      </c>
      <c r="Z16" s="23">
        <f t="shared" si="3"/>
        <v>0</v>
      </c>
      <c r="AA16" s="23">
        <f t="shared" si="3"/>
        <v>0</v>
      </c>
      <c r="AB16" s="23">
        <f t="shared" si="3"/>
        <v>0</v>
      </c>
      <c r="AC16" s="23">
        <f t="shared" si="3"/>
        <v>0</v>
      </c>
      <c r="AD16" s="23">
        <f t="shared" si="3"/>
        <v>0</v>
      </c>
      <c r="AE16" s="23">
        <f t="shared" si="3"/>
        <v>0</v>
      </c>
      <c r="AF16" s="23">
        <f t="shared" si="3"/>
        <v>0</v>
      </c>
      <c r="AG16" s="23">
        <f t="shared" si="3"/>
        <v>0</v>
      </c>
      <c r="AH16" s="23">
        <f t="shared" si="3"/>
        <v>0</v>
      </c>
      <c r="AI16" s="23">
        <f t="shared" si="3"/>
        <v>0</v>
      </c>
      <c r="AJ16" s="23">
        <f t="shared" si="3"/>
        <v>0</v>
      </c>
      <c r="AK16" s="23">
        <f t="shared" si="3"/>
        <v>0</v>
      </c>
      <c r="AL16" s="23">
        <f>SUMIF($D$21:$D$122,56070,AL21:AL122)</f>
        <v>200</v>
      </c>
      <c r="AM16" s="88"/>
      <c r="AN16" s="88"/>
    </row>
    <row r="17" spans="1:41" x14ac:dyDescent="0.25">
      <c r="A17" s="79"/>
      <c r="B17" s="110" t="s">
        <v>13</v>
      </c>
      <c r="C17" s="110"/>
      <c r="D17" s="110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41" x14ac:dyDescent="0.25">
      <c r="B18" s="111" t="s">
        <v>14</v>
      </c>
      <c r="C18" s="111"/>
      <c r="D18" s="111"/>
      <c r="E18" s="90">
        <f t="shared" ref="E18:AK18" si="4">IF(E13=0,0,1)</f>
        <v>1</v>
      </c>
      <c r="F18" s="90">
        <f t="shared" si="4"/>
        <v>1</v>
      </c>
      <c r="G18" s="90">
        <f t="shared" si="4"/>
        <v>1</v>
      </c>
      <c r="H18" s="90">
        <f t="shared" si="4"/>
        <v>1</v>
      </c>
      <c r="I18" s="90">
        <f t="shared" si="4"/>
        <v>1</v>
      </c>
      <c r="J18" s="90">
        <f t="shared" si="4"/>
        <v>1</v>
      </c>
      <c r="K18" s="90">
        <f t="shared" si="4"/>
        <v>1</v>
      </c>
      <c r="L18" s="90">
        <f t="shared" si="4"/>
        <v>0</v>
      </c>
      <c r="M18" s="90">
        <f t="shared" si="4"/>
        <v>0</v>
      </c>
      <c r="N18" s="90">
        <f t="shared" si="4"/>
        <v>0</v>
      </c>
      <c r="O18" s="90">
        <f t="shared" si="4"/>
        <v>0</v>
      </c>
      <c r="P18" s="90">
        <f t="shared" si="4"/>
        <v>0</v>
      </c>
      <c r="Q18" s="90">
        <f t="shared" si="4"/>
        <v>0</v>
      </c>
      <c r="R18" s="90">
        <f t="shared" si="4"/>
        <v>0</v>
      </c>
      <c r="S18" s="90">
        <f t="shared" si="4"/>
        <v>0</v>
      </c>
      <c r="T18" s="90">
        <f t="shared" si="4"/>
        <v>0</v>
      </c>
      <c r="U18" s="90">
        <f t="shared" si="4"/>
        <v>0</v>
      </c>
      <c r="V18" s="90">
        <f t="shared" si="4"/>
        <v>0</v>
      </c>
      <c r="W18" s="90">
        <f t="shared" si="4"/>
        <v>0</v>
      </c>
      <c r="X18" s="90">
        <f t="shared" si="4"/>
        <v>0</v>
      </c>
      <c r="Y18" s="90">
        <f t="shared" si="4"/>
        <v>0</v>
      </c>
      <c r="Z18" s="90">
        <f t="shared" si="4"/>
        <v>0</v>
      </c>
      <c r="AA18" s="90">
        <f t="shared" si="4"/>
        <v>0</v>
      </c>
      <c r="AB18" s="90">
        <f t="shared" si="4"/>
        <v>0</v>
      </c>
      <c r="AC18" s="90">
        <f t="shared" si="4"/>
        <v>0</v>
      </c>
      <c r="AD18" s="90">
        <f t="shared" si="4"/>
        <v>0</v>
      </c>
      <c r="AE18" s="90">
        <f t="shared" si="4"/>
        <v>0</v>
      </c>
      <c r="AF18" s="90">
        <f t="shared" si="4"/>
        <v>0</v>
      </c>
      <c r="AG18" s="90">
        <f t="shared" si="4"/>
        <v>0</v>
      </c>
      <c r="AH18" s="90">
        <f t="shared" si="4"/>
        <v>0</v>
      </c>
      <c r="AI18" s="90">
        <f t="shared" si="4"/>
        <v>0</v>
      </c>
      <c r="AJ18" s="90">
        <f t="shared" si="4"/>
        <v>0</v>
      </c>
      <c r="AK18" s="90">
        <f t="shared" si="4"/>
        <v>0</v>
      </c>
      <c r="AL18" s="81">
        <f>SUM(E18:AJ18)</f>
        <v>7</v>
      </c>
      <c r="AM18" s="88"/>
      <c r="AN18" s="88"/>
    </row>
    <row r="19" spans="1:41" ht="66.95" customHeight="1" x14ac:dyDescent="0.25">
      <c r="A19" s="91"/>
      <c r="B19" s="109" t="s">
        <v>15</v>
      </c>
      <c r="C19" s="109"/>
      <c r="D19" s="10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 t="s">
        <v>336</v>
      </c>
      <c r="V19" s="46" t="s">
        <v>336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41" x14ac:dyDescent="0.25">
      <c r="B20" s="35" t="s">
        <v>16</v>
      </c>
      <c r="C20" s="35" t="s">
        <v>17</v>
      </c>
      <c r="D20" s="88" t="s">
        <v>18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41" x14ac:dyDescent="0.25">
      <c r="A21" s="79"/>
      <c r="B21" s="44" t="s">
        <v>1639</v>
      </c>
      <c r="C21" s="44" t="s">
        <v>1640</v>
      </c>
      <c r="D21" s="44">
        <v>56060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ref="AL21:AL52" si="5">SUM(E21:AK21)</f>
        <v>7</v>
      </c>
      <c r="AM21" s="42">
        <f>IF(AL21=0,0,1)</f>
        <v>1</v>
      </c>
      <c r="AN21" s="43" t="e">
        <f t="shared" ref="AN21:AN52" si="6">SUMPRODUCT($F$17:$AL$17,F21:AK21)</f>
        <v>#VALUE!</v>
      </c>
    </row>
    <row r="22" spans="1:41" x14ac:dyDescent="0.25">
      <c r="B22" s="44" t="s">
        <v>1641</v>
      </c>
      <c r="C22" s="44" t="s">
        <v>1642</v>
      </c>
      <c r="D22" s="44">
        <v>56060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J22" s="77">
        <v>0</v>
      </c>
      <c r="K22" s="77">
        <v>1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6</v>
      </c>
      <c r="AM22" s="42">
        <f t="shared" ref="AM22:AM88" si="7">IF(AL22=0,0,1)</f>
        <v>1</v>
      </c>
      <c r="AN22" s="43" t="e">
        <f t="shared" si="6"/>
        <v>#VALUE!</v>
      </c>
    </row>
    <row r="23" spans="1:41" x14ac:dyDescent="0.25">
      <c r="B23" s="44" t="s">
        <v>1645</v>
      </c>
      <c r="C23" s="44" t="s">
        <v>1646</v>
      </c>
      <c r="D23" s="44">
        <v>56060</v>
      </c>
      <c r="E23" s="77">
        <v>0</v>
      </c>
      <c r="F23" s="77">
        <v>0</v>
      </c>
      <c r="G23" s="77">
        <v>0</v>
      </c>
      <c r="H23" s="77">
        <v>1</v>
      </c>
      <c r="I23" s="77">
        <v>0</v>
      </c>
      <c r="J23" s="77">
        <v>0</v>
      </c>
      <c r="K23" s="77">
        <v>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2</v>
      </c>
      <c r="AM23" s="42">
        <f t="shared" si="7"/>
        <v>1</v>
      </c>
      <c r="AN23" s="43" t="e">
        <f t="shared" si="6"/>
        <v>#VALUE!</v>
      </c>
    </row>
    <row r="24" spans="1:41" x14ac:dyDescent="0.25">
      <c r="B24" s="44" t="s">
        <v>1653</v>
      </c>
      <c r="C24" s="44" t="s">
        <v>1654</v>
      </c>
      <c r="D24" s="44">
        <v>56060</v>
      </c>
      <c r="E24" s="77">
        <v>1</v>
      </c>
      <c r="F24" s="77">
        <v>0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6</v>
      </c>
      <c r="AM24" s="42">
        <f t="shared" si="7"/>
        <v>1</v>
      </c>
      <c r="AN24" s="43" t="e">
        <f t="shared" si="6"/>
        <v>#VALUE!</v>
      </c>
    </row>
    <row r="25" spans="1:41" x14ac:dyDescent="0.25">
      <c r="B25" s="44" t="s">
        <v>1655</v>
      </c>
      <c r="C25" s="44" t="s">
        <v>1656</v>
      </c>
      <c r="D25" s="44">
        <v>56060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J25" s="77">
        <v>1</v>
      </c>
      <c r="K25" s="77">
        <v>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7</v>
      </c>
      <c r="AM25" s="42">
        <f t="shared" si="7"/>
        <v>1</v>
      </c>
      <c r="AN25" s="43" t="e">
        <f t="shared" si="6"/>
        <v>#VALUE!</v>
      </c>
    </row>
    <row r="26" spans="1:41" x14ac:dyDescent="0.25">
      <c r="B26" s="44" t="s">
        <v>1659</v>
      </c>
      <c r="C26" s="44" t="s">
        <v>1660</v>
      </c>
      <c r="D26" s="44">
        <v>56060</v>
      </c>
      <c r="E26" s="77">
        <v>0</v>
      </c>
      <c r="F26" s="77">
        <v>0</v>
      </c>
      <c r="G26" s="77">
        <v>0</v>
      </c>
      <c r="H26" s="77">
        <v>1</v>
      </c>
      <c r="I26" s="77">
        <v>0</v>
      </c>
      <c r="J26" s="77">
        <v>0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2</v>
      </c>
      <c r="AM26" s="42">
        <f t="shared" si="7"/>
        <v>1</v>
      </c>
      <c r="AN26" s="43" t="e">
        <f t="shared" si="6"/>
        <v>#VALUE!</v>
      </c>
    </row>
    <row r="27" spans="1:41" x14ac:dyDescent="0.25">
      <c r="B27" s="44" t="s">
        <v>1665</v>
      </c>
      <c r="C27" s="44" t="s">
        <v>1666</v>
      </c>
      <c r="D27" s="44">
        <v>56060</v>
      </c>
      <c r="E27" s="77">
        <v>0</v>
      </c>
      <c r="F27" s="77">
        <v>0</v>
      </c>
      <c r="G27" s="77">
        <v>0</v>
      </c>
      <c r="H27" s="77">
        <v>1</v>
      </c>
      <c r="I27" s="77">
        <v>0</v>
      </c>
      <c r="J27" s="77">
        <v>0</v>
      </c>
      <c r="K27" s="77">
        <v>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2</v>
      </c>
      <c r="AM27" s="42">
        <f t="shared" si="7"/>
        <v>1</v>
      </c>
      <c r="AN27" s="43" t="e">
        <f t="shared" si="6"/>
        <v>#VALUE!</v>
      </c>
    </row>
    <row r="28" spans="1:41" x14ac:dyDescent="0.25">
      <c r="B28" s="44" t="s">
        <v>1673</v>
      </c>
      <c r="C28" s="44" t="s">
        <v>1674</v>
      </c>
      <c r="D28" s="44">
        <v>56060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J28" s="77">
        <v>1</v>
      </c>
      <c r="K28" s="77">
        <v>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7</v>
      </c>
      <c r="AM28" s="42">
        <f t="shared" si="7"/>
        <v>1</v>
      </c>
      <c r="AN28" s="43" t="e">
        <f t="shared" si="6"/>
        <v>#VALUE!</v>
      </c>
    </row>
    <row r="29" spans="1:41" x14ac:dyDescent="0.25">
      <c r="B29" s="44" t="s">
        <v>1675</v>
      </c>
      <c r="C29" s="44" t="s">
        <v>1676</v>
      </c>
      <c r="D29" s="44">
        <v>56060</v>
      </c>
      <c r="E29" s="77">
        <v>1</v>
      </c>
      <c r="F29" s="77">
        <v>0</v>
      </c>
      <c r="G29" s="77">
        <v>1</v>
      </c>
      <c r="H29" s="77">
        <v>0</v>
      </c>
      <c r="I29" s="77">
        <v>1</v>
      </c>
      <c r="J29" s="77">
        <v>0</v>
      </c>
      <c r="K29" s="77">
        <v>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4</v>
      </c>
      <c r="AM29" s="42">
        <f t="shared" si="7"/>
        <v>1</v>
      </c>
      <c r="AN29" s="43" t="e">
        <f t="shared" si="6"/>
        <v>#VALUE!</v>
      </c>
    </row>
    <row r="30" spans="1:41" x14ac:dyDescent="0.25">
      <c r="B30" s="44" t="s">
        <v>1685</v>
      </c>
      <c r="C30" s="44" t="s">
        <v>1686</v>
      </c>
      <c r="D30" s="44">
        <v>56060</v>
      </c>
      <c r="E30" s="77">
        <v>1</v>
      </c>
      <c r="F30" s="77">
        <v>1</v>
      </c>
      <c r="G30" s="77">
        <v>1</v>
      </c>
      <c r="H30" s="77">
        <v>1</v>
      </c>
      <c r="I30" s="77">
        <v>1</v>
      </c>
      <c r="J30" s="77">
        <v>1</v>
      </c>
      <c r="K30" s="77">
        <v>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7</v>
      </c>
      <c r="AM30" s="42">
        <f t="shared" si="7"/>
        <v>1</v>
      </c>
      <c r="AN30" s="43" t="e">
        <f t="shared" si="6"/>
        <v>#VALUE!</v>
      </c>
    </row>
    <row r="31" spans="1:41" x14ac:dyDescent="0.25">
      <c r="B31" s="44" t="s">
        <v>1689</v>
      </c>
      <c r="C31" s="44" t="s">
        <v>1690</v>
      </c>
      <c r="D31" s="44">
        <v>56060</v>
      </c>
      <c r="E31" s="77">
        <v>1</v>
      </c>
      <c r="F31" s="77">
        <v>1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7</v>
      </c>
      <c r="AM31" s="42">
        <f t="shared" si="7"/>
        <v>1</v>
      </c>
      <c r="AN31" s="43" t="e">
        <f t="shared" si="6"/>
        <v>#VALUE!</v>
      </c>
    </row>
    <row r="32" spans="1:41" x14ac:dyDescent="0.25">
      <c r="B32" s="44" t="s">
        <v>1697</v>
      </c>
      <c r="C32" s="44" t="s">
        <v>1698</v>
      </c>
      <c r="D32" s="44">
        <v>56060</v>
      </c>
      <c r="E32" s="77">
        <v>0</v>
      </c>
      <c r="F32" s="77">
        <v>0</v>
      </c>
      <c r="G32" s="77">
        <v>0</v>
      </c>
      <c r="H32" s="77">
        <v>1</v>
      </c>
      <c r="I32" s="77">
        <v>0</v>
      </c>
      <c r="J32" s="77">
        <v>0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2</v>
      </c>
      <c r="AM32" s="42">
        <f t="shared" si="7"/>
        <v>1</v>
      </c>
      <c r="AN32" s="43" t="e">
        <f t="shared" si="6"/>
        <v>#VALUE!</v>
      </c>
    </row>
    <row r="33" spans="2:40" x14ac:dyDescent="0.25">
      <c r="B33" s="44" t="s">
        <v>1705</v>
      </c>
      <c r="C33" s="44" t="s">
        <v>1706</v>
      </c>
      <c r="D33" s="44">
        <v>56060</v>
      </c>
      <c r="E33" s="77">
        <v>1</v>
      </c>
      <c r="F33" s="77">
        <v>1</v>
      </c>
      <c r="G33" s="77">
        <v>1</v>
      </c>
      <c r="H33" s="77">
        <v>1</v>
      </c>
      <c r="I33" s="77">
        <v>1</v>
      </c>
      <c r="J33" s="77">
        <v>1</v>
      </c>
      <c r="K33" s="77">
        <v>1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7</v>
      </c>
      <c r="AM33" s="42">
        <f t="shared" si="7"/>
        <v>1</v>
      </c>
      <c r="AN33" s="43" t="e">
        <f t="shared" si="6"/>
        <v>#VALUE!</v>
      </c>
    </row>
    <row r="34" spans="2:40" x14ac:dyDescent="0.25">
      <c r="B34" s="44" t="s">
        <v>1713</v>
      </c>
      <c r="C34" s="44" t="s">
        <v>1714</v>
      </c>
      <c r="D34" s="44">
        <v>56060</v>
      </c>
      <c r="E34" s="77">
        <v>1</v>
      </c>
      <c r="F34" s="77">
        <v>1</v>
      </c>
      <c r="G34" s="77">
        <v>1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7</v>
      </c>
      <c r="AM34" s="42">
        <f t="shared" si="7"/>
        <v>1</v>
      </c>
      <c r="AN34" s="43" t="e">
        <f t="shared" si="6"/>
        <v>#VALUE!</v>
      </c>
    </row>
    <row r="35" spans="2:40" x14ac:dyDescent="0.25">
      <c r="B35" s="44" t="s">
        <v>1721</v>
      </c>
      <c r="C35" s="44" t="s">
        <v>1722</v>
      </c>
      <c r="D35" s="44">
        <v>56060</v>
      </c>
      <c r="E35" s="77">
        <v>1</v>
      </c>
      <c r="F35" s="77">
        <v>1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7</v>
      </c>
      <c r="AM35" s="42">
        <f t="shared" si="7"/>
        <v>1</v>
      </c>
      <c r="AN35" s="43" t="e">
        <f t="shared" si="6"/>
        <v>#VALUE!</v>
      </c>
    </row>
    <row r="36" spans="2:40" x14ac:dyDescent="0.25">
      <c r="B36" s="44" t="s">
        <v>1725</v>
      </c>
      <c r="C36" s="44" t="s">
        <v>1726</v>
      </c>
      <c r="D36" s="44">
        <v>56060</v>
      </c>
      <c r="E36" s="77">
        <v>1</v>
      </c>
      <c r="F36" s="77">
        <v>1</v>
      </c>
      <c r="G36" s="77">
        <v>1</v>
      </c>
      <c r="H36" s="77">
        <v>1</v>
      </c>
      <c r="I36" s="77">
        <v>1</v>
      </c>
      <c r="J36" s="77">
        <v>1</v>
      </c>
      <c r="K36" s="77">
        <v>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7</v>
      </c>
      <c r="AM36" s="42">
        <f t="shared" si="7"/>
        <v>1</v>
      </c>
      <c r="AN36" s="43" t="e">
        <f t="shared" si="6"/>
        <v>#VALUE!</v>
      </c>
    </row>
    <row r="37" spans="2:40" x14ac:dyDescent="0.25">
      <c r="B37" s="44" t="s">
        <v>1727</v>
      </c>
      <c r="C37" s="44" t="s">
        <v>1728</v>
      </c>
      <c r="D37" s="44">
        <v>56060</v>
      </c>
      <c r="E37" s="77">
        <v>0</v>
      </c>
      <c r="F37" s="77">
        <v>0</v>
      </c>
      <c r="G37" s="77">
        <v>0</v>
      </c>
      <c r="H37" s="77">
        <v>1</v>
      </c>
      <c r="I37" s="77">
        <v>0</v>
      </c>
      <c r="J37" s="77">
        <v>0</v>
      </c>
      <c r="K37" s="77">
        <v>1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2</v>
      </c>
      <c r="AM37" s="42">
        <f t="shared" si="7"/>
        <v>1</v>
      </c>
      <c r="AN37" s="43" t="e">
        <f t="shared" si="6"/>
        <v>#VALUE!</v>
      </c>
    </row>
    <row r="38" spans="2:40" x14ac:dyDescent="0.25">
      <c r="B38" s="44" t="s">
        <v>1729</v>
      </c>
      <c r="C38" s="44" t="s">
        <v>1730</v>
      </c>
      <c r="D38" s="44">
        <v>56060</v>
      </c>
      <c r="E38" s="77">
        <v>0</v>
      </c>
      <c r="F38" s="77">
        <v>1</v>
      </c>
      <c r="G38" s="77">
        <v>1</v>
      </c>
      <c r="H38" s="77">
        <v>1</v>
      </c>
      <c r="I38" s="77">
        <v>1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6</v>
      </c>
      <c r="AM38" s="42">
        <f t="shared" si="7"/>
        <v>1</v>
      </c>
      <c r="AN38" s="43" t="e">
        <f t="shared" si="6"/>
        <v>#VALUE!</v>
      </c>
    </row>
    <row r="39" spans="2:40" x14ac:dyDescent="0.25">
      <c r="B39" s="44" t="s">
        <v>1741</v>
      </c>
      <c r="C39" s="44" t="s">
        <v>1742</v>
      </c>
      <c r="D39" s="44">
        <v>56060</v>
      </c>
      <c r="E39" s="77">
        <v>0</v>
      </c>
      <c r="F39" s="77">
        <v>0</v>
      </c>
      <c r="G39" s="77">
        <v>0</v>
      </c>
      <c r="H39" s="77">
        <v>1</v>
      </c>
      <c r="I39" s="77">
        <v>0</v>
      </c>
      <c r="J39" s="77">
        <v>0</v>
      </c>
      <c r="K39" s="77">
        <v>1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2</v>
      </c>
      <c r="AM39" s="42">
        <f t="shared" si="7"/>
        <v>1</v>
      </c>
      <c r="AN39" s="43" t="e">
        <f t="shared" si="6"/>
        <v>#VALUE!</v>
      </c>
    </row>
    <row r="40" spans="2:40" x14ac:dyDescent="0.25">
      <c r="B40" s="44" t="s">
        <v>1745</v>
      </c>
      <c r="C40" s="44" t="s">
        <v>1746</v>
      </c>
      <c r="D40" s="44">
        <v>56060</v>
      </c>
      <c r="E40" s="77">
        <v>1</v>
      </c>
      <c r="F40" s="77">
        <v>1</v>
      </c>
      <c r="G40" s="77">
        <v>1</v>
      </c>
      <c r="H40" s="77">
        <v>1</v>
      </c>
      <c r="I40" s="77">
        <v>1</v>
      </c>
      <c r="J40" s="77">
        <v>0</v>
      </c>
      <c r="K40" s="77">
        <v>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6</v>
      </c>
      <c r="AM40" s="42">
        <f t="shared" si="7"/>
        <v>1</v>
      </c>
      <c r="AN40" s="43" t="e">
        <f t="shared" si="6"/>
        <v>#VALUE!</v>
      </c>
    </row>
    <row r="41" spans="2:40" x14ac:dyDescent="0.25">
      <c r="B41" s="44" t="s">
        <v>1749</v>
      </c>
      <c r="C41" s="44" t="s">
        <v>1750</v>
      </c>
      <c r="D41" s="44">
        <v>56060</v>
      </c>
      <c r="E41" s="77">
        <v>1</v>
      </c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1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7</v>
      </c>
      <c r="AM41" s="42">
        <f t="shared" si="7"/>
        <v>1</v>
      </c>
      <c r="AN41" s="43" t="e">
        <f t="shared" si="6"/>
        <v>#VALUE!</v>
      </c>
    </row>
    <row r="42" spans="2:40" x14ac:dyDescent="0.25">
      <c r="B42" s="44" t="s">
        <v>1759</v>
      </c>
      <c r="C42" s="44" t="s">
        <v>1760</v>
      </c>
      <c r="D42" s="44">
        <v>56060</v>
      </c>
      <c r="E42" s="77">
        <v>1</v>
      </c>
      <c r="F42" s="77">
        <v>1</v>
      </c>
      <c r="G42" s="77">
        <v>1</v>
      </c>
      <c r="H42" s="77">
        <v>1</v>
      </c>
      <c r="I42" s="77">
        <v>0</v>
      </c>
      <c r="J42" s="77">
        <v>0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5</v>
      </c>
      <c r="AM42" s="42">
        <f t="shared" si="7"/>
        <v>1</v>
      </c>
      <c r="AN42" s="43" t="e">
        <f t="shared" si="6"/>
        <v>#VALUE!</v>
      </c>
    </row>
    <row r="43" spans="2:40" x14ac:dyDescent="0.25">
      <c r="B43" s="44" t="s">
        <v>1763</v>
      </c>
      <c r="C43" s="44" t="s">
        <v>1764</v>
      </c>
      <c r="D43" s="44">
        <v>56060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7</v>
      </c>
      <c r="AM43" s="42">
        <f t="shared" si="7"/>
        <v>1</v>
      </c>
      <c r="AN43" s="43" t="e">
        <f t="shared" si="6"/>
        <v>#VALUE!</v>
      </c>
    </row>
    <row r="44" spans="2:40" x14ac:dyDescent="0.25">
      <c r="B44" s="44" t="s">
        <v>1769</v>
      </c>
      <c r="C44" s="44" t="s">
        <v>1770</v>
      </c>
      <c r="D44" s="44">
        <v>56060</v>
      </c>
      <c r="E44" s="77">
        <v>1</v>
      </c>
      <c r="F44" s="77">
        <v>1</v>
      </c>
      <c r="G44" s="77">
        <v>1</v>
      </c>
      <c r="H44" s="77">
        <v>1</v>
      </c>
      <c r="I44" s="77">
        <v>1</v>
      </c>
      <c r="J44" s="77">
        <v>0</v>
      </c>
      <c r="K44" s="77">
        <v>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6</v>
      </c>
      <c r="AM44" s="42">
        <f t="shared" si="7"/>
        <v>1</v>
      </c>
      <c r="AN44" s="43" t="e">
        <f t="shared" si="6"/>
        <v>#VALUE!</v>
      </c>
    </row>
    <row r="45" spans="2:40" x14ac:dyDescent="0.25">
      <c r="B45" s="44" t="s">
        <v>1777</v>
      </c>
      <c r="C45" s="44" t="s">
        <v>1778</v>
      </c>
      <c r="D45" s="44">
        <v>56060</v>
      </c>
      <c r="E45" s="77">
        <v>0</v>
      </c>
      <c r="F45" s="77">
        <v>0</v>
      </c>
      <c r="G45" s="77">
        <v>0</v>
      </c>
      <c r="H45" s="77">
        <v>1</v>
      </c>
      <c r="I45" s="77">
        <v>0</v>
      </c>
      <c r="J45" s="77">
        <v>0</v>
      </c>
      <c r="K45" s="77">
        <v>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2</v>
      </c>
      <c r="AM45" s="42">
        <f t="shared" si="7"/>
        <v>1</v>
      </c>
      <c r="AN45" s="43" t="e">
        <f t="shared" si="6"/>
        <v>#VALUE!</v>
      </c>
    </row>
    <row r="46" spans="2:40" x14ac:dyDescent="0.25">
      <c r="B46" s="44" t="s">
        <v>1779</v>
      </c>
      <c r="C46" s="44" t="s">
        <v>1780</v>
      </c>
      <c r="D46" s="44">
        <v>56060</v>
      </c>
      <c r="E46" s="77">
        <v>1</v>
      </c>
      <c r="F46" s="77">
        <v>1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7</v>
      </c>
      <c r="AM46" s="42">
        <f t="shared" si="7"/>
        <v>1</v>
      </c>
      <c r="AN46" s="43" t="e">
        <f t="shared" si="6"/>
        <v>#VALUE!</v>
      </c>
    </row>
    <row r="47" spans="2:40" x14ac:dyDescent="0.25">
      <c r="B47" s="44" t="s">
        <v>1785</v>
      </c>
      <c r="C47" s="44" t="s">
        <v>1786</v>
      </c>
      <c r="D47" s="44">
        <v>56060</v>
      </c>
      <c r="E47" s="77">
        <v>1</v>
      </c>
      <c r="F47" s="77">
        <v>1</v>
      </c>
      <c r="G47" s="77">
        <v>1</v>
      </c>
      <c r="H47" s="77">
        <v>1</v>
      </c>
      <c r="I47" s="77">
        <v>1</v>
      </c>
      <c r="J47" s="77">
        <v>1</v>
      </c>
      <c r="K47" s="77">
        <v>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7</v>
      </c>
      <c r="AM47" s="42">
        <f t="shared" si="7"/>
        <v>1</v>
      </c>
      <c r="AN47" s="43" t="e">
        <f t="shared" si="6"/>
        <v>#VALUE!</v>
      </c>
    </row>
    <row r="48" spans="2:40" x14ac:dyDescent="0.25">
      <c r="B48" s="44" t="s">
        <v>1789</v>
      </c>
      <c r="C48" s="44" t="s">
        <v>1790</v>
      </c>
      <c r="D48" s="44">
        <v>56060</v>
      </c>
      <c r="E48" s="77">
        <v>0</v>
      </c>
      <c r="F48" s="77">
        <v>0</v>
      </c>
      <c r="G48" s="77">
        <v>0</v>
      </c>
      <c r="H48" s="77">
        <v>1</v>
      </c>
      <c r="I48" s="77">
        <v>0</v>
      </c>
      <c r="J48" s="77">
        <v>0</v>
      </c>
      <c r="K48" s="77">
        <v>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2</v>
      </c>
      <c r="AM48" s="42">
        <f t="shared" si="7"/>
        <v>1</v>
      </c>
      <c r="AN48" s="43" t="e">
        <f t="shared" si="6"/>
        <v>#VALUE!</v>
      </c>
    </row>
    <row r="49" spans="2:40" x14ac:dyDescent="0.25">
      <c r="B49" s="44" t="s">
        <v>1797</v>
      </c>
      <c r="C49" s="44" t="s">
        <v>1798</v>
      </c>
      <c r="D49" s="44">
        <v>56060</v>
      </c>
      <c r="E49" s="77">
        <v>1</v>
      </c>
      <c r="F49" s="77">
        <v>1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5"/>
        <v>7</v>
      </c>
      <c r="AM49" s="42">
        <f t="shared" si="7"/>
        <v>1</v>
      </c>
      <c r="AN49" s="43" t="e">
        <f t="shared" si="6"/>
        <v>#VALUE!</v>
      </c>
    </row>
    <row r="50" spans="2:40" x14ac:dyDescent="0.25">
      <c r="B50" s="44" t="s">
        <v>1799</v>
      </c>
      <c r="C50" s="44" t="s">
        <v>1800</v>
      </c>
      <c r="D50" s="44">
        <v>56060</v>
      </c>
      <c r="E50" s="77">
        <v>1</v>
      </c>
      <c r="F50" s="77">
        <v>1</v>
      </c>
      <c r="G50" s="77">
        <v>1</v>
      </c>
      <c r="H50" s="77">
        <v>1</v>
      </c>
      <c r="I50" s="77">
        <v>1</v>
      </c>
      <c r="J50" s="77">
        <v>1</v>
      </c>
      <c r="K50" s="77">
        <v>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5"/>
        <v>7</v>
      </c>
      <c r="AM50" s="42">
        <f t="shared" si="7"/>
        <v>1</v>
      </c>
      <c r="AN50" s="43" t="e">
        <f t="shared" si="6"/>
        <v>#VALUE!</v>
      </c>
    </row>
    <row r="51" spans="2:40" x14ac:dyDescent="0.25">
      <c r="B51" s="44" t="s">
        <v>1801</v>
      </c>
      <c r="C51" s="44" t="s">
        <v>1802</v>
      </c>
      <c r="D51" s="44">
        <v>56060</v>
      </c>
      <c r="E51" s="77">
        <v>1</v>
      </c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5"/>
        <v>7</v>
      </c>
      <c r="AM51" s="42">
        <f t="shared" si="7"/>
        <v>1</v>
      </c>
      <c r="AN51" s="43" t="e">
        <f t="shared" si="6"/>
        <v>#VALUE!</v>
      </c>
    </row>
    <row r="52" spans="2:40" x14ac:dyDescent="0.25">
      <c r="B52" s="44" t="s">
        <v>1807</v>
      </c>
      <c r="C52" s="44" t="s">
        <v>1808</v>
      </c>
      <c r="D52" s="44">
        <v>56060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5"/>
        <v>7</v>
      </c>
      <c r="AM52" s="42">
        <f t="shared" si="7"/>
        <v>1</v>
      </c>
      <c r="AN52" s="43" t="e">
        <f t="shared" si="6"/>
        <v>#VALUE!</v>
      </c>
    </row>
    <row r="53" spans="2:40" x14ac:dyDescent="0.25">
      <c r="B53" s="44" t="s">
        <v>1809</v>
      </c>
      <c r="C53" s="44" t="s">
        <v>1810</v>
      </c>
      <c r="D53" s="44">
        <v>56060</v>
      </c>
      <c r="E53" s="77">
        <v>0</v>
      </c>
      <c r="F53" s="77">
        <v>0</v>
      </c>
      <c r="G53" s="77">
        <v>0</v>
      </c>
      <c r="H53" s="77">
        <v>1</v>
      </c>
      <c r="I53" s="77">
        <v>0</v>
      </c>
      <c r="J53" s="77">
        <v>0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ref="AL53:AL84" si="8">SUM(E53:AK53)</f>
        <v>2</v>
      </c>
      <c r="AM53" s="42">
        <f t="shared" si="7"/>
        <v>1</v>
      </c>
      <c r="AN53" s="43" t="e">
        <f t="shared" ref="AN53:AN84" si="9">SUMPRODUCT($F$17:$AL$17,F53:AK53)</f>
        <v>#VALUE!</v>
      </c>
    </row>
    <row r="54" spans="2:40" x14ac:dyDescent="0.25">
      <c r="B54" s="44" t="s">
        <v>1825</v>
      </c>
      <c r="C54" s="44" t="s">
        <v>1826</v>
      </c>
      <c r="D54" s="44">
        <v>56060</v>
      </c>
      <c r="E54" s="77">
        <v>1</v>
      </c>
      <c r="F54" s="77">
        <v>1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7</v>
      </c>
      <c r="AM54" s="42">
        <f t="shared" si="7"/>
        <v>1</v>
      </c>
      <c r="AN54" s="43" t="e">
        <f t="shared" si="9"/>
        <v>#VALUE!</v>
      </c>
    </row>
    <row r="55" spans="2:40" x14ac:dyDescent="0.25">
      <c r="B55" s="44" t="s">
        <v>1827</v>
      </c>
      <c r="C55" s="44" t="s">
        <v>1828</v>
      </c>
      <c r="D55" s="44">
        <v>56060</v>
      </c>
      <c r="E55" s="77">
        <v>1</v>
      </c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7</v>
      </c>
      <c r="AM55" s="42">
        <f t="shared" si="7"/>
        <v>1</v>
      </c>
      <c r="AN55" s="43" t="e">
        <f t="shared" si="9"/>
        <v>#VALUE!</v>
      </c>
    </row>
    <row r="56" spans="2:40" x14ac:dyDescent="0.25">
      <c r="B56" s="44" t="s">
        <v>1829</v>
      </c>
      <c r="C56" s="44" t="s">
        <v>1830</v>
      </c>
      <c r="D56" s="44">
        <v>56060</v>
      </c>
      <c r="E56" s="77">
        <v>1</v>
      </c>
      <c r="F56" s="77">
        <v>1</v>
      </c>
      <c r="G56" s="77">
        <v>1</v>
      </c>
      <c r="H56" s="77">
        <v>1</v>
      </c>
      <c r="I56" s="77">
        <v>1</v>
      </c>
      <c r="J56" s="77">
        <v>1</v>
      </c>
      <c r="K56" s="77">
        <v>1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7</v>
      </c>
      <c r="AM56" s="42">
        <f t="shared" si="7"/>
        <v>1</v>
      </c>
      <c r="AN56" s="43" t="e">
        <f t="shared" si="9"/>
        <v>#VALUE!</v>
      </c>
    </row>
    <row r="57" spans="2:40" x14ac:dyDescent="0.25">
      <c r="B57" s="44" t="s">
        <v>1831</v>
      </c>
      <c r="C57" s="44" t="s">
        <v>1832</v>
      </c>
      <c r="D57" s="44">
        <v>56060</v>
      </c>
      <c r="E57" s="77">
        <v>1</v>
      </c>
      <c r="F57" s="77">
        <v>1</v>
      </c>
      <c r="G57" s="77">
        <v>1</v>
      </c>
      <c r="H57" s="77">
        <v>1</v>
      </c>
      <c r="I57" s="77">
        <v>1</v>
      </c>
      <c r="J57" s="77">
        <v>1</v>
      </c>
      <c r="K57" s="77">
        <v>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7</v>
      </c>
      <c r="AM57" s="42">
        <f t="shared" si="7"/>
        <v>1</v>
      </c>
      <c r="AN57" s="43" t="e">
        <f t="shared" si="9"/>
        <v>#VALUE!</v>
      </c>
    </row>
    <row r="58" spans="2:40" x14ac:dyDescent="0.25">
      <c r="B58" s="44" t="s">
        <v>1651</v>
      </c>
      <c r="C58" s="44" t="s">
        <v>1652</v>
      </c>
      <c r="D58" s="44">
        <v>56065</v>
      </c>
      <c r="E58" s="77">
        <v>0</v>
      </c>
      <c r="F58" s="77">
        <v>1</v>
      </c>
      <c r="G58" s="77">
        <v>1</v>
      </c>
      <c r="H58" s="77">
        <v>1</v>
      </c>
      <c r="I58" s="77">
        <v>1</v>
      </c>
      <c r="J58" s="77">
        <v>1</v>
      </c>
      <c r="K58" s="77">
        <v>1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6</v>
      </c>
      <c r="AM58" s="42">
        <f t="shared" si="7"/>
        <v>1</v>
      </c>
      <c r="AN58" s="43" t="e">
        <f t="shared" si="9"/>
        <v>#VALUE!</v>
      </c>
    </row>
    <row r="59" spans="2:40" x14ac:dyDescent="0.25">
      <c r="B59" s="44" t="s">
        <v>1669</v>
      </c>
      <c r="C59" s="44" t="s">
        <v>1670</v>
      </c>
      <c r="D59" s="44">
        <v>56065</v>
      </c>
      <c r="E59" s="77">
        <v>1</v>
      </c>
      <c r="F59" s="77">
        <v>1</v>
      </c>
      <c r="G59" s="77">
        <v>1</v>
      </c>
      <c r="H59" s="77">
        <v>1</v>
      </c>
      <c r="I59" s="77">
        <v>1</v>
      </c>
      <c r="J59" s="77">
        <v>0</v>
      </c>
      <c r="K59" s="77">
        <v>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6</v>
      </c>
      <c r="AM59" s="42">
        <f t="shared" si="7"/>
        <v>1</v>
      </c>
      <c r="AN59" s="43" t="e">
        <f t="shared" si="9"/>
        <v>#VALUE!</v>
      </c>
    </row>
    <row r="60" spans="2:40" x14ac:dyDescent="0.25">
      <c r="B60" s="44" t="s">
        <v>1667</v>
      </c>
      <c r="C60" s="44" t="s">
        <v>1668</v>
      </c>
      <c r="D60" s="44">
        <v>56065</v>
      </c>
      <c r="E60" s="77">
        <v>1</v>
      </c>
      <c r="F60" s="77">
        <v>1</v>
      </c>
      <c r="G60" s="77">
        <v>1</v>
      </c>
      <c r="H60" s="77">
        <v>1</v>
      </c>
      <c r="I60" s="77">
        <v>1</v>
      </c>
      <c r="J60" s="77">
        <v>1</v>
      </c>
      <c r="K60" s="77">
        <v>1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7</v>
      </c>
      <c r="AM60" s="42">
        <f t="shared" si="7"/>
        <v>1</v>
      </c>
      <c r="AN60" s="43" t="e">
        <f t="shared" si="9"/>
        <v>#VALUE!</v>
      </c>
    </row>
    <row r="61" spans="2:40" x14ac:dyDescent="0.25">
      <c r="B61" s="44" t="s">
        <v>1671</v>
      </c>
      <c r="C61" s="44" t="s">
        <v>1672</v>
      </c>
      <c r="D61" s="44">
        <v>56065</v>
      </c>
      <c r="E61" s="77">
        <v>1</v>
      </c>
      <c r="F61" s="77">
        <v>1</v>
      </c>
      <c r="G61" s="77">
        <v>1</v>
      </c>
      <c r="H61" s="77">
        <v>1</v>
      </c>
      <c r="I61" s="77">
        <v>1</v>
      </c>
      <c r="J61" s="77">
        <v>1</v>
      </c>
      <c r="K61" s="77">
        <v>1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7</v>
      </c>
      <c r="AM61" s="42">
        <f t="shared" si="7"/>
        <v>1</v>
      </c>
      <c r="AN61" s="43" t="e">
        <f t="shared" si="9"/>
        <v>#VALUE!</v>
      </c>
    </row>
    <row r="62" spans="2:40" x14ac:dyDescent="0.25">
      <c r="B62" s="44" t="s">
        <v>1677</v>
      </c>
      <c r="C62" s="44" t="s">
        <v>1678</v>
      </c>
      <c r="D62" s="44">
        <v>56065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1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1</v>
      </c>
      <c r="AM62" s="42">
        <f t="shared" si="7"/>
        <v>1</v>
      </c>
      <c r="AN62" s="43" t="e">
        <f t="shared" si="9"/>
        <v>#VALUE!</v>
      </c>
    </row>
    <row r="63" spans="2:40" x14ac:dyDescent="0.25">
      <c r="B63" s="44" t="s">
        <v>1679</v>
      </c>
      <c r="C63" s="44" t="s">
        <v>1680</v>
      </c>
      <c r="D63" s="44">
        <v>56065</v>
      </c>
      <c r="E63" s="77">
        <v>1</v>
      </c>
      <c r="F63" s="77">
        <v>1</v>
      </c>
      <c r="G63" s="77">
        <v>1</v>
      </c>
      <c r="H63" s="77">
        <v>1</v>
      </c>
      <c r="I63" s="77">
        <v>1</v>
      </c>
      <c r="J63" s="77">
        <v>0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6</v>
      </c>
      <c r="AM63" s="42">
        <f t="shared" si="7"/>
        <v>1</v>
      </c>
      <c r="AN63" s="43" t="e">
        <f t="shared" si="9"/>
        <v>#VALUE!</v>
      </c>
    </row>
    <row r="64" spans="2:40" x14ac:dyDescent="0.25">
      <c r="B64" s="44" t="s">
        <v>1681</v>
      </c>
      <c r="C64" s="44" t="s">
        <v>1682</v>
      </c>
      <c r="D64" s="44">
        <v>56065</v>
      </c>
      <c r="E64" s="77">
        <v>1</v>
      </c>
      <c r="F64" s="77">
        <v>1</v>
      </c>
      <c r="G64" s="77">
        <v>1</v>
      </c>
      <c r="H64" s="77">
        <v>1</v>
      </c>
      <c r="I64" s="77">
        <v>1</v>
      </c>
      <c r="J64" s="77">
        <v>1</v>
      </c>
      <c r="K64" s="77">
        <v>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7</v>
      </c>
      <c r="AM64" s="42">
        <f t="shared" si="7"/>
        <v>1</v>
      </c>
      <c r="AN64" s="43" t="e">
        <f t="shared" si="9"/>
        <v>#VALUE!</v>
      </c>
    </row>
    <row r="65" spans="2:40" x14ac:dyDescent="0.25">
      <c r="B65" s="44" t="s">
        <v>1683</v>
      </c>
      <c r="C65" s="44" t="s">
        <v>1684</v>
      </c>
      <c r="D65" s="44">
        <v>56065</v>
      </c>
      <c r="E65" s="77">
        <v>1</v>
      </c>
      <c r="F65" s="77">
        <v>1</v>
      </c>
      <c r="G65" s="77">
        <v>1</v>
      </c>
      <c r="H65" s="77">
        <v>1</v>
      </c>
      <c r="I65" s="77">
        <v>1</v>
      </c>
      <c r="J65" s="77">
        <v>1</v>
      </c>
      <c r="K65" s="77">
        <v>1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7</v>
      </c>
      <c r="AM65" s="42">
        <f t="shared" si="7"/>
        <v>1</v>
      </c>
      <c r="AN65" s="43" t="e">
        <f t="shared" si="9"/>
        <v>#VALUE!</v>
      </c>
    </row>
    <row r="66" spans="2:40" x14ac:dyDescent="0.25">
      <c r="B66" s="44" t="s">
        <v>1691</v>
      </c>
      <c r="C66" s="44" t="s">
        <v>1692</v>
      </c>
      <c r="D66" s="44">
        <v>56065</v>
      </c>
      <c r="E66" s="77">
        <v>1</v>
      </c>
      <c r="F66" s="77">
        <v>1</v>
      </c>
      <c r="G66" s="77">
        <v>1</v>
      </c>
      <c r="H66" s="77">
        <v>0</v>
      </c>
      <c r="I66" s="77">
        <v>0</v>
      </c>
      <c r="J66" s="77">
        <v>0</v>
      </c>
      <c r="K66" s="77">
        <v>1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4</v>
      </c>
      <c r="AM66" s="42">
        <f t="shared" si="7"/>
        <v>1</v>
      </c>
      <c r="AN66" s="43" t="e">
        <f t="shared" si="9"/>
        <v>#VALUE!</v>
      </c>
    </row>
    <row r="67" spans="2:40" x14ac:dyDescent="0.25">
      <c r="B67" s="44" t="s">
        <v>1693</v>
      </c>
      <c r="C67" s="44" t="s">
        <v>1694</v>
      </c>
      <c r="D67" s="44">
        <v>56065</v>
      </c>
      <c r="E67" s="77">
        <v>1</v>
      </c>
      <c r="F67" s="77">
        <v>0</v>
      </c>
      <c r="G67" s="77">
        <v>1</v>
      </c>
      <c r="H67" s="77">
        <v>1</v>
      </c>
      <c r="I67" s="77">
        <v>1</v>
      </c>
      <c r="J67" s="77">
        <v>1</v>
      </c>
      <c r="K67" s="77">
        <v>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6</v>
      </c>
      <c r="AM67" s="42">
        <f t="shared" si="7"/>
        <v>1</v>
      </c>
      <c r="AN67" s="43" t="e">
        <f t="shared" si="9"/>
        <v>#VALUE!</v>
      </c>
    </row>
    <row r="68" spans="2:40" x14ac:dyDescent="0.25">
      <c r="B68" s="44" t="s">
        <v>1699</v>
      </c>
      <c r="C68" s="44" t="s">
        <v>1700</v>
      </c>
      <c r="D68" s="44">
        <v>56065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1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1</v>
      </c>
      <c r="AM68" s="42">
        <f t="shared" si="7"/>
        <v>1</v>
      </c>
      <c r="AN68" s="43" t="e">
        <f t="shared" si="9"/>
        <v>#VALUE!</v>
      </c>
    </row>
    <row r="69" spans="2:40" x14ac:dyDescent="0.25">
      <c r="B69" s="44" t="s">
        <v>1709</v>
      </c>
      <c r="C69" s="44" t="s">
        <v>1710</v>
      </c>
      <c r="D69" s="44">
        <v>56065</v>
      </c>
      <c r="E69" s="77">
        <v>1</v>
      </c>
      <c r="F69" s="77">
        <v>1</v>
      </c>
      <c r="G69" s="77">
        <v>1</v>
      </c>
      <c r="H69" s="77">
        <v>1</v>
      </c>
      <c r="I69" s="77">
        <v>1</v>
      </c>
      <c r="J69" s="77">
        <v>1</v>
      </c>
      <c r="K69" s="77">
        <v>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7</v>
      </c>
      <c r="AM69" s="42">
        <f t="shared" si="7"/>
        <v>1</v>
      </c>
      <c r="AN69" s="43" t="e">
        <f t="shared" si="9"/>
        <v>#VALUE!</v>
      </c>
    </row>
    <row r="70" spans="2:40" x14ac:dyDescent="0.25">
      <c r="B70" s="44" t="s">
        <v>1711</v>
      </c>
      <c r="C70" s="44" t="s">
        <v>1712</v>
      </c>
      <c r="D70" s="44">
        <v>56065</v>
      </c>
      <c r="E70" s="77">
        <v>0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1</v>
      </c>
      <c r="AM70" s="42">
        <f t="shared" si="7"/>
        <v>1</v>
      </c>
      <c r="AN70" s="43" t="e">
        <f t="shared" si="9"/>
        <v>#VALUE!</v>
      </c>
    </row>
    <row r="71" spans="2:40" x14ac:dyDescent="0.25">
      <c r="B71" s="44" t="s">
        <v>1717</v>
      </c>
      <c r="C71" s="44" t="s">
        <v>1718</v>
      </c>
      <c r="D71" s="44">
        <v>56065</v>
      </c>
      <c r="E71" s="77">
        <v>1</v>
      </c>
      <c r="F71" s="77">
        <v>1</v>
      </c>
      <c r="G71" s="77">
        <v>1</v>
      </c>
      <c r="H71" s="77">
        <v>1</v>
      </c>
      <c r="I71" s="77">
        <v>1</v>
      </c>
      <c r="J71" s="77">
        <v>1</v>
      </c>
      <c r="K71" s="77">
        <v>1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7</v>
      </c>
      <c r="AM71" s="42">
        <f t="shared" si="7"/>
        <v>1</v>
      </c>
      <c r="AN71" s="43" t="e">
        <f t="shared" si="9"/>
        <v>#VALUE!</v>
      </c>
    </row>
    <row r="72" spans="2:40" x14ac:dyDescent="0.25">
      <c r="B72" s="44" t="s">
        <v>1737</v>
      </c>
      <c r="C72" s="44" t="s">
        <v>1738</v>
      </c>
      <c r="D72" s="44">
        <v>56065</v>
      </c>
      <c r="E72" s="77">
        <v>1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2</v>
      </c>
      <c r="AM72" s="42">
        <f t="shared" si="7"/>
        <v>1</v>
      </c>
      <c r="AN72" s="43" t="e">
        <f t="shared" si="9"/>
        <v>#VALUE!</v>
      </c>
    </row>
    <row r="73" spans="2:40" x14ac:dyDescent="0.25">
      <c r="B73" s="44" t="s">
        <v>1739</v>
      </c>
      <c r="C73" s="44" t="s">
        <v>1740</v>
      </c>
      <c r="D73" s="44">
        <v>56065</v>
      </c>
      <c r="E73" s="77">
        <v>1</v>
      </c>
      <c r="F73" s="77">
        <v>1</v>
      </c>
      <c r="G73" s="77">
        <v>1</v>
      </c>
      <c r="H73" s="77">
        <v>1</v>
      </c>
      <c r="I73" s="77">
        <v>1</v>
      </c>
      <c r="J73" s="77">
        <v>1</v>
      </c>
      <c r="K73" s="77">
        <v>1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7</v>
      </c>
      <c r="AM73" s="42">
        <f t="shared" si="7"/>
        <v>1</v>
      </c>
      <c r="AN73" s="43" t="e">
        <f t="shared" si="9"/>
        <v>#VALUE!</v>
      </c>
    </row>
    <row r="74" spans="2:40" x14ac:dyDescent="0.25">
      <c r="B74" s="44" t="s">
        <v>1747</v>
      </c>
      <c r="C74" s="44" t="s">
        <v>1748</v>
      </c>
      <c r="D74" s="44">
        <v>56065</v>
      </c>
      <c r="E74" s="77">
        <v>1</v>
      </c>
      <c r="F74" s="77">
        <v>1</v>
      </c>
      <c r="G74" s="77">
        <v>1</v>
      </c>
      <c r="H74" s="77">
        <v>1</v>
      </c>
      <c r="I74" s="77">
        <v>1</v>
      </c>
      <c r="J74" s="77">
        <v>1</v>
      </c>
      <c r="K74" s="77">
        <v>1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7</v>
      </c>
      <c r="AM74" s="42">
        <f t="shared" si="7"/>
        <v>1</v>
      </c>
      <c r="AN74" s="43" t="e">
        <f t="shared" si="9"/>
        <v>#VALUE!</v>
      </c>
    </row>
    <row r="75" spans="2:40" x14ac:dyDescent="0.25">
      <c r="B75" s="44" t="s">
        <v>1753</v>
      </c>
      <c r="C75" s="44" t="s">
        <v>1754</v>
      </c>
      <c r="D75" s="44">
        <v>56065</v>
      </c>
      <c r="E75" s="77">
        <v>1</v>
      </c>
      <c r="F75" s="77">
        <v>1</v>
      </c>
      <c r="G75" s="77">
        <v>1</v>
      </c>
      <c r="H75" s="77">
        <v>1</v>
      </c>
      <c r="I75" s="77">
        <v>1</v>
      </c>
      <c r="J75" s="77">
        <v>1</v>
      </c>
      <c r="K75" s="77">
        <v>1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7</v>
      </c>
      <c r="AM75" s="42">
        <f t="shared" si="7"/>
        <v>1</v>
      </c>
      <c r="AN75" s="43" t="e">
        <f t="shared" si="9"/>
        <v>#VALUE!</v>
      </c>
    </row>
    <row r="76" spans="2:40" x14ac:dyDescent="0.25">
      <c r="B76" s="44" t="s">
        <v>1755</v>
      </c>
      <c r="C76" s="44" t="s">
        <v>1756</v>
      </c>
      <c r="D76" s="44">
        <v>56065</v>
      </c>
      <c r="E76" s="77">
        <v>1</v>
      </c>
      <c r="F76" s="77">
        <v>1</v>
      </c>
      <c r="G76" s="77">
        <v>1</v>
      </c>
      <c r="H76" s="77">
        <v>1</v>
      </c>
      <c r="I76" s="77">
        <v>1</v>
      </c>
      <c r="J76" s="77">
        <v>1</v>
      </c>
      <c r="K76" s="77">
        <v>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7</v>
      </c>
      <c r="AM76" s="42">
        <f t="shared" si="7"/>
        <v>1</v>
      </c>
      <c r="AN76" s="43" t="e">
        <f t="shared" si="9"/>
        <v>#VALUE!</v>
      </c>
    </row>
    <row r="77" spans="2:40" x14ac:dyDescent="0.25">
      <c r="B77" s="44" t="s">
        <v>1757</v>
      </c>
      <c r="C77" s="44" t="s">
        <v>1758</v>
      </c>
      <c r="D77" s="44">
        <v>56065</v>
      </c>
      <c r="E77" s="77">
        <v>1</v>
      </c>
      <c r="F77" s="77">
        <v>1</v>
      </c>
      <c r="G77" s="77">
        <v>1</v>
      </c>
      <c r="H77" s="77">
        <v>1</v>
      </c>
      <c r="I77" s="77">
        <v>1</v>
      </c>
      <c r="J77" s="77">
        <v>1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7</v>
      </c>
      <c r="AM77" s="42">
        <f t="shared" si="7"/>
        <v>1</v>
      </c>
      <c r="AN77" s="43" t="e">
        <f t="shared" si="9"/>
        <v>#VALUE!</v>
      </c>
    </row>
    <row r="78" spans="2:40" x14ac:dyDescent="0.25">
      <c r="B78" s="44" t="s">
        <v>1781</v>
      </c>
      <c r="C78" s="44" t="s">
        <v>1782</v>
      </c>
      <c r="D78" s="44">
        <v>56065</v>
      </c>
      <c r="E78" s="77">
        <v>1</v>
      </c>
      <c r="F78" s="77">
        <v>1</v>
      </c>
      <c r="G78" s="77">
        <v>1</v>
      </c>
      <c r="H78" s="77">
        <v>1</v>
      </c>
      <c r="I78" s="77">
        <v>1</v>
      </c>
      <c r="J78" s="77">
        <v>1</v>
      </c>
      <c r="K78" s="77">
        <v>1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7</v>
      </c>
      <c r="AM78" s="42">
        <f t="shared" si="7"/>
        <v>1</v>
      </c>
      <c r="AN78" s="43" t="e">
        <f t="shared" si="9"/>
        <v>#VALUE!</v>
      </c>
    </row>
    <row r="79" spans="2:40" x14ac:dyDescent="0.25">
      <c r="B79" s="44" t="s">
        <v>1795</v>
      </c>
      <c r="C79" s="44" t="s">
        <v>1796</v>
      </c>
      <c r="D79" s="44">
        <v>56065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1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1</v>
      </c>
      <c r="AM79" s="42">
        <f t="shared" si="7"/>
        <v>1</v>
      </c>
      <c r="AN79" s="43" t="e">
        <f t="shared" si="9"/>
        <v>#VALUE!</v>
      </c>
    </row>
    <row r="80" spans="2:40" x14ac:dyDescent="0.25">
      <c r="B80" s="44" t="s">
        <v>1805</v>
      </c>
      <c r="C80" s="44" t="s">
        <v>1806</v>
      </c>
      <c r="D80" s="44">
        <v>56065</v>
      </c>
      <c r="E80" s="77">
        <v>1</v>
      </c>
      <c r="F80" s="77">
        <v>1</v>
      </c>
      <c r="G80" s="77">
        <v>1</v>
      </c>
      <c r="H80" s="77">
        <v>1</v>
      </c>
      <c r="I80" s="77">
        <v>1</v>
      </c>
      <c r="J80" s="77">
        <v>1</v>
      </c>
      <c r="K80" s="77">
        <v>1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7</v>
      </c>
      <c r="AM80" s="42">
        <f t="shared" si="7"/>
        <v>1</v>
      </c>
      <c r="AN80" s="43" t="e">
        <f t="shared" si="9"/>
        <v>#VALUE!</v>
      </c>
    </row>
    <row r="81" spans="2:40" x14ac:dyDescent="0.25">
      <c r="B81" s="44" t="s">
        <v>1821</v>
      </c>
      <c r="C81" s="44" t="s">
        <v>1822</v>
      </c>
      <c r="D81" s="44">
        <v>56065</v>
      </c>
      <c r="E81" s="77">
        <v>1</v>
      </c>
      <c r="F81" s="77">
        <v>1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8"/>
        <v>7</v>
      </c>
      <c r="AM81" s="42">
        <f t="shared" si="7"/>
        <v>1</v>
      </c>
      <c r="AN81" s="43" t="e">
        <f t="shared" si="9"/>
        <v>#VALUE!</v>
      </c>
    </row>
    <row r="82" spans="2:40" x14ac:dyDescent="0.25">
      <c r="B82" s="44" t="s">
        <v>1833</v>
      </c>
      <c r="C82" s="44" t="s">
        <v>1834</v>
      </c>
      <c r="D82" s="44">
        <v>56065</v>
      </c>
      <c r="E82" s="77">
        <v>1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1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8"/>
        <v>2</v>
      </c>
      <c r="AM82" s="42">
        <f t="shared" si="7"/>
        <v>1</v>
      </c>
      <c r="AN82" s="43" t="e">
        <f t="shared" si="9"/>
        <v>#VALUE!</v>
      </c>
    </row>
    <row r="83" spans="2:40" x14ac:dyDescent="0.25">
      <c r="B83" s="44" t="s">
        <v>1633</v>
      </c>
      <c r="C83" s="44" t="s">
        <v>1634</v>
      </c>
      <c r="D83" s="44">
        <v>56070</v>
      </c>
      <c r="E83" s="77">
        <v>1</v>
      </c>
      <c r="F83" s="77">
        <v>1</v>
      </c>
      <c r="G83" s="77">
        <v>1</v>
      </c>
      <c r="H83" s="77">
        <v>1</v>
      </c>
      <c r="I83" s="77">
        <v>1</v>
      </c>
      <c r="J83" s="77">
        <v>0</v>
      </c>
      <c r="K83" s="77">
        <v>1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8"/>
        <v>6</v>
      </c>
      <c r="AM83" s="42">
        <f t="shared" si="7"/>
        <v>1</v>
      </c>
      <c r="AN83" s="43" t="e">
        <f t="shared" si="9"/>
        <v>#VALUE!</v>
      </c>
    </row>
    <row r="84" spans="2:40" x14ac:dyDescent="0.25">
      <c r="B84" s="44" t="s">
        <v>1635</v>
      </c>
      <c r="C84" s="44" t="s">
        <v>1636</v>
      </c>
      <c r="D84" s="44">
        <v>56070</v>
      </c>
      <c r="E84" s="77">
        <v>0</v>
      </c>
      <c r="F84" s="77">
        <v>1</v>
      </c>
      <c r="G84" s="77">
        <v>1</v>
      </c>
      <c r="H84" s="77">
        <v>1</v>
      </c>
      <c r="I84" s="77">
        <v>1</v>
      </c>
      <c r="J84" s="77">
        <v>1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8"/>
        <v>6</v>
      </c>
      <c r="AM84" s="42">
        <f t="shared" si="7"/>
        <v>1</v>
      </c>
      <c r="AN84" s="43" t="e">
        <f t="shared" si="9"/>
        <v>#VALUE!</v>
      </c>
    </row>
    <row r="85" spans="2:40" x14ac:dyDescent="0.25">
      <c r="B85" s="44" t="s">
        <v>1637</v>
      </c>
      <c r="C85" s="44" t="s">
        <v>1638</v>
      </c>
      <c r="D85" s="44">
        <v>56070</v>
      </c>
      <c r="E85" s="77">
        <v>1</v>
      </c>
      <c r="F85" s="77">
        <v>1</v>
      </c>
      <c r="G85" s="77">
        <v>1</v>
      </c>
      <c r="H85" s="77">
        <v>1</v>
      </c>
      <c r="I85" s="77">
        <v>0</v>
      </c>
      <c r="J85" s="77">
        <v>1</v>
      </c>
      <c r="K85" s="77">
        <v>1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" si="10">SUM(E85:AK85)</f>
        <v>6</v>
      </c>
      <c r="AM85" s="42">
        <f t="shared" si="7"/>
        <v>1</v>
      </c>
      <c r="AN85" s="43" t="e">
        <f t="shared" ref="AN85:AN116" si="11">SUMPRODUCT($F$17:$AL$17,F85:AK85)</f>
        <v>#VALUE!</v>
      </c>
    </row>
    <row r="86" spans="2:40" x14ac:dyDescent="0.25">
      <c r="B86" s="44" t="s">
        <v>1643</v>
      </c>
      <c r="C86" s="44" t="s">
        <v>1644</v>
      </c>
      <c r="D86" s="44">
        <v>56070</v>
      </c>
      <c r="E86" s="77">
        <v>1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1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ref="AL86:AL123" si="12">SUM(E86:AK86)</f>
        <v>2</v>
      </c>
      <c r="AM86" s="42">
        <f t="shared" si="7"/>
        <v>1</v>
      </c>
      <c r="AN86" s="43" t="e">
        <f t="shared" si="11"/>
        <v>#VALUE!</v>
      </c>
    </row>
    <row r="87" spans="2:40" x14ac:dyDescent="0.25">
      <c r="B87" s="44" t="s">
        <v>1647</v>
      </c>
      <c r="C87" s="44" t="s">
        <v>1648</v>
      </c>
      <c r="D87" s="44">
        <v>56070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1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2"/>
        <v>1</v>
      </c>
      <c r="AM87" s="42">
        <f t="shared" si="7"/>
        <v>1</v>
      </c>
      <c r="AN87" s="43" t="e">
        <f t="shared" si="11"/>
        <v>#VALUE!</v>
      </c>
    </row>
    <row r="88" spans="2:40" x14ac:dyDescent="0.25">
      <c r="B88" s="44" t="s">
        <v>1649</v>
      </c>
      <c r="C88" s="44" t="s">
        <v>1650</v>
      </c>
      <c r="D88" s="44">
        <v>56070</v>
      </c>
      <c r="E88" s="77">
        <v>1</v>
      </c>
      <c r="F88" s="77">
        <v>1</v>
      </c>
      <c r="G88" s="77">
        <v>1</v>
      </c>
      <c r="H88" s="77">
        <v>1</v>
      </c>
      <c r="I88" s="77">
        <v>0</v>
      </c>
      <c r="J88" s="77">
        <v>1</v>
      </c>
      <c r="K88" s="77">
        <v>1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2"/>
        <v>6</v>
      </c>
      <c r="AM88" s="42">
        <f t="shared" si="7"/>
        <v>1</v>
      </c>
      <c r="AN88" s="43" t="e">
        <f t="shared" si="11"/>
        <v>#VALUE!</v>
      </c>
    </row>
    <row r="89" spans="2:40" x14ac:dyDescent="0.25">
      <c r="B89" s="44" t="s">
        <v>1657</v>
      </c>
      <c r="C89" s="44" t="s">
        <v>1658</v>
      </c>
      <c r="D89" s="44">
        <v>56070</v>
      </c>
      <c r="E89" s="77">
        <v>1</v>
      </c>
      <c r="F89" s="77">
        <v>1</v>
      </c>
      <c r="G89" s="77">
        <v>1</v>
      </c>
      <c r="H89" s="77">
        <v>1</v>
      </c>
      <c r="I89" s="77">
        <v>1</v>
      </c>
      <c r="J89" s="77">
        <v>1</v>
      </c>
      <c r="K89" s="77">
        <v>1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2"/>
        <v>7</v>
      </c>
      <c r="AM89" s="42">
        <f t="shared" ref="AM89:AM122" si="13">IF(AL89=0,0,1)</f>
        <v>1</v>
      </c>
      <c r="AN89" s="43" t="e">
        <f t="shared" si="11"/>
        <v>#VALUE!</v>
      </c>
    </row>
    <row r="90" spans="2:40" x14ac:dyDescent="0.25">
      <c r="B90" s="44" t="s">
        <v>1661</v>
      </c>
      <c r="C90" s="44" t="s">
        <v>1662</v>
      </c>
      <c r="D90" s="44">
        <v>56070</v>
      </c>
      <c r="E90" s="77">
        <v>1</v>
      </c>
      <c r="F90" s="77">
        <v>1</v>
      </c>
      <c r="G90" s="77">
        <v>1</v>
      </c>
      <c r="H90" s="77">
        <v>1</v>
      </c>
      <c r="I90" s="77">
        <v>1</v>
      </c>
      <c r="J90" s="77">
        <v>1</v>
      </c>
      <c r="K90" s="77">
        <v>1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2"/>
        <v>7</v>
      </c>
      <c r="AM90" s="42">
        <f t="shared" si="13"/>
        <v>1</v>
      </c>
      <c r="AN90" s="43" t="e">
        <f t="shared" si="11"/>
        <v>#VALUE!</v>
      </c>
    </row>
    <row r="91" spans="2:40" x14ac:dyDescent="0.25">
      <c r="B91" s="44" t="s">
        <v>1663</v>
      </c>
      <c r="C91" s="44" t="s">
        <v>1664</v>
      </c>
      <c r="D91" s="44">
        <v>56070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1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2"/>
        <v>1</v>
      </c>
      <c r="AM91" s="42">
        <f t="shared" si="13"/>
        <v>1</v>
      </c>
      <c r="AN91" s="43" t="e">
        <f t="shared" si="11"/>
        <v>#VALUE!</v>
      </c>
    </row>
    <row r="92" spans="2:40" x14ac:dyDescent="0.25">
      <c r="B92" s="44" t="s">
        <v>1687</v>
      </c>
      <c r="C92" s="44" t="s">
        <v>1688</v>
      </c>
      <c r="D92" s="44">
        <v>56070</v>
      </c>
      <c r="E92" s="77">
        <v>1</v>
      </c>
      <c r="F92" s="77">
        <v>0</v>
      </c>
      <c r="G92" s="77">
        <v>0</v>
      </c>
      <c r="H92" s="77">
        <v>1</v>
      </c>
      <c r="I92" s="77">
        <v>0</v>
      </c>
      <c r="J92" s="77">
        <v>0</v>
      </c>
      <c r="K92" s="77">
        <v>1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2"/>
        <v>3</v>
      </c>
      <c r="AM92" s="42">
        <f t="shared" si="13"/>
        <v>1</v>
      </c>
      <c r="AN92" s="43" t="e">
        <f t="shared" si="11"/>
        <v>#VALUE!</v>
      </c>
    </row>
    <row r="93" spans="2:40" x14ac:dyDescent="0.25">
      <c r="B93" s="44" t="s">
        <v>1695</v>
      </c>
      <c r="C93" s="44" t="s">
        <v>1696</v>
      </c>
      <c r="D93" s="44">
        <v>56070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1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2"/>
        <v>1</v>
      </c>
      <c r="AM93" s="42">
        <f t="shared" si="13"/>
        <v>1</v>
      </c>
      <c r="AN93" s="43" t="e">
        <f t="shared" si="11"/>
        <v>#VALUE!</v>
      </c>
    </row>
    <row r="94" spans="2:40" x14ac:dyDescent="0.25">
      <c r="B94" s="44" t="s">
        <v>1701</v>
      </c>
      <c r="C94" s="44" t="s">
        <v>1702</v>
      </c>
      <c r="D94" s="44">
        <v>56070</v>
      </c>
      <c r="E94" s="77">
        <v>1</v>
      </c>
      <c r="F94" s="77">
        <v>1</v>
      </c>
      <c r="G94" s="77">
        <v>1</v>
      </c>
      <c r="H94" s="77">
        <v>1</v>
      </c>
      <c r="I94" s="77">
        <v>0</v>
      </c>
      <c r="J94" s="77">
        <v>0</v>
      </c>
      <c r="K94" s="77">
        <v>1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2"/>
        <v>5</v>
      </c>
      <c r="AM94" s="42">
        <f t="shared" si="13"/>
        <v>1</v>
      </c>
      <c r="AN94" s="43" t="e">
        <f t="shared" si="11"/>
        <v>#VALUE!</v>
      </c>
    </row>
    <row r="95" spans="2:40" x14ac:dyDescent="0.25">
      <c r="B95" s="44" t="s">
        <v>1703</v>
      </c>
      <c r="C95" s="44" t="s">
        <v>1704</v>
      </c>
      <c r="D95" s="44">
        <v>56070</v>
      </c>
      <c r="E95" s="77">
        <v>1</v>
      </c>
      <c r="F95" s="77">
        <v>1</v>
      </c>
      <c r="G95" s="77">
        <v>1</v>
      </c>
      <c r="H95" s="77">
        <v>1</v>
      </c>
      <c r="I95" s="77">
        <v>1</v>
      </c>
      <c r="J95" s="77">
        <v>1</v>
      </c>
      <c r="K95" s="77">
        <v>1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2"/>
        <v>7</v>
      </c>
      <c r="AM95" s="42">
        <f t="shared" si="13"/>
        <v>1</v>
      </c>
      <c r="AN95" s="43" t="e">
        <f t="shared" si="11"/>
        <v>#VALUE!</v>
      </c>
    </row>
    <row r="96" spans="2:40" x14ac:dyDescent="0.25">
      <c r="B96" s="44" t="s">
        <v>1707</v>
      </c>
      <c r="C96" s="44" t="s">
        <v>1708</v>
      </c>
      <c r="D96" s="44">
        <v>56070</v>
      </c>
      <c r="E96" s="77">
        <v>1</v>
      </c>
      <c r="F96" s="77">
        <v>1</v>
      </c>
      <c r="G96" s="77">
        <v>1</v>
      </c>
      <c r="H96" s="77">
        <v>0</v>
      </c>
      <c r="I96" s="77">
        <v>1</v>
      </c>
      <c r="J96" s="77">
        <v>1</v>
      </c>
      <c r="K96" s="77">
        <v>1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2"/>
        <v>6</v>
      </c>
      <c r="AM96" s="42">
        <f t="shared" si="13"/>
        <v>1</v>
      </c>
      <c r="AN96" s="43" t="e">
        <f t="shared" si="11"/>
        <v>#VALUE!</v>
      </c>
    </row>
    <row r="97" spans="2:40" x14ac:dyDescent="0.25">
      <c r="B97" s="44" t="s">
        <v>1715</v>
      </c>
      <c r="C97" s="44" t="s">
        <v>1716</v>
      </c>
      <c r="D97" s="44">
        <v>56070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1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2"/>
        <v>1</v>
      </c>
      <c r="AM97" s="42">
        <f t="shared" si="13"/>
        <v>1</v>
      </c>
      <c r="AN97" s="43" t="e">
        <f t="shared" si="11"/>
        <v>#VALUE!</v>
      </c>
    </row>
    <row r="98" spans="2:40" x14ac:dyDescent="0.25">
      <c r="B98" s="44" t="s">
        <v>1719</v>
      </c>
      <c r="C98" s="44" t="s">
        <v>1720</v>
      </c>
      <c r="D98" s="44">
        <v>56070</v>
      </c>
      <c r="E98" s="77">
        <v>1</v>
      </c>
      <c r="F98" s="77">
        <v>1</v>
      </c>
      <c r="G98" s="77">
        <v>1</v>
      </c>
      <c r="H98" s="77">
        <v>1</v>
      </c>
      <c r="I98" s="77">
        <v>1</v>
      </c>
      <c r="J98" s="77">
        <v>1</v>
      </c>
      <c r="K98" s="77">
        <v>1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2"/>
        <v>7</v>
      </c>
      <c r="AM98" s="42">
        <f t="shared" si="13"/>
        <v>1</v>
      </c>
      <c r="AN98" s="43" t="e">
        <f t="shared" si="11"/>
        <v>#VALUE!</v>
      </c>
    </row>
    <row r="99" spans="2:40" x14ac:dyDescent="0.25">
      <c r="B99" s="44" t="s">
        <v>1723</v>
      </c>
      <c r="C99" s="44" t="s">
        <v>1724</v>
      </c>
      <c r="D99" s="44">
        <v>56070</v>
      </c>
      <c r="E99" s="77">
        <v>1</v>
      </c>
      <c r="F99" s="77">
        <v>1</v>
      </c>
      <c r="G99" s="77">
        <v>1</v>
      </c>
      <c r="H99" s="77">
        <v>1</v>
      </c>
      <c r="I99" s="77">
        <v>1</v>
      </c>
      <c r="J99" s="77">
        <v>1</v>
      </c>
      <c r="K99" s="77">
        <v>1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2"/>
        <v>7</v>
      </c>
      <c r="AM99" s="42">
        <f t="shared" si="13"/>
        <v>1</v>
      </c>
      <c r="AN99" s="43" t="e">
        <f t="shared" si="11"/>
        <v>#VALUE!</v>
      </c>
    </row>
    <row r="100" spans="2:40" x14ac:dyDescent="0.25">
      <c r="B100" s="44" t="s">
        <v>1731</v>
      </c>
      <c r="C100" s="44" t="s">
        <v>1732</v>
      </c>
      <c r="D100" s="44">
        <v>56070</v>
      </c>
      <c r="E100" s="77">
        <v>1</v>
      </c>
      <c r="F100" s="77">
        <v>1</v>
      </c>
      <c r="G100" s="77">
        <v>1</v>
      </c>
      <c r="H100" s="77">
        <v>1</v>
      </c>
      <c r="I100" s="77">
        <v>1</v>
      </c>
      <c r="J100" s="77">
        <v>1</v>
      </c>
      <c r="K100" s="77">
        <v>1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2"/>
        <v>7</v>
      </c>
      <c r="AM100" s="42">
        <f t="shared" si="13"/>
        <v>1</v>
      </c>
      <c r="AN100" s="43" t="e">
        <f t="shared" si="11"/>
        <v>#VALUE!</v>
      </c>
    </row>
    <row r="101" spans="2:40" x14ac:dyDescent="0.25">
      <c r="B101" s="44" t="s">
        <v>1733</v>
      </c>
      <c r="C101" s="44" t="s">
        <v>1734</v>
      </c>
      <c r="D101" s="44">
        <v>56070</v>
      </c>
      <c r="E101" s="77">
        <v>1</v>
      </c>
      <c r="F101" s="77">
        <v>1</v>
      </c>
      <c r="G101" s="77">
        <v>1</v>
      </c>
      <c r="H101" s="77">
        <v>1</v>
      </c>
      <c r="I101" s="77">
        <v>1</v>
      </c>
      <c r="J101" s="77">
        <v>1</v>
      </c>
      <c r="K101" s="77">
        <v>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2"/>
        <v>7</v>
      </c>
      <c r="AM101" s="42">
        <f t="shared" si="13"/>
        <v>1</v>
      </c>
      <c r="AN101" s="43" t="e">
        <f t="shared" si="11"/>
        <v>#VALUE!</v>
      </c>
    </row>
    <row r="102" spans="2:40" x14ac:dyDescent="0.25">
      <c r="B102" s="44" t="s">
        <v>1735</v>
      </c>
      <c r="C102" s="44" t="s">
        <v>1736</v>
      </c>
      <c r="D102" s="44">
        <v>56070</v>
      </c>
      <c r="E102" s="77">
        <v>1</v>
      </c>
      <c r="F102" s="77">
        <v>1</v>
      </c>
      <c r="G102" s="77">
        <v>1</v>
      </c>
      <c r="H102" s="77">
        <v>1</v>
      </c>
      <c r="I102" s="77">
        <v>1</v>
      </c>
      <c r="J102" s="77">
        <v>1</v>
      </c>
      <c r="K102" s="77">
        <v>1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2"/>
        <v>7</v>
      </c>
      <c r="AM102" s="42">
        <f t="shared" si="13"/>
        <v>1</v>
      </c>
      <c r="AN102" s="43" t="e">
        <f t="shared" si="11"/>
        <v>#VALUE!</v>
      </c>
    </row>
    <row r="103" spans="2:40" x14ac:dyDescent="0.25">
      <c r="B103" s="44" t="s">
        <v>1743</v>
      </c>
      <c r="C103" s="44" t="s">
        <v>1744</v>
      </c>
      <c r="D103" s="44">
        <v>56070</v>
      </c>
      <c r="E103" s="77">
        <v>1</v>
      </c>
      <c r="F103" s="77">
        <v>0</v>
      </c>
      <c r="G103" s="77">
        <v>1</v>
      </c>
      <c r="H103" s="77">
        <v>1</v>
      </c>
      <c r="I103" s="77">
        <v>1</v>
      </c>
      <c r="J103" s="77">
        <v>0</v>
      </c>
      <c r="K103" s="77">
        <v>1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2"/>
        <v>5</v>
      </c>
      <c r="AM103" s="42">
        <f t="shared" si="13"/>
        <v>1</v>
      </c>
      <c r="AN103" s="43" t="e">
        <f t="shared" si="11"/>
        <v>#VALUE!</v>
      </c>
    </row>
    <row r="104" spans="2:40" x14ac:dyDescent="0.25">
      <c r="B104" s="44" t="s">
        <v>1751</v>
      </c>
      <c r="C104" s="44" t="s">
        <v>1752</v>
      </c>
      <c r="D104" s="44">
        <v>56070</v>
      </c>
      <c r="E104" s="77">
        <v>0</v>
      </c>
      <c r="F104" s="77">
        <v>1</v>
      </c>
      <c r="G104" s="77">
        <v>1</v>
      </c>
      <c r="H104" s="77">
        <v>0</v>
      </c>
      <c r="I104" s="77">
        <v>0</v>
      </c>
      <c r="J104" s="77">
        <v>1</v>
      </c>
      <c r="K104" s="77">
        <v>1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2"/>
        <v>4</v>
      </c>
      <c r="AM104" s="42">
        <f t="shared" si="13"/>
        <v>1</v>
      </c>
      <c r="AN104" s="43" t="e">
        <f t="shared" si="11"/>
        <v>#VALUE!</v>
      </c>
    </row>
    <row r="105" spans="2:40" x14ac:dyDescent="0.25">
      <c r="B105" s="44" t="s">
        <v>1761</v>
      </c>
      <c r="C105" s="44" t="s">
        <v>1762</v>
      </c>
      <c r="D105" s="44">
        <v>56070</v>
      </c>
      <c r="E105" s="77">
        <v>1</v>
      </c>
      <c r="F105" s="77">
        <v>1</v>
      </c>
      <c r="G105" s="77">
        <v>1</v>
      </c>
      <c r="H105" s="77">
        <v>0</v>
      </c>
      <c r="I105" s="77">
        <v>1</v>
      </c>
      <c r="J105" s="77">
        <v>1</v>
      </c>
      <c r="K105" s="77">
        <v>1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2"/>
        <v>6</v>
      </c>
      <c r="AM105" s="42">
        <f t="shared" si="13"/>
        <v>1</v>
      </c>
      <c r="AN105" s="43" t="e">
        <f t="shared" si="11"/>
        <v>#VALUE!</v>
      </c>
    </row>
    <row r="106" spans="2:40" x14ac:dyDescent="0.25">
      <c r="B106" s="44" t="s">
        <v>1765</v>
      </c>
      <c r="C106" s="44" t="s">
        <v>1766</v>
      </c>
      <c r="D106" s="44">
        <v>56070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1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2"/>
        <v>1</v>
      </c>
      <c r="AM106" s="42">
        <f t="shared" si="13"/>
        <v>1</v>
      </c>
      <c r="AN106" s="43" t="e">
        <f t="shared" si="11"/>
        <v>#VALUE!</v>
      </c>
    </row>
    <row r="107" spans="2:40" x14ac:dyDescent="0.25">
      <c r="B107" s="44" t="s">
        <v>1767</v>
      </c>
      <c r="C107" s="44" t="s">
        <v>1768</v>
      </c>
      <c r="D107" s="44">
        <v>56070</v>
      </c>
      <c r="E107" s="77">
        <v>1</v>
      </c>
      <c r="F107" s="77">
        <v>1</v>
      </c>
      <c r="G107" s="77">
        <v>1</v>
      </c>
      <c r="H107" s="77">
        <v>0</v>
      </c>
      <c r="I107" s="77">
        <v>0</v>
      </c>
      <c r="J107" s="77">
        <v>0</v>
      </c>
      <c r="K107" s="77">
        <v>1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2"/>
        <v>4</v>
      </c>
      <c r="AM107" s="42">
        <f t="shared" si="13"/>
        <v>1</v>
      </c>
      <c r="AN107" s="43" t="e">
        <f t="shared" si="11"/>
        <v>#VALUE!</v>
      </c>
    </row>
    <row r="108" spans="2:40" x14ac:dyDescent="0.25">
      <c r="B108" s="44" t="s">
        <v>1771</v>
      </c>
      <c r="C108" s="44" t="s">
        <v>1772</v>
      </c>
      <c r="D108" s="44">
        <v>56070</v>
      </c>
      <c r="E108" s="77">
        <v>1</v>
      </c>
      <c r="F108" s="77">
        <v>1</v>
      </c>
      <c r="G108" s="77">
        <v>1</v>
      </c>
      <c r="H108" s="77">
        <v>0</v>
      </c>
      <c r="I108" s="77">
        <v>1</v>
      </c>
      <c r="J108" s="77">
        <v>1</v>
      </c>
      <c r="K108" s="77">
        <v>1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2"/>
        <v>6</v>
      </c>
      <c r="AM108" s="42">
        <f t="shared" si="13"/>
        <v>1</v>
      </c>
      <c r="AN108" s="43" t="e">
        <f t="shared" si="11"/>
        <v>#VALUE!</v>
      </c>
    </row>
    <row r="109" spans="2:40" x14ac:dyDescent="0.25">
      <c r="B109" s="44" t="s">
        <v>1773</v>
      </c>
      <c r="C109" s="44" t="s">
        <v>1774</v>
      </c>
      <c r="D109" s="44">
        <v>56070</v>
      </c>
      <c r="E109" s="77">
        <v>1</v>
      </c>
      <c r="F109" s="77">
        <v>1</v>
      </c>
      <c r="G109" s="77">
        <v>1</v>
      </c>
      <c r="H109" s="77">
        <v>0</v>
      </c>
      <c r="I109" s="77">
        <v>1</v>
      </c>
      <c r="J109" s="77">
        <v>1</v>
      </c>
      <c r="K109" s="77">
        <v>1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2"/>
        <v>6</v>
      </c>
      <c r="AM109" s="42">
        <f t="shared" si="13"/>
        <v>1</v>
      </c>
      <c r="AN109" s="43" t="e">
        <f t="shared" si="11"/>
        <v>#VALUE!</v>
      </c>
    </row>
    <row r="110" spans="2:40" x14ac:dyDescent="0.25">
      <c r="B110" s="44" t="s">
        <v>1775</v>
      </c>
      <c r="C110" s="44" t="s">
        <v>1776</v>
      </c>
      <c r="D110" s="44">
        <v>56070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1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2"/>
        <v>1</v>
      </c>
      <c r="AM110" s="42">
        <f t="shared" si="13"/>
        <v>1</v>
      </c>
      <c r="AN110" s="43" t="e">
        <f t="shared" si="11"/>
        <v>#VALUE!</v>
      </c>
    </row>
    <row r="111" spans="2:40" x14ac:dyDescent="0.25">
      <c r="B111" s="44" t="s">
        <v>1783</v>
      </c>
      <c r="C111" s="44" t="s">
        <v>1784</v>
      </c>
      <c r="D111" s="44">
        <v>56070</v>
      </c>
      <c r="E111" s="77">
        <v>1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1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2"/>
        <v>2</v>
      </c>
      <c r="AM111" s="42">
        <f t="shared" si="13"/>
        <v>1</v>
      </c>
      <c r="AN111" s="43" t="e">
        <f t="shared" si="11"/>
        <v>#VALUE!</v>
      </c>
    </row>
    <row r="112" spans="2:40" x14ac:dyDescent="0.25">
      <c r="B112" s="44" t="s">
        <v>1787</v>
      </c>
      <c r="C112" s="44" t="s">
        <v>1788</v>
      </c>
      <c r="D112" s="44">
        <v>56070</v>
      </c>
      <c r="E112" s="77">
        <v>1</v>
      </c>
      <c r="F112" s="77">
        <v>1</v>
      </c>
      <c r="G112" s="77">
        <v>1</v>
      </c>
      <c r="H112" s="77">
        <v>0</v>
      </c>
      <c r="I112" s="77">
        <v>1</v>
      </c>
      <c r="J112" s="77">
        <v>1</v>
      </c>
      <c r="K112" s="77">
        <v>1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2"/>
        <v>6</v>
      </c>
      <c r="AM112" s="42">
        <f t="shared" si="13"/>
        <v>1</v>
      </c>
      <c r="AN112" s="43" t="e">
        <f t="shared" si="11"/>
        <v>#VALUE!</v>
      </c>
    </row>
    <row r="113" spans="2:40" x14ac:dyDescent="0.25">
      <c r="B113" s="44" t="s">
        <v>1791</v>
      </c>
      <c r="C113" s="44" t="s">
        <v>1792</v>
      </c>
      <c r="D113" s="44">
        <v>56070</v>
      </c>
      <c r="E113" s="77">
        <v>1</v>
      </c>
      <c r="F113" s="77">
        <v>1</v>
      </c>
      <c r="G113" s="77">
        <v>1</v>
      </c>
      <c r="H113" s="77">
        <v>1</v>
      </c>
      <c r="I113" s="77">
        <v>1</v>
      </c>
      <c r="J113" s="77">
        <v>1</v>
      </c>
      <c r="K113" s="77">
        <v>1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2"/>
        <v>7</v>
      </c>
      <c r="AM113" s="42">
        <f t="shared" si="13"/>
        <v>1</v>
      </c>
      <c r="AN113" s="43" t="e">
        <f t="shared" si="11"/>
        <v>#VALUE!</v>
      </c>
    </row>
    <row r="114" spans="2:40" x14ac:dyDescent="0.25">
      <c r="B114" s="44" t="s">
        <v>1793</v>
      </c>
      <c r="C114" s="44" t="s">
        <v>1794</v>
      </c>
      <c r="D114" s="44">
        <v>56070</v>
      </c>
      <c r="E114" s="77">
        <v>1</v>
      </c>
      <c r="F114" s="77">
        <v>1</v>
      </c>
      <c r="G114" s="77">
        <v>1</v>
      </c>
      <c r="H114" s="77">
        <v>1</v>
      </c>
      <c r="I114" s="77">
        <v>1</v>
      </c>
      <c r="J114" s="77">
        <v>1</v>
      </c>
      <c r="K114" s="77">
        <v>1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2"/>
        <v>7</v>
      </c>
      <c r="AM114" s="42">
        <f t="shared" si="13"/>
        <v>1</v>
      </c>
      <c r="AN114" s="43" t="e">
        <f t="shared" si="11"/>
        <v>#VALUE!</v>
      </c>
    </row>
    <row r="115" spans="2:40" x14ac:dyDescent="0.25">
      <c r="B115" s="44" t="s">
        <v>1803</v>
      </c>
      <c r="C115" s="44" t="s">
        <v>1804</v>
      </c>
      <c r="D115" s="44">
        <v>56070</v>
      </c>
      <c r="E115" s="77">
        <v>1</v>
      </c>
      <c r="F115" s="77">
        <v>1</v>
      </c>
      <c r="G115" s="77">
        <v>1</v>
      </c>
      <c r="H115" s="77">
        <v>1</v>
      </c>
      <c r="I115" s="77">
        <v>1</v>
      </c>
      <c r="J115" s="77">
        <v>1</v>
      </c>
      <c r="K115" s="77">
        <v>1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2"/>
        <v>7</v>
      </c>
      <c r="AM115" s="42">
        <f t="shared" si="13"/>
        <v>1</v>
      </c>
      <c r="AN115" s="43" t="e">
        <f t="shared" si="11"/>
        <v>#VALUE!</v>
      </c>
    </row>
    <row r="116" spans="2:40" x14ac:dyDescent="0.25">
      <c r="B116" s="44" t="s">
        <v>1811</v>
      </c>
      <c r="C116" s="44" t="s">
        <v>1812</v>
      </c>
      <c r="D116" s="44">
        <v>56070</v>
      </c>
      <c r="E116" s="77">
        <v>1</v>
      </c>
      <c r="F116" s="77">
        <v>1</v>
      </c>
      <c r="G116" s="77">
        <v>1</v>
      </c>
      <c r="H116" s="77">
        <v>1</v>
      </c>
      <c r="I116" s="77">
        <v>1</v>
      </c>
      <c r="J116" s="77">
        <v>0</v>
      </c>
      <c r="K116" s="77">
        <v>1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2"/>
        <v>6</v>
      </c>
      <c r="AM116" s="42">
        <f t="shared" si="13"/>
        <v>1</v>
      </c>
      <c r="AN116" s="43" t="e">
        <f t="shared" si="11"/>
        <v>#VALUE!</v>
      </c>
    </row>
    <row r="117" spans="2:40" x14ac:dyDescent="0.25">
      <c r="B117" s="44" t="s">
        <v>1813</v>
      </c>
      <c r="C117" s="44" t="s">
        <v>1814</v>
      </c>
      <c r="D117" s="44">
        <v>56070</v>
      </c>
      <c r="E117" s="77">
        <v>1</v>
      </c>
      <c r="F117" s="77">
        <v>1</v>
      </c>
      <c r="G117" s="77">
        <v>1</v>
      </c>
      <c r="H117" s="77">
        <v>1</v>
      </c>
      <c r="I117" s="77">
        <v>1</v>
      </c>
      <c r="J117" s="77">
        <v>1</v>
      </c>
      <c r="K117" s="77">
        <v>1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2"/>
        <v>7</v>
      </c>
      <c r="AM117" s="42">
        <f t="shared" si="13"/>
        <v>1</v>
      </c>
      <c r="AN117" s="43" t="e">
        <f t="shared" ref="AN117:AN122" si="14">SUMPRODUCT($F$17:$AL$17,F117:AK117)</f>
        <v>#VALUE!</v>
      </c>
    </row>
    <row r="118" spans="2:40" x14ac:dyDescent="0.25">
      <c r="B118" s="44" t="s">
        <v>1815</v>
      </c>
      <c r="C118" s="44" t="s">
        <v>1816</v>
      </c>
      <c r="D118" s="44">
        <v>56070</v>
      </c>
      <c r="E118" s="77">
        <v>1</v>
      </c>
      <c r="F118" s="77">
        <v>1</v>
      </c>
      <c r="G118" s="77">
        <v>1</v>
      </c>
      <c r="H118" s="77">
        <v>0</v>
      </c>
      <c r="I118" s="77">
        <v>0</v>
      </c>
      <c r="J118" s="77">
        <v>0</v>
      </c>
      <c r="K118" s="77">
        <v>1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2"/>
        <v>4</v>
      </c>
      <c r="AM118" s="42">
        <f t="shared" si="13"/>
        <v>1</v>
      </c>
      <c r="AN118" s="43" t="e">
        <f t="shared" si="14"/>
        <v>#VALUE!</v>
      </c>
    </row>
    <row r="119" spans="2:40" x14ac:dyDescent="0.25">
      <c r="B119" s="44" t="s">
        <v>1817</v>
      </c>
      <c r="C119" s="44" t="s">
        <v>1818</v>
      </c>
      <c r="D119" s="44">
        <v>56070</v>
      </c>
      <c r="E119" s="77">
        <v>1</v>
      </c>
      <c r="F119" s="77">
        <v>1</v>
      </c>
      <c r="G119" s="77">
        <v>1</v>
      </c>
      <c r="H119" s="77">
        <v>1</v>
      </c>
      <c r="I119" s="77">
        <v>1</v>
      </c>
      <c r="J119" s="77">
        <v>1</v>
      </c>
      <c r="K119" s="77">
        <v>1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2"/>
        <v>7</v>
      </c>
      <c r="AM119" s="42">
        <f t="shared" si="13"/>
        <v>1</v>
      </c>
      <c r="AN119" s="43" t="e">
        <f t="shared" si="14"/>
        <v>#VALUE!</v>
      </c>
    </row>
    <row r="120" spans="2:40" x14ac:dyDescent="0.25">
      <c r="B120" s="44" t="s">
        <v>1819</v>
      </c>
      <c r="C120" s="44" t="s">
        <v>1820</v>
      </c>
      <c r="D120" s="44">
        <v>56070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1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2"/>
        <v>1</v>
      </c>
      <c r="AM120" s="42">
        <f t="shared" si="13"/>
        <v>1</v>
      </c>
      <c r="AN120" s="43" t="e">
        <f t="shared" si="14"/>
        <v>#VALUE!</v>
      </c>
    </row>
    <row r="121" spans="2:40" x14ac:dyDescent="0.25">
      <c r="B121" s="44" t="s">
        <v>1823</v>
      </c>
      <c r="C121" s="44" t="s">
        <v>1824</v>
      </c>
      <c r="D121" s="44">
        <v>56070</v>
      </c>
      <c r="E121" s="77">
        <v>1</v>
      </c>
      <c r="F121" s="77">
        <v>1</v>
      </c>
      <c r="G121" s="77">
        <v>1</v>
      </c>
      <c r="H121" s="77">
        <v>1</v>
      </c>
      <c r="I121" s="77">
        <v>1</v>
      </c>
      <c r="J121" s="77">
        <v>1</v>
      </c>
      <c r="K121" s="77">
        <v>1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2"/>
        <v>7</v>
      </c>
      <c r="AM121" s="42">
        <f t="shared" si="13"/>
        <v>1</v>
      </c>
      <c r="AN121" s="43" t="e">
        <f t="shared" si="14"/>
        <v>#VALUE!</v>
      </c>
    </row>
    <row r="122" spans="2:40" x14ac:dyDescent="0.25">
      <c r="B122" s="44" t="s">
        <v>1835</v>
      </c>
      <c r="C122" s="44" t="s">
        <v>1836</v>
      </c>
      <c r="D122" s="44">
        <v>56070</v>
      </c>
      <c r="E122" s="77">
        <v>1</v>
      </c>
      <c r="F122" s="77">
        <v>1</v>
      </c>
      <c r="G122" s="77">
        <v>1</v>
      </c>
      <c r="H122" s="77">
        <v>0</v>
      </c>
      <c r="I122" s="77">
        <v>1</v>
      </c>
      <c r="J122" s="77">
        <v>1</v>
      </c>
      <c r="K122" s="77">
        <v>1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2"/>
        <v>6</v>
      </c>
      <c r="AM122" s="42">
        <f t="shared" si="13"/>
        <v>1</v>
      </c>
      <c r="AN122" s="43" t="e">
        <f t="shared" si="14"/>
        <v>#VALUE!</v>
      </c>
    </row>
    <row r="123" spans="2:40" x14ac:dyDescent="0.25">
      <c r="AL123" s="45">
        <f t="shared" si="12"/>
        <v>0</v>
      </c>
    </row>
    <row r="124" spans="2:40" x14ac:dyDescent="0.25">
      <c r="B124" s="44" t="s">
        <v>1837</v>
      </c>
    </row>
    <row r="126" spans="2:40" x14ac:dyDescent="0.25">
      <c r="B126" s="44" t="s">
        <v>1838</v>
      </c>
    </row>
  </sheetData>
  <sortState ref="B24:D125">
    <sortCondition ref="D24:D125"/>
    <sortCondition ref="B24:B125"/>
  </sortState>
  <mergeCells count="5">
    <mergeCell ref="B12:D12"/>
    <mergeCell ref="B13:D13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37"/>
  <sheetViews>
    <sheetView zoomScale="80" zoomScaleNormal="80" zoomScalePageLayoutView="80" workbookViewId="0">
      <pane xSplit="4" ySplit="19" topLeftCell="J118" activePane="bottomRight" state="frozen"/>
      <selection activeCell="A19" sqref="A19"/>
      <selection pane="topRight" activeCell="A19" sqref="A19"/>
      <selection pane="bottomLeft" activeCell="A19" sqref="A19"/>
      <selection pane="bottomRight" activeCell="J129" sqref="J129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377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1890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113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350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6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360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96" t="s">
        <v>1879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SUM(E20:E132)</f>
        <v>2</v>
      </c>
      <c r="F13" s="86">
        <f t="shared" ref="F13:AL13" si="0">SUM(F20:F132)</f>
        <v>0</v>
      </c>
      <c r="G13" s="86">
        <f t="shared" si="0"/>
        <v>85</v>
      </c>
      <c r="H13" s="86">
        <f t="shared" si="0"/>
        <v>78</v>
      </c>
      <c r="I13" s="86">
        <f t="shared" si="0"/>
        <v>71</v>
      </c>
      <c r="J13" s="86">
        <f t="shared" si="0"/>
        <v>70</v>
      </c>
      <c r="K13" s="86">
        <f t="shared" si="0"/>
        <v>57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350</v>
      </c>
      <c r="AM13" s="18">
        <f>SUM(AL20:AL122)</f>
        <v>350</v>
      </c>
      <c r="AN13" s="19" t="e">
        <f>SUM(AN20:AN122)</f>
        <v>#VALUE!</v>
      </c>
    </row>
    <row r="14" spans="1:50" x14ac:dyDescent="0.25">
      <c r="B14" s="87"/>
      <c r="C14" s="87"/>
      <c r="D14" s="87" t="s">
        <v>1878</v>
      </c>
      <c r="E14" s="23">
        <f>SUMIF($D$20:$D$132,56685,E20:E132)</f>
        <v>0</v>
      </c>
      <c r="F14" s="23">
        <f t="shared" ref="F14:AL14" si="1">SUMIF($D$20:$D$132,56685,F20:F132)</f>
        <v>0</v>
      </c>
      <c r="G14" s="23">
        <f t="shared" si="1"/>
        <v>45</v>
      </c>
      <c r="H14" s="23">
        <f t="shared" si="1"/>
        <v>41</v>
      </c>
      <c r="I14" s="23">
        <f t="shared" si="1"/>
        <v>37</v>
      </c>
      <c r="J14" s="23">
        <f t="shared" si="1"/>
        <v>37</v>
      </c>
      <c r="K14" s="23">
        <f t="shared" si="1"/>
        <v>36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196</v>
      </c>
      <c r="AM14" s="88"/>
      <c r="AN14" s="88"/>
    </row>
    <row r="15" spans="1:50" x14ac:dyDescent="0.25">
      <c r="B15" s="87"/>
      <c r="C15" s="87"/>
      <c r="D15" s="87" t="s">
        <v>1873</v>
      </c>
      <c r="E15" s="23">
        <f>SUMIF($D$20:$D$132,56690,E20:E132)</f>
        <v>2</v>
      </c>
      <c r="F15" s="23">
        <f t="shared" ref="F15:AL15" si="2">SUMIF($D$20:$D$132,56690,F20:F132)</f>
        <v>0</v>
      </c>
      <c r="G15" s="23">
        <f t="shared" si="2"/>
        <v>40</v>
      </c>
      <c r="H15" s="23">
        <f t="shared" si="2"/>
        <v>37</v>
      </c>
      <c r="I15" s="23">
        <f t="shared" si="2"/>
        <v>34</v>
      </c>
      <c r="J15" s="23">
        <f t="shared" si="2"/>
        <v>33</v>
      </c>
      <c r="K15" s="23">
        <f t="shared" si="2"/>
        <v>21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154</v>
      </c>
      <c r="AM15" s="88"/>
      <c r="AN15" s="88"/>
    </row>
    <row r="16" spans="1:50" x14ac:dyDescent="0.25">
      <c r="A16" s="79"/>
      <c r="B16" s="110" t="s">
        <v>13</v>
      </c>
      <c r="C16" s="110"/>
      <c r="D16" s="110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1" x14ac:dyDescent="0.25">
      <c r="B17" s="111" t="s">
        <v>14</v>
      </c>
      <c r="C17" s="111"/>
      <c r="D17" s="111"/>
      <c r="E17" s="90">
        <f t="shared" ref="E17:AK17" si="3">IF(E13=0,0,1)</f>
        <v>1</v>
      </c>
      <c r="F17" s="90">
        <f t="shared" si="3"/>
        <v>0</v>
      </c>
      <c r="G17" s="90">
        <f t="shared" si="3"/>
        <v>1</v>
      </c>
      <c r="H17" s="90">
        <f t="shared" si="3"/>
        <v>1</v>
      </c>
      <c r="I17" s="90">
        <f t="shared" si="3"/>
        <v>1</v>
      </c>
      <c r="J17" s="90">
        <f t="shared" si="3"/>
        <v>1</v>
      </c>
      <c r="K17" s="90">
        <f t="shared" si="3"/>
        <v>1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6</v>
      </c>
      <c r="AM17" s="88"/>
      <c r="AN17" s="88"/>
    </row>
    <row r="18" spans="1:41" ht="66.95" customHeight="1" x14ac:dyDescent="0.25">
      <c r="A18" s="91"/>
      <c r="B18" s="109" t="s">
        <v>15</v>
      </c>
      <c r="C18" s="109"/>
      <c r="D18" s="109"/>
      <c r="E18" s="46"/>
      <c r="F18" s="46" t="s">
        <v>1894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1" x14ac:dyDescent="0.25">
      <c r="B19" s="35" t="s">
        <v>16</v>
      </c>
      <c r="C19" s="35" t="s">
        <v>17</v>
      </c>
      <c r="D19" s="88" t="s">
        <v>18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79"/>
      <c r="B20" s="44" t="s">
        <v>378</v>
      </c>
      <c r="C20" s="44" t="s">
        <v>379</v>
      </c>
      <c r="D20" s="44">
        <v>56685</v>
      </c>
      <c r="E20" s="77">
        <v>0</v>
      </c>
      <c r="F20" s="77">
        <v>0</v>
      </c>
      <c r="G20" s="77">
        <v>1</v>
      </c>
      <c r="H20" s="77">
        <v>1</v>
      </c>
      <c r="I20" s="77">
        <v>1</v>
      </c>
      <c r="J20" s="77">
        <v>1</v>
      </c>
      <c r="K20" s="77">
        <v>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51" si="4">SUM(E20:AK20)</f>
        <v>5</v>
      </c>
      <c r="AM20" s="42">
        <f>IF(AL20=0,0,1)</f>
        <v>1</v>
      </c>
      <c r="AN20" s="43" t="e">
        <f t="shared" ref="AN20:AN51" si="5">SUMPRODUCT($E$16:$AL$16,E20:AK20)</f>
        <v>#VALUE!</v>
      </c>
    </row>
    <row r="21" spans="1:41" x14ac:dyDescent="0.25">
      <c r="B21" s="44" t="s">
        <v>388</v>
      </c>
      <c r="C21" s="44" t="s">
        <v>389</v>
      </c>
      <c r="D21" s="44">
        <v>56685</v>
      </c>
      <c r="E21" s="77">
        <v>0</v>
      </c>
      <c r="F21" s="77">
        <v>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5</v>
      </c>
      <c r="AM21" s="42">
        <f t="shared" ref="AM21:AM87" si="6">IF(AL21=0,0,1)</f>
        <v>1</v>
      </c>
      <c r="AN21" s="43" t="e">
        <f t="shared" si="5"/>
        <v>#VALUE!</v>
      </c>
    </row>
    <row r="22" spans="1:41" x14ac:dyDescent="0.25">
      <c r="B22" s="44" t="s">
        <v>402</v>
      </c>
      <c r="C22" s="44" t="s">
        <v>403</v>
      </c>
      <c r="D22" s="44">
        <v>56685</v>
      </c>
      <c r="E22" s="77">
        <v>0</v>
      </c>
      <c r="F22" s="77">
        <v>0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5</v>
      </c>
      <c r="AM22" s="42">
        <f t="shared" si="6"/>
        <v>1</v>
      </c>
      <c r="AN22" s="43" t="e">
        <f t="shared" si="5"/>
        <v>#VALUE!</v>
      </c>
    </row>
    <row r="23" spans="1:41" x14ac:dyDescent="0.25">
      <c r="B23" s="44" t="s">
        <v>404</v>
      </c>
      <c r="C23" s="44" t="s">
        <v>405</v>
      </c>
      <c r="D23" s="44">
        <v>56685</v>
      </c>
      <c r="E23" s="77">
        <v>0</v>
      </c>
      <c r="F23" s="77">
        <v>0</v>
      </c>
      <c r="G23" s="77">
        <v>0</v>
      </c>
      <c r="H23" s="77">
        <v>0</v>
      </c>
      <c r="I23" s="77">
        <v>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1</v>
      </c>
      <c r="AM23" s="42">
        <f t="shared" si="6"/>
        <v>1</v>
      </c>
      <c r="AN23" s="43" t="e">
        <f t="shared" si="5"/>
        <v>#VALUE!</v>
      </c>
    </row>
    <row r="24" spans="1:41" x14ac:dyDescent="0.25">
      <c r="B24" s="44" t="s">
        <v>410</v>
      </c>
      <c r="C24" s="44" t="s">
        <v>411</v>
      </c>
      <c r="D24" s="44">
        <v>56685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0</v>
      </c>
      <c r="AM24" s="42">
        <f t="shared" si="6"/>
        <v>0</v>
      </c>
      <c r="AN24" s="43" t="e">
        <f t="shared" si="5"/>
        <v>#VALUE!</v>
      </c>
    </row>
    <row r="25" spans="1:41" x14ac:dyDescent="0.25">
      <c r="B25" s="44" t="s">
        <v>416</v>
      </c>
      <c r="C25" s="44" t="s">
        <v>417</v>
      </c>
      <c r="D25" s="44">
        <v>56685</v>
      </c>
      <c r="E25" s="77">
        <v>0</v>
      </c>
      <c r="F25" s="77">
        <v>0</v>
      </c>
      <c r="G25" s="77">
        <v>1</v>
      </c>
      <c r="H25" s="77">
        <v>1</v>
      </c>
      <c r="I25" s="77">
        <v>1</v>
      </c>
      <c r="J25" s="77">
        <v>1</v>
      </c>
      <c r="K25" s="77">
        <v>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5</v>
      </c>
      <c r="AM25" s="42">
        <f t="shared" si="6"/>
        <v>1</v>
      </c>
      <c r="AN25" s="43" t="e">
        <f t="shared" si="5"/>
        <v>#VALUE!</v>
      </c>
    </row>
    <row r="26" spans="1:41" x14ac:dyDescent="0.25">
      <c r="B26" s="44" t="s">
        <v>418</v>
      </c>
      <c r="C26" s="44" t="s">
        <v>419</v>
      </c>
      <c r="D26" s="44">
        <v>56685</v>
      </c>
      <c r="E26" s="77">
        <v>0</v>
      </c>
      <c r="F26" s="77">
        <v>0</v>
      </c>
      <c r="G26" s="77">
        <v>1</v>
      </c>
      <c r="H26" s="77">
        <v>1</v>
      </c>
      <c r="I26" s="77">
        <v>1</v>
      </c>
      <c r="J26" s="77">
        <v>1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5</v>
      </c>
      <c r="AM26" s="42">
        <f t="shared" si="6"/>
        <v>1</v>
      </c>
      <c r="AN26" s="43" t="e">
        <f t="shared" si="5"/>
        <v>#VALUE!</v>
      </c>
    </row>
    <row r="27" spans="1:41" x14ac:dyDescent="0.25">
      <c r="B27" s="44" t="s">
        <v>420</v>
      </c>
      <c r="C27" s="44" t="s">
        <v>421</v>
      </c>
      <c r="D27" s="44">
        <v>56685</v>
      </c>
      <c r="E27" s="77">
        <v>0</v>
      </c>
      <c r="F27" s="77">
        <v>0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5</v>
      </c>
      <c r="AM27" s="42">
        <f t="shared" si="6"/>
        <v>1</v>
      </c>
      <c r="AN27" s="43" t="e">
        <f t="shared" si="5"/>
        <v>#VALUE!</v>
      </c>
    </row>
    <row r="28" spans="1:41" x14ac:dyDescent="0.25">
      <c r="B28" s="44" t="s">
        <v>426</v>
      </c>
      <c r="C28" s="44" t="s">
        <v>427</v>
      </c>
      <c r="D28" s="44">
        <v>56685</v>
      </c>
      <c r="E28" s="77">
        <v>0</v>
      </c>
      <c r="F28" s="77">
        <v>0</v>
      </c>
      <c r="G28" s="77">
        <v>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1</v>
      </c>
      <c r="AM28" s="42">
        <f t="shared" si="6"/>
        <v>1</v>
      </c>
      <c r="AN28" s="43" t="e">
        <f t="shared" si="5"/>
        <v>#VALUE!</v>
      </c>
    </row>
    <row r="29" spans="1:41" x14ac:dyDescent="0.25">
      <c r="B29" s="44" t="s">
        <v>428</v>
      </c>
      <c r="C29" s="44" t="s">
        <v>429</v>
      </c>
      <c r="D29" s="44">
        <v>56685</v>
      </c>
      <c r="E29" s="77">
        <v>0</v>
      </c>
      <c r="F29" s="77">
        <v>0</v>
      </c>
      <c r="G29" s="77">
        <v>1</v>
      </c>
      <c r="H29" s="77">
        <v>1</v>
      </c>
      <c r="I29" s="77">
        <v>1</v>
      </c>
      <c r="J29" s="77">
        <v>1</v>
      </c>
      <c r="K29" s="77">
        <v>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5</v>
      </c>
      <c r="AM29" s="42">
        <f t="shared" si="6"/>
        <v>1</v>
      </c>
      <c r="AN29" s="43" t="e">
        <f t="shared" si="5"/>
        <v>#VALUE!</v>
      </c>
    </row>
    <row r="30" spans="1:41" x14ac:dyDescent="0.25">
      <c r="B30" s="44" t="s">
        <v>430</v>
      </c>
      <c r="C30" s="44" t="s">
        <v>431</v>
      </c>
      <c r="D30" s="44">
        <v>56685</v>
      </c>
      <c r="E30" s="77">
        <v>0</v>
      </c>
      <c r="F30" s="77">
        <v>0</v>
      </c>
      <c r="G30" s="77">
        <v>1</v>
      </c>
      <c r="H30" s="77">
        <v>1</v>
      </c>
      <c r="I30" s="77">
        <v>0</v>
      </c>
      <c r="J30" s="77">
        <v>1</v>
      </c>
      <c r="K30" s="77">
        <v>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4</v>
      </c>
      <c r="AM30" s="42">
        <f t="shared" si="6"/>
        <v>1</v>
      </c>
      <c r="AN30" s="43" t="e">
        <f t="shared" si="5"/>
        <v>#VALUE!</v>
      </c>
    </row>
    <row r="31" spans="1:41" x14ac:dyDescent="0.25">
      <c r="B31" s="44" t="s">
        <v>432</v>
      </c>
      <c r="C31" s="44" t="s">
        <v>433</v>
      </c>
      <c r="D31" s="44">
        <v>56685</v>
      </c>
      <c r="E31" s="77">
        <v>0</v>
      </c>
      <c r="F31" s="77">
        <v>0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5</v>
      </c>
      <c r="AM31" s="42">
        <f t="shared" si="6"/>
        <v>1</v>
      </c>
      <c r="AN31" s="43" t="e">
        <f t="shared" si="5"/>
        <v>#VALUE!</v>
      </c>
    </row>
    <row r="32" spans="1:41" x14ac:dyDescent="0.25">
      <c r="B32" s="44" t="s">
        <v>436</v>
      </c>
      <c r="C32" s="44" t="s">
        <v>437</v>
      </c>
      <c r="D32" s="44">
        <v>56685</v>
      </c>
      <c r="E32" s="77">
        <v>0</v>
      </c>
      <c r="F32" s="77">
        <v>0</v>
      </c>
      <c r="G32" s="77">
        <v>1</v>
      </c>
      <c r="H32" s="77">
        <v>1</v>
      </c>
      <c r="I32" s="77">
        <v>1</v>
      </c>
      <c r="J32" s="77">
        <v>1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5</v>
      </c>
      <c r="AM32" s="42">
        <f t="shared" si="6"/>
        <v>1</v>
      </c>
      <c r="AN32" s="43" t="e">
        <f t="shared" si="5"/>
        <v>#VALUE!</v>
      </c>
    </row>
    <row r="33" spans="2:40" x14ac:dyDescent="0.25">
      <c r="B33" s="44" t="s">
        <v>440</v>
      </c>
      <c r="C33" s="44" t="s">
        <v>441</v>
      </c>
      <c r="D33" s="44">
        <v>56685</v>
      </c>
      <c r="E33" s="77">
        <v>0</v>
      </c>
      <c r="F33" s="77">
        <v>0</v>
      </c>
      <c r="G33" s="77">
        <v>1</v>
      </c>
      <c r="H33" s="77">
        <v>1</v>
      </c>
      <c r="I33" s="77">
        <v>1</v>
      </c>
      <c r="J33" s="77">
        <v>1</v>
      </c>
      <c r="K33" s="77">
        <v>1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5</v>
      </c>
      <c r="AM33" s="42">
        <f t="shared" si="6"/>
        <v>1</v>
      </c>
      <c r="AN33" s="43" t="e">
        <f t="shared" si="5"/>
        <v>#VALUE!</v>
      </c>
    </row>
    <row r="34" spans="2:40" x14ac:dyDescent="0.25">
      <c r="B34" s="44" t="s">
        <v>448</v>
      </c>
      <c r="C34" s="44" t="s">
        <v>449</v>
      </c>
      <c r="D34" s="44">
        <v>56685</v>
      </c>
      <c r="E34" s="77">
        <v>0</v>
      </c>
      <c r="F34" s="77">
        <v>0</v>
      </c>
      <c r="G34" s="77">
        <v>1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5</v>
      </c>
      <c r="AM34" s="42">
        <f t="shared" si="6"/>
        <v>1</v>
      </c>
      <c r="AN34" s="43" t="e">
        <f t="shared" si="5"/>
        <v>#VALUE!</v>
      </c>
    </row>
    <row r="35" spans="2:40" x14ac:dyDescent="0.25">
      <c r="B35" s="44" t="s">
        <v>452</v>
      </c>
      <c r="C35" s="44" t="s">
        <v>453</v>
      </c>
      <c r="D35" s="44">
        <v>56685</v>
      </c>
      <c r="E35" s="77">
        <v>0</v>
      </c>
      <c r="F35" s="77">
        <v>0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5</v>
      </c>
      <c r="AM35" s="42">
        <f t="shared" si="6"/>
        <v>1</v>
      </c>
      <c r="AN35" s="43" t="e">
        <f t="shared" si="5"/>
        <v>#VALUE!</v>
      </c>
    </row>
    <row r="36" spans="2:40" x14ac:dyDescent="0.25">
      <c r="B36" s="44" t="s">
        <v>454</v>
      </c>
      <c r="C36" s="44" t="s">
        <v>455</v>
      </c>
      <c r="D36" s="44">
        <v>56685</v>
      </c>
      <c r="E36" s="77">
        <v>0</v>
      </c>
      <c r="F36" s="77">
        <v>0</v>
      </c>
      <c r="G36" s="77">
        <v>1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2</v>
      </c>
      <c r="AM36" s="42">
        <f t="shared" si="6"/>
        <v>1</v>
      </c>
      <c r="AN36" s="43" t="e">
        <f t="shared" si="5"/>
        <v>#VALUE!</v>
      </c>
    </row>
    <row r="37" spans="2:40" x14ac:dyDescent="0.25">
      <c r="B37" s="44" t="s">
        <v>462</v>
      </c>
      <c r="C37" s="44" t="s">
        <v>463</v>
      </c>
      <c r="D37" s="44">
        <v>56685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6"/>
        <v>0</v>
      </c>
      <c r="AN37" s="43" t="e">
        <f t="shared" si="5"/>
        <v>#VALUE!</v>
      </c>
    </row>
    <row r="38" spans="2:40" x14ac:dyDescent="0.25">
      <c r="B38" s="44" t="s">
        <v>466</v>
      </c>
      <c r="C38" s="44" t="s">
        <v>467</v>
      </c>
      <c r="D38" s="44">
        <v>56685</v>
      </c>
      <c r="E38" s="77">
        <v>0</v>
      </c>
      <c r="F38" s="77">
        <v>0</v>
      </c>
      <c r="G38" s="77">
        <v>1</v>
      </c>
      <c r="H38" s="77">
        <v>1</v>
      </c>
      <c r="I38" s="77">
        <v>0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4</v>
      </c>
      <c r="AM38" s="42">
        <f t="shared" si="6"/>
        <v>1</v>
      </c>
      <c r="AN38" s="43" t="e">
        <f t="shared" si="5"/>
        <v>#VALUE!</v>
      </c>
    </row>
    <row r="39" spans="2:40" x14ac:dyDescent="0.25">
      <c r="B39" s="44" t="s">
        <v>472</v>
      </c>
      <c r="C39" s="44" t="s">
        <v>473</v>
      </c>
      <c r="D39" s="44">
        <v>56685</v>
      </c>
      <c r="E39" s="77">
        <v>0</v>
      </c>
      <c r="F39" s="77">
        <v>0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5</v>
      </c>
      <c r="AM39" s="42">
        <f t="shared" si="6"/>
        <v>1</v>
      </c>
      <c r="AN39" s="43" t="e">
        <f t="shared" si="5"/>
        <v>#VALUE!</v>
      </c>
    </row>
    <row r="40" spans="2:40" x14ac:dyDescent="0.25">
      <c r="B40" s="44" t="s">
        <v>474</v>
      </c>
      <c r="C40" s="44" t="s">
        <v>475</v>
      </c>
      <c r="D40" s="44">
        <v>56685</v>
      </c>
      <c r="E40" s="77">
        <v>0</v>
      </c>
      <c r="F40" s="77">
        <v>0</v>
      </c>
      <c r="G40" s="77">
        <v>1</v>
      </c>
      <c r="H40" s="77">
        <v>1</v>
      </c>
      <c r="I40" s="77">
        <v>0</v>
      </c>
      <c r="J40" s="77">
        <v>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3</v>
      </c>
      <c r="AM40" s="42">
        <f t="shared" si="6"/>
        <v>1</v>
      </c>
      <c r="AN40" s="43" t="e">
        <f t="shared" si="5"/>
        <v>#VALUE!</v>
      </c>
    </row>
    <row r="41" spans="2:40" x14ac:dyDescent="0.25">
      <c r="B41" s="44" t="s">
        <v>476</v>
      </c>
      <c r="C41" s="44" t="s">
        <v>477</v>
      </c>
      <c r="D41" s="44">
        <v>56685</v>
      </c>
      <c r="E41" s="77">
        <v>0</v>
      </c>
      <c r="F41" s="77">
        <v>0</v>
      </c>
      <c r="G41" s="77">
        <v>1</v>
      </c>
      <c r="H41" s="77">
        <v>1</v>
      </c>
      <c r="I41" s="77">
        <v>0</v>
      </c>
      <c r="J41" s="77">
        <v>1</v>
      </c>
      <c r="K41" s="77">
        <v>1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4</v>
      </c>
      <c r="AM41" s="42">
        <f t="shared" si="6"/>
        <v>1</v>
      </c>
      <c r="AN41" s="43" t="e">
        <f t="shared" si="5"/>
        <v>#VALUE!</v>
      </c>
    </row>
    <row r="42" spans="2:40" x14ac:dyDescent="0.25">
      <c r="B42" s="44" t="s">
        <v>478</v>
      </c>
      <c r="C42" s="44" t="s">
        <v>479</v>
      </c>
      <c r="D42" s="44">
        <v>56685</v>
      </c>
      <c r="E42" s="77">
        <v>0</v>
      </c>
      <c r="F42" s="77">
        <v>0</v>
      </c>
      <c r="G42" s="77">
        <v>1</v>
      </c>
      <c r="H42" s="77">
        <v>1</v>
      </c>
      <c r="I42" s="77">
        <v>1</v>
      </c>
      <c r="J42" s="77">
        <v>1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5</v>
      </c>
      <c r="AM42" s="42">
        <f t="shared" si="6"/>
        <v>1</v>
      </c>
      <c r="AN42" s="43" t="e">
        <f t="shared" si="5"/>
        <v>#VALUE!</v>
      </c>
    </row>
    <row r="43" spans="2:40" x14ac:dyDescent="0.25">
      <c r="B43" s="44" t="s">
        <v>480</v>
      </c>
      <c r="C43" s="44" t="s">
        <v>481</v>
      </c>
      <c r="D43" s="44">
        <v>56685</v>
      </c>
      <c r="E43" s="77">
        <v>0</v>
      </c>
      <c r="F43" s="77">
        <v>0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5</v>
      </c>
      <c r="AM43" s="42">
        <f t="shared" si="6"/>
        <v>1</v>
      </c>
      <c r="AN43" s="43" t="e">
        <f t="shared" si="5"/>
        <v>#VALUE!</v>
      </c>
    </row>
    <row r="44" spans="2:40" x14ac:dyDescent="0.25">
      <c r="B44" s="44" t="s">
        <v>486</v>
      </c>
      <c r="C44" s="44" t="s">
        <v>487</v>
      </c>
      <c r="D44" s="44">
        <v>56685</v>
      </c>
      <c r="E44" s="77">
        <v>0</v>
      </c>
      <c r="F44" s="77">
        <v>0</v>
      </c>
      <c r="G44" s="77">
        <v>1</v>
      </c>
      <c r="H44" s="77">
        <v>1</v>
      </c>
      <c r="I44" s="77">
        <v>1</v>
      </c>
      <c r="J44" s="77">
        <v>1</v>
      </c>
      <c r="K44" s="77">
        <v>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5</v>
      </c>
      <c r="AM44" s="42">
        <f t="shared" si="6"/>
        <v>1</v>
      </c>
      <c r="AN44" s="43" t="e">
        <f t="shared" si="5"/>
        <v>#VALUE!</v>
      </c>
    </row>
    <row r="45" spans="2:40" x14ac:dyDescent="0.25">
      <c r="B45" s="44" t="s">
        <v>496</v>
      </c>
      <c r="C45" s="44" t="s">
        <v>497</v>
      </c>
      <c r="D45" s="44">
        <v>56685</v>
      </c>
      <c r="E45" s="77">
        <v>0</v>
      </c>
      <c r="F45" s="77">
        <v>0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5</v>
      </c>
      <c r="AM45" s="42">
        <f t="shared" si="6"/>
        <v>1</v>
      </c>
      <c r="AN45" s="43" t="e">
        <f t="shared" si="5"/>
        <v>#VALUE!</v>
      </c>
    </row>
    <row r="46" spans="2:40" x14ac:dyDescent="0.25">
      <c r="B46" s="44" t="s">
        <v>498</v>
      </c>
      <c r="C46" s="44" t="s">
        <v>499</v>
      </c>
      <c r="D46" s="44">
        <v>56685</v>
      </c>
      <c r="E46" s="77">
        <v>0</v>
      </c>
      <c r="F46" s="77">
        <v>0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5</v>
      </c>
      <c r="AM46" s="42">
        <f t="shared" si="6"/>
        <v>1</v>
      </c>
      <c r="AN46" s="43" t="e">
        <f t="shared" si="5"/>
        <v>#VALUE!</v>
      </c>
    </row>
    <row r="47" spans="2:40" x14ac:dyDescent="0.25">
      <c r="B47" s="44" t="s">
        <v>500</v>
      </c>
      <c r="C47" s="44" t="s">
        <v>501</v>
      </c>
      <c r="D47" s="44">
        <v>56685</v>
      </c>
      <c r="E47" s="77">
        <v>0</v>
      </c>
      <c r="F47" s="77">
        <v>0</v>
      </c>
      <c r="G47" s="77">
        <v>1</v>
      </c>
      <c r="H47" s="77">
        <v>1</v>
      </c>
      <c r="I47" s="77">
        <v>1</v>
      </c>
      <c r="J47" s="77">
        <v>1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4</v>
      </c>
      <c r="AM47" s="42">
        <f t="shared" si="6"/>
        <v>1</v>
      </c>
      <c r="AN47" s="43" t="e">
        <f t="shared" si="5"/>
        <v>#VALUE!</v>
      </c>
    </row>
    <row r="48" spans="2:40" x14ac:dyDescent="0.25">
      <c r="B48" s="44" t="s">
        <v>502</v>
      </c>
      <c r="C48" s="44" t="s">
        <v>503</v>
      </c>
      <c r="D48" s="44">
        <v>56685</v>
      </c>
      <c r="E48" s="77">
        <v>0</v>
      </c>
      <c r="F48" s="77">
        <v>0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5</v>
      </c>
      <c r="AM48" s="42">
        <f t="shared" si="6"/>
        <v>1</v>
      </c>
      <c r="AN48" s="43" t="e">
        <f t="shared" si="5"/>
        <v>#VALUE!</v>
      </c>
    </row>
    <row r="49" spans="2:40" x14ac:dyDescent="0.25">
      <c r="B49" s="44" t="s">
        <v>504</v>
      </c>
      <c r="C49" s="44" t="s">
        <v>505</v>
      </c>
      <c r="D49" s="44">
        <v>56685</v>
      </c>
      <c r="E49" s="77">
        <v>0</v>
      </c>
      <c r="F49" s="77">
        <v>0</v>
      </c>
      <c r="G49" s="77">
        <v>1</v>
      </c>
      <c r="H49" s="77">
        <v>1</v>
      </c>
      <c r="I49" s="77">
        <v>1</v>
      </c>
      <c r="J49" s="77">
        <v>0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4"/>
        <v>4</v>
      </c>
      <c r="AM49" s="42">
        <f t="shared" si="6"/>
        <v>1</v>
      </c>
      <c r="AN49" s="43" t="e">
        <f t="shared" si="5"/>
        <v>#VALUE!</v>
      </c>
    </row>
    <row r="50" spans="2:40" x14ac:dyDescent="0.25">
      <c r="B50" s="44" t="s">
        <v>506</v>
      </c>
      <c r="C50" s="44" t="s">
        <v>507</v>
      </c>
      <c r="D50" s="44">
        <v>56685</v>
      </c>
      <c r="E50" s="77">
        <v>0</v>
      </c>
      <c r="F50" s="77">
        <v>0</v>
      </c>
      <c r="G50" s="77">
        <v>1</v>
      </c>
      <c r="H50" s="77">
        <v>1</v>
      </c>
      <c r="I50" s="77">
        <v>1</v>
      </c>
      <c r="J50" s="77">
        <v>1</v>
      </c>
      <c r="K50" s="77">
        <v>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4"/>
        <v>5</v>
      </c>
      <c r="AM50" s="42">
        <f t="shared" si="6"/>
        <v>1</v>
      </c>
      <c r="AN50" s="43" t="e">
        <f t="shared" si="5"/>
        <v>#VALUE!</v>
      </c>
    </row>
    <row r="51" spans="2:40" x14ac:dyDescent="0.25">
      <c r="B51" s="44" t="s">
        <v>508</v>
      </c>
      <c r="C51" s="44" t="s">
        <v>509</v>
      </c>
      <c r="D51" s="44">
        <v>56685</v>
      </c>
      <c r="E51" s="77">
        <v>0</v>
      </c>
      <c r="F51" s="77">
        <v>0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4"/>
        <v>5</v>
      </c>
      <c r="AM51" s="42">
        <f t="shared" si="6"/>
        <v>1</v>
      </c>
      <c r="AN51" s="43" t="e">
        <f t="shared" si="5"/>
        <v>#VALUE!</v>
      </c>
    </row>
    <row r="52" spans="2:40" x14ac:dyDescent="0.25">
      <c r="B52" s="44" t="s">
        <v>510</v>
      </c>
      <c r="C52" s="44" t="s">
        <v>511</v>
      </c>
      <c r="D52" s="44">
        <v>56685</v>
      </c>
      <c r="E52" s="77">
        <v>0</v>
      </c>
      <c r="F52" s="77">
        <v>0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ref="AL52:AL83" si="7">SUM(E52:AK52)</f>
        <v>5</v>
      </c>
      <c r="AM52" s="42">
        <f t="shared" si="6"/>
        <v>1</v>
      </c>
      <c r="AN52" s="43" t="e">
        <f t="shared" ref="AN52:AN83" si="8">SUMPRODUCT($E$16:$AL$16,E52:AK52)</f>
        <v>#VALUE!</v>
      </c>
    </row>
    <row r="53" spans="2:40" x14ac:dyDescent="0.25">
      <c r="B53" s="44" t="s">
        <v>514</v>
      </c>
      <c r="C53" s="44" t="s">
        <v>515</v>
      </c>
      <c r="D53" s="44">
        <v>56685</v>
      </c>
      <c r="E53" s="77">
        <v>0</v>
      </c>
      <c r="F53" s="77">
        <v>0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7"/>
        <v>5</v>
      </c>
      <c r="AM53" s="42">
        <f t="shared" si="6"/>
        <v>1</v>
      </c>
      <c r="AN53" s="43" t="e">
        <f t="shared" si="8"/>
        <v>#VALUE!</v>
      </c>
    </row>
    <row r="54" spans="2:40" x14ac:dyDescent="0.25">
      <c r="B54" s="44" t="s">
        <v>516</v>
      </c>
      <c r="C54" s="44" t="s">
        <v>517</v>
      </c>
      <c r="D54" s="44">
        <v>56685</v>
      </c>
      <c r="E54" s="77">
        <v>0</v>
      </c>
      <c r="F54" s="77">
        <v>0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7"/>
        <v>5</v>
      </c>
      <c r="AM54" s="42">
        <f t="shared" si="6"/>
        <v>1</v>
      </c>
      <c r="AN54" s="43" t="e">
        <f t="shared" si="8"/>
        <v>#VALUE!</v>
      </c>
    </row>
    <row r="55" spans="2:40" x14ac:dyDescent="0.25">
      <c r="B55" s="44" t="s">
        <v>520</v>
      </c>
      <c r="C55" s="44" t="s">
        <v>521</v>
      </c>
      <c r="D55" s="44">
        <v>56685</v>
      </c>
      <c r="E55" s="77">
        <v>0</v>
      </c>
      <c r="F55" s="77">
        <v>0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7"/>
        <v>5</v>
      </c>
      <c r="AM55" s="42">
        <f t="shared" si="6"/>
        <v>1</v>
      </c>
      <c r="AN55" s="43" t="e">
        <f t="shared" si="8"/>
        <v>#VALUE!</v>
      </c>
    </row>
    <row r="56" spans="2:40" x14ac:dyDescent="0.25">
      <c r="B56" s="44" t="s">
        <v>524</v>
      </c>
      <c r="C56" s="44" t="s">
        <v>525</v>
      </c>
      <c r="D56" s="44">
        <v>56685</v>
      </c>
      <c r="E56" s="77">
        <v>0</v>
      </c>
      <c r="F56" s="77">
        <v>0</v>
      </c>
      <c r="G56" s="77">
        <v>1</v>
      </c>
      <c r="H56" s="77">
        <v>1</v>
      </c>
      <c r="I56" s="77">
        <v>1</v>
      </c>
      <c r="J56" s="77">
        <v>0</v>
      </c>
      <c r="K56" s="77">
        <v>1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7"/>
        <v>4</v>
      </c>
      <c r="AM56" s="42">
        <f t="shared" si="6"/>
        <v>1</v>
      </c>
      <c r="AN56" s="43" t="e">
        <f t="shared" si="8"/>
        <v>#VALUE!</v>
      </c>
    </row>
    <row r="57" spans="2:40" x14ac:dyDescent="0.25">
      <c r="B57" s="44" t="s">
        <v>528</v>
      </c>
      <c r="C57" s="44" t="s">
        <v>529</v>
      </c>
      <c r="D57" s="44">
        <v>56685</v>
      </c>
      <c r="E57" s="77">
        <v>0</v>
      </c>
      <c r="F57" s="77">
        <v>0</v>
      </c>
      <c r="G57" s="77">
        <v>1</v>
      </c>
      <c r="H57" s="77">
        <v>0</v>
      </c>
      <c r="I57" s="77">
        <v>1</v>
      </c>
      <c r="J57" s="77">
        <v>1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7"/>
        <v>3</v>
      </c>
      <c r="AM57" s="42">
        <f t="shared" si="6"/>
        <v>1</v>
      </c>
      <c r="AN57" s="43" t="e">
        <f t="shared" si="8"/>
        <v>#VALUE!</v>
      </c>
    </row>
    <row r="58" spans="2:40" x14ac:dyDescent="0.25">
      <c r="B58" s="44" t="s">
        <v>530</v>
      </c>
      <c r="C58" s="44" t="s">
        <v>531</v>
      </c>
      <c r="D58" s="44">
        <v>56685</v>
      </c>
      <c r="E58" s="77">
        <v>0</v>
      </c>
      <c r="F58" s="77">
        <v>0</v>
      </c>
      <c r="G58" s="77">
        <v>1</v>
      </c>
      <c r="H58" s="77">
        <v>1</v>
      </c>
      <c r="I58" s="77">
        <v>1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7"/>
        <v>3</v>
      </c>
      <c r="AM58" s="42">
        <f t="shared" si="6"/>
        <v>1</v>
      </c>
      <c r="AN58" s="43" t="e">
        <f t="shared" si="8"/>
        <v>#VALUE!</v>
      </c>
    </row>
    <row r="59" spans="2:40" x14ac:dyDescent="0.25">
      <c r="B59" s="44" t="s">
        <v>536</v>
      </c>
      <c r="C59" s="44" t="s">
        <v>537</v>
      </c>
      <c r="D59" s="44">
        <v>56685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7"/>
        <v>0</v>
      </c>
      <c r="AM59" s="42">
        <f t="shared" si="6"/>
        <v>0</v>
      </c>
      <c r="AN59" s="43" t="e">
        <f t="shared" si="8"/>
        <v>#VALUE!</v>
      </c>
    </row>
    <row r="60" spans="2:40" x14ac:dyDescent="0.25">
      <c r="B60" s="44" t="s">
        <v>540</v>
      </c>
      <c r="C60" s="44" t="s">
        <v>541</v>
      </c>
      <c r="D60" s="44">
        <v>56685</v>
      </c>
      <c r="E60" s="77">
        <v>0</v>
      </c>
      <c r="F60" s="77">
        <v>0</v>
      </c>
      <c r="G60" s="77">
        <v>1</v>
      </c>
      <c r="H60" s="77">
        <v>0</v>
      </c>
      <c r="I60" s="77">
        <v>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7"/>
        <v>2</v>
      </c>
      <c r="AM60" s="42">
        <f t="shared" si="6"/>
        <v>1</v>
      </c>
      <c r="AN60" s="43" t="e">
        <f t="shared" si="8"/>
        <v>#VALUE!</v>
      </c>
    </row>
    <row r="61" spans="2:40" x14ac:dyDescent="0.25">
      <c r="B61" s="44" t="s">
        <v>554</v>
      </c>
      <c r="C61" s="44" t="s">
        <v>555</v>
      </c>
      <c r="D61" s="44">
        <v>56685</v>
      </c>
      <c r="E61" s="77">
        <v>0</v>
      </c>
      <c r="F61" s="77">
        <v>0</v>
      </c>
      <c r="G61" s="77">
        <v>1</v>
      </c>
      <c r="H61" s="77">
        <v>1</v>
      </c>
      <c r="I61" s="77">
        <v>1</v>
      </c>
      <c r="J61" s="77">
        <v>1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7"/>
        <v>4</v>
      </c>
      <c r="AM61" s="42">
        <f t="shared" si="6"/>
        <v>1</v>
      </c>
      <c r="AN61" s="43" t="e">
        <f t="shared" si="8"/>
        <v>#VALUE!</v>
      </c>
    </row>
    <row r="62" spans="2:40" x14ac:dyDescent="0.25">
      <c r="B62" s="44" t="s">
        <v>564</v>
      </c>
      <c r="C62" s="44" t="s">
        <v>565</v>
      </c>
      <c r="D62" s="44">
        <v>56685</v>
      </c>
      <c r="E62" s="77">
        <v>0</v>
      </c>
      <c r="F62" s="77">
        <v>0</v>
      </c>
      <c r="G62" s="77">
        <v>1</v>
      </c>
      <c r="H62" s="77">
        <v>1</v>
      </c>
      <c r="I62" s="77">
        <v>0</v>
      </c>
      <c r="J62" s="77">
        <v>1</v>
      </c>
      <c r="K62" s="77">
        <v>1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7"/>
        <v>4</v>
      </c>
      <c r="AM62" s="42">
        <f t="shared" si="6"/>
        <v>1</v>
      </c>
      <c r="AN62" s="43" t="e">
        <f t="shared" si="8"/>
        <v>#VALUE!</v>
      </c>
    </row>
    <row r="63" spans="2:40" x14ac:dyDescent="0.25">
      <c r="B63" s="44" t="s">
        <v>566</v>
      </c>
      <c r="C63" s="44" t="s">
        <v>567</v>
      </c>
      <c r="D63" s="44">
        <v>56685</v>
      </c>
      <c r="E63" s="77">
        <v>0</v>
      </c>
      <c r="F63" s="77">
        <v>0</v>
      </c>
      <c r="G63" s="77">
        <v>1</v>
      </c>
      <c r="H63" s="77">
        <v>1</v>
      </c>
      <c r="I63" s="77">
        <v>0</v>
      </c>
      <c r="J63" s="77">
        <v>0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7"/>
        <v>3</v>
      </c>
      <c r="AM63" s="42">
        <f t="shared" si="6"/>
        <v>1</v>
      </c>
      <c r="AN63" s="43" t="e">
        <f t="shared" si="8"/>
        <v>#VALUE!</v>
      </c>
    </row>
    <row r="64" spans="2:40" x14ac:dyDescent="0.25">
      <c r="B64" s="44" t="s">
        <v>576</v>
      </c>
      <c r="C64" s="44" t="s">
        <v>577</v>
      </c>
      <c r="D64" s="44">
        <v>56685</v>
      </c>
      <c r="E64" s="77">
        <v>0</v>
      </c>
      <c r="F64" s="77">
        <v>0</v>
      </c>
      <c r="G64" s="77">
        <v>1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7"/>
        <v>1</v>
      </c>
      <c r="AM64" s="42">
        <f t="shared" si="6"/>
        <v>1</v>
      </c>
      <c r="AN64" s="43" t="e">
        <f t="shared" si="8"/>
        <v>#VALUE!</v>
      </c>
    </row>
    <row r="65" spans="2:40" x14ac:dyDescent="0.25">
      <c r="B65" s="44" t="s">
        <v>578</v>
      </c>
      <c r="C65" s="44" t="s">
        <v>579</v>
      </c>
      <c r="D65" s="44">
        <v>56685</v>
      </c>
      <c r="E65" s="77">
        <v>0</v>
      </c>
      <c r="F65" s="77">
        <v>0</v>
      </c>
      <c r="G65" s="77">
        <v>1</v>
      </c>
      <c r="H65" s="77">
        <v>1</v>
      </c>
      <c r="I65" s="77">
        <v>1</v>
      </c>
      <c r="J65" s="77">
        <v>1</v>
      </c>
      <c r="K65" s="77">
        <v>1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7"/>
        <v>5</v>
      </c>
      <c r="AM65" s="42">
        <f t="shared" si="6"/>
        <v>1</v>
      </c>
      <c r="AN65" s="43" t="e">
        <f t="shared" si="8"/>
        <v>#VALUE!</v>
      </c>
    </row>
    <row r="66" spans="2:40" x14ac:dyDescent="0.25">
      <c r="B66" s="44" t="s">
        <v>580</v>
      </c>
      <c r="C66" s="44" t="s">
        <v>581</v>
      </c>
      <c r="D66" s="44">
        <v>56685</v>
      </c>
      <c r="E66" s="77">
        <v>0</v>
      </c>
      <c r="F66" s="77">
        <v>0</v>
      </c>
      <c r="G66" s="77">
        <v>1</v>
      </c>
      <c r="H66" s="77">
        <v>1</v>
      </c>
      <c r="I66" s="77">
        <v>1</v>
      </c>
      <c r="J66" s="77">
        <v>1</v>
      </c>
      <c r="K66" s="77">
        <v>1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7"/>
        <v>5</v>
      </c>
      <c r="AM66" s="42">
        <f t="shared" si="6"/>
        <v>1</v>
      </c>
      <c r="AN66" s="43" t="e">
        <f t="shared" si="8"/>
        <v>#VALUE!</v>
      </c>
    </row>
    <row r="67" spans="2:40" x14ac:dyDescent="0.25">
      <c r="B67" s="44" t="s">
        <v>582</v>
      </c>
      <c r="C67" s="44" t="s">
        <v>583</v>
      </c>
      <c r="D67" s="44">
        <v>56685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7"/>
        <v>0</v>
      </c>
      <c r="AM67" s="42">
        <f t="shared" si="6"/>
        <v>0</v>
      </c>
      <c r="AN67" s="43" t="e">
        <f t="shared" si="8"/>
        <v>#VALUE!</v>
      </c>
    </row>
    <row r="68" spans="2:40" x14ac:dyDescent="0.25">
      <c r="B68" s="44" t="s">
        <v>586</v>
      </c>
      <c r="C68" s="44" t="s">
        <v>587</v>
      </c>
      <c r="D68" s="44">
        <v>56685</v>
      </c>
      <c r="E68" s="77">
        <v>0</v>
      </c>
      <c r="F68" s="77">
        <v>0</v>
      </c>
      <c r="G68" s="77">
        <v>1</v>
      </c>
      <c r="H68" s="77">
        <v>1</v>
      </c>
      <c r="I68" s="77">
        <v>1</v>
      </c>
      <c r="J68" s="77">
        <v>1</v>
      </c>
      <c r="K68" s="77">
        <v>1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7"/>
        <v>5</v>
      </c>
      <c r="AM68" s="42">
        <f t="shared" si="6"/>
        <v>1</v>
      </c>
      <c r="AN68" s="43" t="e">
        <f t="shared" si="8"/>
        <v>#VALUE!</v>
      </c>
    </row>
    <row r="69" spans="2:40" x14ac:dyDescent="0.25">
      <c r="B69" s="44" t="s">
        <v>588</v>
      </c>
      <c r="C69" s="44" t="s">
        <v>589</v>
      </c>
      <c r="D69" s="44">
        <v>56685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7"/>
        <v>0</v>
      </c>
      <c r="AM69" s="42">
        <f t="shared" si="6"/>
        <v>0</v>
      </c>
      <c r="AN69" s="43" t="e">
        <f t="shared" si="8"/>
        <v>#VALUE!</v>
      </c>
    </row>
    <row r="70" spans="2:40" x14ac:dyDescent="0.25">
      <c r="B70" s="44" t="s">
        <v>598</v>
      </c>
      <c r="C70" s="44" t="s">
        <v>599</v>
      </c>
      <c r="D70" s="44">
        <v>56685</v>
      </c>
      <c r="E70" s="77">
        <v>0</v>
      </c>
      <c r="F70" s="77">
        <v>0</v>
      </c>
      <c r="G70" s="77">
        <v>1</v>
      </c>
      <c r="H70" s="77">
        <v>1</v>
      </c>
      <c r="I70" s="77">
        <v>1</v>
      </c>
      <c r="J70" s="77">
        <v>1</v>
      </c>
      <c r="K70" s="77">
        <v>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7"/>
        <v>5</v>
      </c>
      <c r="AM70" s="42">
        <f t="shared" si="6"/>
        <v>1</v>
      </c>
      <c r="AN70" s="43" t="e">
        <f t="shared" si="8"/>
        <v>#VALUE!</v>
      </c>
    </row>
    <row r="71" spans="2:40" x14ac:dyDescent="0.25">
      <c r="B71" s="44" t="s">
        <v>380</v>
      </c>
      <c r="C71" s="44" t="s">
        <v>381</v>
      </c>
      <c r="D71" s="44">
        <v>56690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7"/>
        <v>0</v>
      </c>
      <c r="AM71" s="42">
        <f t="shared" si="6"/>
        <v>0</v>
      </c>
      <c r="AN71" s="43" t="e">
        <f t="shared" si="8"/>
        <v>#VALUE!</v>
      </c>
    </row>
    <row r="72" spans="2:40" x14ac:dyDescent="0.25">
      <c r="B72" s="44" t="s">
        <v>382</v>
      </c>
      <c r="C72" s="44" t="s">
        <v>383</v>
      </c>
      <c r="D72" s="44">
        <v>56690</v>
      </c>
      <c r="E72" s="77">
        <v>0</v>
      </c>
      <c r="F72" s="77">
        <v>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7"/>
        <v>5</v>
      </c>
      <c r="AM72" s="42">
        <f t="shared" si="6"/>
        <v>1</v>
      </c>
      <c r="AN72" s="43" t="e">
        <f t="shared" si="8"/>
        <v>#VALUE!</v>
      </c>
    </row>
    <row r="73" spans="2:40" x14ac:dyDescent="0.25">
      <c r="B73" s="44" t="s">
        <v>384</v>
      </c>
      <c r="C73" s="44" t="s">
        <v>385</v>
      </c>
      <c r="D73" s="44">
        <v>56690</v>
      </c>
      <c r="E73" s="77">
        <v>0</v>
      </c>
      <c r="F73" s="77">
        <v>0</v>
      </c>
      <c r="G73" s="77">
        <v>1</v>
      </c>
      <c r="H73" s="77">
        <v>1</v>
      </c>
      <c r="I73" s="77">
        <v>0</v>
      </c>
      <c r="J73" s="77">
        <v>1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7"/>
        <v>3</v>
      </c>
      <c r="AM73" s="42">
        <f t="shared" si="6"/>
        <v>1</v>
      </c>
      <c r="AN73" s="43" t="e">
        <f t="shared" si="8"/>
        <v>#VALUE!</v>
      </c>
    </row>
    <row r="74" spans="2:40" x14ac:dyDescent="0.25">
      <c r="B74" s="44" t="s">
        <v>386</v>
      </c>
      <c r="C74" s="44" t="s">
        <v>387</v>
      </c>
      <c r="D74" s="44">
        <v>56690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7"/>
        <v>0</v>
      </c>
      <c r="AM74" s="42">
        <f t="shared" si="6"/>
        <v>0</v>
      </c>
      <c r="AN74" s="43" t="e">
        <f t="shared" si="8"/>
        <v>#VALUE!</v>
      </c>
    </row>
    <row r="75" spans="2:40" x14ac:dyDescent="0.25">
      <c r="B75" s="44" t="s">
        <v>390</v>
      </c>
      <c r="C75" s="44" t="s">
        <v>391</v>
      </c>
      <c r="D75" s="44">
        <v>56690</v>
      </c>
      <c r="E75" s="77">
        <v>0</v>
      </c>
      <c r="F75" s="77">
        <v>0</v>
      </c>
      <c r="G75" s="77">
        <v>0</v>
      </c>
      <c r="H75" s="77">
        <v>1</v>
      </c>
      <c r="I75" s="77">
        <v>1</v>
      </c>
      <c r="J75" s="77">
        <v>1</v>
      </c>
      <c r="K75" s="77">
        <v>1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7"/>
        <v>4</v>
      </c>
      <c r="AM75" s="42">
        <f t="shared" si="6"/>
        <v>1</v>
      </c>
      <c r="AN75" s="43" t="e">
        <f t="shared" si="8"/>
        <v>#VALUE!</v>
      </c>
    </row>
    <row r="76" spans="2:40" x14ac:dyDescent="0.25">
      <c r="B76" s="44" t="s">
        <v>392</v>
      </c>
      <c r="C76" s="44" t="s">
        <v>393</v>
      </c>
      <c r="D76" s="44">
        <v>56690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7"/>
        <v>0</v>
      </c>
      <c r="AM76" s="42">
        <f t="shared" si="6"/>
        <v>0</v>
      </c>
      <c r="AN76" s="43" t="e">
        <f t="shared" si="8"/>
        <v>#VALUE!</v>
      </c>
    </row>
    <row r="77" spans="2:40" x14ac:dyDescent="0.25">
      <c r="B77" s="44" t="s">
        <v>394</v>
      </c>
      <c r="C77" s="44" t="s">
        <v>395</v>
      </c>
      <c r="D77" s="44">
        <v>56690</v>
      </c>
      <c r="E77" s="77">
        <v>0</v>
      </c>
      <c r="F77" s="77">
        <v>0</v>
      </c>
      <c r="G77" s="77">
        <v>1</v>
      </c>
      <c r="H77" s="77">
        <v>1</v>
      </c>
      <c r="I77" s="77">
        <v>1</v>
      </c>
      <c r="J77" s="77">
        <v>1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7"/>
        <v>5</v>
      </c>
      <c r="AM77" s="42">
        <f t="shared" si="6"/>
        <v>1</v>
      </c>
      <c r="AN77" s="43" t="e">
        <f t="shared" si="8"/>
        <v>#VALUE!</v>
      </c>
    </row>
    <row r="78" spans="2:40" x14ac:dyDescent="0.25">
      <c r="B78" s="44" t="s">
        <v>396</v>
      </c>
      <c r="C78" s="44" t="s">
        <v>397</v>
      </c>
      <c r="D78" s="44">
        <v>56690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1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7"/>
        <v>1</v>
      </c>
      <c r="AM78" s="42">
        <f t="shared" si="6"/>
        <v>1</v>
      </c>
      <c r="AN78" s="43" t="e">
        <f t="shared" si="8"/>
        <v>#VALUE!</v>
      </c>
    </row>
    <row r="79" spans="2:40" x14ac:dyDescent="0.25">
      <c r="B79" s="44" t="s">
        <v>398</v>
      </c>
      <c r="C79" s="44" t="s">
        <v>399</v>
      </c>
      <c r="D79" s="44">
        <v>56690</v>
      </c>
      <c r="E79" s="77">
        <v>0</v>
      </c>
      <c r="F79" s="77">
        <v>0</v>
      </c>
      <c r="G79" s="77">
        <v>1</v>
      </c>
      <c r="H79" s="77">
        <v>1</v>
      </c>
      <c r="I79" s="77">
        <v>1</v>
      </c>
      <c r="J79" s="77">
        <v>1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7"/>
        <v>4</v>
      </c>
      <c r="AM79" s="42">
        <f t="shared" si="6"/>
        <v>1</v>
      </c>
      <c r="AN79" s="43" t="e">
        <f t="shared" si="8"/>
        <v>#VALUE!</v>
      </c>
    </row>
    <row r="80" spans="2:40" x14ac:dyDescent="0.25">
      <c r="B80" s="44" t="s">
        <v>400</v>
      </c>
      <c r="C80" s="44" t="s">
        <v>401</v>
      </c>
      <c r="D80" s="44">
        <v>56690</v>
      </c>
      <c r="E80" s="77">
        <v>0</v>
      </c>
      <c r="F80" s="77">
        <v>0</v>
      </c>
      <c r="G80" s="77">
        <v>1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7"/>
        <v>1</v>
      </c>
      <c r="AM80" s="42">
        <f t="shared" si="6"/>
        <v>1</v>
      </c>
      <c r="AN80" s="43" t="e">
        <f t="shared" si="8"/>
        <v>#VALUE!</v>
      </c>
    </row>
    <row r="81" spans="2:40" x14ac:dyDescent="0.25">
      <c r="B81" s="44" t="s">
        <v>406</v>
      </c>
      <c r="C81" s="44" t="s">
        <v>407</v>
      </c>
      <c r="D81" s="44">
        <v>56690</v>
      </c>
      <c r="E81" s="77">
        <v>0</v>
      </c>
      <c r="F81" s="77">
        <v>0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7"/>
        <v>5</v>
      </c>
      <c r="AM81" s="42">
        <f t="shared" si="6"/>
        <v>1</v>
      </c>
      <c r="AN81" s="43" t="e">
        <f t="shared" si="8"/>
        <v>#VALUE!</v>
      </c>
    </row>
    <row r="82" spans="2:40" x14ac:dyDescent="0.25">
      <c r="B82" s="44" t="s">
        <v>408</v>
      </c>
      <c r="C82" s="44" t="s">
        <v>409</v>
      </c>
      <c r="D82" s="44">
        <v>56690</v>
      </c>
      <c r="E82" s="77">
        <v>0</v>
      </c>
      <c r="F82" s="77">
        <v>0</v>
      </c>
      <c r="G82" s="77">
        <v>1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7"/>
        <v>1</v>
      </c>
      <c r="AM82" s="42">
        <f t="shared" si="6"/>
        <v>1</v>
      </c>
      <c r="AN82" s="43" t="e">
        <f t="shared" si="8"/>
        <v>#VALUE!</v>
      </c>
    </row>
    <row r="83" spans="2:40" x14ac:dyDescent="0.25">
      <c r="B83" s="44" t="s">
        <v>412</v>
      </c>
      <c r="C83" s="44" t="s">
        <v>413</v>
      </c>
      <c r="D83" s="44">
        <v>56690</v>
      </c>
      <c r="E83" s="77">
        <v>0</v>
      </c>
      <c r="F83" s="77">
        <v>0</v>
      </c>
      <c r="G83" s="77">
        <v>1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7"/>
        <v>1</v>
      </c>
      <c r="AM83" s="42">
        <f t="shared" si="6"/>
        <v>1</v>
      </c>
      <c r="AN83" s="43" t="e">
        <f t="shared" si="8"/>
        <v>#VALUE!</v>
      </c>
    </row>
    <row r="84" spans="2:40" x14ac:dyDescent="0.25">
      <c r="B84" s="44" t="s">
        <v>414</v>
      </c>
      <c r="C84" s="44" t="s">
        <v>415</v>
      </c>
      <c r="D84" s="44">
        <v>56690</v>
      </c>
      <c r="E84" s="77">
        <v>0</v>
      </c>
      <c r="F84" s="77">
        <v>0</v>
      </c>
      <c r="G84" s="77">
        <v>1</v>
      </c>
      <c r="H84" s="77">
        <v>1</v>
      </c>
      <c r="I84" s="77">
        <v>1</v>
      </c>
      <c r="J84" s="77">
        <v>1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ref="AL84" si="9">SUM(E84:AK84)</f>
        <v>5</v>
      </c>
      <c r="AM84" s="42">
        <f t="shared" si="6"/>
        <v>1</v>
      </c>
      <c r="AN84" s="43" t="e">
        <f t="shared" ref="AN84:AN115" si="10">SUMPRODUCT($E$16:$AL$16,E84:AK84)</f>
        <v>#VALUE!</v>
      </c>
    </row>
    <row r="85" spans="2:40" x14ac:dyDescent="0.25">
      <c r="B85" s="44" t="s">
        <v>422</v>
      </c>
      <c r="C85" s="44" t="s">
        <v>423</v>
      </c>
      <c r="D85" s="44">
        <v>56690</v>
      </c>
      <c r="E85" s="77">
        <v>0</v>
      </c>
      <c r="F85" s="77">
        <v>0</v>
      </c>
      <c r="G85" s="77">
        <v>1</v>
      </c>
      <c r="H85" s="77">
        <v>1</v>
      </c>
      <c r="I85" s="77">
        <v>1</v>
      </c>
      <c r="J85" s="77">
        <v>1</v>
      </c>
      <c r="K85" s="77">
        <v>1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:AL122" si="11">SUM(E85:AK85)</f>
        <v>5</v>
      </c>
      <c r="AM85" s="42">
        <f t="shared" si="6"/>
        <v>1</v>
      </c>
      <c r="AN85" s="43" t="e">
        <f t="shared" si="10"/>
        <v>#VALUE!</v>
      </c>
    </row>
    <row r="86" spans="2:40" x14ac:dyDescent="0.25">
      <c r="B86" s="44" t="s">
        <v>424</v>
      </c>
      <c r="C86" s="44" t="s">
        <v>425</v>
      </c>
      <c r="D86" s="44">
        <v>56690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1"/>
        <v>0</v>
      </c>
      <c r="AM86" s="42">
        <f t="shared" si="6"/>
        <v>0</v>
      </c>
      <c r="AN86" s="43" t="e">
        <f t="shared" si="10"/>
        <v>#VALUE!</v>
      </c>
    </row>
    <row r="87" spans="2:40" x14ac:dyDescent="0.25">
      <c r="B87" s="44" t="s">
        <v>434</v>
      </c>
      <c r="C87" s="44" t="s">
        <v>435</v>
      </c>
      <c r="D87" s="44">
        <v>56690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1"/>
        <v>0</v>
      </c>
      <c r="AM87" s="42">
        <f t="shared" si="6"/>
        <v>0</v>
      </c>
      <c r="AN87" s="43" t="e">
        <f t="shared" si="10"/>
        <v>#VALUE!</v>
      </c>
    </row>
    <row r="88" spans="2:40" x14ac:dyDescent="0.25">
      <c r="B88" s="44" t="s">
        <v>438</v>
      </c>
      <c r="C88" s="44" t="s">
        <v>439</v>
      </c>
      <c r="D88" s="44">
        <v>56690</v>
      </c>
      <c r="E88" s="77">
        <v>0</v>
      </c>
      <c r="F88" s="77">
        <v>0</v>
      </c>
      <c r="G88" s="77">
        <v>1</v>
      </c>
      <c r="H88" s="77">
        <v>1</v>
      </c>
      <c r="I88" s="77">
        <v>1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1"/>
        <v>3</v>
      </c>
      <c r="AM88" s="42">
        <f t="shared" ref="AM88:AM130" si="12">IF(AL88=0,0,1)</f>
        <v>1</v>
      </c>
      <c r="AN88" s="43" t="e">
        <f t="shared" si="10"/>
        <v>#VALUE!</v>
      </c>
    </row>
    <row r="89" spans="2:40" x14ac:dyDescent="0.25">
      <c r="B89" s="44" t="s">
        <v>442</v>
      </c>
      <c r="C89" s="44" t="s">
        <v>443</v>
      </c>
      <c r="D89" s="44">
        <v>56690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1"/>
        <v>0</v>
      </c>
      <c r="AM89" s="42">
        <f t="shared" si="12"/>
        <v>0</v>
      </c>
      <c r="AN89" s="43" t="e">
        <f t="shared" si="10"/>
        <v>#VALUE!</v>
      </c>
    </row>
    <row r="90" spans="2:40" x14ac:dyDescent="0.25">
      <c r="B90" s="44" t="s">
        <v>444</v>
      </c>
      <c r="C90" s="44" t="s">
        <v>445</v>
      </c>
      <c r="D90" s="44">
        <v>56690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1"/>
        <v>0</v>
      </c>
      <c r="AM90" s="42">
        <f t="shared" si="12"/>
        <v>0</v>
      </c>
      <c r="AN90" s="43" t="e">
        <f t="shared" si="10"/>
        <v>#VALUE!</v>
      </c>
    </row>
    <row r="91" spans="2:40" x14ac:dyDescent="0.25">
      <c r="B91" s="44" t="s">
        <v>446</v>
      </c>
      <c r="C91" s="44" t="s">
        <v>447</v>
      </c>
      <c r="D91" s="44">
        <v>56690</v>
      </c>
      <c r="E91" s="77">
        <v>0</v>
      </c>
      <c r="F91" s="77">
        <v>0</v>
      </c>
      <c r="G91" s="77">
        <v>1</v>
      </c>
      <c r="H91" s="77">
        <v>1</v>
      </c>
      <c r="I91" s="77">
        <v>1</v>
      </c>
      <c r="J91" s="77">
        <v>1</v>
      </c>
      <c r="K91" s="77">
        <v>1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1"/>
        <v>5</v>
      </c>
      <c r="AM91" s="42">
        <f t="shared" si="12"/>
        <v>1</v>
      </c>
      <c r="AN91" s="43" t="e">
        <f t="shared" si="10"/>
        <v>#VALUE!</v>
      </c>
    </row>
    <row r="92" spans="2:40" x14ac:dyDescent="0.25">
      <c r="B92" s="44" t="s">
        <v>450</v>
      </c>
      <c r="C92" s="44" t="s">
        <v>451</v>
      </c>
      <c r="D92" s="44">
        <v>56690</v>
      </c>
      <c r="E92" s="77">
        <v>0</v>
      </c>
      <c r="F92" s="77">
        <v>0</v>
      </c>
      <c r="G92" s="77">
        <v>1</v>
      </c>
      <c r="H92" s="77">
        <v>1</v>
      </c>
      <c r="I92" s="77">
        <v>1</v>
      </c>
      <c r="J92" s="77">
        <v>1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1"/>
        <v>4</v>
      </c>
      <c r="AM92" s="42">
        <f t="shared" si="12"/>
        <v>1</v>
      </c>
      <c r="AN92" s="43" t="e">
        <f t="shared" si="10"/>
        <v>#VALUE!</v>
      </c>
    </row>
    <row r="93" spans="2:40" x14ac:dyDescent="0.25">
      <c r="B93" s="44" t="s">
        <v>456</v>
      </c>
      <c r="C93" s="44" t="s">
        <v>457</v>
      </c>
      <c r="D93" s="44">
        <v>56690</v>
      </c>
      <c r="E93" s="77">
        <v>0</v>
      </c>
      <c r="F93" s="77">
        <v>0</v>
      </c>
      <c r="G93" s="77">
        <v>1</v>
      </c>
      <c r="H93" s="77">
        <v>1</v>
      </c>
      <c r="I93" s="77">
        <v>1</v>
      </c>
      <c r="J93" s="77">
        <v>0</v>
      </c>
      <c r="K93" s="77">
        <v>1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1"/>
        <v>4</v>
      </c>
      <c r="AM93" s="42">
        <f t="shared" si="12"/>
        <v>1</v>
      </c>
      <c r="AN93" s="43" t="e">
        <f t="shared" si="10"/>
        <v>#VALUE!</v>
      </c>
    </row>
    <row r="94" spans="2:40" x14ac:dyDescent="0.25">
      <c r="B94" s="44" t="s">
        <v>458</v>
      </c>
      <c r="C94" s="44" t="s">
        <v>459</v>
      </c>
      <c r="D94" s="44">
        <v>56690</v>
      </c>
      <c r="E94" s="77">
        <v>0</v>
      </c>
      <c r="F94" s="77">
        <v>0</v>
      </c>
      <c r="G94" s="77">
        <v>1</v>
      </c>
      <c r="H94" s="77">
        <v>1</v>
      </c>
      <c r="I94" s="77">
        <v>1</v>
      </c>
      <c r="J94" s="77">
        <v>0</v>
      </c>
      <c r="K94" s="77">
        <v>1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1"/>
        <v>4</v>
      </c>
      <c r="AM94" s="42">
        <f t="shared" si="12"/>
        <v>1</v>
      </c>
      <c r="AN94" s="43" t="e">
        <f t="shared" si="10"/>
        <v>#VALUE!</v>
      </c>
    </row>
    <row r="95" spans="2:40" x14ac:dyDescent="0.25">
      <c r="B95" s="44" t="s">
        <v>460</v>
      </c>
      <c r="C95" s="44" t="s">
        <v>461</v>
      </c>
      <c r="D95" s="44">
        <v>56690</v>
      </c>
      <c r="E95" s="77">
        <v>0</v>
      </c>
      <c r="F95" s="77">
        <v>0</v>
      </c>
      <c r="G95" s="77">
        <v>1</v>
      </c>
      <c r="H95" s="77">
        <v>1</v>
      </c>
      <c r="I95" s="77">
        <v>1</v>
      </c>
      <c r="J95" s="77">
        <v>1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1"/>
        <v>4</v>
      </c>
      <c r="AM95" s="42">
        <f t="shared" si="12"/>
        <v>1</v>
      </c>
      <c r="AN95" s="43" t="e">
        <f t="shared" si="10"/>
        <v>#VALUE!</v>
      </c>
    </row>
    <row r="96" spans="2:40" x14ac:dyDescent="0.25">
      <c r="B96" s="44" t="s">
        <v>464</v>
      </c>
      <c r="C96" s="44" t="s">
        <v>465</v>
      </c>
      <c r="D96" s="44">
        <v>56690</v>
      </c>
      <c r="E96" s="77">
        <v>0</v>
      </c>
      <c r="F96" s="77">
        <v>0</v>
      </c>
      <c r="G96" s="77">
        <v>1</v>
      </c>
      <c r="H96" s="77">
        <v>1</v>
      </c>
      <c r="I96" s="77">
        <v>1</v>
      </c>
      <c r="J96" s="77">
        <v>1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1"/>
        <v>4</v>
      </c>
      <c r="AM96" s="42">
        <f t="shared" si="12"/>
        <v>1</v>
      </c>
      <c r="AN96" s="43" t="e">
        <f t="shared" si="10"/>
        <v>#VALUE!</v>
      </c>
    </row>
    <row r="97" spans="2:40" x14ac:dyDescent="0.25">
      <c r="B97" s="44" t="s">
        <v>468</v>
      </c>
      <c r="C97" s="44" t="s">
        <v>469</v>
      </c>
      <c r="D97" s="44">
        <v>56690</v>
      </c>
      <c r="E97" s="77">
        <v>0</v>
      </c>
      <c r="F97" s="77">
        <v>0</v>
      </c>
      <c r="G97" s="77">
        <v>1</v>
      </c>
      <c r="H97" s="77">
        <v>1</v>
      </c>
      <c r="I97" s="77">
        <v>0</v>
      </c>
      <c r="J97" s="77">
        <v>1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1"/>
        <v>3</v>
      </c>
      <c r="AM97" s="42">
        <f t="shared" si="12"/>
        <v>1</v>
      </c>
      <c r="AN97" s="43" t="e">
        <f t="shared" si="10"/>
        <v>#VALUE!</v>
      </c>
    </row>
    <row r="98" spans="2:40" x14ac:dyDescent="0.25">
      <c r="B98" s="44" t="s">
        <v>470</v>
      </c>
      <c r="C98" s="44" t="s">
        <v>471</v>
      </c>
      <c r="D98" s="44">
        <v>56690</v>
      </c>
      <c r="E98" s="77">
        <v>0</v>
      </c>
      <c r="F98" s="77">
        <v>0</v>
      </c>
      <c r="G98" s="77">
        <v>1</v>
      </c>
      <c r="H98" s="77">
        <v>1</v>
      </c>
      <c r="I98" s="77">
        <v>1</v>
      </c>
      <c r="J98" s="77">
        <v>1</v>
      </c>
      <c r="K98" s="77">
        <v>1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1"/>
        <v>5</v>
      </c>
      <c r="AM98" s="42">
        <f t="shared" si="12"/>
        <v>1</v>
      </c>
      <c r="AN98" s="43" t="e">
        <f t="shared" si="10"/>
        <v>#VALUE!</v>
      </c>
    </row>
    <row r="99" spans="2:40" x14ac:dyDescent="0.25">
      <c r="B99" s="44" t="s">
        <v>482</v>
      </c>
      <c r="C99" s="44" t="s">
        <v>483</v>
      </c>
      <c r="D99" s="44">
        <v>56690</v>
      </c>
      <c r="E99" s="77">
        <v>0</v>
      </c>
      <c r="F99" s="77">
        <v>0</v>
      </c>
      <c r="G99" s="77">
        <v>1</v>
      </c>
      <c r="H99" s="77">
        <v>1</v>
      </c>
      <c r="I99" s="77">
        <v>0</v>
      </c>
      <c r="J99" s="77">
        <v>1</v>
      </c>
      <c r="K99" s="77">
        <v>1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1"/>
        <v>4</v>
      </c>
      <c r="AM99" s="42">
        <f t="shared" si="12"/>
        <v>1</v>
      </c>
      <c r="AN99" s="43" t="e">
        <f t="shared" si="10"/>
        <v>#VALUE!</v>
      </c>
    </row>
    <row r="100" spans="2:40" x14ac:dyDescent="0.25">
      <c r="B100" s="44" t="s">
        <v>484</v>
      </c>
      <c r="C100" s="44" t="s">
        <v>485</v>
      </c>
      <c r="D100" s="44">
        <v>56690</v>
      </c>
      <c r="E100" s="77">
        <v>0</v>
      </c>
      <c r="F100" s="77">
        <v>0</v>
      </c>
      <c r="G100" s="77">
        <v>1</v>
      </c>
      <c r="H100" s="77">
        <v>1</v>
      </c>
      <c r="I100" s="77">
        <v>1</v>
      </c>
      <c r="J100" s="77">
        <v>1</v>
      </c>
      <c r="K100" s="77">
        <v>1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1"/>
        <v>5</v>
      </c>
      <c r="AM100" s="42">
        <f t="shared" si="12"/>
        <v>1</v>
      </c>
      <c r="AN100" s="43" t="e">
        <f t="shared" si="10"/>
        <v>#VALUE!</v>
      </c>
    </row>
    <row r="101" spans="2:40" x14ac:dyDescent="0.25">
      <c r="B101" s="44" t="s">
        <v>488</v>
      </c>
      <c r="C101" s="44" t="s">
        <v>489</v>
      </c>
      <c r="D101" s="44">
        <v>56690</v>
      </c>
      <c r="E101" s="77">
        <v>0</v>
      </c>
      <c r="F101" s="77">
        <v>0</v>
      </c>
      <c r="G101" s="77">
        <v>1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1"/>
        <v>1</v>
      </c>
      <c r="AM101" s="42">
        <f t="shared" si="12"/>
        <v>1</v>
      </c>
      <c r="AN101" s="43" t="e">
        <f t="shared" si="10"/>
        <v>#VALUE!</v>
      </c>
    </row>
    <row r="102" spans="2:40" x14ac:dyDescent="0.25">
      <c r="B102" s="44" t="s">
        <v>490</v>
      </c>
      <c r="C102" s="44" t="s">
        <v>491</v>
      </c>
      <c r="D102" s="44">
        <v>56690</v>
      </c>
      <c r="E102" s="77">
        <v>0</v>
      </c>
      <c r="F102" s="77">
        <v>0</v>
      </c>
      <c r="G102" s="77">
        <v>1</v>
      </c>
      <c r="H102" s="77">
        <v>1</v>
      </c>
      <c r="I102" s="77">
        <v>1</v>
      </c>
      <c r="J102" s="77">
        <v>1</v>
      </c>
      <c r="K102" s="77">
        <v>1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1"/>
        <v>5</v>
      </c>
      <c r="AM102" s="42">
        <f t="shared" si="12"/>
        <v>1</v>
      </c>
      <c r="AN102" s="43" t="e">
        <f t="shared" si="10"/>
        <v>#VALUE!</v>
      </c>
    </row>
    <row r="103" spans="2:40" x14ac:dyDescent="0.25">
      <c r="B103" s="44" t="s">
        <v>492</v>
      </c>
      <c r="C103" s="44" t="s">
        <v>493</v>
      </c>
      <c r="D103" s="44">
        <v>56690</v>
      </c>
      <c r="E103" s="77">
        <v>0</v>
      </c>
      <c r="F103" s="77">
        <v>0</v>
      </c>
      <c r="G103" s="77">
        <v>1</v>
      </c>
      <c r="H103" s="77">
        <v>1</v>
      </c>
      <c r="I103" s="77">
        <v>1</v>
      </c>
      <c r="J103" s="77">
        <v>1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1"/>
        <v>4</v>
      </c>
      <c r="AM103" s="42">
        <f t="shared" si="12"/>
        <v>1</v>
      </c>
      <c r="AN103" s="43" t="e">
        <f t="shared" si="10"/>
        <v>#VALUE!</v>
      </c>
    </row>
    <row r="104" spans="2:40" x14ac:dyDescent="0.25">
      <c r="B104" s="44" t="s">
        <v>494</v>
      </c>
      <c r="C104" s="44" t="s">
        <v>495</v>
      </c>
      <c r="D104" s="44">
        <v>56690</v>
      </c>
      <c r="E104" s="77">
        <v>0</v>
      </c>
      <c r="F104" s="77">
        <v>0</v>
      </c>
      <c r="G104" s="77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1"/>
        <v>5</v>
      </c>
      <c r="AM104" s="42">
        <f t="shared" si="12"/>
        <v>1</v>
      </c>
      <c r="AN104" s="43" t="e">
        <f t="shared" si="10"/>
        <v>#VALUE!</v>
      </c>
    </row>
    <row r="105" spans="2:40" x14ac:dyDescent="0.25">
      <c r="B105" s="44" t="s">
        <v>512</v>
      </c>
      <c r="C105" s="44" t="s">
        <v>513</v>
      </c>
      <c r="D105" s="44">
        <v>56690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1"/>
        <v>0</v>
      </c>
      <c r="AM105" s="42">
        <f t="shared" si="12"/>
        <v>0</v>
      </c>
      <c r="AN105" s="43" t="e">
        <f t="shared" si="10"/>
        <v>#VALUE!</v>
      </c>
    </row>
    <row r="106" spans="2:40" x14ac:dyDescent="0.25">
      <c r="B106" s="44" t="s">
        <v>518</v>
      </c>
      <c r="C106" s="44" t="s">
        <v>519</v>
      </c>
      <c r="D106" s="44">
        <v>56690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1"/>
        <v>0</v>
      </c>
      <c r="AM106" s="42">
        <f t="shared" si="12"/>
        <v>0</v>
      </c>
      <c r="AN106" s="43" t="e">
        <f t="shared" si="10"/>
        <v>#VALUE!</v>
      </c>
    </row>
    <row r="107" spans="2:40" x14ac:dyDescent="0.25">
      <c r="B107" s="44" t="s">
        <v>522</v>
      </c>
      <c r="C107" s="44" t="s">
        <v>523</v>
      </c>
      <c r="D107" s="44">
        <v>56690</v>
      </c>
      <c r="E107" s="77">
        <v>0</v>
      </c>
      <c r="F107" s="77">
        <v>0</v>
      </c>
      <c r="G107" s="77">
        <v>1</v>
      </c>
      <c r="H107" s="77">
        <v>1</v>
      </c>
      <c r="I107" s="77">
        <v>1</v>
      </c>
      <c r="J107" s="77">
        <v>0</v>
      </c>
      <c r="K107" s="77">
        <v>1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1"/>
        <v>4</v>
      </c>
      <c r="AM107" s="42">
        <f t="shared" si="12"/>
        <v>1</v>
      </c>
      <c r="AN107" s="43" t="e">
        <f t="shared" si="10"/>
        <v>#VALUE!</v>
      </c>
    </row>
    <row r="108" spans="2:40" x14ac:dyDescent="0.25">
      <c r="B108" s="44" t="s">
        <v>526</v>
      </c>
      <c r="C108" s="44" t="s">
        <v>527</v>
      </c>
      <c r="D108" s="44">
        <v>56690</v>
      </c>
      <c r="E108" s="77">
        <v>0</v>
      </c>
      <c r="F108" s="77">
        <v>0</v>
      </c>
      <c r="G108" s="77">
        <v>1</v>
      </c>
      <c r="H108" s="77">
        <v>1</v>
      </c>
      <c r="I108" s="77">
        <v>1</v>
      </c>
      <c r="J108" s="77">
        <v>1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1"/>
        <v>4</v>
      </c>
      <c r="AM108" s="42">
        <f t="shared" si="12"/>
        <v>1</v>
      </c>
      <c r="AN108" s="43" t="e">
        <f t="shared" si="10"/>
        <v>#VALUE!</v>
      </c>
    </row>
    <row r="109" spans="2:40" x14ac:dyDescent="0.25">
      <c r="B109" s="44" t="s">
        <v>532</v>
      </c>
      <c r="C109" s="44" t="s">
        <v>533</v>
      </c>
      <c r="D109" s="44">
        <v>56690</v>
      </c>
      <c r="E109" s="77">
        <v>0</v>
      </c>
      <c r="F109" s="77">
        <v>0</v>
      </c>
      <c r="G109" s="77">
        <v>1</v>
      </c>
      <c r="H109" s="77">
        <v>1</v>
      </c>
      <c r="I109" s="77">
        <v>1</v>
      </c>
      <c r="J109" s="77">
        <v>1</v>
      </c>
      <c r="K109" s="77">
        <v>1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1"/>
        <v>5</v>
      </c>
      <c r="AM109" s="42">
        <f t="shared" si="12"/>
        <v>1</v>
      </c>
      <c r="AN109" s="43" t="e">
        <f t="shared" si="10"/>
        <v>#VALUE!</v>
      </c>
    </row>
    <row r="110" spans="2:40" x14ac:dyDescent="0.25">
      <c r="B110" s="44" t="s">
        <v>534</v>
      </c>
      <c r="C110" s="44" t="s">
        <v>535</v>
      </c>
      <c r="D110" s="44">
        <v>56690</v>
      </c>
      <c r="E110" s="77">
        <v>0</v>
      </c>
      <c r="F110" s="77">
        <v>0</v>
      </c>
      <c r="G110" s="77">
        <v>0</v>
      </c>
      <c r="H110" s="77">
        <v>1</v>
      </c>
      <c r="I110" s="77">
        <v>1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1"/>
        <v>2</v>
      </c>
      <c r="AM110" s="42">
        <f t="shared" si="12"/>
        <v>1</v>
      </c>
      <c r="AN110" s="43" t="e">
        <f t="shared" si="10"/>
        <v>#VALUE!</v>
      </c>
    </row>
    <row r="111" spans="2:40" x14ac:dyDescent="0.25">
      <c r="B111" s="44" t="s">
        <v>538</v>
      </c>
      <c r="C111" s="44" t="s">
        <v>539</v>
      </c>
      <c r="D111" s="44">
        <v>56690</v>
      </c>
      <c r="E111" s="77">
        <v>0</v>
      </c>
      <c r="F111" s="77">
        <v>0</v>
      </c>
      <c r="G111" s="77">
        <v>1</v>
      </c>
      <c r="H111" s="77">
        <v>1</v>
      </c>
      <c r="I111" s="77">
        <v>1</v>
      </c>
      <c r="J111" s="77">
        <v>1</v>
      </c>
      <c r="K111" s="77">
        <v>1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1"/>
        <v>5</v>
      </c>
      <c r="AM111" s="42">
        <f t="shared" si="12"/>
        <v>1</v>
      </c>
      <c r="AN111" s="43" t="e">
        <f t="shared" si="10"/>
        <v>#VALUE!</v>
      </c>
    </row>
    <row r="112" spans="2:40" x14ac:dyDescent="0.25">
      <c r="B112" s="44" t="s">
        <v>542</v>
      </c>
      <c r="C112" s="44" t="s">
        <v>543</v>
      </c>
      <c r="D112" s="44">
        <v>56690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1"/>
        <v>0</v>
      </c>
      <c r="AM112" s="42">
        <f t="shared" si="12"/>
        <v>0</v>
      </c>
      <c r="AN112" s="43" t="e">
        <f t="shared" si="10"/>
        <v>#VALUE!</v>
      </c>
    </row>
    <row r="113" spans="2:40" x14ac:dyDescent="0.25">
      <c r="B113" s="44" t="s">
        <v>544</v>
      </c>
      <c r="C113" s="44" t="s">
        <v>545</v>
      </c>
      <c r="D113" s="44">
        <v>56690</v>
      </c>
      <c r="E113" s="77">
        <v>0</v>
      </c>
      <c r="F113" s="77">
        <v>0</v>
      </c>
      <c r="G113" s="77">
        <v>1</v>
      </c>
      <c r="H113" s="77">
        <v>1</v>
      </c>
      <c r="I113" s="77">
        <v>1</v>
      </c>
      <c r="J113" s="77">
        <v>1</v>
      </c>
      <c r="K113" s="77">
        <v>1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1"/>
        <v>5</v>
      </c>
      <c r="AM113" s="42">
        <f t="shared" si="12"/>
        <v>1</v>
      </c>
      <c r="AN113" s="43" t="e">
        <f t="shared" si="10"/>
        <v>#VALUE!</v>
      </c>
    </row>
    <row r="114" spans="2:40" x14ac:dyDescent="0.25">
      <c r="B114" s="44" t="s">
        <v>546</v>
      </c>
      <c r="C114" s="44" t="s">
        <v>547</v>
      </c>
      <c r="D114" s="44">
        <v>56690</v>
      </c>
      <c r="E114" s="77">
        <v>0</v>
      </c>
      <c r="F114" s="77">
        <v>0</v>
      </c>
      <c r="G114" s="77">
        <v>1</v>
      </c>
      <c r="H114" s="77">
        <v>1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1"/>
        <v>2</v>
      </c>
      <c r="AM114" s="42">
        <f t="shared" si="12"/>
        <v>1</v>
      </c>
      <c r="AN114" s="43" t="e">
        <f t="shared" si="10"/>
        <v>#VALUE!</v>
      </c>
    </row>
    <row r="115" spans="2:40" x14ac:dyDescent="0.25">
      <c r="B115" s="44" t="s">
        <v>548</v>
      </c>
      <c r="C115" s="44" t="s">
        <v>549</v>
      </c>
      <c r="D115" s="44">
        <v>56690</v>
      </c>
      <c r="E115" s="77">
        <v>0</v>
      </c>
      <c r="F115" s="77">
        <v>0</v>
      </c>
      <c r="G115" s="77">
        <v>1</v>
      </c>
      <c r="H115" s="77">
        <v>1</v>
      </c>
      <c r="I115" s="77">
        <v>1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1"/>
        <v>3</v>
      </c>
      <c r="AM115" s="42">
        <f t="shared" si="12"/>
        <v>1</v>
      </c>
      <c r="AN115" s="43" t="e">
        <f t="shared" si="10"/>
        <v>#VALUE!</v>
      </c>
    </row>
    <row r="116" spans="2:40" x14ac:dyDescent="0.25">
      <c r="B116" s="44" t="s">
        <v>550</v>
      </c>
      <c r="C116" s="44" t="s">
        <v>551</v>
      </c>
      <c r="D116" s="44">
        <v>56690</v>
      </c>
      <c r="E116" s="77">
        <v>0</v>
      </c>
      <c r="F116" s="77">
        <v>0</v>
      </c>
      <c r="G116" s="77">
        <v>1</v>
      </c>
      <c r="H116" s="77">
        <v>1</v>
      </c>
      <c r="I116" s="77">
        <v>1</v>
      </c>
      <c r="J116" s="77">
        <v>1</v>
      </c>
      <c r="K116" s="77">
        <v>1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1"/>
        <v>5</v>
      </c>
      <c r="AM116" s="42">
        <f t="shared" si="12"/>
        <v>1</v>
      </c>
      <c r="AN116" s="43" t="e">
        <f t="shared" ref="AN116:AN132" si="13">SUMPRODUCT($E$16:$AL$16,E116:AK116)</f>
        <v>#VALUE!</v>
      </c>
    </row>
    <row r="117" spans="2:40" x14ac:dyDescent="0.25">
      <c r="B117" s="44" t="s">
        <v>552</v>
      </c>
      <c r="C117" s="44" t="s">
        <v>553</v>
      </c>
      <c r="D117" s="44">
        <v>56690</v>
      </c>
      <c r="E117" s="77">
        <v>0</v>
      </c>
      <c r="F117" s="77">
        <v>0</v>
      </c>
      <c r="G117" s="77">
        <v>1</v>
      </c>
      <c r="H117" s="77">
        <v>1</v>
      </c>
      <c r="I117" s="77">
        <v>1</v>
      </c>
      <c r="J117" s="77">
        <v>1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1"/>
        <v>4</v>
      </c>
      <c r="AM117" s="42">
        <f t="shared" si="12"/>
        <v>1</v>
      </c>
      <c r="AN117" s="43" t="e">
        <f t="shared" si="13"/>
        <v>#VALUE!</v>
      </c>
    </row>
    <row r="118" spans="2:40" x14ac:dyDescent="0.25">
      <c r="B118" s="44" t="s">
        <v>556</v>
      </c>
      <c r="C118" s="44" t="s">
        <v>557</v>
      </c>
      <c r="D118" s="44">
        <v>56690</v>
      </c>
      <c r="E118" s="77">
        <v>0</v>
      </c>
      <c r="F118" s="77">
        <v>0</v>
      </c>
      <c r="G118" s="77">
        <v>1</v>
      </c>
      <c r="H118" s="77">
        <v>1</v>
      </c>
      <c r="I118" s="77">
        <v>1</v>
      </c>
      <c r="J118" s="77">
        <v>1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1"/>
        <v>4</v>
      </c>
      <c r="AM118" s="42">
        <f t="shared" si="12"/>
        <v>1</v>
      </c>
      <c r="AN118" s="43" t="e">
        <f t="shared" si="13"/>
        <v>#VALUE!</v>
      </c>
    </row>
    <row r="119" spans="2:40" x14ac:dyDescent="0.25">
      <c r="B119" s="44" t="s">
        <v>558</v>
      </c>
      <c r="C119" s="44" t="s">
        <v>559</v>
      </c>
      <c r="D119" s="44">
        <v>56690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1"/>
        <v>0</v>
      </c>
      <c r="AM119" s="42">
        <f t="shared" si="12"/>
        <v>0</v>
      </c>
      <c r="AN119" s="43" t="e">
        <f t="shared" si="13"/>
        <v>#VALUE!</v>
      </c>
    </row>
    <row r="120" spans="2:40" x14ac:dyDescent="0.25">
      <c r="B120" s="44" t="s">
        <v>560</v>
      </c>
      <c r="C120" s="44" t="s">
        <v>561</v>
      </c>
      <c r="D120" s="44">
        <v>56690</v>
      </c>
      <c r="E120" s="77">
        <v>0</v>
      </c>
      <c r="F120" s="77">
        <v>0</v>
      </c>
      <c r="G120" s="77">
        <v>1</v>
      </c>
      <c r="H120" s="77">
        <v>1</v>
      </c>
      <c r="I120" s="77">
        <v>1</v>
      </c>
      <c r="J120" s="77">
        <v>1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1"/>
        <v>4</v>
      </c>
      <c r="AM120" s="42">
        <f t="shared" si="12"/>
        <v>1</v>
      </c>
      <c r="AN120" s="43" t="e">
        <f t="shared" si="13"/>
        <v>#VALUE!</v>
      </c>
    </row>
    <row r="121" spans="2:40" x14ac:dyDescent="0.25">
      <c r="B121" s="44" t="s">
        <v>562</v>
      </c>
      <c r="C121" s="44" t="s">
        <v>563</v>
      </c>
      <c r="D121" s="44">
        <v>56690</v>
      </c>
      <c r="E121" s="77">
        <v>0</v>
      </c>
      <c r="F121" s="77">
        <v>0</v>
      </c>
      <c r="G121" s="77">
        <v>1</v>
      </c>
      <c r="H121" s="77">
        <v>0</v>
      </c>
      <c r="I121" s="77">
        <v>1</v>
      </c>
      <c r="J121" s="77">
        <v>0</v>
      </c>
      <c r="K121" s="77">
        <v>1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1"/>
        <v>3</v>
      </c>
      <c r="AM121" s="42">
        <f t="shared" si="12"/>
        <v>1</v>
      </c>
      <c r="AN121" s="43" t="e">
        <f t="shared" si="13"/>
        <v>#VALUE!</v>
      </c>
    </row>
    <row r="122" spans="2:40" x14ac:dyDescent="0.25">
      <c r="B122" s="44" t="s">
        <v>568</v>
      </c>
      <c r="C122" s="44" t="s">
        <v>569</v>
      </c>
      <c r="D122" s="44">
        <v>56690</v>
      </c>
      <c r="E122" s="77">
        <v>0</v>
      </c>
      <c r="F122" s="77">
        <v>0</v>
      </c>
      <c r="G122" s="77">
        <v>1</v>
      </c>
      <c r="H122" s="77">
        <v>1</v>
      </c>
      <c r="I122" s="77">
        <v>1</v>
      </c>
      <c r="J122" s="77">
        <v>1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1"/>
        <v>4</v>
      </c>
      <c r="AM122" s="42">
        <f t="shared" si="12"/>
        <v>1</v>
      </c>
      <c r="AN122" s="43" t="e">
        <f t="shared" si="13"/>
        <v>#VALUE!</v>
      </c>
    </row>
    <row r="123" spans="2:40" x14ac:dyDescent="0.25">
      <c r="B123" s="44" t="s">
        <v>570</v>
      </c>
      <c r="C123" s="44" t="s">
        <v>571</v>
      </c>
      <c r="D123" s="44">
        <v>56690</v>
      </c>
      <c r="E123" s="77">
        <v>1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/>
      <c r="AM123" s="42">
        <f t="shared" si="12"/>
        <v>0</v>
      </c>
      <c r="AN123" s="43" t="e">
        <f t="shared" si="13"/>
        <v>#VALUE!</v>
      </c>
    </row>
    <row r="124" spans="2:40" x14ac:dyDescent="0.25">
      <c r="B124" s="44" t="s">
        <v>572</v>
      </c>
      <c r="C124" s="44" t="s">
        <v>573</v>
      </c>
      <c r="D124" s="44">
        <v>56690</v>
      </c>
      <c r="E124" s="77">
        <v>0</v>
      </c>
      <c r="F124" s="77">
        <v>0</v>
      </c>
      <c r="G124" s="77">
        <v>1</v>
      </c>
      <c r="H124" s="77">
        <v>1</v>
      </c>
      <c r="I124" s="77">
        <v>1</v>
      </c>
      <c r="J124" s="77">
        <v>1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/>
      <c r="AM124" s="42">
        <f t="shared" si="12"/>
        <v>0</v>
      </c>
      <c r="AN124" s="43" t="e">
        <f t="shared" si="13"/>
        <v>#VALUE!</v>
      </c>
    </row>
    <row r="125" spans="2:40" x14ac:dyDescent="0.25">
      <c r="B125" s="44" t="s">
        <v>574</v>
      </c>
      <c r="C125" s="44" t="s">
        <v>575</v>
      </c>
      <c r="D125" s="44">
        <v>56690</v>
      </c>
      <c r="E125" s="77">
        <v>1</v>
      </c>
      <c r="F125" s="77">
        <v>0</v>
      </c>
      <c r="G125" s="77">
        <v>0</v>
      </c>
      <c r="H125" s="77">
        <v>0</v>
      </c>
      <c r="I125" s="77">
        <v>1</v>
      </c>
      <c r="J125" s="77">
        <v>1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/>
      <c r="AM125" s="42">
        <f t="shared" si="12"/>
        <v>0</v>
      </c>
      <c r="AN125" s="43" t="e">
        <f t="shared" si="13"/>
        <v>#VALUE!</v>
      </c>
    </row>
    <row r="126" spans="2:40" x14ac:dyDescent="0.25">
      <c r="B126" s="44" t="s">
        <v>584</v>
      </c>
      <c r="C126" s="44" t="s">
        <v>585</v>
      </c>
      <c r="D126" s="44">
        <v>56690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1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/>
      <c r="AM126" s="42">
        <f t="shared" si="12"/>
        <v>0</v>
      </c>
      <c r="AN126" s="43" t="e">
        <f t="shared" si="13"/>
        <v>#VALUE!</v>
      </c>
    </row>
    <row r="127" spans="2:40" x14ac:dyDescent="0.25">
      <c r="B127" s="44" t="s">
        <v>590</v>
      </c>
      <c r="C127" s="44" t="s">
        <v>591</v>
      </c>
      <c r="D127" s="44">
        <v>56690</v>
      </c>
      <c r="E127" s="77">
        <v>0</v>
      </c>
      <c r="F127" s="77">
        <v>0</v>
      </c>
      <c r="G127" s="77">
        <v>0</v>
      </c>
      <c r="H127" s="77">
        <v>0</v>
      </c>
      <c r="I127" s="77">
        <v>0</v>
      </c>
      <c r="J127" s="77">
        <v>0</v>
      </c>
      <c r="K127" s="77">
        <v>1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/>
      <c r="AM127" s="42">
        <f t="shared" si="12"/>
        <v>0</v>
      </c>
      <c r="AN127" s="43" t="e">
        <f t="shared" si="13"/>
        <v>#VALUE!</v>
      </c>
    </row>
    <row r="128" spans="2:40" x14ac:dyDescent="0.25">
      <c r="B128" s="44" t="s">
        <v>592</v>
      </c>
      <c r="C128" s="44" t="s">
        <v>593</v>
      </c>
      <c r="D128" s="44">
        <v>56690</v>
      </c>
      <c r="E128" s="77">
        <v>0</v>
      </c>
      <c r="F128" s="77">
        <v>0</v>
      </c>
      <c r="G128" s="77">
        <v>1</v>
      </c>
      <c r="H128" s="77">
        <v>1</v>
      </c>
      <c r="I128" s="77">
        <v>0</v>
      </c>
      <c r="J128" s="77">
        <v>1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/>
      <c r="AM128" s="42">
        <f t="shared" si="12"/>
        <v>0</v>
      </c>
      <c r="AN128" s="43" t="e">
        <f t="shared" si="13"/>
        <v>#VALUE!</v>
      </c>
    </row>
    <row r="129" spans="2:40" x14ac:dyDescent="0.25">
      <c r="B129" s="44" t="s">
        <v>594</v>
      </c>
      <c r="C129" s="44" t="s">
        <v>595</v>
      </c>
      <c r="D129" s="44">
        <v>56690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/>
      <c r="AM129" s="42">
        <f t="shared" si="12"/>
        <v>0</v>
      </c>
      <c r="AN129" s="43" t="e">
        <f t="shared" si="13"/>
        <v>#VALUE!</v>
      </c>
    </row>
    <row r="130" spans="2:40" x14ac:dyDescent="0.25">
      <c r="B130" s="44" t="s">
        <v>596</v>
      </c>
      <c r="C130" s="44" t="s">
        <v>597</v>
      </c>
      <c r="D130" s="44">
        <v>56690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/>
      <c r="AM130" s="42">
        <f t="shared" si="12"/>
        <v>0</v>
      </c>
      <c r="AN130" s="43" t="e">
        <f t="shared" si="13"/>
        <v>#VALUE!</v>
      </c>
    </row>
    <row r="131" spans="2:40" x14ac:dyDescent="0.25">
      <c r="B131" s="44" t="s">
        <v>1865</v>
      </c>
      <c r="C131" s="44" t="s">
        <v>1866</v>
      </c>
      <c r="D131" s="44">
        <v>56695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/>
      <c r="AM131" s="42">
        <f t="shared" ref="AM131:AM132" si="14">IF(AL131=0,0,1)</f>
        <v>0</v>
      </c>
      <c r="AN131" s="43" t="e">
        <f t="shared" si="13"/>
        <v>#VALUE!</v>
      </c>
    </row>
    <row r="132" spans="2:40" x14ac:dyDescent="0.25">
      <c r="B132" s="44" t="s">
        <v>1867</v>
      </c>
      <c r="C132" s="44" t="s">
        <v>1868</v>
      </c>
      <c r="D132" s="44">
        <v>56695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  <c r="T132" s="77">
        <v>0</v>
      </c>
      <c r="U132" s="77">
        <v>0</v>
      </c>
      <c r="V132" s="77">
        <v>0</v>
      </c>
      <c r="W132" s="77">
        <v>0</v>
      </c>
      <c r="X132" s="77">
        <v>0</v>
      </c>
      <c r="Y132" s="77">
        <v>0</v>
      </c>
      <c r="Z132" s="77">
        <v>0</v>
      </c>
      <c r="AA132" s="77">
        <v>0</v>
      </c>
      <c r="AB132" s="77">
        <v>0</v>
      </c>
      <c r="AC132" s="77">
        <v>0</v>
      </c>
      <c r="AD132" s="77">
        <v>0</v>
      </c>
      <c r="AE132" s="77">
        <v>0</v>
      </c>
      <c r="AF132" s="77">
        <v>0</v>
      </c>
      <c r="AG132" s="77">
        <v>0</v>
      </c>
      <c r="AH132" s="77">
        <v>0</v>
      </c>
      <c r="AI132" s="77">
        <v>0</v>
      </c>
      <c r="AJ132" s="77">
        <v>0</v>
      </c>
      <c r="AK132" s="77">
        <v>0</v>
      </c>
      <c r="AL132" s="45"/>
      <c r="AM132" s="42">
        <f t="shared" si="14"/>
        <v>0</v>
      </c>
      <c r="AN132" s="43" t="e">
        <f t="shared" si="13"/>
        <v>#VALUE!</v>
      </c>
    </row>
    <row r="135" spans="2:40" x14ac:dyDescent="0.25">
      <c r="B135" s="44" t="s">
        <v>1869</v>
      </c>
    </row>
    <row r="137" spans="2:40" x14ac:dyDescent="0.25">
      <c r="B137" s="44" t="s">
        <v>772</v>
      </c>
    </row>
  </sheetData>
  <sortState ref="B21:D133">
    <sortCondition ref="D21:D133"/>
    <sortCondition ref="B21:B133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21"/>
  <sheetViews>
    <sheetView zoomScale="80" zoomScaleNormal="80" zoomScalePageLayoutView="80" workbookViewId="0">
      <pane xSplit="4" ySplit="19" topLeftCell="L95" activePane="bottomRight" state="frozen"/>
      <selection activeCell="A19" sqref="A19"/>
      <selection pane="topRight" activeCell="A19" sqref="A19"/>
      <selection pane="bottomLeft" activeCell="A19" sqref="A19"/>
      <selection pane="bottomRight" activeCell="L105" sqref="L105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600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1881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85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374</v>
      </c>
      <c r="E4" s="44"/>
      <c r="F4" s="44"/>
      <c r="G4" s="78"/>
      <c r="H4" s="78"/>
      <c r="I4" s="78"/>
      <c r="J4" s="78"/>
      <c r="K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8</v>
      </c>
      <c r="E5" s="44"/>
      <c r="F5" s="44"/>
      <c r="G5" s="78"/>
      <c r="H5" s="78"/>
      <c r="I5" s="78"/>
      <c r="J5" s="78"/>
      <c r="K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#REF!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363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1880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SUM(E19:E119)</f>
        <v>25</v>
      </c>
      <c r="F13" s="86">
        <f t="shared" ref="F13:AK13" si="0">SUM(F19:F119)</f>
        <v>57</v>
      </c>
      <c r="G13" s="86">
        <f t="shared" si="0"/>
        <v>51</v>
      </c>
      <c r="H13" s="86">
        <f t="shared" si="0"/>
        <v>44</v>
      </c>
      <c r="I13" s="86">
        <f t="shared" si="0"/>
        <v>46</v>
      </c>
      <c r="J13" s="86">
        <f t="shared" si="0"/>
        <v>54</v>
      </c>
      <c r="K13" s="86">
        <f t="shared" si="0"/>
        <v>43</v>
      </c>
      <c r="L13" s="86">
        <f t="shared" si="0"/>
        <v>54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17">
        <f>SUM(AL20:AL104)</f>
        <v>374</v>
      </c>
      <c r="AM13" s="18">
        <f>SUM(AL20:AL104)</f>
        <v>374</v>
      </c>
      <c r="AN13" s="19" t="e">
        <f>SUM(AN19:AN119)</f>
        <v>#REF!</v>
      </c>
    </row>
    <row r="14" spans="1:50" x14ac:dyDescent="0.25">
      <c r="B14" s="87"/>
      <c r="C14" s="87"/>
      <c r="D14" s="87" t="s">
        <v>1899</v>
      </c>
      <c r="E14" s="23">
        <f ca="1">SUMIF($D$19:$D$1104,56765,E20:E104)</f>
        <v>1</v>
      </c>
      <c r="F14" s="23">
        <f t="shared" ref="F14:AK14" ca="1" si="1">SUMIF($D$19:$D$1104,56765,F20:F104)</f>
        <v>33</v>
      </c>
      <c r="G14" s="23">
        <f t="shared" ca="1" si="1"/>
        <v>30</v>
      </c>
      <c r="H14" s="23">
        <f t="shared" ca="1" si="1"/>
        <v>27</v>
      </c>
      <c r="I14" s="23">
        <f t="shared" ca="1" si="1"/>
        <v>27</v>
      </c>
      <c r="J14" s="23">
        <f t="shared" ca="1" si="1"/>
        <v>34</v>
      </c>
      <c r="K14" s="23">
        <f t="shared" ca="1" si="1"/>
        <v>28</v>
      </c>
      <c r="L14" s="23">
        <f t="shared" ca="1" si="1"/>
        <v>34</v>
      </c>
      <c r="M14" s="23">
        <f t="shared" ca="1" si="1"/>
        <v>0</v>
      </c>
      <c r="N14" s="23">
        <f t="shared" ca="1" si="1"/>
        <v>0</v>
      </c>
      <c r="O14" s="23">
        <f t="shared" ca="1" si="1"/>
        <v>0</v>
      </c>
      <c r="P14" s="23">
        <f t="shared" ca="1" si="1"/>
        <v>0</v>
      </c>
      <c r="Q14" s="23">
        <f t="shared" ca="1" si="1"/>
        <v>0</v>
      </c>
      <c r="R14" s="23">
        <f t="shared" ca="1" si="1"/>
        <v>0</v>
      </c>
      <c r="S14" s="23">
        <f t="shared" ca="1" si="1"/>
        <v>0</v>
      </c>
      <c r="T14" s="23">
        <f t="shared" ca="1" si="1"/>
        <v>0</v>
      </c>
      <c r="U14" s="23">
        <f t="shared" ca="1" si="1"/>
        <v>0</v>
      </c>
      <c r="V14" s="23">
        <f t="shared" ca="1" si="1"/>
        <v>0</v>
      </c>
      <c r="W14" s="23">
        <f t="shared" ca="1" si="1"/>
        <v>0</v>
      </c>
      <c r="X14" s="23">
        <f t="shared" ca="1" si="1"/>
        <v>0</v>
      </c>
      <c r="Y14" s="23">
        <f t="shared" ca="1" si="1"/>
        <v>0</v>
      </c>
      <c r="Z14" s="23">
        <f t="shared" ca="1" si="1"/>
        <v>0</v>
      </c>
      <c r="AA14" s="23">
        <f t="shared" ca="1" si="1"/>
        <v>0</v>
      </c>
      <c r="AB14" s="23">
        <f t="shared" ca="1" si="1"/>
        <v>0</v>
      </c>
      <c r="AC14" s="23">
        <f t="shared" ca="1" si="1"/>
        <v>0</v>
      </c>
      <c r="AD14" s="23">
        <f t="shared" ca="1" si="1"/>
        <v>0</v>
      </c>
      <c r="AE14" s="23">
        <f t="shared" ca="1" si="1"/>
        <v>0</v>
      </c>
      <c r="AF14" s="23">
        <f t="shared" ca="1" si="1"/>
        <v>0</v>
      </c>
      <c r="AG14" s="23">
        <f t="shared" ca="1" si="1"/>
        <v>0</v>
      </c>
      <c r="AH14" s="23">
        <f t="shared" ca="1" si="1"/>
        <v>0</v>
      </c>
      <c r="AI14" s="23">
        <f t="shared" ca="1" si="1"/>
        <v>0</v>
      </c>
      <c r="AJ14" s="23">
        <f t="shared" ca="1" si="1"/>
        <v>0</v>
      </c>
      <c r="AK14" s="23">
        <f t="shared" ca="1" si="1"/>
        <v>0</v>
      </c>
      <c r="AL14" s="23">
        <f>SUMIF($D$19:$D$119,56045,AL19:AL119)</f>
        <v>0</v>
      </c>
      <c r="AM14" s="88"/>
      <c r="AN14" s="88"/>
    </row>
    <row r="15" spans="1:50" x14ac:dyDescent="0.25">
      <c r="B15" s="87"/>
      <c r="C15" s="87"/>
      <c r="D15" s="87" t="s">
        <v>1877</v>
      </c>
      <c r="E15" s="23">
        <f ca="1">SUMIF($D$19:$D$104,56770,E21:E104)</f>
        <v>24</v>
      </c>
      <c r="F15" s="23">
        <f t="shared" ref="F15:AK15" ca="1" si="2">SUMIF($D$19:$D$104,56770,F21:F104)</f>
        <v>23</v>
      </c>
      <c r="G15" s="23">
        <f t="shared" ca="1" si="2"/>
        <v>20</v>
      </c>
      <c r="H15" s="23">
        <f t="shared" ca="1" si="2"/>
        <v>16</v>
      </c>
      <c r="I15" s="23">
        <f t="shared" ca="1" si="2"/>
        <v>19</v>
      </c>
      <c r="J15" s="23">
        <f t="shared" ca="1" si="2"/>
        <v>19</v>
      </c>
      <c r="K15" s="23">
        <f t="shared" ca="1" si="2"/>
        <v>15</v>
      </c>
      <c r="L15" s="23">
        <f t="shared" ca="1" si="2"/>
        <v>19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>
        <f t="shared" ca="1" si="2"/>
        <v>0</v>
      </c>
      <c r="T15" s="23">
        <f t="shared" ca="1" si="2"/>
        <v>0</v>
      </c>
      <c r="U15" s="23">
        <f t="shared" ca="1" si="2"/>
        <v>0</v>
      </c>
      <c r="V15" s="23">
        <f t="shared" ca="1" si="2"/>
        <v>0</v>
      </c>
      <c r="W15" s="23">
        <f t="shared" ca="1" si="2"/>
        <v>0</v>
      </c>
      <c r="X15" s="23">
        <f t="shared" ca="1" si="2"/>
        <v>0</v>
      </c>
      <c r="Y15" s="23">
        <f t="shared" ca="1" si="2"/>
        <v>0</v>
      </c>
      <c r="Z15" s="23">
        <f t="shared" ca="1" si="2"/>
        <v>0</v>
      </c>
      <c r="AA15" s="23">
        <f t="shared" ca="1" si="2"/>
        <v>0</v>
      </c>
      <c r="AB15" s="23">
        <f t="shared" ca="1" si="2"/>
        <v>0</v>
      </c>
      <c r="AC15" s="23">
        <f t="shared" ca="1" si="2"/>
        <v>0</v>
      </c>
      <c r="AD15" s="23">
        <f t="shared" ca="1" si="2"/>
        <v>0</v>
      </c>
      <c r="AE15" s="23">
        <f t="shared" ca="1" si="2"/>
        <v>0</v>
      </c>
      <c r="AF15" s="23">
        <f t="shared" ca="1" si="2"/>
        <v>0</v>
      </c>
      <c r="AG15" s="23">
        <f t="shared" ca="1" si="2"/>
        <v>0</v>
      </c>
      <c r="AH15" s="23">
        <f t="shared" ca="1" si="2"/>
        <v>0</v>
      </c>
      <c r="AI15" s="23">
        <f t="shared" ca="1" si="2"/>
        <v>0</v>
      </c>
      <c r="AJ15" s="23">
        <f t="shared" ca="1" si="2"/>
        <v>0</v>
      </c>
      <c r="AK15" s="23">
        <f t="shared" ca="1" si="2"/>
        <v>0</v>
      </c>
      <c r="AL15" s="23">
        <f>SUMIF($D$19:$D$119,56050,AL19:AL119)</f>
        <v>0</v>
      </c>
      <c r="AM15" s="88"/>
      <c r="AN15" s="88"/>
    </row>
    <row r="16" spans="1:50" x14ac:dyDescent="0.25">
      <c r="A16" s="79"/>
      <c r="B16" s="110" t="s">
        <v>13</v>
      </c>
      <c r="C16" s="110"/>
      <c r="D16" s="110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1" t="s">
        <v>14</v>
      </c>
      <c r="C17" s="111"/>
      <c r="D17" s="111"/>
      <c r="E17" s="90">
        <f t="shared" ref="E17:AK17" si="3">IF(E13=0,0,1)</f>
        <v>1</v>
      </c>
      <c r="F17" s="90">
        <f t="shared" si="3"/>
        <v>1</v>
      </c>
      <c r="G17" s="90">
        <f t="shared" si="3"/>
        <v>1</v>
      </c>
      <c r="H17" s="90">
        <f t="shared" si="3"/>
        <v>1</v>
      </c>
      <c r="I17" s="90">
        <f t="shared" si="3"/>
        <v>1</v>
      </c>
      <c r="J17" s="90">
        <f t="shared" si="3"/>
        <v>1</v>
      </c>
      <c r="K17" s="90">
        <f t="shared" si="3"/>
        <v>1</v>
      </c>
      <c r="L17" s="90">
        <f t="shared" si="3"/>
        <v>1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8</v>
      </c>
      <c r="AM17" s="88"/>
      <c r="AN17" s="88"/>
    </row>
    <row r="18" spans="1:40" ht="66.95" customHeight="1" x14ac:dyDescent="0.25">
      <c r="A18" s="91"/>
      <c r="B18" s="109" t="s">
        <v>15</v>
      </c>
      <c r="C18" s="109"/>
      <c r="D18" s="10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 t="s">
        <v>336</v>
      </c>
      <c r="V18" s="46" t="s">
        <v>336</v>
      </c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35" t="s">
        <v>16</v>
      </c>
      <c r="C19" s="35" t="s">
        <v>17</v>
      </c>
      <c r="D19" s="88" t="s">
        <v>18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</row>
    <row r="20" spans="1:40" x14ac:dyDescent="0.25">
      <c r="A20" s="79"/>
      <c r="B20" s="44" t="s">
        <v>611</v>
      </c>
      <c r="C20" s="44" t="s">
        <v>612</v>
      </c>
      <c r="D20" s="44">
        <v>56765</v>
      </c>
      <c r="E20" s="77">
        <v>0</v>
      </c>
      <c r="F20" s="77">
        <v>1</v>
      </c>
      <c r="G20" s="77">
        <v>1</v>
      </c>
      <c r="H20" s="77">
        <v>1</v>
      </c>
      <c r="I20" s="77">
        <v>0</v>
      </c>
      <c r="J20" s="77">
        <v>1</v>
      </c>
      <c r="K20" s="77">
        <v>0</v>
      </c>
      <c r="L20" s="77">
        <v>1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51" si="4">SUM(E20:AK20)</f>
        <v>5</v>
      </c>
      <c r="AM20" s="42">
        <f>IF(AL20=0,0,1)</f>
        <v>1</v>
      </c>
      <c r="AN20" s="43" t="e">
        <f>SUMPRODUCT(#REF!,F20:AK20)</f>
        <v>#REF!</v>
      </c>
    </row>
    <row r="21" spans="1:40" x14ac:dyDescent="0.25">
      <c r="B21" s="44" t="s">
        <v>613</v>
      </c>
      <c r="C21" s="44" t="s">
        <v>614</v>
      </c>
      <c r="D21" s="44">
        <v>56765</v>
      </c>
      <c r="E21" s="77">
        <v>0</v>
      </c>
      <c r="F21" s="77">
        <v>1</v>
      </c>
      <c r="G21" s="77">
        <v>1</v>
      </c>
      <c r="H21" s="77">
        <v>1</v>
      </c>
      <c r="I21" s="77">
        <v>0</v>
      </c>
      <c r="J21" s="77">
        <v>1</v>
      </c>
      <c r="K21" s="77">
        <v>0</v>
      </c>
      <c r="L21" s="77">
        <v>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5</v>
      </c>
      <c r="AM21" s="42">
        <f t="shared" ref="AM21:AM87" si="5">IF(AL21=0,0,1)</f>
        <v>1</v>
      </c>
      <c r="AN21" s="43" t="e">
        <f>SUMPRODUCT(#REF!,F21:AK21)</f>
        <v>#REF!</v>
      </c>
    </row>
    <row r="22" spans="1:40" x14ac:dyDescent="0.25">
      <c r="B22" s="44" t="s">
        <v>621</v>
      </c>
      <c r="C22" s="44" t="s">
        <v>622</v>
      </c>
      <c r="D22" s="44">
        <v>56765</v>
      </c>
      <c r="E22" s="77">
        <v>0</v>
      </c>
      <c r="F22" s="77">
        <v>1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1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7</v>
      </c>
      <c r="AM22" s="42">
        <f t="shared" si="5"/>
        <v>1</v>
      </c>
      <c r="AN22" s="43" t="e">
        <f>SUMPRODUCT(#REF!,F22:AK22)</f>
        <v>#REF!</v>
      </c>
    </row>
    <row r="23" spans="1:40" x14ac:dyDescent="0.25">
      <c r="B23" s="44" t="s">
        <v>623</v>
      </c>
      <c r="C23" s="44" t="s">
        <v>624</v>
      </c>
      <c r="D23" s="44">
        <v>56765</v>
      </c>
      <c r="E23" s="77">
        <v>0</v>
      </c>
      <c r="F23" s="77">
        <v>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1</v>
      </c>
      <c r="AM23" s="42">
        <f t="shared" si="5"/>
        <v>1</v>
      </c>
      <c r="AN23" s="43" t="e">
        <f>SUMPRODUCT(#REF!,F23:AK23)</f>
        <v>#REF!</v>
      </c>
    </row>
    <row r="24" spans="1:40" x14ac:dyDescent="0.25">
      <c r="B24" s="44" t="s">
        <v>625</v>
      </c>
      <c r="C24" s="44" t="s">
        <v>626</v>
      </c>
      <c r="D24" s="44">
        <v>56765</v>
      </c>
      <c r="E24" s="77">
        <v>0</v>
      </c>
      <c r="F24" s="77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7</v>
      </c>
      <c r="AM24" s="42">
        <f t="shared" si="5"/>
        <v>1</v>
      </c>
      <c r="AN24" s="43" t="e">
        <f>SUMPRODUCT(#REF!,F24:AK24)</f>
        <v>#REF!</v>
      </c>
    </row>
    <row r="25" spans="1:40" x14ac:dyDescent="0.25">
      <c r="B25" s="44" t="s">
        <v>629</v>
      </c>
      <c r="C25" s="44" t="s">
        <v>630</v>
      </c>
      <c r="D25" s="44">
        <v>56765</v>
      </c>
      <c r="E25" s="77">
        <v>0</v>
      </c>
      <c r="F25" s="77">
        <v>0</v>
      </c>
      <c r="G25" s="77">
        <v>1</v>
      </c>
      <c r="H25" s="77">
        <v>1</v>
      </c>
      <c r="I25" s="77">
        <v>1</v>
      </c>
      <c r="J25" s="77">
        <v>1</v>
      </c>
      <c r="K25" s="77">
        <v>1</v>
      </c>
      <c r="L25" s="77">
        <v>1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6</v>
      </c>
      <c r="AM25" s="42">
        <f t="shared" si="5"/>
        <v>1</v>
      </c>
      <c r="AN25" s="43" t="e">
        <f>SUMPRODUCT(#REF!,F25:AK25)</f>
        <v>#REF!</v>
      </c>
    </row>
    <row r="26" spans="1:40" x14ac:dyDescent="0.25">
      <c r="B26" s="44" t="s">
        <v>633</v>
      </c>
      <c r="C26" s="44" t="s">
        <v>634</v>
      </c>
      <c r="D26" s="44">
        <v>56765</v>
      </c>
      <c r="E26" s="77">
        <v>0</v>
      </c>
      <c r="F26" s="77">
        <v>1</v>
      </c>
      <c r="G26" s="77">
        <v>1</v>
      </c>
      <c r="H26" s="77">
        <v>1</v>
      </c>
      <c r="I26" s="77">
        <v>1</v>
      </c>
      <c r="J26" s="77">
        <v>1</v>
      </c>
      <c r="K26" s="77">
        <v>1</v>
      </c>
      <c r="L26" s="77">
        <v>1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7</v>
      </c>
      <c r="AM26" s="42">
        <f t="shared" si="5"/>
        <v>1</v>
      </c>
      <c r="AN26" s="43" t="e">
        <f>SUMPRODUCT(#REF!,F26:AK26)</f>
        <v>#REF!</v>
      </c>
    </row>
    <row r="27" spans="1:40" x14ac:dyDescent="0.25">
      <c r="B27" s="44" t="s">
        <v>635</v>
      </c>
      <c r="C27" s="44" t="s">
        <v>636</v>
      </c>
      <c r="D27" s="44">
        <v>56765</v>
      </c>
      <c r="E27" s="77">
        <v>0</v>
      </c>
      <c r="F27" s="77">
        <v>1</v>
      </c>
      <c r="G27" s="77">
        <v>1</v>
      </c>
      <c r="H27" s="77">
        <v>0</v>
      </c>
      <c r="I27" s="77">
        <v>1</v>
      </c>
      <c r="J27" s="77">
        <v>1</v>
      </c>
      <c r="K27" s="77">
        <v>1</v>
      </c>
      <c r="L27" s="77">
        <v>1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6</v>
      </c>
      <c r="AM27" s="42">
        <f t="shared" si="5"/>
        <v>1</v>
      </c>
      <c r="AN27" s="43" t="e">
        <f>SUMPRODUCT(#REF!,F27:AK27)</f>
        <v>#REF!</v>
      </c>
    </row>
    <row r="28" spans="1:40" x14ac:dyDescent="0.25">
      <c r="B28" s="44" t="s">
        <v>639</v>
      </c>
      <c r="C28" s="44" t="s">
        <v>640</v>
      </c>
      <c r="D28" s="44">
        <v>56765</v>
      </c>
      <c r="E28" s="77">
        <v>0</v>
      </c>
      <c r="F28" s="77">
        <v>0</v>
      </c>
      <c r="G28" s="77">
        <v>1</v>
      </c>
      <c r="H28" s="77">
        <v>1</v>
      </c>
      <c r="I28" s="77">
        <v>1</v>
      </c>
      <c r="J28" s="77">
        <v>1</v>
      </c>
      <c r="K28" s="77">
        <v>0</v>
      </c>
      <c r="L28" s="77">
        <v>1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5</v>
      </c>
      <c r="AM28" s="42">
        <f t="shared" si="5"/>
        <v>1</v>
      </c>
      <c r="AN28" s="43" t="e">
        <f>SUMPRODUCT(#REF!,F28:AK28)</f>
        <v>#REF!</v>
      </c>
    </row>
    <row r="29" spans="1:40" x14ac:dyDescent="0.25">
      <c r="B29" s="44" t="s">
        <v>643</v>
      </c>
      <c r="C29" s="44" t="s">
        <v>644</v>
      </c>
      <c r="D29" s="44">
        <v>56765</v>
      </c>
      <c r="E29" s="77">
        <v>0</v>
      </c>
      <c r="F29" s="77">
        <v>1</v>
      </c>
      <c r="G29" s="77">
        <v>1</v>
      </c>
      <c r="H29" s="77">
        <v>1</v>
      </c>
      <c r="I29" s="77">
        <v>0</v>
      </c>
      <c r="J29" s="77">
        <v>1</v>
      </c>
      <c r="K29" s="77">
        <v>1</v>
      </c>
      <c r="L29" s="77">
        <v>1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6</v>
      </c>
      <c r="AM29" s="42">
        <f t="shared" si="5"/>
        <v>1</v>
      </c>
      <c r="AN29" s="43" t="e">
        <f>SUMPRODUCT(#REF!,F29:AK29)</f>
        <v>#REF!</v>
      </c>
    </row>
    <row r="30" spans="1:40" x14ac:dyDescent="0.25">
      <c r="B30" s="44" t="s">
        <v>653</v>
      </c>
      <c r="C30" s="44" t="s">
        <v>654</v>
      </c>
      <c r="D30" s="44">
        <v>56765</v>
      </c>
      <c r="E30" s="77">
        <v>0</v>
      </c>
      <c r="F30" s="77">
        <v>1</v>
      </c>
      <c r="G30" s="77">
        <v>1</v>
      </c>
      <c r="H30" s="77">
        <v>1</v>
      </c>
      <c r="I30" s="77">
        <v>0</v>
      </c>
      <c r="J30" s="77">
        <v>1</v>
      </c>
      <c r="K30" s="77">
        <v>1</v>
      </c>
      <c r="L30" s="77">
        <v>1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6</v>
      </c>
      <c r="AM30" s="42">
        <f t="shared" si="5"/>
        <v>1</v>
      </c>
      <c r="AN30" s="43" t="e">
        <f>SUMPRODUCT(#REF!,F30:AK30)</f>
        <v>#REF!</v>
      </c>
    </row>
    <row r="31" spans="1:40" x14ac:dyDescent="0.25">
      <c r="B31" s="44" t="s">
        <v>661</v>
      </c>
      <c r="C31" s="44" t="s">
        <v>662</v>
      </c>
      <c r="D31" s="44">
        <v>56765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0</v>
      </c>
      <c r="AM31" s="42">
        <f t="shared" si="5"/>
        <v>0</v>
      </c>
      <c r="AN31" s="43" t="e">
        <f>SUMPRODUCT(#REF!,F31:AK31)</f>
        <v>#REF!</v>
      </c>
    </row>
    <row r="32" spans="1:40" x14ac:dyDescent="0.25">
      <c r="B32" s="44" t="s">
        <v>671</v>
      </c>
      <c r="C32" s="44" t="s">
        <v>672</v>
      </c>
      <c r="D32" s="44">
        <v>56765</v>
      </c>
      <c r="E32" s="77">
        <v>0</v>
      </c>
      <c r="F32" s="77">
        <v>1</v>
      </c>
      <c r="G32" s="77">
        <v>1</v>
      </c>
      <c r="H32" s="77">
        <v>1</v>
      </c>
      <c r="I32" s="77">
        <v>1</v>
      </c>
      <c r="J32" s="77">
        <v>1</v>
      </c>
      <c r="K32" s="77">
        <v>1</v>
      </c>
      <c r="L32" s="77">
        <v>1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7</v>
      </c>
      <c r="AM32" s="42">
        <f t="shared" si="5"/>
        <v>1</v>
      </c>
      <c r="AN32" s="43" t="e">
        <f>SUMPRODUCT(#REF!,F32:AK32)</f>
        <v>#REF!</v>
      </c>
    </row>
    <row r="33" spans="2:40" x14ac:dyDescent="0.25">
      <c r="B33" s="44" t="s">
        <v>675</v>
      </c>
      <c r="C33" s="44" t="s">
        <v>676</v>
      </c>
      <c r="D33" s="44">
        <v>56765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0</v>
      </c>
      <c r="AM33" s="42">
        <f t="shared" si="5"/>
        <v>0</v>
      </c>
      <c r="AN33" s="43" t="e">
        <f>SUMPRODUCT(#REF!,F33:AK33)</f>
        <v>#REF!</v>
      </c>
    </row>
    <row r="34" spans="2:40" x14ac:dyDescent="0.25">
      <c r="B34" s="44" t="s">
        <v>677</v>
      </c>
      <c r="C34" s="44" t="s">
        <v>678</v>
      </c>
      <c r="D34" s="44">
        <v>56765</v>
      </c>
      <c r="E34" s="77">
        <v>0</v>
      </c>
      <c r="F34" s="77">
        <v>1</v>
      </c>
      <c r="G34" s="77">
        <v>1</v>
      </c>
      <c r="H34" s="77">
        <v>0</v>
      </c>
      <c r="I34" s="77">
        <v>1</v>
      </c>
      <c r="J34" s="77">
        <v>1</v>
      </c>
      <c r="K34" s="77">
        <v>1</v>
      </c>
      <c r="L34" s="77">
        <v>1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6</v>
      </c>
      <c r="AM34" s="42">
        <f t="shared" si="5"/>
        <v>1</v>
      </c>
      <c r="AN34" s="43" t="e">
        <f>SUMPRODUCT(#REF!,F34:AK34)</f>
        <v>#REF!</v>
      </c>
    </row>
    <row r="35" spans="2:40" x14ac:dyDescent="0.25">
      <c r="B35" s="44" t="s">
        <v>679</v>
      </c>
      <c r="C35" s="44" t="s">
        <v>680</v>
      </c>
      <c r="D35" s="44">
        <v>56765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1</v>
      </c>
      <c r="K35" s="77">
        <v>0</v>
      </c>
      <c r="L35" s="77">
        <v>1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2</v>
      </c>
      <c r="AM35" s="42">
        <f t="shared" si="5"/>
        <v>1</v>
      </c>
      <c r="AN35" s="43" t="e">
        <f>SUMPRODUCT(#REF!,F35:AK35)</f>
        <v>#REF!</v>
      </c>
    </row>
    <row r="36" spans="2:40" x14ac:dyDescent="0.25">
      <c r="B36" s="44" t="s">
        <v>683</v>
      </c>
      <c r="C36" s="44" t="s">
        <v>684</v>
      </c>
      <c r="D36" s="44">
        <v>56765</v>
      </c>
      <c r="E36" s="77">
        <v>0</v>
      </c>
      <c r="F36" s="77">
        <v>0</v>
      </c>
      <c r="G36" s="77">
        <v>0</v>
      </c>
      <c r="H36" s="77">
        <v>1</v>
      </c>
      <c r="I36" s="77">
        <v>0</v>
      </c>
      <c r="J36" s="77">
        <v>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2</v>
      </c>
      <c r="AM36" s="42">
        <f t="shared" si="5"/>
        <v>1</v>
      </c>
      <c r="AN36" s="43" t="e">
        <f>SUMPRODUCT(#REF!,F36:AK36)</f>
        <v>#REF!</v>
      </c>
    </row>
    <row r="37" spans="2:40" x14ac:dyDescent="0.25">
      <c r="B37" s="44" t="s">
        <v>685</v>
      </c>
      <c r="C37" s="44" t="s">
        <v>686</v>
      </c>
      <c r="D37" s="44">
        <v>56765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5"/>
        <v>0</v>
      </c>
      <c r="AN37" s="43" t="e">
        <f>SUMPRODUCT(#REF!,F37:AK37)</f>
        <v>#REF!</v>
      </c>
    </row>
    <row r="38" spans="2:40" x14ac:dyDescent="0.25">
      <c r="B38" s="44" t="s">
        <v>691</v>
      </c>
      <c r="C38" s="44" t="s">
        <v>692</v>
      </c>
      <c r="D38" s="44">
        <v>56765</v>
      </c>
      <c r="E38" s="77">
        <v>0</v>
      </c>
      <c r="F38" s="77">
        <v>1</v>
      </c>
      <c r="G38" s="77">
        <v>1</v>
      </c>
      <c r="H38" s="77">
        <v>1</v>
      </c>
      <c r="I38" s="77">
        <v>1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6</v>
      </c>
      <c r="AM38" s="42">
        <f t="shared" si="5"/>
        <v>1</v>
      </c>
      <c r="AN38" s="43" t="e">
        <f>SUMPRODUCT(#REF!,F38:AK38)</f>
        <v>#REF!</v>
      </c>
    </row>
    <row r="39" spans="2:40" x14ac:dyDescent="0.25">
      <c r="B39" s="44" t="s">
        <v>693</v>
      </c>
      <c r="C39" s="44" t="s">
        <v>694</v>
      </c>
      <c r="D39" s="44">
        <v>56765</v>
      </c>
      <c r="E39" s="77">
        <v>0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0</v>
      </c>
      <c r="L39" s="77">
        <v>1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6</v>
      </c>
      <c r="AM39" s="42">
        <f t="shared" si="5"/>
        <v>1</v>
      </c>
      <c r="AN39" s="43" t="e">
        <f>SUMPRODUCT(#REF!,F39:AK39)</f>
        <v>#REF!</v>
      </c>
    </row>
    <row r="40" spans="2:40" x14ac:dyDescent="0.25">
      <c r="B40" s="44" t="s">
        <v>697</v>
      </c>
      <c r="C40" s="44" t="s">
        <v>698</v>
      </c>
      <c r="D40" s="44">
        <v>56765</v>
      </c>
      <c r="E40" s="77">
        <v>0</v>
      </c>
      <c r="F40" s="77">
        <v>1</v>
      </c>
      <c r="G40" s="77">
        <v>1</v>
      </c>
      <c r="H40" s="77">
        <v>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3</v>
      </c>
      <c r="AM40" s="42">
        <f t="shared" si="5"/>
        <v>1</v>
      </c>
      <c r="AN40" s="43" t="e">
        <f>SUMPRODUCT(#REF!,F40:AK40)</f>
        <v>#REF!</v>
      </c>
    </row>
    <row r="41" spans="2:40" x14ac:dyDescent="0.25">
      <c r="B41" s="44" t="s">
        <v>699</v>
      </c>
      <c r="C41" s="44" t="s">
        <v>700</v>
      </c>
      <c r="D41" s="44">
        <v>56765</v>
      </c>
      <c r="E41" s="77">
        <v>0</v>
      </c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1</v>
      </c>
      <c r="L41" s="77">
        <v>1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7</v>
      </c>
      <c r="AM41" s="42">
        <f t="shared" si="5"/>
        <v>1</v>
      </c>
      <c r="AN41" s="43" t="e">
        <f>SUMPRODUCT(#REF!,F41:AK41)</f>
        <v>#REF!</v>
      </c>
    </row>
    <row r="42" spans="2:40" x14ac:dyDescent="0.25">
      <c r="B42" s="44" t="s">
        <v>701</v>
      </c>
      <c r="C42" s="44" t="s">
        <v>702</v>
      </c>
      <c r="D42" s="44">
        <v>56765</v>
      </c>
      <c r="E42" s="77">
        <v>0</v>
      </c>
      <c r="F42" s="77">
        <v>1</v>
      </c>
      <c r="G42" s="77">
        <v>1</v>
      </c>
      <c r="H42" s="77">
        <v>1</v>
      </c>
      <c r="I42" s="77">
        <v>1</v>
      </c>
      <c r="J42" s="77">
        <v>1</v>
      </c>
      <c r="K42" s="77">
        <v>0</v>
      </c>
      <c r="L42" s="77">
        <v>1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6</v>
      </c>
      <c r="AM42" s="42">
        <f t="shared" si="5"/>
        <v>1</v>
      </c>
      <c r="AN42" s="43" t="e">
        <f>SUMPRODUCT(#REF!,F42:AK42)</f>
        <v>#REF!</v>
      </c>
    </row>
    <row r="43" spans="2:40" x14ac:dyDescent="0.25">
      <c r="B43" s="44" t="s">
        <v>703</v>
      </c>
      <c r="C43" s="44" t="s">
        <v>704</v>
      </c>
      <c r="D43" s="44">
        <v>56765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0</v>
      </c>
      <c r="AM43" s="42">
        <f t="shared" si="5"/>
        <v>0</v>
      </c>
      <c r="AN43" s="43" t="e">
        <f>SUMPRODUCT(#REF!,F43:AK43)</f>
        <v>#REF!</v>
      </c>
    </row>
    <row r="44" spans="2:40" x14ac:dyDescent="0.25">
      <c r="B44" s="44" t="s">
        <v>705</v>
      </c>
      <c r="C44" s="44" t="s">
        <v>706</v>
      </c>
      <c r="D44" s="44">
        <v>56765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0</v>
      </c>
      <c r="AM44" s="42">
        <f t="shared" si="5"/>
        <v>0</v>
      </c>
      <c r="AN44" s="43" t="e">
        <f>SUMPRODUCT(#REF!,F44:AK44)</f>
        <v>#REF!</v>
      </c>
    </row>
    <row r="45" spans="2:40" x14ac:dyDescent="0.25">
      <c r="B45" s="44" t="s">
        <v>709</v>
      </c>
      <c r="C45" s="44" t="s">
        <v>710</v>
      </c>
      <c r="D45" s="44">
        <v>56765</v>
      </c>
      <c r="E45" s="77">
        <v>0</v>
      </c>
      <c r="F45" s="77">
        <v>0</v>
      </c>
      <c r="G45" s="77">
        <v>0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5</v>
      </c>
      <c r="AM45" s="42">
        <f t="shared" si="5"/>
        <v>1</v>
      </c>
      <c r="AN45" s="43" t="e">
        <f>SUMPRODUCT(#REF!,F45:AK45)</f>
        <v>#REF!</v>
      </c>
    </row>
    <row r="46" spans="2:40" x14ac:dyDescent="0.25">
      <c r="B46" s="44" t="s">
        <v>711</v>
      </c>
      <c r="C46" s="44" t="s">
        <v>712</v>
      </c>
      <c r="D46" s="44">
        <v>56765</v>
      </c>
      <c r="E46" s="77">
        <v>0</v>
      </c>
      <c r="F46" s="77">
        <v>0</v>
      </c>
      <c r="G46" s="77">
        <v>1</v>
      </c>
      <c r="H46" s="77">
        <v>0</v>
      </c>
      <c r="I46" s="77">
        <v>0</v>
      </c>
      <c r="J46" s="77">
        <v>1</v>
      </c>
      <c r="K46" s="77">
        <v>0</v>
      </c>
      <c r="L46" s="77">
        <v>1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3</v>
      </c>
      <c r="AM46" s="42">
        <f t="shared" si="5"/>
        <v>1</v>
      </c>
      <c r="AN46" s="43" t="e">
        <f>SUMPRODUCT(#REF!,F46:AK46)</f>
        <v>#REF!</v>
      </c>
    </row>
    <row r="47" spans="2:40" x14ac:dyDescent="0.25">
      <c r="B47" s="44" t="s">
        <v>713</v>
      </c>
      <c r="C47" s="44" t="s">
        <v>714</v>
      </c>
      <c r="D47" s="44">
        <v>56765</v>
      </c>
      <c r="E47" s="77">
        <v>0</v>
      </c>
      <c r="F47" s="77">
        <v>1</v>
      </c>
      <c r="G47" s="77">
        <v>1</v>
      </c>
      <c r="H47" s="77">
        <v>1</v>
      </c>
      <c r="I47" s="77">
        <v>1</v>
      </c>
      <c r="J47" s="77">
        <v>1</v>
      </c>
      <c r="K47" s="77">
        <v>1</v>
      </c>
      <c r="L47" s="77">
        <v>1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7</v>
      </c>
      <c r="AM47" s="42">
        <f t="shared" si="5"/>
        <v>1</v>
      </c>
      <c r="AN47" s="43" t="e">
        <f>SUMPRODUCT(#REF!,F47:AK47)</f>
        <v>#REF!</v>
      </c>
    </row>
    <row r="48" spans="2:40" x14ac:dyDescent="0.25">
      <c r="B48" s="44" t="s">
        <v>715</v>
      </c>
      <c r="C48" s="44" t="s">
        <v>716</v>
      </c>
      <c r="D48" s="44">
        <v>56765</v>
      </c>
      <c r="E48" s="77">
        <v>0</v>
      </c>
      <c r="F48" s="77">
        <v>1</v>
      </c>
      <c r="G48" s="77">
        <v>0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6</v>
      </c>
      <c r="AM48" s="42">
        <f t="shared" si="5"/>
        <v>1</v>
      </c>
      <c r="AN48" s="43" t="e">
        <f>SUMPRODUCT(#REF!,F48:AK48)</f>
        <v>#REF!</v>
      </c>
    </row>
    <row r="49" spans="2:40" x14ac:dyDescent="0.25">
      <c r="B49" s="44" t="s">
        <v>723</v>
      </c>
      <c r="C49" s="44" t="s">
        <v>724</v>
      </c>
      <c r="D49" s="44">
        <v>56765</v>
      </c>
      <c r="E49" s="77">
        <v>0</v>
      </c>
      <c r="F49" s="77">
        <v>1</v>
      </c>
      <c r="G49" s="77">
        <v>1</v>
      </c>
      <c r="H49" s="77">
        <v>1</v>
      </c>
      <c r="I49" s="77">
        <v>1</v>
      </c>
      <c r="J49" s="77">
        <v>0</v>
      </c>
      <c r="K49" s="77">
        <v>1</v>
      </c>
      <c r="L49" s="77">
        <v>1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4"/>
        <v>6</v>
      </c>
      <c r="AM49" s="42">
        <f t="shared" si="5"/>
        <v>1</v>
      </c>
      <c r="AN49" s="43" t="e">
        <f>SUMPRODUCT(#REF!,F49:AK49)</f>
        <v>#REF!</v>
      </c>
    </row>
    <row r="50" spans="2:40" x14ac:dyDescent="0.25">
      <c r="B50" s="44" t="s">
        <v>725</v>
      </c>
      <c r="C50" s="44" t="s">
        <v>726</v>
      </c>
      <c r="D50" s="44">
        <v>56765</v>
      </c>
      <c r="E50" s="77">
        <v>0</v>
      </c>
      <c r="F50" s="77">
        <v>1</v>
      </c>
      <c r="G50" s="77">
        <v>1</v>
      </c>
      <c r="H50" s="77">
        <v>0</v>
      </c>
      <c r="I50" s="77">
        <v>0</v>
      </c>
      <c r="J50" s="77">
        <v>1</v>
      </c>
      <c r="K50" s="77">
        <v>0</v>
      </c>
      <c r="L50" s="77">
        <v>1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4"/>
        <v>4</v>
      </c>
      <c r="AM50" s="42">
        <f t="shared" si="5"/>
        <v>1</v>
      </c>
      <c r="AN50" s="43" t="e">
        <f>SUMPRODUCT(#REF!,F50:AK50)</f>
        <v>#REF!</v>
      </c>
    </row>
    <row r="51" spans="2:40" x14ac:dyDescent="0.25">
      <c r="B51" s="44" t="s">
        <v>727</v>
      </c>
      <c r="C51" s="44" t="s">
        <v>728</v>
      </c>
      <c r="D51" s="44">
        <v>56765</v>
      </c>
      <c r="E51" s="77">
        <v>0</v>
      </c>
      <c r="F51" s="77">
        <v>1</v>
      </c>
      <c r="G51" s="77">
        <v>0</v>
      </c>
      <c r="H51" s="77">
        <v>1</v>
      </c>
      <c r="I51" s="77">
        <v>0</v>
      </c>
      <c r="J51" s="77">
        <v>1</v>
      </c>
      <c r="K51" s="77">
        <v>1</v>
      </c>
      <c r="L51" s="77">
        <v>1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4"/>
        <v>5</v>
      </c>
      <c r="AM51" s="42">
        <f t="shared" si="5"/>
        <v>1</v>
      </c>
      <c r="AN51" s="43" t="e">
        <f>SUMPRODUCT(#REF!,F51:AK51)</f>
        <v>#REF!</v>
      </c>
    </row>
    <row r="52" spans="2:40" x14ac:dyDescent="0.25">
      <c r="B52" s="44" t="s">
        <v>729</v>
      </c>
      <c r="C52" s="44" t="s">
        <v>730</v>
      </c>
      <c r="D52" s="44">
        <v>56765</v>
      </c>
      <c r="E52" s="77">
        <v>0</v>
      </c>
      <c r="F52" s="77">
        <v>1</v>
      </c>
      <c r="G52" s="77">
        <v>1</v>
      </c>
      <c r="H52" s="77">
        <v>0</v>
      </c>
      <c r="I52" s="77">
        <v>1</v>
      </c>
      <c r="J52" s="77">
        <v>1</v>
      </c>
      <c r="K52" s="77">
        <v>1</v>
      </c>
      <c r="L52" s="77">
        <v>1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ref="AL52:AL83" si="6">SUM(E52:AK52)</f>
        <v>6</v>
      </c>
      <c r="AM52" s="42">
        <f t="shared" si="5"/>
        <v>1</v>
      </c>
      <c r="AN52" s="43" t="e">
        <f>SUMPRODUCT(#REF!,F52:AK52)</f>
        <v>#REF!</v>
      </c>
    </row>
    <row r="53" spans="2:40" x14ac:dyDescent="0.25">
      <c r="B53" s="44" t="s">
        <v>731</v>
      </c>
      <c r="C53" s="44" t="s">
        <v>732</v>
      </c>
      <c r="D53" s="44">
        <v>56765</v>
      </c>
      <c r="E53" s="77">
        <v>0</v>
      </c>
      <c r="F53" s="77">
        <v>1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6"/>
        <v>6</v>
      </c>
      <c r="AM53" s="42">
        <f t="shared" si="5"/>
        <v>1</v>
      </c>
      <c r="AN53" s="43" t="e">
        <f>SUMPRODUCT(#REF!,F53:AK53)</f>
        <v>#REF!</v>
      </c>
    </row>
    <row r="54" spans="2:40" x14ac:dyDescent="0.25">
      <c r="B54" s="44" t="s">
        <v>733</v>
      </c>
      <c r="C54" s="44" t="s">
        <v>734</v>
      </c>
      <c r="D54" s="44">
        <v>56765</v>
      </c>
      <c r="E54" s="77">
        <v>0</v>
      </c>
      <c r="F54" s="77">
        <v>1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1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6"/>
        <v>7</v>
      </c>
      <c r="AM54" s="42">
        <f t="shared" si="5"/>
        <v>1</v>
      </c>
      <c r="AN54" s="43" t="e">
        <f>SUMPRODUCT(#REF!,F54:AK54)</f>
        <v>#REF!</v>
      </c>
    </row>
    <row r="55" spans="2:40" x14ac:dyDescent="0.25">
      <c r="B55" s="44" t="s">
        <v>735</v>
      </c>
      <c r="C55" s="44" t="s">
        <v>736</v>
      </c>
      <c r="D55" s="44">
        <v>56765</v>
      </c>
      <c r="E55" s="77">
        <v>0</v>
      </c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6"/>
        <v>7</v>
      </c>
      <c r="AM55" s="42">
        <f t="shared" si="5"/>
        <v>1</v>
      </c>
      <c r="AN55" s="43" t="e">
        <f>SUMPRODUCT(#REF!,F55:AK55)</f>
        <v>#REF!</v>
      </c>
    </row>
    <row r="56" spans="2:40" x14ac:dyDescent="0.25">
      <c r="B56" s="44" t="s">
        <v>737</v>
      </c>
      <c r="C56" s="44" t="s">
        <v>738</v>
      </c>
      <c r="D56" s="44">
        <v>56765</v>
      </c>
      <c r="E56" s="77">
        <v>0</v>
      </c>
      <c r="F56" s="77">
        <v>1</v>
      </c>
      <c r="G56" s="77">
        <v>1</v>
      </c>
      <c r="H56" s="77">
        <v>0</v>
      </c>
      <c r="I56" s="77">
        <v>1</v>
      </c>
      <c r="J56" s="77">
        <v>1</v>
      </c>
      <c r="K56" s="77">
        <v>1</v>
      </c>
      <c r="L56" s="77">
        <v>1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6"/>
        <v>6</v>
      </c>
      <c r="AM56" s="42">
        <f t="shared" si="5"/>
        <v>1</v>
      </c>
      <c r="AN56" s="43" t="e">
        <f>SUMPRODUCT(#REF!,F56:AK56)</f>
        <v>#REF!</v>
      </c>
    </row>
    <row r="57" spans="2:40" x14ac:dyDescent="0.25">
      <c r="B57" s="44" t="s">
        <v>743</v>
      </c>
      <c r="C57" s="44" t="s">
        <v>744</v>
      </c>
      <c r="D57" s="44">
        <v>56765</v>
      </c>
      <c r="E57" s="77">
        <v>0</v>
      </c>
      <c r="F57" s="77">
        <v>1</v>
      </c>
      <c r="G57" s="77">
        <v>1</v>
      </c>
      <c r="H57" s="77">
        <v>0</v>
      </c>
      <c r="I57" s="77">
        <v>1</v>
      </c>
      <c r="J57" s="77">
        <v>1</v>
      </c>
      <c r="K57" s="77">
        <v>1</v>
      </c>
      <c r="L57" s="77">
        <v>1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6"/>
        <v>6</v>
      </c>
      <c r="AM57" s="42">
        <f t="shared" si="5"/>
        <v>1</v>
      </c>
      <c r="AN57" s="43" t="e">
        <f>SUMPRODUCT(#REF!,F57:AK57)</f>
        <v>#REF!</v>
      </c>
    </row>
    <row r="58" spans="2:40" x14ac:dyDescent="0.25">
      <c r="B58" s="44" t="s">
        <v>745</v>
      </c>
      <c r="C58" s="44" t="s">
        <v>746</v>
      </c>
      <c r="D58" s="44">
        <v>56765</v>
      </c>
      <c r="E58" s="77">
        <v>0</v>
      </c>
      <c r="F58" s="77">
        <v>1</v>
      </c>
      <c r="G58" s="77">
        <v>1</v>
      </c>
      <c r="H58" s="77">
        <v>1</v>
      </c>
      <c r="I58" s="77">
        <v>1</v>
      </c>
      <c r="J58" s="77">
        <v>0</v>
      </c>
      <c r="K58" s="77">
        <v>1</v>
      </c>
      <c r="L58" s="77">
        <v>1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6"/>
        <v>6</v>
      </c>
      <c r="AM58" s="42">
        <f t="shared" si="5"/>
        <v>1</v>
      </c>
      <c r="AN58" s="43" t="e">
        <f>SUMPRODUCT(#REF!,F58:AK58)</f>
        <v>#REF!</v>
      </c>
    </row>
    <row r="59" spans="2:40" x14ac:dyDescent="0.25">
      <c r="B59" s="44" t="s">
        <v>747</v>
      </c>
      <c r="C59" s="44" t="s">
        <v>748</v>
      </c>
      <c r="D59" s="44">
        <v>56765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6"/>
        <v>0</v>
      </c>
      <c r="AM59" s="42">
        <f t="shared" si="5"/>
        <v>0</v>
      </c>
      <c r="AN59" s="43" t="e">
        <f>SUMPRODUCT(#REF!,F59:AK59)</f>
        <v>#REF!</v>
      </c>
    </row>
    <row r="60" spans="2:40" x14ac:dyDescent="0.25">
      <c r="B60" s="44" t="s">
        <v>749</v>
      </c>
      <c r="C60" s="44" t="s">
        <v>750</v>
      </c>
      <c r="D60" s="44">
        <v>56765</v>
      </c>
      <c r="E60" s="77">
        <v>0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1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6"/>
        <v>1</v>
      </c>
      <c r="AM60" s="42">
        <f t="shared" si="5"/>
        <v>1</v>
      </c>
      <c r="AN60" s="43" t="e">
        <f>SUMPRODUCT(#REF!,F60:AK60)</f>
        <v>#REF!</v>
      </c>
    </row>
    <row r="61" spans="2:40" x14ac:dyDescent="0.25">
      <c r="B61" s="44" t="s">
        <v>751</v>
      </c>
      <c r="C61" s="44" t="s">
        <v>752</v>
      </c>
      <c r="D61" s="44">
        <v>56765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6"/>
        <v>0</v>
      </c>
      <c r="AM61" s="42">
        <f t="shared" si="5"/>
        <v>0</v>
      </c>
      <c r="AN61" s="43" t="e">
        <f>SUMPRODUCT(#REF!,F61:AK61)</f>
        <v>#REF!</v>
      </c>
    </row>
    <row r="62" spans="2:40" x14ac:dyDescent="0.25">
      <c r="B62" s="44" t="s">
        <v>753</v>
      </c>
      <c r="C62" s="44" t="s">
        <v>754</v>
      </c>
      <c r="D62" s="44">
        <v>56765</v>
      </c>
      <c r="E62" s="77">
        <v>0</v>
      </c>
      <c r="F62" s="77">
        <v>1</v>
      </c>
      <c r="G62" s="77">
        <v>1</v>
      </c>
      <c r="H62" s="77">
        <v>1</v>
      </c>
      <c r="I62" s="77">
        <v>1</v>
      </c>
      <c r="J62" s="77">
        <v>1</v>
      </c>
      <c r="K62" s="77">
        <v>1</v>
      </c>
      <c r="L62" s="77">
        <v>1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6"/>
        <v>7</v>
      </c>
      <c r="AM62" s="42">
        <f t="shared" si="5"/>
        <v>1</v>
      </c>
      <c r="AN62" s="43" t="e">
        <f>SUMPRODUCT(#REF!,F62:AK62)</f>
        <v>#REF!</v>
      </c>
    </row>
    <row r="63" spans="2:40" x14ac:dyDescent="0.25">
      <c r="B63" s="44" t="s">
        <v>757</v>
      </c>
      <c r="C63" s="44" t="s">
        <v>758</v>
      </c>
      <c r="D63" s="44">
        <v>56765</v>
      </c>
      <c r="E63" s="77">
        <v>0</v>
      </c>
      <c r="F63" s="77">
        <v>1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1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6"/>
        <v>7</v>
      </c>
      <c r="AM63" s="42">
        <f t="shared" si="5"/>
        <v>1</v>
      </c>
      <c r="AN63" s="43" t="e">
        <f>SUMPRODUCT(#REF!,F63:AK63)</f>
        <v>#REF!</v>
      </c>
    </row>
    <row r="64" spans="2:40" x14ac:dyDescent="0.25">
      <c r="B64" s="44" t="s">
        <v>761</v>
      </c>
      <c r="C64" s="44" t="s">
        <v>762</v>
      </c>
      <c r="D64" s="44">
        <v>56765</v>
      </c>
      <c r="E64" s="77">
        <v>0</v>
      </c>
      <c r="F64" s="77">
        <v>1</v>
      </c>
      <c r="G64" s="77">
        <v>1</v>
      </c>
      <c r="H64" s="77">
        <v>0</v>
      </c>
      <c r="I64" s="77">
        <v>1</v>
      </c>
      <c r="J64" s="77">
        <v>1</v>
      </c>
      <c r="K64" s="77">
        <v>1</v>
      </c>
      <c r="L64" s="77">
        <v>1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6"/>
        <v>6</v>
      </c>
      <c r="AM64" s="42">
        <f t="shared" si="5"/>
        <v>1</v>
      </c>
      <c r="AN64" s="43" t="e">
        <f>SUMPRODUCT(#REF!,F64:AK64)</f>
        <v>#REF!</v>
      </c>
    </row>
    <row r="65" spans="2:40" x14ac:dyDescent="0.25">
      <c r="B65" s="44" t="s">
        <v>763</v>
      </c>
      <c r="C65" s="44" t="s">
        <v>764</v>
      </c>
      <c r="D65" s="44">
        <v>56765</v>
      </c>
      <c r="E65" s="77">
        <v>0</v>
      </c>
      <c r="F65" s="77">
        <v>1</v>
      </c>
      <c r="G65" s="77">
        <v>0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6"/>
        <v>2</v>
      </c>
      <c r="AM65" s="42">
        <f t="shared" si="5"/>
        <v>1</v>
      </c>
      <c r="AN65" s="43" t="e">
        <f>SUMPRODUCT(#REF!,F65:AK65)</f>
        <v>#REF!</v>
      </c>
    </row>
    <row r="66" spans="2:40" x14ac:dyDescent="0.25">
      <c r="B66" s="44" t="s">
        <v>767</v>
      </c>
      <c r="C66" s="44" t="s">
        <v>768</v>
      </c>
      <c r="D66" s="44">
        <v>56765</v>
      </c>
      <c r="E66" s="77">
        <v>0</v>
      </c>
      <c r="F66" s="77">
        <v>1</v>
      </c>
      <c r="G66" s="77">
        <v>0</v>
      </c>
      <c r="H66" s="77">
        <v>0</v>
      </c>
      <c r="I66" s="77">
        <v>1</v>
      </c>
      <c r="J66" s="77">
        <v>1</v>
      </c>
      <c r="K66" s="77">
        <v>1</v>
      </c>
      <c r="L66" s="77">
        <v>1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6"/>
        <v>5</v>
      </c>
      <c r="AM66" s="42">
        <f t="shared" si="5"/>
        <v>1</v>
      </c>
      <c r="AN66" s="43" t="e">
        <f>SUMPRODUCT(#REF!,F66:AK66)</f>
        <v>#REF!</v>
      </c>
    </row>
    <row r="67" spans="2:40" x14ac:dyDescent="0.25">
      <c r="B67" s="44" t="s">
        <v>601</v>
      </c>
      <c r="C67" s="44" t="s">
        <v>602</v>
      </c>
      <c r="D67" s="44">
        <v>56770</v>
      </c>
      <c r="E67" s="77">
        <v>1</v>
      </c>
      <c r="F67" s="77">
        <v>1</v>
      </c>
      <c r="G67" s="77">
        <v>0</v>
      </c>
      <c r="H67" s="77">
        <v>0</v>
      </c>
      <c r="I67" s="77">
        <v>0</v>
      </c>
      <c r="J67" s="77">
        <v>1</v>
      </c>
      <c r="K67" s="77">
        <v>1</v>
      </c>
      <c r="L67" s="77">
        <v>1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6"/>
        <v>5</v>
      </c>
      <c r="AM67" s="42">
        <f t="shared" si="5"/>
        <v>1</v>
      </c>
      <c r="AN67" s="43" t="e">
        <f>SUMPRODUCT(#REF!,F67:AK67)</f>
        <v>#REF!</v>
      </c>
    </row>
    <row r="68" spans="2:40" x14ac:dyDescent="0.25">
      <c r="B68" s="44" t="s">
        <v>603</v>
      </c>
      <c r="C68" s="44" t="s">
        <v>604</v>
      </c>
      <c r="D68" s="44">
        <v>56770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6"/>
        <v>0</v>
      </c>
      <c r="AM68" s="42">
        <f t="shared" si="5"/>
        <v>0</v>
      </c>
      <c r="AN68" s="43" t="e">
        <f>SUMPRODUCT(#REF!,F68:AK68)</f>
        <v>#REF!</v>
      </c>
    </row>
    <row r="69" spans="2:40" x14ac:dyDescent="0.25">
      <c r="B69" s="44" t="s">
        <v>605</v>
      </c>
      <c r="C69" s="44" t="s">
        <v>606</v>
      </c>
      <c r="D69" s="44">
        <v>56770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6"/>
        <v>0</v>
      </c>
      <c r="AM69" s="42">
        <f t="shared" si="5"/>
        <v>0</v>
      </c>
      <c r="AN69" s="43" t="e">
        <f>SUMPRODUCT(#REF!,F69:AK69)</f>
        <v>#REF!</v>
      </c>
    </row>
    <row r="70" spans="2:40" x14ac:dyDescent="0.25">
      <c r="B70" s="44" t="s">
        <v>607</v>
      </c>
      <c r="C70" s="44" t="s">
        <v>608</v>
      </c>
      <c r="D70" s="44">
        <v>56770</v>
      </c>
      <c r="E70" s="77">
        <v>1</v>
      </c>
      <c r="F70" s="77">
        <v>1</v>
      </c>
      <c r="G70" s="77">
        <v>1</v>
      </c>
      <c r="H70" s="77">
        <v>1</v>
      </c>
      <c r="I70" s="77">
        <v>1</v>
      </c>
      <c r="J70" s="77">
        <v>1</v>
      </c>
      <c r="K70" s="77">
        <v>1</v>
      </c>
      <c r="L70" s="77">
        <v>1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6"/>
        <v>8</v>
      </c>
      <c r="AM70" s="42">
        <f t="shared" si="5"/>
        <v>1</v>
      </c>
      <c r="AN70" s="43" t="e">
        <f>SUMPRODUCT(#REF!,F70:AK70)</f>
        <v>#REF!</v>
      </c>
    </row>
    <row r="71" spans="2:40" x14ac:dyDescent="0.25">
      <c r="B71" s="44" t="s">
        <v>609</v>
      </c>
      <c r="C71" s="44" t="s">
        <v>610</v>
      </c>
      <c r="D71" s="44">
        <v>56770</v>
      </c>
      <c r="E71" s="77">
        <v>1</v>
      </c>
      <c r="F71" s="77">
        <v>1</v>
      </c>
      <c r="G71" s="77">
        <v>1</v>
      </c>
      <c r="H71" s="77">
        <v>1</v>
      </c>
      <c r="I71" s="77">
        <v>1</v>
      </c>
      <c r="J71" s="77">
        <v>1</v>
      </c>
      <c r="K71" s="77">
        <v>1</v>
      </c>
      <c r="L71" s="77">
        <v>1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6"/>
        <v>8</v>
      </c>
      <c r="AM71" s="42">
        <f t="shared" si="5"/>
        <v>1</v>
      </c>
      <c r="AN71" s="43" t="e">
        <f>SUMPRODUCT(#REF!,F71:AK71)</f>
        <v>#REF!</v>
      </c>
    </row>
    <row r="72" spans="2:40" x14ac:dyDescent="0.25">
      <c r="B72" s="44" t="s">
        <v>615</v>
      </c>
      <c r="C72" s="44" t="s">
        <v>616</v>
      </c>
      <c r="D72" s="44">
        <v>56770</v>
      </c>
      <c r="E72" s="77">
        <v>1</v>
      </c>
      <c r="F72" s="77">
        <v>1</v>
      </c>
      <c r="G72" s="77">
        <v>1</v>
      </c>
      <c r="H72" s="77">
        <v>1</v>
      </c>
      <c r="I72" s="77">
        <v>1</v>
      </c>
      <c r="J72" s="77">
        <v>1</v>
      </c>
      <c r="K72" s="77">
        <v>0</v>
      </c>
      <c r="L72" s="77">
        <v>1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6"/>
        <v>7</v>
      </c>
      <c r="AM72" s="42">
        <f t="shared" si="5"/>
        <v>1</v>
      </c>
      <c r="AN72" s="43" t="e">
        <f>SUMPRODUCT(#REF!,F72:AK72)</f>
        <v>#REF!</v>
      </c>
    </row>
    <row r="73" spans="2:40" x14ac:dyDescent="0.25">
      <c r="B73" s="44" t="s">
        <v>617</v>
      </c>
      <c r="C73" s="44" t="s">
        <v>618</v>
      </c>
      <c r="D73" s="44">
        <v>56770</v>
      </c>
      <c r="E73" s="77">
        <v>1</v>
      </c>
      <c r="F73" s="77">
        <v>1</v>
      </c>
      <c r="G73" s="77">
        <v>1</v>
      </c>
      <c r="H73" s="77">
        <v>1</v>
      </c>
      <c r="I73" s="77">
        <v>0</v>
      </c>
      <c r="J73" s="77">
        <v>1</v>
      </c>
      <c r="K73" s="77">
        <v>1</v>
      </c>
      <c r="L73" s="77">
        <v>1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6"/>
        <v>7</v>
      </c>
      <c r="AM73" s="42">
        <f t="shared" si="5"/>
        <v>1</v>
      </c>
      <c r="AN73" s="43" t="e">
        <f>SUMPRODUCT(#REF!,F73:AK73)</f>
        <v>#REF!</v>
      </c>
    </row>
    <row r="74" spans="2:40" x14ac:dyDescent="0.25">
      <c r="B74" s="44" t="s">
        <v>619</v>
      </c>
      <c r="C74" s="44" t="s">
        <v>620</v>
      </c>
      <c r="D74" s="44">
        <v>56770</v>
      </c>
      <c r="E74" s="77">
        <v>1</v>
      </c>
      <c r="F74" s="77">
        <v>1</v>
      </c>
      <c r="G74" s="77">
        <v>1</v>
      </c>
      <c r="H74" s="77">
        <v>0</v>
      </c>
      <c r="I74" s="77">
        <v>1</v>
      </c>
      <c r="J74" s="77">
        <v>1</v>
      </c>
      <c r="K74" s="77">
        <v>1</v>
      </c>
      <c r="L74" s="77">
        <v>1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6"/>
        <v>7</v>
      </c>
      <c r="AM74" s="42">
        <f t="shared" si="5"/>
        <v>1</v>
      </c>
      <c r="AN74" s="43" t="e">
        <f>SUMPRODUCT(#REF!,F74:AK74)</f>
        <v>#REF!</v>
      </c>
    </row>
    <row r="75" spans="2:40" x14ac:dyDescent="0.25">
      <c r="B75" s="44" t="s">
        <v>627</v>
      </c>
      <c r="C75" s="44" t="s">
        <v>628</v>
      </c>
      <c r="D75" s="44">
        <v>56770</v>
      </c>
      <c r="E75" s="77">
        <v>1</v>
      </c>
      <c r="F75" s="77">
        <v>1</v>
      </c>
      <c r="G75" s="77">
        <v>0</v>
      </c>
      <c r="H75" s="77">
        <v>1</v>
      </c>
      <c r="I75" s="77">
        <v>1</v>
      </c>
      <c r="J75" s="77">
        <v>1</v>
      </c>
      <c r="K75" s="77">
        <v>1</v>
      </c>
      <c r="L75" s="77">
        <v>1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6"/>
        <v>7</v>
      </c>
      <c r="AM75" s="42">
        <f t="shared" si="5"/>
        <v>1</v>
      </c>
      <c r="AN75" s="43" t="e">
        <f>SUMPRODUCT(#REF!,F75:AK75)</f>
        <v>#REF!</v>
      </c>
    </row>
    <row r="76" spans="2:40" x14ac:dyDescent="0.25">
      <c r="B76" s="44" t="s">
        <v>631</v>
      </c>
      <c r="C76" s="44" t="s">
        <v>632</v>
      </c>
      <c r="D76" s="44">
        <v>56770</v>
      </c>
      <c r="E76" s="77">
        <v>0</v>
      </c>
      <c r="F76" s="77">
        <v>1</v>
      </c>
      <c r="G76" s="77">
        <v>0</v>
      </c>
      <c r="H76" s="77">
        <v>1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6"/>
        <v>2</v>
      </c>
      <c r="AM76" s="42">
        <f t="shared" si="5"/>
        <v>1</v>
      </c>
      <c r="AN76" s="43" t="e">
        <f>SUMPRODUCT(#REF!,F76:AK76)</f>
        <v>#REF!</v>
      </c>
    </row>
    <row r="77" spans="2:40" x14ac:dyDescent="0.25">
      <c r="B77" s="44" t="s">
        <v>637</v>
      </c>
      <c r="C77" s="44" t="s">
        <v>638</v>
      </c>
      <c r="D77" s="44">
        <v>56770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6"/>
        <v>0</v>
      </c>
      <c r="AM77" s="42">
        <f t="shared" si="5"/>
        <v>0</v>
      </c>
      <c r="AN77" s="43" t="e">
        <f>SUMPRODUCT(#REF!,F77:AK77)</f>
        <v>#REF!</v>
      </c>
    </row>
    <row r="78" spans="2:40" x14ac:dyDescent="0.25">
      <c r="B78" s="44" t="s">
        <v>641</v>
      </c>
      <c r="C78" s="44" t="s">
        <v>642</v>
      </c>
      <c r="D78" s="44">
        <v>56770</v>
      </c>
      <c r="E78" s="77">
        <v>1</v>
      </c>
      <c r="F78" s="77">
        <v>1</v>
      </c>
      <c r="G78" s="77">
        <v>1</v>
      </c>
      <c r="H78" s="77">
        <v>1</v>
      </c>
      <c r="I78" s="77">
        <v>1</v>
      </c>
      <c r="J78" s="77">
        <v>1</v>
      </c>
      <c r="K78" s="77">
        <v>1</v>
      </c>
      <c r="L78" s="77">
        <v>1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6"/>
        <v>8</v>
      </c>
      <c r="AM78" s="42">
        <f t="shared" si="5"/>
        <v>1</v>
      </c>
      <c r="AN78" s="43" t="e">
        <f>SUMPRODUCT(#REF!,F78:AK78)</f>
        <v>#REF!</v>
      </c>
    </row>
    <row r="79" spans="2:40" x14ac:dyDescent="0.25">
      <c r="B79" s="44" t="s">
        <v>645</v>
      </c>
      <c r="C79" s="44" t="s">
        <v>646</v>
      </c>
      <c r="D79" s="44">
        <v>56770</v>
      </c>
      <c r="E79" s="77">
        <v>1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1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6"/>
        <v>2</v>
      </c>
      <c r="AM79" s="42">
        <f t="shared" si="5"/>
        <v>1</v>
      </c>
      <c r="AN79" s="43" t="e">
        <f>SUMPRODUCT(#REF!,F79:AK79)</f>
        <v>#REF!</v>
      </c>
    </row>
    <row r="80" spans="2:40" x14ac:dyDescent="0.25">
      <c r="B80" s="44" t="s">
        <v>647</v>
      </c>
      <c r="C80" s="44" t="s">
        <v>648</v>
      </c>
      <c r="D80" s="44">
        <v>56770</v>
      </c>
      <c r="E80" s="77">
        <v>1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6"/>
        <v>1</v>
      </c>
      <c r="AM80" s="42">
        <f t="shared" si="5"/>
        <v>1</v>
      </c>
      <c r="AN80" s="43" t="e">
        <f>SUMPRODUCT(#REF!,F80:AK80)</f>
        <v>#REF!</v>
      </c>
    </row>
    <row r="81" spans="2:40" x14ac:dyDescent="0.25">
      <c r="B81" s="44" t="s">
        <v>649</v>
      </c>
      <c r="C81" s="44" t="s">
        <v>650</v>
      </c>
      <c r="D81" s="44">
        <v>56770</v>
      </c>
      <c r="E81" s="77">
        <v>1</v>
      </c>
      <c r="F81" s="77">
        <v>1</v>
      </c>
      <c r="G81" s="77">
        <v>1</v>
      </c>
      <c r="H81" s="77">
        <v>0</v>
      </c>
      <c r="I81" s="77">
        <v>1</v>
      </c>
      <c r="J81" s="77">
        <v>1</v>
      </c>
      <c r="K81" s="77">
        <v>1</v>
      </c>
      <c r="L81" s="77">
        <v>1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6"/>
        <v>7</v>
      </c>
      <c r="AM81" s="42">
        <f t="shared" si="5"/>
        <v>1</v>
      </c>
      <c r="AN81" s="43" t="e">
        <f>SUMPRODUCT(#REF!,F81:AK81)</f>
        <v>#REF!</v>
      </c>
    </row>
    <row r="82" spans="2:40" x14ac:dyDescent="0.25">
      <c r="B82" s="44" t="s">
        <v>651</v>
      </c>
      <c r="C82" s="44" t="s">
        <v>652</v>
      </c>
      <c r="D82" s="44">
        <v>56770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6"/>
        <v>0</v>
      </c>
      <c r="AM82" s="42">
        <f t="shared" si="5"/>
        <v>0</v>
      </c>
      <c r="AN82" s="43" t="e">
        <f>SUMPRODUCT(#REF!,F82:AK82)</f>
        <v>#REF!</v>
      </c>
    </row>
    <row r="83" spans="2:40" x14ac:dyDescent="0.25">
      <c r="B83" s="44" t="s">
        <v>655</v>
      </c>
      <c r="C83" s="44" t="s">
        <v>656</v>
      </c>
      <c r="D83" s="44">
        <v>56770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6"/>
        <v>0</v>
      </c>
      <c r="AM83" s="42">
        <f t="shared" si="5"/>
        <v>0</v>
      </c>
      <c r="AN83" s="43" t="e">
        <f>SUMPRODUCT(#REF!,F83:AK83)</f>
        <v>#REF!</v>
      </c>
    </row>
    <row r="84" spans="2:40" x14ac:dyDescent="0.25">
      <c r="B84" s="44" t="s">
        <v>657</v>
      </c>
      <c r="C84" s="44" t="s">
        <v>658</v>
      </c>
      <c r="D84" s="44">
        <v>56770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ref="AL84" si="7">SUM(E84:AK84)</f>
        <v>0</v>
      </c>
      <c r="AM84" s="42">
        <f t="shared" si="5"/>
        <v>0</v>
      </c>
      <c r="AN84" s="43" t="e">
        <f>SUMPRODUCT(#REF!,F84:AK84)</f>
        <v>#REF!</v>
      </c>
    </row>
    <row r="85" spans="2:40" x14ac:dyDescent="0.25">
      <c r="B85" s="44" t="s">
        <v>659</v>
      </c>
      <c r="C85" s="44" t="s">
        <v>660</v>
      </c>
      <c r="D85" s="44">
        <v>56770</v>
      </c>
      <c r="E85" s="77">
        <v>1</v>
      </c>
      <c r="F85" s="77">
        <v>1</v>
      </c>
      <c r="G85" s="77">
        <v>1</v>
      </c>
      <c r="H85" s="77">
        <v>0</v>
      </c>
      <c r="I85" s="77">
        <v>1</v>
      </c>
      <c r="J85" s="77">
        <v>0</v>
      </c>
      <c r="K85" s="77">
        <v>0</v>
      </c>
      <c r="L85" s="77">
        <v>1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:AL121" si="8">SUM(E85:AK85)</f>
        <v>5</v>
      </c>
      <c r="AM85" s="42">
        <f t="shared" si="5"/>
        <v>1</v>
      </c>
      <c r="AN85" s="43" t="e">
        <f>SUMPRODUCT(#REF!,F85:AK85)</f>
        <v>#REF!</v>
      </c>
    </row>
    <row r="86" spans="2:40" x14ac:dyDescent="0.25">
      <c r="B86" s="44" t="s">
        <v>663</v>
      </c>
      <c r="C86" s="44" t="s">
        <v>664</v>
      </c>
      <c r="D86" s="44">
        <v>56770</v>
      </c>
      <c r="E86" s="77">
        <v>1</v>
      </c>
      <c r="F86" s="77">
        <v>1</v>
      </c>
      <c r="G86" s="77">
        <v>1</v>
      </c>
      <c r="H86" s="77">
        <v>1</v>
      </c>
      <c r="I86" s="77">
        <v>1</v>
      </c>
      <c r="J86" s="77">
        <v>1</v>
      </c>
      <c r="K86" s="77">
        <v>1</v>
      </c>
      <c r="L86" s="77">
        <v>1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8"/>
        <v>8</v>
      </c>
      <c r="AM86" s="42">
        <f t="shared" si="5"/>
        <v>1</v>
      </c>
      <c r="AN86" s="43" t="e">
        <f>SUMPRODUCT(#REF!,F86:AK86)</f>
        <v>#REF!</v>
      </c>
    </row>
    <row r="87" spans="2:40" x14ac:dyDescent="0.25">
      <c r="B87" s="44" t="s">
        <v>665</v>
      </c>
      <c r="C87" s="44" t="s">
        <v>666</v>
      </c>
      <c r="D87" s="44">
        <v>56770</v>
      </c>
      <c r="E87" s="77">
        <v>1</v>
      </c>
      <c r="F87" s="77">
        <v>1</v>
      </c>
      <c r="G87" s="77">
        <v>1</v>
      </c>
      <c r="H87" s="77">
        <v>1</v>
      </c>
      <c r="I87" s="77">
        <v>0</v>
      </c>
      <c r="J87" s="77">
        <v>1</v>
      </c>
      <c r="K87" s="77">
        <v>1</v>
      </c>
      <c r="L87" s="77">
        <v>1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8"/>
        <v>7</v>
      </c>
      <c r="AM87" s="42">
        <f t="shared" si="5"/>
        <v>1</v>
      </c>
      <c r="AN87" s="43" t="e">
        <f>SUMPRODUCT(#REF!,F87:AK87)</f>
        <v>#REF!</v>
      </c>
    </row>
    <row r="88" spans="2:40" x14ac:dyDescent="0.25">
      <c r="B88" s="44" t="s">
        <v>667</v>
      </c>
      <c r="C88" s="44" t="s">
        <v>668</v>
      </c>
      <c r="D88" s="44">
        <v>56770</v>
      </c>
      <c r="E88" s="77">
        <v>1</v>
      </c>
      <c r="F88" s="77">
        <v>1</v>
      </c>
      <c r="G88" s="77">
        <v>1</v>
      </c>
      <c r="H88" s="77">
        <v>1</v>
      </c>
      <c r="I88" s="77">
        <v>1</v>
      </c>
      <c r="J88" s="77">
        <v>1</v>
      </c>
      <c r="K88" s="77">
        <v>1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8"/>
        <v>7</v>
      </c>
      <c r="AM88" s="42">
        <f t="shared" ref="AM88:AM104" si="9">IF(AL88=0,0,1)</f>
        <v>1</v>
      </c>
      <c r="AN88" s="43" t="e">
        <f>SUMPRODUCT(#REF!,F88:AK88)</f>
        <v>#REF!</v>
      </c>
    </row>
    <row r="89" spans="2:40" x14ac:dyDescent="0.25">
      <c r="B89" s="44" t="s">
        <v>669</v>
      </c>
      <c r="C89" s="44" t="s">
        <v>670</v>
      </c>
      <c r="D89" s="44">
        <v>56770</v>
      </c>
      <c r="E89" s="77">
        <v>1</v>
      </c>
      <c r="F89" s="77">
        <v>1</v>
      </c>
      <c r="G89" s="77">
        <v>1</v>
      </c>
      <c r="H89" s="77">
        <v>1</v>
      </c>
      <c r="I89" s="77">
        <v>1</v>
      </c>
      <c r="J89" s="77">
        <v>1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8"/>
        <v>6</v>
      </c>
      <c r="AM89" s="42">
        <f t="shared" si="9"/>
        <v>1</v>
      </c>
      <c r="AN89" s="43" t="e">
        <f>SUMPRODUCT(#REF!,F89:AK89)</f>
        <v>#REF!</v>
      </c>
    </row>
    <row r="90" spans="2:40" x14ac:dyDescent="0.25">
      <c r="B90" s="44" t="s">
        <v>673</v>
      </c>
      <c r="C90" s="44" t="s">
        <v>674</v>
      </c>
      <c r="D90" s="44">
        <v>56770</v>
      </c>
      <c r="E90" s="77">
        <v>1</v>
      </c>
      <c r="F90" s="77">
        <v>1</v>
      </c>
      <c r="G90" s="77">
        <v>1</v>
      </c>
      <c r="H90" s="77">
        <v>1</v>
      </c>
      <c r="I90" s="77">
        <v>1</v>
      </c>
      <c r="J90" s="77">
        <v>1</v>
      </c>
      <c r="K90" s="77">
        <v>1</v>
      </c>
      <c r="L90" s="77">
        <v>1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8"/>
        <v>8</v>
      </c>
      <c r="AM90" s="42">
        <f t="shared" si="9"/>
        <v>1</v>
      </c>
      <c r="AN90" s="43" t="e">
        <f>SUMPRODUCT(#REF!,F90:AK90)</f>
        <v>#REF!</v>
      </c>
    </row>
    <row r="91" spans="2:40" x14ac:dyDescent="0.25">
      <c r="B91" s="44" t="s">
        <v>681</v>
      </c>
      <c r="C91" s="44" t="s">
        <v>682</v>
      </c>
      <c r="D91" s="44">
        <v>56770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8"/>
        <v>0</v>
      </c>
      <c r="AM91" s="42">
        <f t="shared" si="9"/>
        <v>0</v>
      </c>
      <c r="AN91" s="43" t="e">
        <f>SUMPRODUCT(#REF!,F91:AK91)</f>
        <v>#REF!</v>
      </c>
    </row>
    <row r="92" spans="2:40" x14ac:dyDescent="0.25">
      <c r="B92" s="44" t="s">
        <v>687</v>
      </c>
      <c r="C92" s="44" t="s">
        <v>688</v>
      </c>
      <c r="D92" s="44">
        <v>56770</v>
      </c>
      <c r="E92" s="77">
        <v>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8"/>
        <v>1</v>
      </c>
      <c r="AM92" s="42">
        <f t="shared" si="9"/>
        <v>1</v>
      </c>
      <c r="AN92" s="43" t="e">
        <f>SUMPRODUCT(#REF!,F92:AK92)</f>
        <v>#REF!</v>
      </c>
    </row>
    <row r="93" spans="2:40" x14ac:dyDescent="0.25">
      <c r="B93" s="44" t="s">
        <v>689</v>
      </c>
      <c r="C93" s="44" t="s">
        <v>690</v>
      </c>
      <c r="D93" s="44">
        <v>56770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8"/>
        <v>0</v>
      </c>
      <c r="AM93" s="42">
        <f t="shared" si="9"/>
        <v>0</v>
      </c>
      <c r="AN93" s="43" t="e">
        <f>SUMPRODUCT(#REF!,F93:AK93)</f>
        <v>#REF!</v>
      </c>
    </row>
    <row r="94" spans="2:40" x14ac:dyDescent="0.25">
      <c r="B94" s="44" t="s">
        <v>695</v>
      </c>
      <c r="C94" s="44" t="s">
        <v>696</v>
      </c>
      <c r="D94" s="44">
        <v>56770</v>
      </c>
      <c r="E94" s="77">
        <v>1</v>
      </c>
      <c r="F94" s="77">
        <v>1</v>
      </c>
      <c r="G94" s="77">
        <v>1</v>
      </c>
      <c r="H94" s="77">
        <v>0</v>
      </c>
      <c r="I94" s="77">
        <v>1</v>
      </c>
      <c r="J94" s="77">
        <v>1</v>
      </c>
      <c r="K94" s="77">
        <v>0</v>
      </c>
      <c r="L94" s="77">
        <v>1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8"/>
        <v>6</v>
      </c>
      <c r="AM94" s="42">
        <f t="shared" si="9"/>
        <v>1</v>
      </c>
      <c r="AN94" s="43" t="e">
        <f>SUMPRODUCT(#REF!,F94:AK94)</f>
        <v>#REF!</v>
      </c>
    </row>
    <row r="95" spans="2:40" x14ac:dyDescent="0.25">
      <c r="B95" s="44" t="s">
        <v>707</v>
      </c>
      <c r="C95" s="44" t="s">
        <v>708</v>
      </c>
      <c r="D95" s="44">
        <v>56770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8"/>
        <v>0</v>
      </c>
      <c r="AM95" s="42">
        <f t="shared" si="9"/>
        <v>0</v>
      </c>
      <c r="AN95" s="43" t="e">
        <f>SUMPRODUCT(#REF!,F95:AK95)</f>
        <v>#REF!</v>
      </c>
    </row>
    <row r="96" spans="2:40" x14ac:dyDescent="0.25">
      <c r="B96" s="44" t="s">
        <v>717</v>
      </c>
      <c r="C96" s="44" t="s">
        <v>718</v>
      </c>
      <c r="D96" s="44">
        <v>56770</v>
      </c>
      <c r="E96" s="77">
        <v>1</v>
      </c>
      <c r="F96" s="77">
        <v>1</v>
      </c>
      <c r="G96" s="77">
        <v>1</v>
      </c>
      <c r="H96" s="77">
        <v>1</v>
      </c>
      <c r="I96" s="77">
        <v>1</v>
      </c>
      <c r="J96" s="77">
        <v>1</v>
      </c>
      <c r="K96" s="77">
        <v>1</v>
      </c>
      <c r="L96" s="77">
        <v>1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8"/>
        <v>8</v>
      </c>
      <c r="AM96" s="42">
        <f t="shared" si="9"/>
        <v>1</v>
      </c>
      <c r="AN96" s="43" t="e">
        <f>SUMPRODUCT(#REF!,F96:AK96)</f>
        <v>#REF!</v>
      </c>
    </row>
    <row r="97" spans="2:40" x14ac:dyDescent="0.25">
      <c r="B97" s="44" t="s">
        <v>719</v>
      </c>
      <c r="C97" s="44" t="s">
        <v>720</v>
      </c>
      <c r="D97" s="44">
        <v>56770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8"/>
        <v>0</v>
      </c>
      <c r="AM97" s="42">
        <f t="shared" si="9"/>
        <v>0</v>
      </c>
      <c r="AN97" s="43" t="e">
        <f>SUMPRODUCT(#REF!,F97:AK97)</f>
        <v>#REF!</v>
      </c>
    </row>
    <row r="98" spans="2:40" x14ac:dyDescent="0.25">
      <c r="B98" s="44" t="s">
        <v>721</v>
      </c>
      <c r="C98" s="44" t="s">
        <v>722</v>
      </c>
      <c r="D98" s="44">
        <v>56770</v>
      </c>
      <c r="E98" s="77">
        <v>1</v>
      </c>
      <c r="F98" s="77">
        <v>1</v>
      </c>
      <c r="G98" s="77">
        <v>1</v>
      </c>
      <c r="H98" s="77">
        <v>0</v>
      </c>
      <c r="I98" s="77">
        <v>1</v>
      </c>
      <c r="J98" s="77">
        <v>1</v>
      </c>
      <c r="K98" s="77">
        <v>1</v>
      </c>
      <c r="L98" s="77">
        <v>1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8"/>
        <v>7</v>
      </c>
      <c r="AM98" s="42">
        <f t="shared" si="9"/>
        <v>1</v>
      </c>
      <c r="AN98" s="43" t="e">
        <f>SUMPRODUCT(#REF!,F98:AK98)</f>
        <v>#REF!</v>
      </c>
    </row>
    <row r="99" spans="2:40" x14ac:dyDescent="0.25">
      <c r="B99" s="44" t="s">
        <v>739</v>
      </c>
      <c r="C99" s="44" t="s">
        <v>740</v>
      </c>
      <c r="D99" s="44">
        <v>56770</v>
      </c>
      <c r="E99" s="77">
        <v>1</v>
      </c>
      <c r="F99" s="77">
        <v>1</v>
      </c>
      <c r="G99" s="77">
        <v>1</v>
      </c>
      <c r="H99" s="77">
        <v>1</v>
      </c>
      <c r="I99" s="77">
        <v>1</v>
      </c>
      <c r="J99" s="77">
        <v>1</v>
      </c>
      <c r="K99" s="77">
        <v>1</v>
      </c>
      <c r="L99" s="77">
        <v>1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8"/>
        <v>8</v>
      </c>
      <c r="AM99" s="42">
        <f t="shared" si="9"/>
        <v>1</v>
      </c>
      <c r="AN99" s="43" t="e">
        <f>SUMPRODUCT(#REF!,F99:AK99)</f>
        <v>#REF!</v>
      </c>
    </row>
    <row r="100" spans="2:40" x14ac:dyDescent="0.25">
      <c r="B100" s="44" t="s">
        <v>741</v>
      </c>
      <c r="C100" s="44" t="s">
        <v>742</v>
      </c>
      <c r="D100" s="44">
        <v>56770</v>
      </c>
      <c r="E100" s="77">
        <v>1</v>
      </c>
      <c r="F100" s="77">
        <v>1</v>
      </c>
      <c r="G100" s="77">
        <v>1</v>
      </c>
      <c r="H100" s="77">
        <v>1</v>
      </c>
      <c r="I100" s="77">
        <v>1</v>
      </c>
      <c r="J100" s="77">
        <v>1</v>
      </c>
      <c r="K100" s="77">
        <v>1</v>
      </c>
      <c r="L100" s="77">
        <v>1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8"/>
        <v>8</v>
      </c>
      <c r="AM100" s="42">
        <f t="shared" si="9"/>
        <v>1</v>
      </c>
      <c r="AN100" s="43" t="e">
        <f>SUMPRODUCT(#REF!,F100:AK100)</f>
        <v>#REF!</v>
      </c>
    </row>
    <row r="101" spans="2:40" x14ac:dyDescent="0.25">
      <c r="B101" s="44" t="s">
        <v>755</v>
      </c>
      <c r="C101" s="44" t="s">
        <v>756</v>
      </c>
      <c r="D101" s="44">
        <v>56770</v>
      </c>
      <c r="E101" s="77">
        <v>1</v>
      </c>
      <c r="F101" s="77">
        <v>1</v>
      </c>
      <c r="G101" s="77">
        <v>1</v>
      </c>
      <c r="H101" s="77">
        <v>1</v>
      </c>
      <c r="I101" s="77">
        <v>0</v>
      </c>
      <c r="J101" s="77">
        <v>0</v>
      </c>
      <c r="K101" s="77">
        <v>0</v>
      </c>
      <c r="L101" s="77">
        <v>1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8"/>
        <v>5</v>
      </c>
      <c r="AM101" s="42">
        <f t="shared" si="9"/>
        <v>1</v>
      </c>
      <c r="AN101" s="43" t="e">
        <f>SUMPRODUCT(#REF!,F101:AK101)</f>
        <v>#REF!</v>
      </c>
    </row>
    <row r="102" spans="2:40" x14ac:dyDescent="0.25">
      <c r="B102" s="44" t="s">
        <v>759</v>
      </c>
      <c r="C102" s="44" t="s">
        <v>760</v>
      </c>
      <c r="D102" s="44">
        <v>56770</v>
      </c>
      <c r="E102" s="77">
        <v>0</v>
      </c>
      <c r="F102" s="77">
        <v>0</v>
      </c>
      <c r="G102" s="77">
        <v>0</v>
      </c>
      <c r="H102" s="77">
        <v>0</v>
      </c>
      <c r="I102" s="77">
        <v>1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8"/>
        <v>1</v>
      </c>
      <c r="AM102" s="42">
        <f t="shared" si="9"/>
        <v>1</v>
      </c>
      <c r="AN102" s="43" t="e">
        <f>SUMPRODUCT(#REF!,F102:AK102)</f>
        <v>#REF!</v>
      </c>
    </row>
    <row r="103" spans="2:40" x14ac:dyDescent="0.25">
      <c r="B103" s="44" t="s">
        <v>765</v>
      </c>
      <c r="C103" s="44" t="s">
        <v>766</v>
      </c>
      <c r="D103" s="44">
        <v>56770</v>
      </c>
      <c r="E103" s="77">
        <v>1</v>
      </c>
      <c r="F103" s="77">
        <v>1</v>
      </c>
      <c r="G103" s="77">
        <v>1</v>
      </c>
      <c r="H103" s="77">
        <v>0</v>
      </c>
      <c r="I103" s="77">
        <v>1</v>
      </c>
      <c r="J103" s="77">
        <v>1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8"/>
        <v>5</v>
      </c>
      <c r="AM103" s="42">
        <f t="shared" si="9"/>
        <v>1</v>
      </c>
      <c r="AN103" s="43" t="e">
        <f>SUMPRODUCT(#REF!,F103:AK103)</f>
        <v>#REF!</v>
      </c>
    </row>
    <row r="104" spans="2:40" x14ac:dyDescent="0.25">
      <c r="B104" s="44" t="s">
        <v>769</v>
      </c>
      <c r="C104" s="44" t="s">
        <v>770</v>
      </c>
      <c r="D104" s="44">
        <v>56770</v>
      </c>
      <c r="E104" s="77">
        <v>0</v>
      </c>
      <c r="F104" s="77">
        <v>1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8"/>
        <v>1</v>
      </c>
      <c r="AM104" s="42">
        <f t="shared" si="9"/>
        <v>1</v>
      </c>
      <c r="AN104" s="43" t="e">
        <f>SUMPRODUCT(#REF!,F104:AK104)</f>
        <v>#REF!</v>
      </c>
    </row>
    <row r="105" spans="2:40" x14ac:dyDescent="0.25">
      <c r="AL105" s="62">
        <f t="shared" si="8"/>
        <v>0</v>
      </c>
    </row>
    <row r="106" spans="2:40" x14ac:dyDescent="0.25">
      <c r="B106" s="93" t="s">
        <v>771</v>
      </c>
      <c r="AL106" s="62">
        <f t="shared" si="8"/>
        <v>0</v>
      </c>
    </row>
    <row r="107" spans="2:40" x14ac:dyDescent="0.25">
      <c r="B107" s="93"/>
      <c r="AL107" s="62">
        <f t="shared" si="8"/>
        <v>0</v>
      </c>
    </row>
    <row r="108" spans="2:40" x14ac:dyDescent="0.25">
      <c r="B108" s="93" t="s">
        <v>772</v>
      </c>
      <c r="AL108" s="62">
        <f t="shared" si="8"/>
        <v>0</v>
      </c>
    </row>
    <row r="109" spans="2:40" x14ac:dyDescent="0.25">
      <c r="AL109" s="62">
        <f t="shared" si="8"/>
        <v>0</v>
      </c>
    </row>
    <row r="110" spans="2:40" x14ac:dyDescent="0.25">
      <c r="AL110" s="62">
        <f t="shared" si="8"/>
        <v>0</v>
      </c>
    </row>
    <row r="111" spans="2:40" x14ac:dyDescent="0.25">
      <c r="AL111" s="62">
        <f t="shared" si="8"/>
        <v>0</v>
      </c>
    </row>
    <row r="112" spans="2:40" x14ac:dyDescent="0.25">
      <c r="AL112" s="62">
        <f t="shared" si="8"/>
        <v>0</v>
      </c>
    </row>
    <row r="113" spans="38:38" x14ac:dyDescent="0.25">
      <c r="AL113" s="62">
        <f t="shared" si="8"/>
        <v>0</v>
      </c>
    </row>
    <row r="114" spans="38:38" x14ac:dyDescent="0.25">
      <c r="AL114" s="62">
        <f t="shared" si="8"/>
        <v>0</v>
      </c>
    </row>
    <row r="115" spans="38:38" x14ac:dyDescent="0.25">
      <c r="AL115" s="62">
        <f t="shared" si="8"/>
        <v>0</v>
      </c>
    </row>
    <row r="116" spans="38:38" x14ac:dyDescent="0.25">
      <c r="AL116" s="62">
        <f t="shared" si="8"/>
        <v>0</v>
      </c>
    </row>
    <row r="117" spans="38:38" x14ac:dyDescent="0.25">
      <c r="AL117" s="62">
        <f t="shared" si="8"/>
        <v>0</v>
      </c>
    </row>
    <row r="118" spans="38:38" x14ac:dyDescent="0.25">
      <c r="AL118" s="62">
        <f t="shared" si="8"/>
        <v>0</v>
      </c>
    </row>
    <row r="119" spans="38:38" x14ac:dyDescent="0.25">
      <c r="AL119" s="62">
        <f t="shared" si="8"/>
        <v>0</v>
      </c>
    </row>
    <row r="120" spans="38:38" x14ac:dyDescent="0.25">
      <c r="AL120" s="62">
        <f t="shared" si="8"/>
        <v>0</v>
      </c>
    </row>
    <row r="121" spans="38:38" x14ac:dyDescent="0.25">
      <c r="AL121" s="62">
        <f t="shared" si="8"/>
        <v>0</v>
      </c>
    </row>
  </sheetData>
  <sortState ref="B21:D105">
    <sortCondition ref="D21:D105"/>
    <sortCondition ref="B21:B105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35"/>
  <sheetViews>
    <sheetView zoomScale="80" zoomScaleNormal="80" zoomScalePageLayoutView="80" workbookViewId="0">
      <pane xSplit="4" ySplit="18" topLeftCell="J118" activePane="bottomRight" state="frozen"/>
      <selection activeCell="E19" sqref="E19"/>
      <selection pane="topRight" activeCell="E19" sqref="E19"/>
      <selection pane="bottomLeft" activeCell="E19" sqref="E19"/>
      <selection pane="bottomRight" activeCell="J130" sqref="J130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773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1882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115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426</v>
      </c>
      <c r="E4" s="44"/>
      <c r="F4" s="44"/>
      <c r="G4" s="54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6</v>
      </c>
      <c r="E5" s="44"/>
      <c r="F5" s="44"/>
      <c r="G5" s="54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54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366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1883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SUM(E19:E131)</f>
        <v>93</v>
      </c>
      <c r="F13" s="86">
        <f t="shared" ref="F13:AK13" si="0">SUM(F19:F131)</f>
        <v>0</v>
      </c>
      <c r="G13" s="86">
        <f t="shared" si="0"/>
        <v>43</v>
      </c>
      <c r="H13" s="86">
        <f t="shared" si="0"/>
        <v>95</v>
      </c>
      <c r="I13" s="86">
        <f t="shared" si="0"/>
        <v>89</v>
      </c>
      <c r="J13" s="86">
        <f t="shared" si="0"/>
        <v>83</v>
      </c>
      <c r="K13" s="86">
        <f t="shared" si="0"/>
        <v>80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ref="AL13" si="1">SUM(AL19:AL119)</f>
        <v>426</v>
      </c>
      <c r="AM13" s="18">
        <f>SUM(AL19:AL119)</f>
        <v>426</v>
      </c>
      <c r="AN13" s="19" t="e">
        <f>SUM(AN19:AN119)</f>
        <v>#VALUE!</v>
      </c>
    </row>
    <row r="14" spans="1:50" x14ac:dyDescent="0.25">
      <c r="B14" s="87"/>
      <c r="C14" s="87"/>
      <c r="D14" s="87" t="s">
        <v>1884</v>
      </c>
      <c r="E14" s="23">
        <f>SUMIF($D$19:$D$131,56806,E19:E131)</f>
        <v>49</v>
      </c>
      <c r="F14" s="23">
        <f t="shared" ref="F14:AL14" si="2">SUMIF($D$19:$D$131,56806,F19:F131)</f>
        <v>0</v>
      </c>
      <c r="G14" s="23">
        <f t="shared" si="2"/>
        <v>0</v>
      </c>
      <c r="H14" s="23">
        <f t="shared" si="2"/>
        <v>50</v>
      </c>
      <c r="I14" s="23">
        <f t="shared" si="2"/>
        <v>43</v>
      </c>
      <c r="J14" s="23">
        <f t="shared" si="2"/>
        <v>40</v>
      </c>
      <c r="K14" s="23">
        <f t="shared" si="2"/>
        <v>37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3">
        <f t="shared" si="2"/>
        <v>0</v>
      </c>
      <c r="S14" s="23">
        <f t="shared" si="2"/>
        <v>0</v>
      </c>
      <c r="T14" s="23">
        <f t="shared" si="2"/>
        <v>0</v>
      </c>
      <c r="U14" s="23">
        <f t="shared" si="2"/>
        <v>0</v>
      </c>
      <c r="V14" s="23">
        <f t="shared" si="2"/>
        <v>0</v>
      </c>
      <c r="W14" s="23">
        <f t="shared" si="2"/>
        <v>0</v>
      </c>
      <c r="X14" s="23">
        <f t="shared" si="2"/>
        <v>0</v>
      </c>
      <c r="Y14" s="23">
        <f t="shared" si="2"/>
        <v>0</v>
      </c>
      <c r="Z14" s="23">
        <f t="shared" si="2"/>
        <v>0</v>
      </c>
      <c r="AA14" s="23">
        <f t="shared" si="2"/>
        <v>0</v>
      </c>
      <c r="AB14" s="23">
        <f t="shared" si="2"/>
        <v>0</v>
      </c>
      <c r="AC14" s="23">
        <f t="shared" si="2"/>
        <v>0</v>
      </c>
      <c r="AD14" s="23">
        <f t="shared" si="2"/>
        <v>0</v>
      </c>
      <c r="AE14" s="23">
        <f t="shared" si="2"/>
        <v>0</v>
      </c>
      <c r="AF14" s="23">
        <f t="shared" si="2"/>
        <v>0</v>
      </c>
      <c r="AG14" s="23">
        <f t="shared" si="2"/>
        <v>0</v>
      </c>
      <c r="AH14" s="23">
        <f t="shared" si="2"/>
        <v>0</v>
      </c>
      <c r="AI14" s="23">
        <f t="shared" si="2"/>
        <v>0</v>
      </c>
      <c r="AJ14" s="23">
        <f t="shared" si="2"/>
        <v>0</v>
      </c>
      <c r="AK14" s="23">
        <f t="shared" si="2"/>
        <v>0</v>
      </c>
      <c r="AL14" s="23">
        <f t="shared" si="2"/>
        <v>219</v>
      </c>
      <c r="AM14" s="88"/>
      <c r="AN14" s="88"/>
    </row>
    <row r="15" spans="1:50" x14ac:dyDescent="0.25">
      <c r="B15" s="87"/>
      <c r="C15" s="87"/>
      <c r="D15" s="87" t="s">
        <v>1885</v>
      </c>
      <c r="E15" s="23">
        <f>SUMIF($D$19:$D$131,56811,E19:E131)</f>
        <v>44</v>
      </c>
      <c r="F15" s="23">
        <f t="shared" ref="F15:AL15" si="3">SUMIF($D$19:$D$131,56811,F19:F131)</f>
        <v>0</v>
      </c>
      <c r="G15" s="23">
        <f t="shared" si="3"/>
        <v>43</v>
      </c>
      <c r="H15" s="23">
        <f t="shared" si="3"/>
        <v>45</v>
      </c>
      <c r="I15" s="23">
        <f t="shared" si="3"/>
        <v>46</v>
      </c>
      <c r="J15" s="23">
        <f t="shared" si="3"/>
        <v>43</v>
      </c>
      <c r="K15" s="23">
        <f t="shared" si="3"/>
        <v>43</v>
      </c>
      <c r="L15" s="23">
        <f t="shared" si="3"/>
        <v>0</v>
      </c>
      <c r="M15" s="23">
        <f t="shared" si="3"/>
        <v>0</v>
      </c>
      <c r="N15" s="23">
        <f t="shared" si="3"/>
        <v>0</v>
      </c>
      <c r="O15" s="23">
        <f t="shared" si="3"/>
        <v>0</v>
      </c>
      <c r="P15" s="23">
        <f t="shared" si="3"/>
        <v>0</v>
      </c>
      <c r="Q15" s="23">
        <f t="shared" si="3"/>
        <v>0</v>
      </c>
      <c r="R15" s="23">
        <f t="shared" si="3"/>
        <v>0</v>
      </c>
      <c r="S15" s="23">
        <f t="shared" si="3"/>
        <v>0</v>
      </c>
      <c r="T15" s="23">
        <f t="shared" si="3"/>
        <v>0</v>
      </c>
      <c r="U15" s="23">
        <f t="shared" si="3"/>
        <v>0</v>
      </c>
      <c r="V15" s="23">
        <f t="shared" si="3"/>
        <v>0</v>
      </c>
      <c r="W15" s="23">
        <f t="shared" si="3"/>
        <v>0</v>
      </c>
      <c r="X15" s="23">
        <f t="shared" si="3"/>
        <v>0</v>
      </c>
      <c r="Y15" s="23">
        <f t="shared" si="3"/>
        <v>0</v>
      </c>
      <c r="Z15" s="23">
        <f t="shared" si="3"/>
        <v>0</v>
      </c>
      <c r="AA15" s="23">
        <f t="shared" si="3"/>
        <v>0</v>
      </c>
      <c r="AB15" s="23">
        <f t="shared" si="3"/>
        <v>0</v>
      </c>
      <c r="AC15" s="23">
        <f t="shared" si="3"/>
        <v>0</v>
      </c>
      <c r="AD15" s="23">
        <f t="shared" si="3"/>
        <v>0</v>
      </c>
      <c r="AE15" s="23">
        <f t="shared" si="3"/>
        <v>0</v>
      </c>
      <c r="AF15" s="23">
        <f t="shared" si="3"/>
        <v>0</v>
      </c>
      <c r="AG15" s="23">
        <f t="shared" si="3"/>
        <v>0</v>
      </c>
      <c r="AH15" s="23">
        <f t="shared" si="3"/>
        <v>0</v>
      </c>
      <c r="AI15" s="23">
        <f t="shared" si="3"/>
        <v>0</v>
      </c>
      <c r="AJ15" s="23">
        <f t="shared" si="3"/>
        <v>0</v>
      </c>
      <c r="AK15" s="23">
        <f t="shared" si="3"/>
        <v>0</v>
      </c>
      <c r="AL15" s="23">
        <f t="shared" si="3"/>
        <v>207</v>
      </c>
      <c r="AM15" s="88"/>
      <c r="AN15" s="88"/>
    </row>
    <row r="16" spans="1:50" x14ac:dyDescent="0.25">
      <c r="A16" s="79"/>
      <c r="B16" s="110" t="s">
        <v>13</v>
      </c>
      <c r="C16" s="110"/>
      <c r="D16" s="110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1" t="s">
        <v>14</v>
      </c>
      <c r="C17" s="111"/>
      <c r="D17" s="111"/>
      <c r="E17" s="90">
        <f t="shared" ref="E17:AK17" si="4">IF(E13=0,0,1)</f>
        <v>1</v>
      </c>
      <c r="F17" s="90">
        <f t="shared" si="4"/>
        <v>0</v>
      </c>
      <c r="G17" s="90">
        <f t="shared" si="4"/>
        <v>1</v>
      </c>
      <c r="H17" s="90">
        <f t="shared" si="4"/>
        <v>1</v>
      </c>
      <c r="I17" s="90">
        <f t="shared" si="4"/>
        <v>1</v>
      </c>
      <c r="J17" s="90">
        <f t="shared" si="4"/>
        <v>1</v>
      </c>
      <c r="K17" s="90">
        <f t="shared" si="4"/>
        <v>1</v>
      </c>
      <c r="L17" s="90">
        <f t="shared" si="4"/>
        <v>0</v>
      </c>
      <c r="M17" s="90">
        <f t="shared" si="4"/>
        <v>0</v>
      </c>
      <c r="N17" s="90">
        <f t="shared" si="4"/>
        <v>0</v>
      </c>
      <c r="O17" s="90">
        <f t="shared" si="4"/>
        <v>0</v>
      </c>
      <c r="P17" s="90">
        <f t="shared" si="4"/>
        <v>0</v>
      </c>
      <c r="Q17" s="90">
        <f t="shared" si="4"/>
        <v>0</v>
      </c>
      <c r="R17" s="90">
        <f t="shared" si="4"/>
        <v>0</v>
      </c>
      <c r="S17" s="90">
        <f t="shared" si="4"/>
        <v>0</v>
      </c>
      <c r="T17" s="90">
        <f t="shared" si="4"/>
        <v>0</v>
      </c>
      <c r="U17" s="90">
        <f t="shared" si="4"/>
        <v>0</v>
      </c>
      <c r="V17" s="90">
        <f t="shared" si="4"/>
        <v>0</v>
      </c>
      <c r="W17" s="90">
        <f t="shared" si="4"/>
        <v>0</v>
      </c>
      <c r="X17" s="90">
        <f t="shared" si="4"/>
        <v>0</v>
      </c>
      <c r="Y17" s="90">
        <f t="shared" si="4"/>
        <v>0</v>
      </c>
      <c r="Z17" s="90">
        <f t="shared" si="4"/>
        <v>0</v>
      </c>
      <c r="AA17" s="90">
        <f t="shared" si="4"/>
        <v>0</v>
      </c>
      <c r="AB17" s="90">
        <f t="shared" si="4"/>
        <v>0</v>
      </c>
      <c r="AC17" s="90">
        <f t="shared" si="4"/>
        <v>0</v>
      </c>
      <c r="AD17" s="90">
        <f t="shared" si="4"/>
        <v>0</v>
      </c>
      <c r="AE17" s="90">
        <f t="shared" si="4"/>
        <v>0</v>
      </c>
      <c r="AF17" s="90">
        <f t="shared" si="4"/>
        <v>0</v>
      </c>
      <c r="AG17" s="90">
        <f t="shared" si="4"/>
        <v>0</v>
      </c>
      <c r="AH17" s="90">
        <f t="shared" si="4"/>
        <v>0</v>
      </c>
      <c r="AI17" s="90">
        <f t="shared" si="4"/>
        <v>0</v>
      </c>
      <c r="AJ17" s="90">
        <f t="shared" si="4"/>
        <v>0</v>
      </c>
      <c r="AK17" s="90">
        <f t="shared" si="4"/>
        <v>0</v>
      </c>
      <c r="AL17" s="81">
        <f>SUM(E17:AJ17)</f>
        <v>6</v>
      </c>
      <c r="AM17" s="88"/>
      <c r="AN17" s="88"/>
    </row>
    <row r="18" spans="1:40" ht="66.95" customHeight="1" x14ac:dyDescent="0.25">
      <c r="A18" s="91"/>
      <c r="B18" s="109" t="s">
        <v>15</v>
      </c>
      <c r="C18" s="109"/>
      <c r="D18" s="109"/>
      <c r="E18" s="46"/>
      <c r="F18" s="46" t="s">
        <v>1894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44" t="s">
        <v>784</v>
      </c>
      <c r="C19" s="44" t="s">
        <v>785</v>
      </c>
      <c r="D19" s="44">
        <v>56806</v>
      </c>
      <c r="E19" s="77">
        <v>1</v>
      </c>
      <c r="F19" s="77">
        <v>0</v>
      </c>
      <c r="G19" s="77">
        <v>0</v>
      </c>
      <c r="H19" s="77">
        <v>1</v>
      </c>
      <c r="I19" s="77">
        <v>1</v>
      </c>
      <c r="J19" s="77">
        <v>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45">
        <f t="shared" ref="AL19:AL48" si="5">SUM(E19:AK19)</f>
        <v>4</v>
      </c>
      <c r="AM19" s="42">
        <f t="shared" ref="AM19:AM84" si="6">IF(AL19=0,0,1)</f>
        <v>1</v>
      </c>
      <c r="AN19" s="43" t="e">
        <f t="shared" ref="AN19:AN50" si="7">SUMPRODUCT($E$16:$AL$16,E19:AK19)</f>
        <v>#VALUE!</v>
      </c>
    </row>
    <row r="20" spans="1:40" x14ac:dyDescent="0.25">
      <c r="B20" s="44" t="s">
        <v>792</v>
      </c>
      <c r="C20" s="44" t="s">
        <v>793</v>
      </c>
      <c r="D20" s="44">
        <v>56806</v>
      </c>
      <c r="E20" s="77">
        <v>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si="5"/>
        <v>1</v>
      </c>
      <c r="AM20" s="42">
        <f t="shared" si="6"/>
        <v>1</v>
      </c>
      <c r="AN20" s="43" t="e">
        <f t="shared" si="7"/>
        <v>#VALUE!</v>
      </c>
    </row>
    <row r="21" spans="1:40" x14ac:dyDescent="0.25">
      <c r="B21" s="44" t="s">
        <v>794</v>
      </c>
      <c r="C21" s="44" t="s">
        <v>795</v>
      </c>
      <c r="D21" s="44">
        <v>56806</v>
      </c>
      <c r="E21" s="77">
        <v>1</v>
      </c>
      <c r="F21" s="77">
        <v>0</v>
      </c>
      <c r="G21" s="77">
        <v>0</v>
      </c>
      <c r="H21" s="77">
        <v>1</v>
      </c>
      <c r="I21" s="77">
        <v>1</v>
      </c>
      <c r="J21" s="77">
        <v>1</v>
      </c>
      <c r="K21" s="77">
        <v>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5"/>
        <v>5</v>
      </c>
      <c r="AM21" s="42">
        <f t="shared" si="6"/>
        <v>1</v>
      </c>
      <c r="AN21" s="43" t="e">
        <f t="shared" si="7"/>
        <v>#VALUE!</v>
      </c>
    </row>
    <row r="22" spans="1:40" x14ac:dyDescent="0.25">
      <c r="B22" s="44" t="s">
        <v>798</v>
      </c>
      <c r="C22" s="44" t="s">
        <v>799</v>
      </c>
      <c r="D22" s="44">
        <v>56806</v>
      </c>
      <c r="E22" s="77">
        <v>1</v>
      </c>
      <c r="F22" s="77">
        <v>0</v>
      </c>
      <c r="G22" s="77">
        <v>0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2</v>
      </c>
      <c r="AM22" s="42">
        <f t="shared" si="6"/>
        <v>1</v>
      </c>
      <c r="AN22" s="43" t="e">
        <f t="shared" si="7"/>
        <v>#VALUE!</v>
      </c>
    </row>
    <row r="23" spans="1:40" x14ac:dyDescent="0.25">
      <c r="B23" s="44" t="s">
        <v>802</v>
      </c>
      <c r="C23" s="44" t="s">
        <v>803</v>
      </c>
      <c r="D23" s="44">
        <v>56806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0</v>
      </c>
      <c r="AM23" s="42">
        <f t="shared" si="6"/>
        <v>0</v>
      </c>
      <c r="AN23" s="43" t="e">
        <f t="shared" si="7"/>
        <v>#VALUE!</v>
      </c>
    </row>
    <row r="24" spans="1:40" x14ac:dyDescent="0.25">
      <c r="B24" s="44" t="s">
        <v>804</v>
      </c>
      <c r="C24" s="44" t="s">
        <v>805</v>
      </c>
      <c r="D24" s="44">
        <v>56806</v>
      </c>
      <c r="E24" s="77">
        <v>1</v>
      </c>
      <c r="F24" s="77">
        <v>0</v>
      </c>
      <c r="G24" s="77">
        <v>0</v>
      </c>
      <c r="H24" s="77">
        <v>1</v>
      </c>
      <c r="I24" s="77">
        <v>1</v>
      </c>
      <c r="J24" s="77">
        <v>1</v>
      </c>
      <c r="K24" s="77">
        <v>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5</v>
      </c>
      <c r="AM24" s="42">
        <f t="shared" si="6"/>
        <v>1</v>
      </c>
      <c r="AN24" s="43" t="e">
        <f t="shared" si="7"/>
        <v>#VALUE!</v>
      </c>
    </row>
    <row r="25" spans="1:40" x14ac:dyDescent="0.25">
      <c r="B25" s="44" t="s">
        <v>806</v>
      </c>
      <c r="C25" s="44" t="s">
        <v>807</v>
      </c>
      <c r="D25" s="44">
        <v>56806</v>
      </c>
      <c r="E25" s="77">
        <v>1</v>
      </c>
      <c r="F25" s="77">
        <v>0</v>
      </c>
      <c r="G25" s="77">
        <v>0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2</v>
      </c>
      <c r="AM25" s="42">
        <f t="shared" si="6"/>
        <v>1</v>
      </c>
      <c r="AN25" s="43" t="e">
        <f t="shared" si="7"/>
        <v>#VALUE!</v>
      </c>
    </row>
    <row r="26" spans="1:40" x14ac:dyDescent="0.25">
      <c r="B26" s="44" t="s">
        <v>812</v>
      </c>
      <c r="C26" s="44" t="s">
        <v>813</v>
      </c>
      <c r="D26" s="44">
        <v>56806</v>
      </c>
      <c r="E26" s="77">
        <v>1</v>
      </c>
      <c r="F26" s="77">
        <v>0</v>
      </c>
      <c r="G26" s="77">
        <v>0</v>
      </c>
      <c r="H26" s="77">
        <v>1</v>
      </c>
      <c r="I26" s="77">
        <v>1</v>
      </c>
      <c r="J26" s="77">
        <v>1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5</v>
      </c>
      <c r="AM26" s="42">
        <f t="shared" si="6"/>
        <v>1</v>
      </c>
      <c r="AN26" s="43" t="e">
        <f t="shared" si="7"/>
        <v>#VALUE!</v>
      </c>
    </row>
    <row r="27" spans="1:40" x14ac:dyDescent="0.25">
      <c r="B27" s="44" t="s">
        <v>820</v>
      </c>
      <c r="C27" s="44" t="s">
        <v>821</v>
      </c>
      <c r="D27" s="44">
        <v>56806</v>
      </c>
      <c r="E27" s="77">
        <v>1</v>
      </c>
      <c r="F27" s="77">
        <v>0</v>
      </c>
      <c r="G27" s="77">
        <v>0</v>
      </c>
      <c r="H27" s="77">
        <v>1</v>
      </c>
      <c r="I27" s="77">
        <v>1</v>
      </c>
      <c r="J27" s="77">
        <v>1</v>
      </c>
      <c r="K27" s="77">
        <v>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5</v>
      </c>
      <c r="AM27" s="42">
        <f t="shared" si="6"/>
        <v>1</v>
      </c>
      <c r="AN27" s="43" t="e">
        <f t="shared" si="7"/>
        <v>#VALUE!</v>
      </c>
    </row>
    <row r="28" spans="1:40" x14ac:dyDescent="0.25">
      <c r="B28" s="44" t="s">
        <v>822</v>
      </c>
      <c r="C28" s="44" t="s">
        <v>823</v>
      </c>
      <c r="D28" s="44">
        <v>56806</v>
      </c>
      <c r="E28" s="77">
        <v>1</v>
      </c>
      <c r="F28" s="77">
        <v>0</v>
      </c>
      <c r="G28" s="77">
        <v>0</v>
      </c>
      <c r="H28" s="77">
        <v>1</v>
      </c>
      <c r="I28" s="77">
        <v>1</v>
      </c>
      <c r="J28" s="77">
        <v>1</v>
      </c>
      <c r="K28" s="77">
        <v>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5</v>
      </c>
      <c r="AM28" s="42">
        <f t="shared" si="6"/>
        <v>1</v>
      </c>
      <c r="AN28" s="43" t="e">
        <f t="shared" si="7"/>
        <v>#VALUE!</v>
      </c>
    </row>
    <row r="29" spans="1:40" x14ac:dyDescent="0.25">
      <c r="B29" s="44" t="s">
        <v>824</v>
      </c>
      <c r="C29" s="44" t="s">
        <v>825</v>
      </c>
      <c r="D29" s="44">
        <v>56806</v>
      </c>
      <c r="E29" s="77">
        <v>1</v>
      </c>
      <c r="F29" s="77">
        <v>0</v>
      </c>
      <c r="G29" s="77">
        <v>0</v>
      </c>
      <c r="H29" s="77">
        <v>1</v>
      </c>
      <c r="I29" s="77">
        <v>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3</v>
      </c>
      <c r="AM29" s="42">
        <f t="shared" si="6"/>
        <v>1</v>
      </c>
      <c r="AN29" s="43" t="e">
        <f t="shared" si="7"/>
        <v>#VALUE!</v>
      </c>
    </row>
    <row r="30" spans="1:40" x14ac:dyDescent="0.25">
      <c r="B30" s="44" t="s">
        <v>828</v>
      </c>
      <c r="C30" s="44" t="s">
        <v>829</v>
      </c>
      <c r="D30" s="44">
        <v>56806</v>
      </c>
      <c r="E30" s="77">
        <v>0</v>
      </c>
      <c r="F30" s="77">
        <v>0</v>
      </c>
      <c r="G30" s="77">
        <v>0</v>
      </c>
      <c r="H30" s="77">
        <v>1</v>
      </c>
      <c r="I30" s="77">
        <v>1</v>
      </c>
      <c r="J30" s="77">
        <v>1</v>
      </c>
      <c r="K30" s="77">
        <v>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4</v>
      </c>
      <c r="AM30" s="42">
        <f t="shared" si="6"/>
        <v>1</v>
      </c>
      <c r="AN30" s="43" t="e">
        <f t="shared" si="7"/>
        <v>#VALUE!</v>
      </c>
    </row>
    <row r="31" spans="1:40" x14ac:dyDescent="0.25">
      <c r="B31" s="44" t="s">
        <v>832</v>
      </c>
      <c r="C31" s="44" t="s">
        <v>833</v>
      </c>
      <c r="D31" s="44">
        <v>56806</v>
      </c>
      <c r="E31" s="77">
        <v>1</v>
      </c>
      <c r="F31" s="77">
        <v>0</v>
      </c>
      <c r="G31" s="77">
        <v>0</v>
      </c>
      <c r="H31" s="77">
        <v>1</v>
      </c>
      <c r="I31" s="77">
        <v>1</v>
      </c>
      <c r="J31" s="77">
        <v>1</v>
      </c>
      <c r="K31" s="77">
        <v>1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5</v>
      </c>
      <c r="AM31" s="42">
        <f t="shared" si="6"/>
        <v>1</v>
      </c>
      <c r="AN31" s="43" t="e">
        <f t="shared" si="7"/>
        <v>#VALUE!</v>
      </c>
    </row>
    <row r="32" spans="1:40" x14ac:dyDescent="0.25">
      <c r="B32" s="44" t="s">
        <v>834</v>
      </c>
      <c r="C32" s="44" t="s">
        <v>835</v>
      </c>
      <c r="D32" s="44">
        <v>56806</v>
      </c>
      <c r="E32" s="77">
        <v>1</v>
      </c>
      <c r="F32" s="77">
        <v>0</v>
      </c>
      <c r="G32" s="77">
        <v>0</v>
      </c>
      <c r="H32" s="77">
        <v>1</v>
      </c>
      <c r="I32" s="77">
        <v>0</v>
      </c>
      <c r="J32" s="77">
        <v>1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4</v>
      </c>
      <c r="AM32" s="42">
        <f t="shared" si="6"/>
        <v>1</v>
      </c>
      <c r="AN32" s="43" t="e">
        <f t="shared" si="7"/>
        <v>#VALUE!</v>
      </c>
    </row>
    <row r="33" spans="2:40" x14ac:dyDescent="0.25">
      <c r="B33" s="44" t="s">
        <v>836</v>
      </c>
      <c r="C33" s="44" t="s">
        <v>837</v>
      </c>
      <c r="D33" s="44">
        <v>56806</v>
      </c>
      <c r="E33" s="77">
        <v>1</v>
      </c>
      <c r="F33" s="77">
        <v>0</v>
      </c>
      <c r="G33" s="77">
        <v>0</v>
      </c>
      <c r="H33" s="77">
        <v>1</v>
      </c>
      <c r="I33" s="77">
        <v>1</v>
      </c>
      <c r="J33" s="77">
        <v>1</v>
      </c>
      <c r="K33" s="77">
        <v>1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5</v>
      </c>
      <c r="AM33" s="42">
        <f t="shared" si="6"/>
        <v>1</v>
      </c>
      <c r="AN33" s="43" t="e">
        <f t="shared" si="7"/>
        <v>#VALUE!</v>
      </c>
    </row>
    <row r="34" spans="2:40" x14ac:dyDescent="0.25">
      <c r="B34" s="44" t="s">
        <v>838</v>
      </c>
      <c r="C34" s="44" t="s">
        <v>839</v>
      </c>
      <c r="D34" s="44">
        <v>56806</v>
      </c>
      <c r="E34" s="77">
        <v>1</v>
      </c>
      <c r="F34" s="77">
        <v>0</v>
      </c>
      <c r="G34" s="77">
        <v>0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5</v>
      </c>
      <c r="AM34" s="42">
        <f t="shared" si="6"/>
        <v>1</v>
      </c>
      <c r="AN34" s="43" t="e">
        <f t="shared" si="7"/>
        <v>#VALUE!</v>
      </c>
    </row>
    <row r="35" spans="2:40" x14ac:dyDescent="0.25">
      <c r="B35" s="44" t="s">
        <v>842</v>
      </c>
      <c r="C35" s="44" t="s">
        <v>843</v>
      </c>
      <c r="D35" s="44">
        <v>56806</v>
      </c>
      <c r="E35" s="77">
        <v>1</v>
      </c>
      <c r="F35" s="77">
        <v>0</v>
      </c>
      <c r="G35" s="77">
        <v>0</v>
      </c>
      <c r="H35" s="77">
        <v>1</v>
      </c>
      <c r="I35" s="77">
        <v>1</v>
      </c>
      <c r="J35" s="77">
        <v>0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4</v>
      </c>
      <c r="AM35" s="42">
        <f t="shared" si="6"/>
        <v>1</v>
      </c>
      <c r="AN35" s="43" t="e">
        <f t="shared" si="7"/>
        <v>#VALUE!</v>
      </c>
    </row>
    <row r="36" spans="2:40" x14ac:dyDescent="0.25">
      <c r="B36" s="44" t="s">
        <v>846</v>
      </c>
      <c r="C36" s="44" t="s">
        <v>847</v>
      </c>
      <c r="D36" s="44">
        <v>56806</v>
      </c>
      <c r="E36" s="77">
        <v>1</v>
      </c>
      <c r="F36" s="77">
        <v>0</v>
      </c>
      <c r="G36" s="77">
        <v>0</v>
      </c>
      <c r="H36" s="77">
        <v>1</v>
      </c>
      <c r="I36" s="77">
        <v>1</v>
      </c>
      <c r="J36" s="77">
        <v>1</v>
      </c>
      <c r="K36" s="77">
        <v>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5</v>
      </c>
      <c r="AM36" s="42">
        <f t="shared" si="6"/>
        <v>1</v>
      </c>
      <c r="AN36" s="43" t="e">
        <f t="shared" si="7"/>
        <v>#VALUE!</v>
      </c>
    </row>
    <row r="37" spans="2:40" x14ac:dyDescent="0.25">
      <c r="B37" s="44" t="s">
        <v>852</v>
      </c>
      <c r="C37" s="44" t="s">
        <v>853</v>
      </c>
      <c r="D37" s="44">
        <v>56806</v>
      </c>
      <c r="E37" s="77">
        <v>1</v>
      </c>
      <c r="F37" s="77">
        <v>0</v>
      </c>
      <c r="G37" s="77">
        <v>0</v>
      </c>
      <c r="H37" s="77">
        <v>1</v>
      </c>
      <c r="I37" s="77">
        <v>1</v>
      </c>
      <c r="J37" s="77">
        <v>1</v>
      </c>
      <c r="K37" s="77">
        <v>1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5</v>
      </c>
      <c r="AM37" s="42">
        <f t="shared" si="6"/>
        <v>1</v>
      </c>
      <c r="AN37" s="43" t="e">
        <f t="shared" si="7"/>
        <v>#VALUE!</v>
      </c>
    </row>
    <row r="38" spans="2:40" x14ac:dyDescent="0.25">
      <c r="B38" s="44" t="s">
        <v>854</v>
      </c>
      <c r="C38" s="44" t="s">
        <v>855</v>
      </c>
      <c r="D38" s="44">
        <v>56806</v>
      </c>
      <c r="E38" s="77">
        <v>1</v>
      </c>
      <c r="F38" s="77">
        <v>0</v>
      </c>
      <c r="G38" s="77">
        <v>0</v>
      </c>
      <c r="H38" s="77">
        <v>1</v>
      </c>
      <c r="I38" s="77">
        <v>1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5</v>
      </c>
      <c r="AM38" s="42">
        <f t="shared" si="6"/>
        <v>1</v>
      </c>
      <c r="AN38" s="43" t="e">
        <f t="shared" si="7"/>
        <v>#VALUE!</v>
      </c>
    </row>
    <row r="39" spans="2:40" x14ac:dyDescent="0.25">
      <c r="B39" s="44" t="s">
        <v>860</v>
      </c>
      <c r="C39" s="44" t="s">
        <v>861</v>
      </c>
      <c r="D39" s="44">
        <v>56806</v>
      </c>
      <c r="E39" s="77">
        <v>1</v>
      </c>
      <c r="F39" s="77">
        <v>0</v>
      </c>
      <c r="G39" s="77">
        <v>0</v>
      </c>
      <c r="H39" s="77">
        <v>1</v>
      </c>
      <c r="I39" s="77">
        <v>1</v>
      </c>
      <c r="J39" s="77">
        <v>1</v>
      </c>
      <c r="K39" s="77">
        <v>1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5</v>
      </c>
      <c r="AM39" s="42">
        <f t="shared" si="6"/>
        <v>1</v>
      </c>
      <c r="AN39" s="43" t="e">
        <f t="shared" si="7"/>
        <v>#VALUE!</v>
      </c>
    </row>
    <row r="40" spans="2:40" x14ac:dyDescent="0.25">
      <c r="B40" s="44" t="s">
        <v>874</v>
      </c>
      <c r="C40" s="44" t="s">
        <v>875</v>
      </c>
      <c r="D40" s="44">
        <v>56806</v>
      </c>
      <c r="E40" s="77">
        <v>1</v>
      </c>
      <c r="F40" s="77">
        <v>0</v>
      </c>
      <c r="G40" s="77">
        <v>0</v>
      </c>
      <c r="H40" s="77">
        <v>1</v>
      </c>
      <c r="I40" s="77">
        <v>1</v>
      </c>
      <c r="J40" s="77">
        <v>1</v>
      </c>
      <c r="K40" s="77">
        <v>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5</v>
      </c>
      <c r="AM40" s="42">
        <f t="shared" si="6"/>
        <v>1</v>
      </c>
      <c r="AN40" s="43" t="e">
        <f t="shared" si="7"/>
        <v>#VALUE!</v>
      </c>
    </row>
    <row r="41" spans="2:40" x14ac:dyDescent="0.25">
      <c r="B41" s="44" t="s">
        <v>876</v>
      </c>
      <c r="C41" s="44" t="s">
        <v>877</v>
      </c>
      <c r="D41" s="44">
        <v>56806</v>
      </c>
      <c r="E41" s="77">
        <v>1</v>
      </c>
      <c r="F41" s="77">
        <v>0</v>
      </c>
      <c r="G41" s="77">
        <v>0</v>
      </c>
      <c r="H41" s="77">
        <v>1</v>
      </c>
      <c r="I41" s="77">
        <v>1</v>
      </c>
      <c r="J41" s="77">
        <v>1</v>
      </c>
      <c r="K41" s="77">
        <v>1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5</v>
      </c>
      <c r="AM41" s="42">
        <f t="shared" si="6"/>
        <v>1</v>
      </c>
      <c r="AN41" s="43" t="e">
        <f t="shared" si="7"/>
        <v>#VALUE!</v>
      </c>
    </row>
    <row r="42" spans="2:40" x14ac:dyDescent="0.25">
      <c r="B42" s="44" t="s">
        <v>884</v>
      </c>
      <c r="C42" s="44" t="s">
        <v>885</v>
      </c>
      <c r="D42" s="44">
        <v>56806</v>
      </c>
      <c r="E42" s="77">
        <v>0</v>
      </c>
      <c r="F42" s="77">
        <v>0</v>
      </c>
      <c r="G42" s="77">
        <v>0</v>
      </c>
      <c r="H42" s="77">
        <v>1</v>
      </c>
      <c r="I42" s="77">
        <v>1</v>
      </c>
      <c r="J42" s="77">
        <v>1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4</v>
      </c>
      <c r="AM42" s="42">
        <f t="shared" si="6"/>
        <v>1</v>
      </c>
      <c r="AN42" s="43" t="e">
        <f t="shared" si="7"/>
        <v>#VALUE!</v>
      </c>
    </row>
    <row r="43" spans="2:40" x14ac:dyDescent="0.25">
      <c r="B43" s="44" t="s">
        <v>888</v>
      </c>
      <c r="C43" s="44" t="s">
        <v>889</v>
      </c>
      <c r="D43" s="44">
        <v>56806</v>
      </c>
      <c r="E43" s="77">
        <v>1</v>
      </c>
      <c r="F43" s="77">
        <v>0</v>
      </c>
      <c r="G43" s="77">
        <v>0</v>
      </c>
      <c r="H43" s="77">
        <v>1</v>
      </c>
      <c r="I43" s="77">
        <v>1</v>
      </c>
      <c r="J43" s="77">
        <v>1</v>
      </c>
      <c r="K43" s="77">
        <v>1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5</v>
      </c>
      <c r="AM43" s="42">
        <f t="shared" si="6"/>
        <v>1</v>
      </c>
      <c r="AN43" s="43" t="e">
        <f t="shared" si="7"/>
        <v>#VALUE!</v>
      </c>
    </row>
    <row r="44" spans="2:40" x14ac:dyDescent="0.25">
      <c r="B44" s="44" t="s">
        <v>890</v>
      </c>
      <c r="C44" s="44" t="s">
        <v>891</v>
      </c>
      <c r="D44" s="44">
        <v>56806</v>
      </c>
      <c r="E44" s="77">
        <v>1</v>
      </c>
      <c r="F44" s="77">
        <v>0</v>
      </c>
      <c r="G44" s="77">
        <v>0</v>
      </c>
      <c r="H44" s="77">
        <v>1</v>
      </c>
      <c r="I44" s="77">
        <v>1</v>
      </c>
      <c r="J44" s="77">
        <v>1</v>
      </c>
      <c r="K44" s="77">
        <v>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5</v>
      </c>
      <c r="AM44" s="42">
        <f t="shared" si="6"/>
        <v>1</v>
      </c>
      <c r="AN44" s="43" t="e">
        <f t="shared" si="7"/>
        <v>#VALUE!</v>
      </c>
    </row>
    <row r="45" spans="2:40" x14ac:dyDescent="0.25">
      <c r="B45" s="44" t="s">
        <v>894</v>
      </c>
      <c r="C45" s="44" t="s">
        <v>895</v>
      </c>
      <c r="D45" s="44">
        <v>56806</v>
      </c>
      <c r="E45" s="77">
        <v>1</v>
      </c>
      <c r="F45" s="77">
        <v>0</v>
      </c>
      <c r="G45" s="77">
        <v>0</v>
      </c>
      <c r="H45" s="77">
        <v>1</v>
      </c>
      <c r="I45" s="77">
        <v>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3</v>
      </c>
      <c r="AM45" s="42">
        <f t="shared" si="6"/>
        <v>1</v>
      </c>
      <c r="AN45" s="43" t="e">
        <f t="shared" si="7"/>
        <v>#VALUE!</v>
      </c>
    </row>
    <row r="46" spans="2:40" x14ac:dyDescent="0.25">
      <c r="B46" s="44" t="s">
        <v>900</v>
      </c>
      <c r="C46" s="44" t="s">
        <v>901</v>
      </c>
      <c r="D46" s="44">
        <v>56806</v>
      </c>
      <c r="E46" s="77">
        <v>1</v>
      </c>
      <c r="F46" s="77">
        <v>0</v>
      </c>
      <c r="G46" s="77">
        <v>0</v>
      </c>
      <c r="H46" s="77">
        <v>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2</v>
      </c>
      <c r="AM46" s="42">
        <f t="shared" si="6"/>
        <v>1</v>
      </c>
      <c r="AN46" s="43" t="e">
        <f t="shared" si="7"/>
        <v>#VALUE!</v>
      </c>
    </row>
    <row r="47" spans="2:40" x14ac:dyDescent="0.25">
      <c r="B47" s="44" t="s">
        <v>902</v>
      </c>
      <c r="C47" s="44" t="s">
        <v>903</v>
      </c>
      <c r="D47" s="44">
        <v>56806</v>
      </c>
      <c r="E47" s="77">
        <v>1</v>
      </c>
      <c r="F47" s="77">
        <v>0</v>
      </c>
      <c r="G47" s="77">
        <v>0</v>
      </c>
      <c r="H47" s="77">
        <v>1</v>
      </c>
      <c r="I47" s="77">
        <v>1</v>
      </c>
      <c r="J47" s="77">
        <v>1</v>
      </c>
      <c r="K47" s="77">
        <v>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5</v>
      </c>
      <c r="AM47" s="42">
        <f t="shared" si="6"/>
        <v>1</v>
      </c>
      <c r="AN47" s="43" t="e">
        <f t="shared" si="7"/>
        <v>#VALUE!</v>
      </c>
    </row>
    <row r="48" spans="2:40" x14ac:dyDescent="0.25">
      <c r="B48" s="44" t="s">
        <v>906</v>
      </c>
      <c r="C48" s="44" t="s">
        <v>907</v>
      </c>
      <c r="D48" s="44">
        <v>56806</v>
      </c>
      <c r="E48" s="77">
        <v>1</v>
      </c>
      <c r="F48" s="77">
        <v>0</v>
      </c>
      <c r="G48" s="77">
        <v>0</v>
      </c>
      <c r="H48" s="77">
        <v>1</v>
      </c>
      <c r="I48" s="77">
        <v>1</v>
      </c>
      <c r="J48" s="77">
        <v>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4</v>
      </c>
      <c r="AM48" s="42">
        <f t="shared" si="6"/>
        <v>1</v>
      </c>
      <c r="AN48" s="43" t="e">
        <f t="shared" si="7"/>
        <v>#VALUE!</v>
      </c>
    </row>
    <row r="49" spans="2:40" x14ac:dyDescent="0.25">
      <c r="B49" s="44" t="s">
        <v>908</v>
      </c>
      <c r="C49" s="44" t="s">
        <v>909</v>
      </c>
      <c r="D49" s="44">
        <v>56806</v>
      </c>
      <c r="E49" s="77">
        <v>1</v>
      </c>
      <c r="F49" s="77">
        <v>0</v>
      </c>
      <c r="G49" s="77">
        <v>0</v>
      </c>
      <c r="H49" s="77">
        <v>1</v>
      </c>
      <c r="I49" s="77">
        <v>1</v>
      </c>
      <c r="J49" s="77">
        <v>1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ref="AL49:AL80" si="8">SUM(E49:AK49)</f>
        <v>5</v>
      </c>
      <c r="AM49" s="42">
        <f t="shared" si="6"/>
        <v>1</v>
      </c>
      <c r="AN49" s="43" t="e">
        <f t="shared" si="7"/>
        <v>#VALUE!</v>
      </c>
    </row>
    <row r="50" spans="2:40" x14ac:dyDescent="0.25">
      <c r="B50" s="44" t="s">
        <v>918</v>
      </c>
      <c r="C50" s="44" t="s">
        <v>919</v>
      </c>
      <c r="D50" s="44">
        <v>56806</v>
      </c>
      <c r="E50" s="77">
        <v>1</v>
      </c>
      <c r="F50" s="77">
        <v>0</v>
      </c>
      <c r="G50" s="77">
        <v>0</v>
      </c>
      <c r="H50" s="77">
        <v>1</v>
      </c>
      <c r="I50" s="77">
        <v>1</v>
      </c>
      <c r="J50" s="77">
        <v>1</v>
      </c>
      <c r="K50" s="77">
        <v>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8"/>
        <v>5</v>
      </c>
      <c r="AM50" s="42">
        <f t="shared" si="6"/>
        <v>1</v>
      </c>
      <c r="AN50" s="43" t="e">
        <f t="shared" si="7"/>
        <v>#VALUE!</v>
      </c>
    </row>
    <row r="51" spans="2:40" x14ac:dyDescent="0.25">
      <c r="B51" s="44" t="s">
        <v>920</v>
      </c>
      <c r="C51" s="44" t="s">
        <v>921</v>
      </c>
      <c r="D51" s="44">
        <v>56806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8"/>
        <v>0</v>
      </c>
      <c r="AM51" s="42">
        <f t="shared" si="6"/>
        <v>0</v>
      </c>
      <c r="AN51" s="43" t="e">
        <f t="shared" ref="AN51:AN82" si="9">SUMPRODUCT($E$16:$AL$16,E51:AK51)</f>
        <v>#VALUE!</v>
      </c>
    </row>
    <row r="52" spans="2:40" x14ac:dyDescent="0.25">
      <c r="B52" s="44" t="s">
        <v>926</v>
      </c>
      <c r="C52" s="44" t="s">
        <v>927</v>
      </c>
      <c r="D52" s="44">
        <v>56806</v>
      </c>
      <c r="E52" s="77">
        <v>1</v>
      </c>
      <c r="F52" s="77">
        <v>0</v>
      </c>
      <c r="G52" s="77">
        <v>0</v>
      </c>
      <c r="H52" s="77">
        <v>1</v>
      </c>
      <c r="I52" s="77">
        <v>1</v>
      </c>
      <c r="J52" s="77">
        <v>1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8"/>
        <v>4</v>
      </c>
      <c r="AM52" s="42">
        <f t="shared" si="6"/>
        <v>1</v>
      </c>
      <c r="AN52" s="43" t="e">
        <f t="shared" si="9"/>
        <v>#VALUE!</v>
      </c>
    </row>
    <row r="53" spans="2:40" x14ac:dyDescent="0.25">
      <c r="B53" s="44" t="s">
        <v>928</v>
      </c>
      <c r="C53" s="44" t="s">
        <v>929</v>
      </c>
      <c r="D53" s="44">
        <v>56806</v>
      </c>
      <c r="E53" s="77">
        <v>1</v>
      </c>
      <c r="F53" s="77">
        <v>0</v>
      </c>
      <c r="G53" s="77">
        <v>0</v>
      </c>
      <c r="H53" s="77">
        <v>1</v>
      </c>
      <c r="I53" s="77">
        <v>1</v>
      </c>
      <c r="J53" s="77">
        <v>1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8"/>
        <v>5</v>
      </c>
      <c r="AM53" s="42">
        <f t="shared" si="6"/>
        <v>1</v>
      </c>
      <c r="AN53" s="43" t="e">
        <f t="shared" si="9"/>
        <v>#VALUE!</v>
      </c>
    </row>
    <row r="54" spans="2:40" x14ac:dyDescent="0.25">
      <c r="B54" s="44" t="s">
        <v>932</v>
      </c>
      <c r="C54" s="44" t="s">
        <v>933</v>
      </c>
      <c r="D54" s="44">
        <v>56806</v>
      </c>
      <c r="E54" s="77">
        <v>1</v>
      </c>
      <c r="F54" s="77">
        <v>0</v>
      </c>
      <c r="G54" s="77">
        <v>0</v>
      </c>
      <c r="H54" s="77">
        <v>1</v>
      </c>
      <c r="I54" s="77">
        <v>1</v>
      </c>
      <c r="J54" s="77">
        <v>1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4</v>
      </c>
      <c r="AM54" s="42">
        <f t="shared" si="6"/>
        <v>1</v>
      </c>
      <c r="AN54" s="43" t="e">
        <f t="shared" si="9"/>
        <v>#VALUE!</v>
      </c>
    </row>
    <row r="55" spans="2:40" x14ac:dyDescent="0.25">
      <c r="B55" s="44" t="s">
        <v>934</v>
      </c>
      <c r="C55" s="44" t="s">
        <v>935</v>
      </c>
      <c r="D55" s="44">
        <v>56806</v>
      </c>
      <c r="E55" s="77">
        <v>1</v>
      </c>
      <c r="F55" s="77">
        <v>0</v>
      </c>
      <c r="G55" s="77">
        <v>0</v>
      </c>
      <c r="H55" s="77">
        <v>1</v>
      </c>
      <c r="I55" s="77">
        <v>1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3</v>
      </c>
      <c r="AM55" s="42">
        <f t="shared" si="6"/>
        <v>1</v>
      </c>
      <c r="AN55" s="43" t="e">
        <f t="shared" si="9"/>
        <v>#VALUE!</v>
      </c>
    </row>
    <row r="56" spans="2:40" x14ac:dyDescent="0.25">
      <c r="B56" s="44" t="s">
        <v>936</v>
      </c>
      <c r="C56" s="44" t="s">
        <v>937</v>
      </c>
      <c r="D56" s="44">
        <v>56806</v>
      </c>
      <c r="E56" s="77">
        <v>1</v>
      </c>
      <c r="F56" s="77">
        <v>0</v>
      </c>
      <c r="G56" s="77">
        <v>0</v>
      </c>
      <c r="H56" s="77">
        <v>1</v>
      </c>
      <c r="I56" s="77">
        <v>1</v>
      </c>
      <c r="J56" s="77">
        <v>1</v>
      </c>
      <c r="K56" s="77">
        <v>1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5</v>
      </c>
      <c r="AM56" s="42">
        <f t="shared" si="6"/>
        <v>1</v>
      </c>
      <c r="AN56" s="43" t="e">
        <f t="shared" si="9"/>
        <v>#VALUE!</v>
      </c>
    </row>
    <row r="57" spans="2:40" x14ac:dyDescent="0.25">
      <c r="B57" s="44" t="s">
        <v>938</v>
      </c>
      <c r="C57" s="44" t="s">
        <v>939</v>
      </c>
      <c r="D57" s="44">
        <v>56806</v>
      </c>
      <c r="E57" s="77">
        <v>1</v>
      </c>
      <c r="F57" s="77">
        <v>0</v>
      </c>
      <c r="G57" s="77">
        <v>0</v>
      </c>
      <c r="H57" s="77">
        <v>1</v>
      </c>
      <c r="I57" s="77">
        <v>1</v>
      </c>
      <c r="J57" s="77">
        <v>1</v>
      </c>
      <c r="K57" s="77">
        <v>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5</v>
      </c>
      <c r="AM57" s="42">
        <f t="shared" si="6"/>
        <v>1</v>
      </c>
      <c r="AN57" s="43" t="e">
        <f t="shared" si="9"/>
        <v>#VALUE!</v>
      </c>
    </row>
    <row r="58" spans="2:40" x14ac:dyDescent="0.25">
      <c r="B58" s="44" t="s">
        <v>946</v>
      </c>
      <c r="C58" s="44" t="s">
        <v>947</v>
      </c>
      <c r="D58" s="44">
        <v>56806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0</v>
      </c>
      <c r="AM58" s="42">
        <f t="shared" si="6"/>
        <v>0</v>
      </c>
      <c r="AN58" s="43" t="e">
        <f t="shared" si="9"/>
        <v>#VALUE!</v>
      </c>
    </row>
    <row r="59" spans="2:40" x14ac:dyDescent="0.25">
      <c r="B59" s="44" t="s">
        <v>950</v>
      </c>
      <c r="C59" s="44" t="s">
        <v>951</v>
      </c>
      <c r="D59" s="44">
        <v>56806</v>
      </c>
      <c r="E59" s="77">
        <v>1</v>
      </c>
      <c r="F59" s="77">
        <v>0</v>
      </c>
      <c r="G59" s="77">
        <v>0</v>
      </c>
      <c r="H59" s="77">
        <v>1</v>
      </c>
      <c r="I59" s="77">
        <v>1</v>
      </c>
      <c r="J59" s="77">
        <v>1</v>
      </c>
      <c r="K59" s="77">
        <v>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5</v>
      </c>
      <c r="AM59" s="42">
        <f t="shared" si="6"/>
        <v>1</v>
      </c>
      <c r="AN59" s="43" t="e">
        <f t="shared" si="9"/>
        <v>#VALUE!</v>
      </c>
    </row>
    <row r="60" spans="2:40" x14ac:dyDescent="0.25">
      <c r="B60" s="44" t="s">
        <v>952</v>
      </c>
      <c r="C60" s="44" t="s">
        <v>953</v>
      </c>
      <c r="D60" s="44">
        <v>56806</v>
      </c>
      <c r="E60" s="77">
        <v>1</v>
      </c>
      <c r="F60" s="77">
        <v>0</v>
      </c>
      <c r="G60" s="77">
        <v>0</v>
      </c>
      <c r="H60" s="77">
        <v>1</v>
      </c>
      <c r="I60" s="77">
        <v>1</v>
      </c>
      <c r="J60" s="77">
        <v>1</v>
      </c>
      <c r="K60" s="77">
        <v>1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5</v>
      </c>
      <c r="AM60" s="42">
        <f t="shared" si="6"/>
        <v>1</v>
      </c>
      <c r="AN60" s="43" t="e">
        <f t="shared" si="9"/>
        <v>#VALUE!</v>
      </c>
    </row>
    <row r="61" spans="2:40" x14ac:dyDescent="0.25">
      <c r="B61" s="44" t="s">
        <v>954</v>
      </c>
      <c r="C61" s="44" t="s">
        <v>955</v>
      </c>
      <c r="D61" s="44">
        <v>56806</v>
      </c>
      <c r="E61" s="77">
        <v>1</v>
      </c>
      <c r="F61" s="77">
        <v>0</v>
      </c>
      <c r="G61" s="77">
        <v>0</v>
      </c>
      <c r="H61" s="77">
        <v>1</v>
      </c>
      <c r="I61" s="77">
        <v>0</v>
      </c>
      <c r="J61" s="77">
        <v>0</v>
      </c>
      <c r="K61" s="77">
        <v>1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3</v>
      </c>
      <c r="AM61" s="42">
        <f t="shared" si="6"/>
        <v>1</v>
      </c>
      <c r="AN61" s="43" t="e">
        <f t="shared" si="9"/>
        <v>#VALUE!</v>
      </c>
    </row>
    <row r="62" spans="2:40" x14ac:dyDescent="0.25">
      <c r="B62" s="44" t="s">
        <v>960</v>
      </c>
      <c r="C62" s="44" t="s">
        <v>961</v>
      </c>
      <c r="D62" s="44">
        <v>56806</v>
      </c>
      <c r="E62" s="77">
        <v>1</v>
      </c>
      <c r="F62" s="77">
        <v>0</v>
      </c>
      <c r="G62" s="77">
        <v>0</v>
      </c>
      <c r="H62" s="77">
        <v>1</v>
      </c>
      <c r="I62" s="77">
        <v>1</v>
      </c>
      <c r="J62" s="77">
        <v>1</v>
      </c>
      <c r="K62" s="77">
        <v>1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5</v>
      </c>
      <c r="AM62" s="42">
        <f t="shared" si="6"/>
        <v>1</v>
      </c>
      <c r="AN62" s="43" t="e">
        <f t="shared" si="9"/>
        <v>#VALUE!</v>
      </c>
    </row>
    <row r="63" spans="2:40" x14ac:dyDescent="0.25">
      <c r="B63" s="44" t="s">
        <v>962</v>
      </c>
      <c r="C63" s="44" t="s">
        <v>963</v>
      </c>
      <c r="D63" s="44">
        <v>56806</v>
      </c>
      <c r="E63" s="77">
        <v>1</v>
      </c>
      <c r="F63" s="77">
        <v>0</v>
      </c>
      <c r="G63" s="77">
        <v>0</v>
      </c>
      <c r="H63" s="77">
        <v>1</v>
      </c>
      <c r="I63" s="77">
        <v>1</v>
      </c>
      <c r="J63" s="77">
        <v>1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5</v>
      </c>
      <c r="AM63" s="42">
        <f t="shared" si="6"/>
        <v>1</v>
      </c>
      <c r="AN63" s="43" t="e">
        <f t="shared" si="9"/>
        <v>#VALUE!</v>
      </c>
    </row>
    <row r="64" spans="2:40" x14ac:dyDescent="0.25">
      <c r="B64" s="44" t="s">
        <v>966</v>
      </c>
      <c r="C64" s="44" t="s">
        <v>967</v>
      </c>
      <c r="D64" s="44">
        <v>56806</v>
      </c>
      <c r="E64" s="77">
        <v>1</v>
      </c>
      <c r="F64" s="77">
        <v>0</v>
      </c>
      <c r="G64" s="77">
        <v>0</v>
      </c>
      <c r="H64" s="77">
        <v>1</v>
      </c>
      <c r="I64" s="77">
        <v>1</v>
      </c>
      <c r="J64" s="77">
        <v>1</v>
      </c>
      <c r="K64" s="77">
        <v>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5</v>
      </c>
      <c r="AM64" s="42">
        <f t="shared" si="6"/>
        <v>1</v>
      </c>
      <c r="AN64" s="43" t="e">
        <f t="shared" si="9"/>
        <v>#VALUE!</v>
      </c>
    </row>
    <row r="65" spans="2:40" x14ac:dyDescent="0.25">
      <c r="B65" s="44" t="s">
        <v>970</v>
      </c>
      <c r="C65" s="44" t="s">
        <v>971</v>
      </c>
      <c r="D65" s="44">
        <v>56806</v>
      </c>
      <c r="E65" s="77">
        <v>1</v>
      </c>
      <c r="F65" s="77">
        <v>0</v>
      </c>
      <c r="G65" s="77">
        <v>0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2</v>
      </c>
      <c r="AM65" s="42">
        <f t="shared" si="6"/>
        <v>1</v>
      </c>
      <c r="AN65" s="43" t="e">
        <f t="shared" si="9"/>
        <v>#VALUE!</v>
      </c>
    </row>
    <row r="66" spans="2:40" x14ac:dyDescent="0.25">
      <c r="B66" s="44" t="s">
        <v>974</v>
      </c>
      <c r="C66" s="44" t="s">
        <v>975</v>
      </c>
      <c r="D66" s="44">
        <v>56806</v>
      </c>
      <c r="E66" s="77">
        <v>1</v>
      </c>
      <c r="F66" s="77">
        <v>0</v>
      </c>
      <c r="G66" s="77">
        <v>0</v>
      </c>
      <c r="H66" s="77">
        <v>1</v>
      </c>
      <c r="I66" s="77">
        <v>1</v>
      </c>
      <c r="J66" s="77">
        <v>1</v>
      </c>
      <c r="K66" s="77">
        <v>1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5</v>
      </c>
      <c r="AM66" s="42">
        <f t="shared" si="6"/>
        <v>1</v>
      </c>
      <c r="AN66" s="43" t="e">
        <f t="shared" si="9"/>
        <v>#VALUE!</v>
      </c>
    </row>
    <row r="67" spans="2:40" x14ac:dyDescent="0.25">
      <c r="B67" s="44" t="s">
        <v>978</v>
      </c>
      <c r="C67" s="44" t="s">
        <v>979</v>
      </c>
      <c r="D67" s="44">
        <v>56806</v>
      </c>
      <c r="E67" s="77">
        <v>1</v>
      </c>
      <c r="F67" s="77">
        <v>0</v>
      </c>
      <c r="G67" s="77">
        <v>0</v>
      </c>
      <c r="H67" s="77">
        <v>1</v>
      </c>
      <c r="I67" s="77">
        <v>1</v>
      </c>
      <c r="J67" s="77">
        <v>1</v>
      </c>
      <c r="K67" s="77">
        <v>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5</v>
      </c>
      <c r="AM67" s="42">
        <f t="shared" si="6"/>
        <v>1</v>
      </c>
      <c r="AN67" s="43" t="e">
        <f t="shared" si="9"/>
        <v>#VALUE!</v>
      </c>
    </row>
    <row r="68" spans="2:40" x14ac:dyDescent="0.25">
      <c r="B68" s="44" t="s">
        <v>980</v>
      </c>
      <c r="C68" s="44" t="s">
        <v>981</v>
      </c>
      <c r="D68" s="44">
        <v>56806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0</v>
      </c>
      <c r="AM68" s="42">
        <f t="shared" si="6"/>
        <v>0</v>
      </c>
      <c r="AN68" s="43" t="e">
        <f t="shared" si="9"/>
        <v>#VALUE!</v>
      </c>
    </row>
    <row r="69" spans="2:40" x14ac:dyDescent="0.25">
      <c r="B69" s="44" t="s">
        <v>982</v>
      </c>
      <c r="C69" s="44" t="s">
        <v>983</v>
      </c>
      <c r="D69" s="44">
        <v>56806</v>
      </c>
      <c r="E69" s="77">
        <v>0</v>
      </c>
      <c r="F69" s="77">
        <v>0</v>
      </c>
      <c r="G69" s="77">
        <v>0</v>
      </c>
      <c r="H69" s="77">
        <v>1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1</v>
      </c>
      <c r="AM69" s="42">
        <f t="shared" si="6"/>
        <v>1</v>
      </c>
      <c r="AN69" s="43" t="e">
        <f t="shared" si="9"/>
        <v>#VALUE!</v>
      </c>
    </row>
    <row r="70" spans="2:40" x14ac:dyDescent="0.25">
      <c r="B70" s="44" t="s">
        <v>984</v>
      </c>
      <c r="C70" s="44" t="s">
        <v>985</v>
      </c>
      <c r="D70" s="44">
        <v>56806</v>
      </c>
      <c r="E70" s="77">
        <v>1</v>
      </c>
      <c r="F70" s="77">
        <v>0</v>
      </c>
      <c r="G70" s="77">
        <v>0</v>
      </c>
      <c r="H70" s="77">
        <v>1</v>
      </c>
      <c r="I70" s="77">
        <v>1</v>
      </c>
      <c r="J70" s="77">
        <v>1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4</v>
      </c>
      <c r="AM70" s="42">
        <f t="shared" si="6"/>
        <v>1</v>
      </c>
      <c r="AN70" s="43" t="e">
        <f t="shared" si="9"/>
        <v>#VALUE!</v>
      </c>
    </row>
    <row r="71" spans="2:40" x14ac:dyDescent="0.25">
      <c r="B71" s="44" t="s">
        <v>986</v>
      </c>
      <c r="C71" s="44" t="s">
        <v>987</v>
      </c>
      <c r="D71" s="44">
        <v>56806</v>
      </c>
      <c r="E71" s="77">
        <v>1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1</v>
      </c>
      <c r="AM71" s="42">
        <f t="shared" si="6"/>
        <v>1</v>
      </c>
      <c r="AN71" s="43" t="e">
        <f t="shared" si="9"/>
        <v>#VALUE!</v>
      </c>
    </row>
    <row r="72" spans="2:40" x14ac:dyDescent="0.25">
      <c r="B72" s="44" t="s">
        <v>988</v>
      </c>
      <c r="C72" s="44" t="s">
        <v>989</v>
      </c>
      <c r="D72" s="44">
        <v>56806</v>
      </c>
      <c r="E72" s="77">
        <v>1</v>
      </c>
      <c r="F72" s="77">
        <v>0</v>
      </c>
      <c r="G72" s="77">
        <v>0</v>
      </c>
      <c r="H72" s="77">
        <v>1</v>
      </c>
      <c r="I72" s="77">
        <v>1</v>
      </c>
      <c r="J72" s="77">
        <v>1</v>
      </c>
      <c r="K72" s="77">
        <v>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5</v>
      </c>
      <c r="AM72" s="42">
        <f t="shared" si="6"/>
        <v>1</v>
      </c>
      <c r="AN72" s="43" t="e">
        <f t="shared" si="9"/>
        <v>#VALUE!</v>
      </c>
    </row>
    <row r="73" spans="2:40" x14ac:dyDescent="0.25">
      <c r="B73" s="44" t="s">
        <v>990</v>
      </c>
      <c r="C73" s="44" t="s">
        <v>991</v>
      </c>
      <c r="D73" s="44">
        <v>56806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0</v>
      </c>
      <c r="AM73" s="42">
        <f t="shared" si="6"/>
        <v>0</v>
      </c>
      <c r="AN73" s="43" t="e">
        <f t="shared" si="9"/>
        <v>#VALUE!</v>
      </c>
    </row>
    <row r="74" spans="2:40" x14ac:dyDescent="0.25">
      <c r="B74" s="44" t="s">
        <v>998</v>
      </c>
      <c r="C74" s="44" t="s">
        <v>999</v>
      </c>
      <c r="D74" s="44">
        <v>56806</v>
      </c>
      <c r="E74" s="77">
        <v>1</v>
      </c>
      <c r="F74" s="77">
        <v>0</v>
      </c>
      <c r="G74" s="77">
        <v>0</v>
      </c>
      <c r="H74" s="77">
        <v>1</v>
      </c>
      <c r="I74" s="77">
        <v>1</v>
      </c>
      <c r="J74" s="77">
        <v>1</v>
      </c>
      <c r="K74" s="77">
        <v>1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5</v>
      </c>
      <c r="AM74" s="42">
        <f t="shared" si="6"/>
        <v>1</v>
      </c>
      <c r="AN74" s="43" t="e">
        <f t="shared" si="9"/>
        <v>#VALUE!</v>
      </c>
    </row>
    <row r="75" spans="2:40" x14ac:dyDescent="0.25">
      <c r="B75" s="44" t="s">
        <v>1002</v>
      </c>
      <c r="C75" s="44" t="s">
        <v>1003</v>
      </c>
      <c r="D75" s="44">
        <v>56806</v>
      </c>
      <c r="E75" s="77">
        <v>1</v>
      </c>
      <c r="F75" s="77">
        <v>0</v>
      </c>
      <c r="G75" s="77">
        <v>0</v>
      </c>
      <c r="H75" s="77">
        <v>1</v>
      </c>
      <c r="I75" s="77">
        <v>1</v>
      </c>
      <c r="J75" s="77">
        <v>1</v>
      </c>
      <c r="K75" s="77">
        <v>1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5</v>
      </c>
      <c r="AM75" s="42">
        <f t="shared" si="6"/>
        <v>1</v>
      </c>
      <c r="AN75" s="43" t="e">
        <f t="shared" si="9"/>
        <v>#VALUE!</v>
      </c>
    </row>
    <row r="76" spans="2:40" x14ac:dyDescent="0.25">
      <c r="B76" s="44" t="s">
        <v>774</v>
      </c>
      <c r="C76" s="44" t="s">
        <v>775</v>
      </c>
      <c r="D76" s="44">
        <v>56811</v>
      </c>
      <c r="E76" s="77">
        <v>1</v>
      </c>
      <c r="F76" s="77">
        <v>0</v>
      </c>
      <c r="G76" s="77">
        <v>1</v>
      </c>
      <c r="H76" s="77">
        <v>0</v>
      </c>
      <c r="I76" s="77">
        <v>1</v>
      </c>
      <c r="J76" s="77">
        <v>1</v>
      </c>
      <c r="K76" s="77">
        <v>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5</v>
      </c>
      <c r="AM76" s="42">
        <f t="shared" si="6"/>
        <v>1</v>
      </c>
      <c r="AN76" s="43" t="e">
        <f t="shared" si="9"/>
        <v>#VALUE!</v>
      </c>
    </row>
    <row r="77" spans="2:40" x14ac:dyDescent="0.25">
      <c r="B77" s="44" t="s">
        <v>778</v>
      </c>
      <c r="C77" s="44" t="s">
        <v>779</v>
      </c>
      <c r="D77" s="44">
        <v>56811</v>
      </c>
      <c r="E77" s="77">
        <v>1</v>
      </c>
      <c r="F77" s="77">
        <v>0</v>
      </c>
      <c r="G77" s="77">
        <v>1</v>
      </c>
      <c r="H77" s="77">
        <v>1</v>
      </c>
      <c r="I77" s="77">
        <v>1</v>
      </c>
      <c r="J77" s="77">
        <v>1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6</v>
      </c>
      <c r="AM77" s="42">
        <f t="shared" si="6"/>
        <v>1</v>
      </c>
      <c r="AN77" s="43" t="e">
        <f t="shared" si="9"/>
        <v>#VALUE!</v>
      </c>
    </row>
    <row r="78" spans="2:40" x14ac:dyDescent="0.25">
      <c r="B78" s="44" t="s">
        <v>782</v>
      </c>
      <c r="C78" s="44" t="s">
        <v>783</v>
      </c>
      <c r="D78" s="44">
        <v>56811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0</v>
      </c>
      <c r="AM78" s="42">
        <f t="shared" si="6"/>
        <v>0</v>
      </c>
      <c r="AN78" s="43" t="e">
        <f t="shared" si="9"/>
        <v>#VALUE!</v>
      </c>
    </row>
    <row r="79" spans="2:40" x14ac:dyDescent="0.25">
      <c r="B79" s="44" t="s">
        <v>786</v>
      </c>
      <c r="C79" s="44" t="s">
        <v>787</v>
      </c>
      <c r="D79" s="44">
        <v>56811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0</v>
      </c>
      <c r="AM79" s="42">
        <f t="shared" si="6"/>
        <v>0</v>
      </c>
      <c r="AN79" s="43" t="e">
        <f t="shared" si="9"/>
        <v>#VALUE!</v>
      </c>
    </row>
    <row r="80" spans="2:40" x14ac:dyDescent="0.25">
      <c r="B80" s="44" t="s">
        <v>788</v>
      </c>
      <c r="C80" s="44" t="s">
        <v>789</v>
      </c>
      <c r="D80" s="44">
        <v>56811</v>
      </c>
      <c r="E80" s="77">
        <v>1</v>
      </c>
      <c r="F80" s="77">
        <v>0</v>
      </c>
      <c r="G80" s="77">
        <v>1</v>
      </c>
      <c r="H80" s="77">
        <v>1</v>
      </c>
      <c r="I80" s="77">
        <v>1</v>
      </c>
      <c r="J80" s="77">
        <v>1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5</v>
      </c>
      <c r="AM80" s="42">
        <f t="shared" si="6"/>
        <v>1</v>
      </c>
      <c r="AN80" s="43" t="e">
        <f t="shared" si="9"/>
        <v>#VALUE!</v>
      </c>
    </row>
    <row r="81" spans="2:40" x14ac:dyDescent="0.25">
      <c r="B81" s="44" t="s">
        <v>790</v>
      </c>
      <c r="C81" s="44" t="s">
        <v>791</v>
      </c>
      <c r="D81" s="44">
        <v>56811</v>
      </c>
      <c r="E81" s="77">
        <v>1</v>
      </c>
      <c r="F81" s="77">
        <v>0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ref="AL81" si="10">SUM(E81:AK81)</f>
        <v>6</v>
      </c>
      <c r="AM81" s="42">
        <f t="shared" si="6"/>
        <v>1</v>
      </c>
      <c r="AN81" s="43" t="e">
        <f t="shared" si="9"/>
        <v>#VALUE!</v>
      </c>
    </row>
    <row r="82" spans="2:40" x14ac:dyDescent="0.25">
      <c r="B82" s="44" t="s">
        <v>796</v>
      </c>
      <c r="C82" s="44" t="s">
        <v>797</v>
      </c>
      <c r="D82" s="44">
        <v>56811</v>
      </c>
      <c r="E82" s="77">
        <v>1</v>
      </c>
      <c r="F82" s="77">
        <v>0</v>
      </c>
      <c r="G82" s="77">
        <v>1</v>
      </c>
      <c r="H82" s="77">
        <v>1</v>
      </c>
      <c r="I82" s="77">
        <v>1</v>
      </c>
      <c r="J82" s="77">
        <v>1</v>
      </c>
      <c r="K82" s="77">
        <v>1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9" si="11">SUM(E82:AK82)</f>
        <v>6</v>
      </c>
      <c r="AM82" s="42">
        <f t="shared" si="6"/>
        <v>1</v>
      </c>
      <c r="AN82" s="43" t="e">
        <f t="shared" si="9"/>
        <v>#VALUE!</v>
      </c>
    </row>
    <row r="83" spans="2:40" x14ac:dyDescent="0.25">
      <c r="B83" s="44" t="s">
        <v>800</v>
      </c>
      <c r="C83" s="44" t="s">
        <v>801</v>
      </c>
      <c r="D83" s="44">
        <v>56811</v>
      </c>
      <c r="E83" s="77">
        <v>1</v>
      </c>
      <c r="F83" s="77">
        <v>0</v>
      </c>
      <c r="G83" s="77">
        <v>1</v>
      </c>
      <c r="H83" s="77">
        <v>1</v>
      </c>
      <c r="I83" s="77">
        <v>1</v>
      </c>
      <c r="J83" s="77">
        <v>1</v>
      </c>
      <c r="K83" s="77">
        <v>1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1"/>
        <v>6</v>
      </c>
      <c r="AM83" s="42">
        <f t="shared" si="6"/>
        <v>1</v>
      </c>
      <c r="AN83" s="43" t="e">
        <f t="shared" ref="AN83:AN114" si="12">SUMPRODUCT($E$16:$AL$16,E83:AK83)</f>
        <v>#VALUE!</v>
      </c>
    </row>
    <row r="84" spans="2:40" x14ac:dyDescent="0.25">
      <c r="B84" s="44" t="s">
        <v>808</v>
      </c>
      <c r="C84" s="44" t="s">
        <v>809</v>
      </c>
      <c r="D84" s="44">
        <v>56811</v>
      </c>
      <c r="E84" s="77">
        <v>1</v>
      </c>
      <c r="F84" s="77">
        <v>0</v>
      </c>
      <c r="G84" s="77">
        <v>1</v>
      </c>
      <c r="H84" s="77">
        <v>1</v>
      </c>
      <c r="I84" s="77">
        <v>1</v>
      </c>
      <c r="J84" s="77">
        <v>1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1"/>
        <v>6</v>
      </c>
      <c r="AM84" s="42">
        <f t="shared" si="6"/>
        <v>1</v>
      </c>
      <c r="AN84" s="43" t="e">
        <f t="shared" si="12"/>
        <v>#VALUE!</v>
      </c>
    </row>
    <row r="85" spans="2:40" x14ac:dyDescent="0.25">
      <c r="B85" s="44" t="s">
        <v>810</v>
      </c>
      <c r="C85" s="44" t="s">
        <v>811</v>
      </c>
      <c r="D85" s="44">
        <v>56811</v>
      </c>
      <c r="E85" s="77">
        <v>1</v>
      </c>
      <c r="F85" s="77">
        <v>0</v>
      </c>
      <c r="G85" s="77">
        <v>1</v>
      </c>
      <c r="H85" s="77">
        <v>1</v>
      </c>
      <c r="I85" s="77">
        <v>1</v>
      </c>
      <c r="J85" s="77">
        <v>0</v>
      </c>
      <c r="K85" s="77">
        <v>1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1"/>
        <v>5</v>
      </c>
      <c r="AM85" s="42">
        <f t="shared" ref="AM85:AM131" si="13">IF(AL85=0,0,1)</f>
        <v>1</v>
      </c>
      <c r="AN85" s="43" t="e">
        <f t="shared" si="12"/>
        <v>#VALUE!</v>
      </c>
    </row>
    <row r="86" spans="2:40" x14ac:dyDescent="0.25">
      <c r="B86" s="44" t="s">
        <v>814</v>
      </c>
      <c r="C86" s="44" t="s">
        <v>815</v>
      </c>
      <c r="D86" s="44">
        <v>56811</v>
      </c>
      <c r="E86" s="77">
        <v>1</v>
      </c>
      <c r="F86" s="77">
        <v>0</v>
      </c>
      <c r="G86" s="77">
        <v>1</v>
      </c>
      <c r="H86" s="77">
        <v>1</v>
      </c>
      <c r="I86" s="77">
        <v>1</v>
      </c>
      <c r="J86" s="77">
        <v>1</v>
      </c>
      <c r="K86" s="77">
        <v>1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1"/>
        <v>6</v>
      </c>
      <c r="AM86" s="42">
        <f t="shared" si="13"/>
        <v>1</v>
      </c>
      <c r="AN86" s="43" t="e">
        <f t="shared" si="12"/>
        <v>#VALUE!</v>
      </c>
    </row>
    <row r="87" spans="2:40" x14ac:dyDescent="0.25">
      <c r="B87" s="44" t="s">
        <v>816</v>
      </c>
      <c r="C87" s="44" t="s">
        <v>817</v>
      </c>
      <c r="D87" s="44">
        <v>56811</v>
      </c>
      <c r="E87" s="77">
        <v>1</v>
      </c>
      <c r="F87" s="77">
        <v>0</v>
      </c>
      <c r="G87" s="77">
        <v>1</v>
      </c>
      <c r="H87" s="77">
        <v>1</v>
      </c>
      <c r="I87" s="77">
        <v>1</v>
      </c>
      <c r="J87" s="77">
        <v>1</v>
      </c>
      <c r="K87" s="77">
        <v>1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1"/>
        <v>6</v>
      </c>
      <c r="AM87" s="42">
        <f t="shared" si="13"/>
        <v>1</v>
      </c>
      <c r="AN87" s="43" t="e">
        <f t="shared" si="12"/>
        <v>#VALUE!</v>
      </c>
    </row>
    <row r="88" spans="2:40" x14ac:dyDescent="0.25">
      <c r="B88" s="44" t="s">
        <v>818</v>
      </c>
      <c r="C88" s="44" t="s">
        <v>819</v>
      </c>
      <c r="D88" s="44">
        <v>56811</v>
      </c>
      <c r="E88" s="77">
        <v>1</v>
      </c>
      <c r="F88" s="77">
        <v>0</v>
      </c>
      <c r="G88" s="77">
        <v>1</v>
      </c>
      <c r="H88" s="77">
        <v>1</v>
      </c>
      <c r="I88" s="77">
        <v>1</v>
      </c>
      <c r="J88" s="77">
        <v>1</v>
      </c>
      <c r="K88" s="77">
        <v>1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1"/>
        <v>6</v>
      </c>
      <c r="AM88" s="42">
        <f t="shared" si="13"/>
        <v>1</v>
      </c>
      <c r="AN88" s="43" t="e">
        <f t="shared" si="12"/>
        <v>#VALUE!</v>
      </c>
    </row>
    <row r="89" spans="2:40" x14ac:dyDescent="0.25">
      <c r="B89" s="44" t="s">
        <v>826</v>
      </c>
      <c r="C89" s="44" t="s">
        <v>827</v>
      </c>
      <c r="D89" s="44">
        <v>56811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1"/>
        <v>0</v>
      </c>
      <c r="AM89" s="42">
        <f t="shared" si="13"/>
        <v>0</v>
      </c>
      <c r="AN89" s="43" t="e">
        <f t="shared" si="12"/>
        <v>#VALUE!</v>
      </c>
    </row>
    <row r="90" spans="2:40" x14ac:dyDescent="0.25">
      <c r="B90" s="44" t="s">
        <v>830</v>
      </c>
      <c r="C90" s="44" t="s">
        <v>831</v>
      </c>
      <c r="D90" s="44">
        <v>56811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1"/>
        <v>0</v>
      </c>
      <c r="AM90" s="42">
        <f t="shared" si="13"/>
        <v>0</v>
      </c>
      <c r="AN90" s="43" t="e">
        <f t="shared" si="12"/>
        <v>#VALUE!</v>
      </c>
    </row>
    <row r="91" spans="2:40" x14ac:dyDescent="0.25">
      <c r="B91" s="44" t="s">
        <v>840</v>
      </c>
      <c r="C91" s="44" t="s">
        <v>841</v>
      </c>
      <c r="D91" s="44">
        <v>56811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1"/>
        <v>0</v>
      </c>
      <c r="AM91" s="42">
        <f t="shared" si="13"/>
        <v>0</v>
      </c>
      <c r="AN91" s="43" t="e">
        <f t="shared" si="12"/>
        <v>#VALUE!</v>
      </c>
    </row>
    <row r="92" spans="2:40" x14ac:dyDescent="0.25">
      <c r="B92" s="44" t="s">
        <v>844</v>
      </c>
      <c r="C92" s="44" t="s">
        <v>845</v>
      </c>
      <c r="D92" s="44">
        <v>56811</v>
      </c>
      <c r="E92" s="77">
        <v>1</v>
      </c>
      <c r="F92" s="77">
        <v>0</v>
      </c>
      <c r="G92" s="77">
        <v>1</v>
      </c>
      <c r="H92" s="77">
        <v>1</v>
      </c>
      <c r="I92" s="77">
        <v>1</v>
      </c>
      <c r="J92" s="77">
        <v>1</v>
      </c>
      <c r="K92" s="77">
        <v>1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1"/>
        <v>6</v>
      </c>
      <c r="AM92" s="42">
        <f t="shared" si="13"/>
        <v>1</v>
      </c>
      <c r="AN92" s="43" t="e">
        <f t="shared" si="12"/>
        <v>#VALUE!</v>
      </c>
    </row>
    <row r="93" spans="2:40" x14ac:dyDescent="0.25">
      <c r="B93" s="44" t="s">
        <v>848</v>
      </c>
      <c r="C93" s="44" t="s">
        <v>849</v>
      </c>
      <c r="D93" s="44">
        <v>56811</v>
      </c>
      <c r="E93" s="77">
        <v>1</v>
      </c>
      <c r="F93" s="77">
        <v>0</v>
      </c>
      <c r="G93" s="77">
        <v>0</v>
      </c>
      <c r="H93" s="77">
        <v>1</v>
      </c>
      <c r="I93" s="77">
        <v>1</v>
      </c>
      <c r="J93" s="77">
        <v>1</v>
      </c>
      <c r="K93" s="77">
        <v>1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1"/>
        <v>5</v>
      </c>
      <c r="AM93" s="42">
        <f t="shared" si="13"/>
        <v>1</v>
      </c>
      <c r="AN93" s="43" t="e">
        <f t="shared" si="12"/>
        <v>#VALUE!</v>
      </c>
    </row>
    <row r="94" spans="2:40" x14ac:dyDescent="0.25">
      <c r="B94" s="44" t="s">
        <v>850</v>
      </c>
      <c r="C94" s="44" t="s">
        <v>851</v>
      </c>
      <c r="D94" s="44">
        <v>56811</v>
      </c>
      <c r="E94" s="77">
        <v>1</v>
      </c>
      <c r="F94" s="77">
        <v>0</v>
      </c>
      <c r="G94" s="77">
        <v>1</v>
      </c>
      <c r="H94" s="77">
        <v>1</v>
      </c>
      <c r="I94" s="77">
        <v>1</v>
      </c>
      <c r="J94" s="77">
        <v>1</v>
      </c>
      <c r="K94" s="77">
        <v>1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1"/>
        <v>6</v>
      </c>
      <c r="AM94" s="42">
        <f t="shared" si="13"/>
        <v>1</v>
      </c>
      <c r="AN94" s="43" t="e">
        <f t="shared" si="12"/>
        <v>#VALUE!</v>
      </c>
    </row>
    <row r="95" spans="2:40" x14ac:dyDescent="0.25">
      <c r="B95" s="44" t="s">
        <v>856</v>
      </c>
      <c r="C95" s="44" t="s">
        <v>857</v>
      </c>
      <c r="D95" s="44">
        <v>56811</v>
      </c>
      <c r="E95" s="77">
        <v>1</v>
      </c>
      <c r="F95" s="77">
        <v>0</v>
      </c>
      <c r="G95" s="77">
        <v>1</v>
      </c>
      <c r="H95" s="77">
        <v>1</v>
      </c>
      <c r="I95" s="77">
        <v>1</v>
      </c>
      <c r="J95" s="77">
        <v>1</v>
      </c>
      <c r="K95" s="77">
        <v>1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1"/>
        <v>6</v>
      </c>
      <c r="AM95" s="42">
        <f t="shared" si="13"/>
        <v>1</v>
      </c>
      <c r="AN95" s="43" t="e">
        <f t="shared" si="12"/>
        <v>#VALUE!</v>
      </c>
    </row>
    <row r="96" spans="2:40" x14ac:dyDescent="0.25">
      <c r="B96" s="44" t="s">
        <v>858</v>
      </c>
      <c r="C96" s="44" t="s">
        <v>859</v>
      </c>
      <c r="D96" s="44">
        <v>56811</v>
      </c>
      <c r="E96" s="77">
        <v>1</v>
      </c>
      <c r="F96" s="77">
        <v>0</v>
      </c>
      <c r="G96" s="77">
        <v>1</v>
      </c>
      <c r="H96" s="77">
        <v>1</v>
      </c>
      <c r="I96" s="77">
        <v>1</v>
      </c>
      <c r="J96" s="77">
        <v>1</v>
      </c>
      <c r="K96" s="77">
        <v>1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1"/>
        <v>6</v>
      </c>
      <c r="AM96" s="42">
        <f t="shared" si="13"/>
        <v>1</v>
      </c>
      <c r="AN96" s="43" t="e">
        <f t="shared" si="12"/>
        <v>#VALUE!</v>
      </c>
    </row>
    <row r="97" spans="2:40" x14ac:dyDescent="0.25">
      <c r="B97" s="44" t="s">
        <v>862</v>
      </c>
      <c r="C97" s="44" t="s">
        <v>863</v>
      </c>
      <c r="D97" s="44">
        <v>56811</v>
      </c>
      <c r="E97" s="77">
        <v>1</v>
      </c>
      <c r="F97" s="77">
        <v>0</v>
      </c>
      <c r="G97" s="77">
        <v>1</v>
      </c>
      <c r="H97" s="77">
        <v>1</v>
      </c>
      <c r="I97" s="77">
        <v>1</v>
      </c>
      <c r="J97" s="77">
        <v>1</v>
      </c>
      <c r="K97" s="77">
        <v>1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1"/>
        <v>6</v>
      </c>
      <c r="AM97" s="42">
        <f t="shared" si="13"/>
        <v>1</v>
      </c>
      <c r="AN97" s="43" t="e">
        <f t="shared" si="12"/>
        <v>#VALUE!</v>
      </c>
    </row>
    <row r="98" spans="2:40" x14ac:dyDescent="0.25">
      <c r="B98" s="44" t="s">
        <v>864</v>
      </c>
      <c r="C98" s="44" t="s">
        <v>865</v>
      </c>
      <c r="D98" s="44">
        <v>56811</v>
      </c>
      <c r="E98" s="77">
        <v>1</v>
      </c>
      <c r="F98" s="77">
        <v>0</v>
      </c>
      <c r="G98" s="77">
        <v>1</v>
      </c>
      <c r="H98" s="77">
        <v>1</v>
      </c>
      <c r="I98" s="77">
        <v>1</v>
      </c>
      <c r="J98" s="77">
        <v>1</v>
      </c>
      <c r="K98" s="77">
        <v>1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1"/>
        <v>6</v>
      </c>
      <c r="AM98" s="42">
        <f t="shared" si="13"/>
        <v>1</v>
      </c>
      <c r="AN98" s="43" t="e">
        <f t="shared" si="12"/>
        <v>#VALUE!</v>
      </c>
    </row>
    <row r="99" spans="2:40" x14ac:dyDescent="0.25">
      <c r="B99" s="44" t="s">
        <v>866</v>
      </c>
      <c r="C99" s="44" t="s">
        <v>867</v>
      </c>
      <c r="D99" s="44">
        <v>56811</v>
      </c>
      <c r="E99" s="77">
        <v>1</v>
      </c>
      <c r="F99" s="77">
        <v>0</v>
      </c>
      <c r="G99" s="77">
        <v>1</v>
      </c>
      <c r="H99" s="77">
        <v>1</v>
      </c>
      <c r="I99" s="77">
        <v>1</v>
      </c>
      <c r="J99" s="77">
        <v>1</v>
      </c>
      <c r="K99" s="77">
        <v>1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1"/>
        <v>6</v>
      </c>
      <c r="AM99" s="42">
        <f t="shared" si="13"/>
        <v>1</v>
      </c>
      <c r="AN99" s="43" t="e">
        <f t="shared" si="12"/>
        <v>#VALUE!</v>
      </c>
    </row>
    <row r="100" spans="2:40" x14ac:dyDescent="0.25">
      <c r="B100" s="44" t="s">
        <v>868</v>
      </c>
      <c r="C100" s="44" t="s">
        <v>869</v>
      </c>
      <c r="D100" s="44">
        <v>56811</v>
      </c>
      <c r="E100" s="77">
        <v>0</v>
      </c>
      <c r="F100" s="77">
        <v>0</v>
      </c>
      <c r="G100" s="77">
        <v>0</v>
      </c>
      <c r="H100" s="77">
        <v>0</v>
      </c>
      <c r="I100" s="77">
        <v>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1"/>
        <v>1</v>
      </c>
      <c r="AM100" s="42">
        <f t="shared" si="13"/>
        <v>1</v>
      </c>
      <c r="AN100" s="43" t="e">
        <f t="shared" si="12"/>
        <v>#VALUE!</v>
      </c>
    </row>
    <row r="101" spans="2:40" x14ac:dyDescent="0.25">
      <c r="B101" s="44" t="s">
        <v>870</v>
      </c>
      <c r="C101" s="44" t="s">
        <v>871</v>
      </c>
      <c r="D101" s="44">
        <v>56811</v>
      </c>
      <c r="E101" s="77">
        <v>1</v>
      </c>
      <c r="F101" s="77">
        <v>0</v>
      </c>
      <c r="G101" s="77">
        <v>0</v>
      </c>
      <c r="H101" s="77">
        <v>1</v>
      </c>
      <c r="I101" s="77">
        <v>1</v>
      </c>
      <c r="J101" s="77">
        <v>1</v>
      </c>
      <c r="K101" s="77">
        <v>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1"/>
        <v>5</v>
      </c>
      <c r="AM101" s="42">
        <f t="shared" si="13"/>
        <v>1</v>
      </c>
      <c r="AN101" s="43" t="e">
        <f t="shared" si="12"/>
        <v>#VALUE!</v>
      </c>
    </row>
    <row r="102" spans="2:40" x14ac:dyDescent="0.25">
      <c r="B102" s="44" t="s">
        <v>872</v>
      </c>
      <c r="C102" s="44" t="s">
        <v>873</v>
      </c>
      <c r="D102" s="44">
        <v>56811</v>
      </c>
      <c r="E102" s="77">
        <v>1</v>
      </c>
      <c r="F102" s="77">
        <v>0</v>
      </c>
      <c r="G102" s="77">
        <v>1</v>
      </c>
      <c r="H102" s="77">
        <v>1</v>
      </c>
      <c r="I102" s="77">
        <v>1</v>
      </c>
      <c r="J102" s="77">
        <v>1</v>
      </c>
      <c r="K102" s="77">
        <v>1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1"/>
        <v>6</v>
      </c>
      <c r="AM102" s="42">
        <f t="shared" si="13"/>
        <v>1</v>
      </c>
      <c r="AN102" s="43" t="e">
        <f t="shared" si="12"/>
        <v>#VALUE!</v>
      </c>
    </row>
    <row r="103" spans="2:40" x14ac:dyDescent="0.25">
      <c r="B103" s="44" t="s">
        <v>878</v>
      </c>
      <c r="C103" s="44" t="s">
        <v>879</v>
      </c>
      <c r="D103" s="44">
        <v>56811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1"/>
        <v>0</v>
      </c>
      <c r="AM103" s="42">
        <f t="shared" si="13"/>
        <v>0</v>
      </c>
      <c r="AN103" s="43" t="e">
        <f t="shared" si="12"/>
        <v>#VALUE!</v>
      </c>
    </row>
    <row r="104" spans="2:40" x14ac:dyDescent="0.25">
      <c r="B104" s="44" t="s">
        <v>880</v>
      </c>
      <c r="C104" s="44" t="s">
        <v>881</v>
      </c>
      <c r="D104" s="44">
        <v>56811</v>
      </c>
      <c r="E104" s="77">
        <v>1</v>
      </c>
      <c r="F104" s="77">
        <v>0</v>
      </c>
      <c r="G104" s="77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1"/>
        <v>6</v>
      </c>
      <c r="AM104" s="42">
        <f t="shared" si="13"/>
        <v>1</v>
      </c>
      <c r="AN104" s="43" t="e">
        <f t="shared" si="12"/>
        <v>#VALUE!</v>
      </c>
    </row>
    <row r="105" spans="2:40" x14ac:dyDescent="0.25">
      <c r="B105" s="44" t="s">
        <v>882</v>
      </c>
      <c r="C105" s="44" t="s">
        <v>883</v>
      </c>
      <c r="D105" s="44">
        <v>56811</v>
      </c>
      <c r="E105" s="77">
        <v>1</v>
      </c>
      <c r="F105" s="77">
        <v>0</v>
      </c>
      <c r="G105" s="77">
        <v>1</v>
      </c>
      <c r="H105" s="77">
        <v>1</v>
      </c>
      <c r="I105" s="77">
        <v>0</v>
      </c>
      <c r="J105" s="77">
        <v>1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1"/>
        <v>4</v>
      </c>
      <c r="AM105" s="42">
        <f t="shared" si="13"/>
        <v>1</v>
      </c>
      <c r="AN105" s="43" t="e">
        <f t="shared" si="12"/>
        <v>#VALUE!</v>
      </c>
    </row>
    <row r="106" spans="2:40" x14ac:dyDescent="0.25">
      <c r="B106" s="44" t="s">
        <v>886</v>
      </c>
      <c r="C106" s="44" t="s">
        <v>887</v>
      </c>
      <c r="D106" s="44">
        <v>56811</v>
      </c>
      <c r="E106" s="77">
        <v>1</v>
      </c>
      <c r="F106" s="77">
        <v>0</v>
      </c>
      <c r="G106" s="77">
        <v>1</v>
      </c>
      <c r="H106" s="77">
        <v>1</v>
      </c>
      <c r="I106" s="77">
        <v>1</v>
      </c>
      <c r="J106" s="77">
        <v>1</v>
      </c>
      <c r="K106" s="77">
        <v>1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1"/>
        <v>6</v>
      </c>
      <c r="AM106" s="42">
        <f t="shared" si="13"/>
        <v>1</v>
      </c>
      <c r="AN106" s="43" t="e">
        <f t="shared" si="12"/>
        <v>#VALUE!</v>
      </c>
    </row>
    <row r="107" spans="2:40" x14ac:dyDescent="0.25">
      <c r="B107" s="44" t="s">
        <v>892</v>
      </c>
      <c r="C107" s="44" t="s">
        <v>893</v>
      </c>
      <c r="D107" s="44">
        <v>56811</v>
      </c>
      <c r="E107" s="77">
        <v>1</v>
      </c>
      <c r="F107" s="77">
        <v>0</v>
      </c>
      <c r="G107" s="77">
        <v>1</v>
      </c>
      <c r="H107" s="77">
        <v>1</v>
      </c>
      <c r="I107" s="77">
        <v>1</v>
      </c>
      <c r="J107" s="77">
        <v>1</v>
      </c>
      <c r="K107" s="77">
        <v>1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1"/>
        <v>6</v>
      </c>
      <c r="AM107" s="42">
        <f t="shared" si="13"/>
        <v>1</v>
      </c>
      <c r="AN107" s="43" t="e">
        <f t="shared" si="12"/>
        <v>#VALUE!</v>
      </c>
    </row>
    <row r="108" spans="2:40" x14ac:dyDescent="0.25">
      <c r="B108" s="44" t="s">
        <v>896</v>
      </c>
      <c r="C108" s="44" t="s">
        <v>897</v>
      </c>
      <c r="D108" s="44">
        <v>56811</v>
      </c>
      <c r="E108" s="77">
        <v>1</v>
      </c>
      <c r="F108" s="77">
        <v>0</v>
      </c>
      <c r="G108" s="77">
        <v>1</v>
      </c>
      <c r="H108" s="77">
        <v>1</v>
      </c>
      <c r="I108" s="77">
        <v>1</v>
      </c>
      <c r="J108" s="77">
        <v>1</v>
      </c>
      <c r="K108" s="77">
        <v>1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1"/>
        <v>6</v>
      </c>
      <c r="AM108" s="42">
        <f t="shared" si="13"/>
        <v>1</v>
      </c>
      <c r="AN108" s="43" t="e">
        <f t="shared" si="12"/>
        <v>#VALUE!</v>
      </c>
    </row>
    <row r="109" spans="2:40" x14ac:dyDescent="0.25">
      <c r="B109" s="44" t="s">
        <v>898</v>
      </c>
      <c r="C109" s="44" t="s">
        <v>899</v>
      </c>
      <c r="D109" s="44">
        <v>56811</v>
      </c>
      <c r="E109" s="77">
        <v>1</v>
      </c>
      <c r="F109" s="77">
        <v>0</v>
      </c>
      <c r="G109" s="77">
        <v>1</v>
      </c>
      <c r="H109" s="77">
        <v>1</v>
      </c>
      <c r="I109" s="77">
        <v>1</v>
      </c>
      <c r="J109" s="77">
        <v>0</v>
      </c>
      <c r="K109" s="77">
        <v>1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1"/>
        <v>5</v>
      </c>
      <c r="AM109" s="42">
        <f t="shared" si="13"/>
        <v>1</v>
      </c>
      <c r="AN109" s="43" t="e">
        <f t="shared" si="12"/>
        <v>#VALUE!</v>
      </c>
    </row>
    <row r="110" spans="2:40" x14ac:dyDescent="0.25">
      <c r="B110" s="44" t="s">
        <v>904</v>
      </c>
      <c r="C110" s="44" t="s">
        <v>905</v>
      </c>
      <c r="D110" s="44">
        <v>56811</v>
      </c>
      <c r="E110" s="77">
        <v>1</v>
      </c>
      <c r="F110" s="77">
        <v>0</v>
      </c>
      <c r="G110" s="77">
        <v>1</v>
      </c>
      <c r="H110" s="77">
        <v>1</v>
      </c>
      <c r="I110" s="77">
        <v>1</v>
      </c>
      <c r="J110" s="77">
        <v>0</v>
      </c>
      <c r="K110" s="77">
        <v>1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1"/>
        <v>5</v>
      </c>
      <c r="AM110" s="42">
        <f t="shared" si="13"/>
        <v>1</v>
      </c>
      <c r="AN110" s="43" t="e">
        <f t="shared" si="12"/>
        <v>#VALUE!</v>
      </c>
    </row>
    <row r="111" spans="2:40" x14ac:dyDescent="0.25">
      <c r="B111" s="44" t="s">
        <v>910</v>
      </c>
      <c r="C111" s="44" t="s">
        <v>911</v>
      </c>
      <c r="D111" s="44">
        <v>56811</v>
      </c>
      <c r="E111" s="77">
        <v>1</v>
      </c>
      <c r="F111" s="77">
        <v>0</v>
      </c>
      <c r="G111" s="77">
        <v>1</v>
      </c>
      <c r="H111" s="77">
        <v>1</v>
      </c>
      <c r="I111" s="77">
        <v>1</v>
      </c>
      <c r="J111" s="77">
        <v>1</v>
      </c>
      <c r="K111" s="77">
        <v>1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1"/>
        <v>6</v>
      </c>
      <c r="AM111" s="42">
        <f t="shared" si="13"/>
        <v>1</v>
      </c>
      <c r="AN111" s="43" t="e">
        <f t="shared" si="12"/>
        <v>#VALUE!</v>
      </c>
    </row>
    <row r="112" spans="2:40" x14ac:dyDescent="0.25">
      <c r="B112" s="44" t="s">
        <v>912</v>
      </c>
      <c r="C112" s="44" t="s">
        <v>913</v>
      </c>
      <c r="D112" s="44">
        <v>56811</v>
      </c>
      <c r="E112" s="77">
        <v>1</v>
      </c>
      <c r="F112" s="77">
        <v>0</v>
      </c>
      <c r="G112" s="77">
        <v>1</v>
      </c>
      <c r="H112" s="77">
        <v>1</v>
      </c>
      <c r="I112" s="77">
        <v>1</v>
      </c>
      <c r="J112" s="77">
        <v>1</v>
      </c>
      <c r="K112" s="77">
        <v>1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1"/>
        <v>6</v>
      </c>
      <c r="AM112" s="42">
        <f t="shared" si="13"/>
        <v>1</v>
      </c>
      <c r="AN112" s="43" t="e">
        <f t="shared" si="12"/>
        <v>#VALUE!</v>
      </c>
    </row>
    <row r="113" spans="2:40" x14ac:dyDescent="0.25">
      <c r="B113" s="44" t="s">
        <v>914</v>
      </c>
      <c r="C113" s="44" t="s">
        <v>915</v>
      </c>
      <c r="D113" s="44">
        <v>56811</v>
      </c>
      <c r="E113" s="77">
        <v>1</v>
      </c>
      <c r="F113" s="77">
        <v>0</v>
      </c>
      <c r="G113" s="77">
        <v>1</v>
      </c>
      <c r="H113" s="77">
        <v>1</v>
      </c>
      <c r="I113" s="77">
        <v>1</v>
      </c>
      <c r="J113" s="77">
        <v>1</v>
      </c>
      <c r="K113" s="77">
        <v>1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1"/>
        <v>6</v>
      </c>
      <c r="AM113" s="42">
        <f t="shared" si="13"/>
        <v>1</v>
      </c>
      <c r="AN113" s="43" t="e">
        <f t="shared" si="12"/>
        <v>#VALUE!</v>
      </c>
    </row>
    <row r="114" spans="2:40" x14ac:dyDescent="0.25">
      <c r="B114" s="44" t="s">
        <v>916</v>
      </c>
      <c r="C114" s="44" t="s">
        <v>917</v>
      </c>
      <c r="D114" s="44">
        <v>56811</v>
      </c>
      <c r="E114" s="77">
        <v>0</v>
      </c>
      <c r="F114" s="77">
        <v>0</v>
      </c>
      <c r="G114" s="77">
        <v>1</v>
      </c>
      <c r="H114" s="77">
        <v>1</v>
      </c>
      <c r="I114" s="77">
        <v>1</v>
      </c>
      <c r="J114" s="77">
        <v>1</v>
      </c>
      <c r="K114" s="77">
        <v>1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1"/>
        <v>5</v>
      </c>
      <c r="AM114" s="42">
        <f t="shared" si="13"/>
        <v>1</v>
      </c>
      <c r="AN114" s="43" t="e">
        <f t="shared" si="12"/>
        <v>#VALUE!</v>
      </c>
    </row>
    <row r="115" spans="2:40" x14ac:dyDescent="0.25">
      <c r="B115" s="44" t="s">
        <v>922</v>
      </c>
      <c r="C115" s="44" t="s">
        <v>923</v>
      </c>
      <c r="D115" s="44">
        <v>56811</v>
      </c>
      <c r="E115" s="77">
        <v>1</v>
      </c>
      <c r="F115" s="77">
        <v>0</v>
      </c>
      <c r="G115" s="77">
        <v>1</v>
      </c>
      <c r="H115" s="77">
        <v>1</v>
      </c>
      <c r="I115" s="77">
        <v>1</v>
      </c>
      <c r="J115" s="77">
        <v>1</v>
      </c>
      <c r="K115" s="77">
        <v>1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1"/>
        <v>6</v>
      </c>
      <c r="AM115" s="42">
        <f t="shared" si="13"/>
        <v>1</v>
      </c>
      <c r="AN115" s="43" t="e">
        <f t="shared" ref="AN115:AN131" si="14">SUMPRODUCT($E$16:$AL$16,E115:AK115)</f>
        <v>#VALUE!</v>
      </c>
    </row>
    <row r="116" spans="2:40" x14ac:dyDescent="0.25">
      <c r="B116" s="44" t="s">
        <v>924</v>
      </c>
      <c r="C116" s="44" t="s">
        <v>925</v>
      </c>
      <c r="D116" s="44">
        <v>56811</v>
      </c>
      <c r="E116" s="77">
        <v>1</v>
      </c>
      <c r="F116" s="77">
        <v>0</v>
      </c>
      <c r="G116" s="77">
        <v>1</v>
      </c>
      <c r="H116" s="77">
        <v>1</v>
      </c>
      <c r="I116" s="77">
        <v>1</v>
      </c>
      <c r="J116" s="77">
        <v>1</v>
      </c>
      <c r="K116" s="77">
        <v>1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1"/>
        <v>6</v>
      </c>
      <c r="AM116" s="42">
        <f t="shared" si="13"/>
        <v>1</v>
      </c>
      <c r="AN116" s="43" t="e">
        <f t="shared" si="14"/>
        <v>#VALUE!</v>
      </c>
    </row>
    <row r="117" spans="2:40" x14ac:dyDescent="0.25">
      <c r="B117" s="44" t="s">
        <v>930</v>
      </c>
      <c r="C117" s="44" t="s">
        <v>931</v>
      </c>
      <c r="D117" s="44">
        <v>56811</v>
      </c>
      <c r="E117" s="77">
        <v>1</v>
      </c>
      <c r="F117" s="77">
        <v>0</v>
      </c>
      <c r="G117" s="77">
        <v>1</v>
      </c>
      <c r="H117" s="77">
        <v>1</v>
      </c>
      <c r="I117" s="77">
        <v>1</v>
      </c>
      <c r="J117" s="77">
        <v>1</v>
      </c>
      <c r="K117" s="77">
        <v>1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1"/>
        <v>6</v>
      </c>
      <c r="AM117" s="42">
        <f t="shared" si="13"/>
        <v>1</v>
      </c>
      <c r="AN117" s="43" t="e">
        <f t="shared" si="14"/>
        <v>#VALUE!</v>
      </c>
    </row>
    <row r="118" spans="2:40" x14ac:dyDescent="0.25">
      <c r="B118" s="44" t="s">
        <v>940</v>
      </c>
      <c r="C118" s="44" t="s">
        <v>941</v>
      </c>
      <c r="D118" s="44">
        <v>56811</v>
      </c>
      <c r="E118" s="77">
        <v>1</v>
      </c>
      <c r="F118" s="77">
        <v>0</v>
      </c>
      <c r="G118" s="77">
        <v>1</v>
      </c>
      <c r="H118" s="77">
        <v>1</v>
      </c>
      <c r="I118" s="77">
        <v>1</v>
      </c>
      <c r="J118" s="77">
        <v>1</v>
      </c>
      <c r="K118" s="77">
        <v>1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1"/>
        <v>6</v>
      </c>
      <c r="AM118" s="42">
        <f t="shared" si="13"/>
        <v>1</v>
      </c>
      <c r="AN118" s="43" t="e">
        <f t="shared" si="14"/>
        <v>#VALUE!</v>
      </c>
    </row>
    <row r="119" spans="2:40" x14ac:dyDescent="0.25">
      <c r="B119" s="44" t="s">
        <v>942</v>
      </c>
      <c r="C119" s="44" t="s">
        <v>943</v>
      </c>
      <c r="D119" s="44">
        <v>56811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1"/>
        <v>0</v>
      </c>
      <c r="AM119" s="42">
        <f t="shared" si="13"/>
        <v>0</v>
      </c>
      <c r="AN119" s="43" t="e">
        <f t="shared" si="14"/>
        <v>#VALUE!</v>
      </c>
    </row>
    <row r="120" spans="2:40" x14ac:dyDescent="0.25">
      <c r="B120" s="44" t="s">
        <v>944</v>
      </c>
      <c r="C120" s="44" t="s">
        <v>945</v>
      </c>
      <c r="D120" s="44">
        <v>56811</v>
      </c>
      <c r="E120" s="77">
        <v>1</v>
      </c>
      <c r="F120" s="77">
        <v>0</v>
      </c>
      <c r="G120" s="77">
        <v>1</v>
      </c>
      <c r="H120" s="77">
        <v>1</v>
      </c>
      <c r="I120" s="77">
        <v>1</v>
      </c>
      <c r="J120" s="77">
        <v>1</v>
      </c>
      <c r="K120" s="77">
        <v>1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/>
      <c r="AM120" s="42">
        <f t="shared" si="13"/>
        <v>0</v>
      </c>
      <c r="AN120" s="43" t="e">
        <f t="shared" si="14"/>
        <v>#VALUE!</v>
      </c>
    </row>
    <row r="121" spans="2:40" x14ac:dyDescent="0.25">
      <c r="B121" s="44" t="s">
        <v>948</v>
      </c>
      <c r="C121" s="44" t="s">
        <v>949</v>
      </c>
      <c r="D121" s="44">
        <v>56811</v>
      </c>
      <c r="E121" s="77">
        <v>1</v>
      </c>
      <c r="F121" s="77">
        <v>0</v>
      </c>
      <c r="G121" s="77">
        <v>1</v>
      </c>
      <c r="H121" s="77">
        <v>1</v>
      </c>
      <c r="I121" s="77">
        <v>1</v>
      </c>
      <c r="J121" s="77">
        <v>1</v>
      </c>
      <c r="K121" s="77">
        <v>1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/>
      <c r="AM121" s="42">
        <f t="shared" si="13"/>
        <v>0</v>
      </c>
      <c r="AN121" s="43" t="e">
        <f t="shared" si="14"/>
        <v>#VALUE!</v>
      </c>
    </row>
    <row r="122" spans="2:40" x14ac:dyDescent="0.25">
      <c r="B122" s="44" t="s">
        <v>956</v>
      </c>
      <c r="C122" s="44" t="s">
        <v>957</v>
      </c>
      <c r="D122" s="44">
        <v>56811</v>
      </c>
      <c r="E122" s="77">
        <v>1</v>
      </c>
      <c r="F122" s="77">
        <v>0</v>
      </c>
      <c r="G122" s="77">
        <v>1</v>
      </c>
      <c r="H122" s="77">
        <v>1</v>
      </c>
      <c r="I122" s="77">
        <v>1</v>
      </c>
      <c r="J122" s="77">
        <v>1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/>
      <c r="AM122" s="42">
        <f t="shared" si="13"/>
        <v>0</v>
      </c>
      <c r="AN122" s="43" t="e">
        <f t="shared" si="14"/>
        <v>#VALUE!</v>
      </c>
    </row>
    <row r="123" spans="2:40" x14ac:dyDescent="0.25">
      <c r="B123" s="44" t="s">
        <v>958</v>
      </c>
      <c r="C123" s="44" t="s">
        <v>959</v>
      </c>
      <c r="D123" s="44">
        <v>56811</v>
      </c>
      <c r="E123" s="77">
        <v>1</v>
      </c>
      <c r="F123" s="77">
        <v>0</v>
      </c>
      <c r="G123" s="77">
        <v>0</v>
      </c>
      <c r="H123" s="77">
        <v>1</v>
      </c>
      <c r="I123" s="77">
        <v>1</v>
      </c>
      <c r="J123" s="77">
        <v>1</v>
      </c>
      <c r="K123" s="77">
        <v>1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/>
      <c r="AM123" s="42">
        <f t="shared" si="13"/>
        <v>0</v>
      </c>
      <c r="AN123" s="43" t="e">
        <f t="shared" si="14"/>
        <v>#VALUE!</v>
      </c>
    </row>
    <row r="124" spans="2:40" x14ac:dyDescent="0.25">
      <c r="B124" s="44" t="s">
        <v>964</v>
      </c>
      <c r="C124" s="44" t="s">
        <v>965</v>
      </c>
      <c r="D124" s="44">
        <v>56811</v>
      </c>
      <c r="E124" s="77">
        <v>1</v>
      </c>
      <c r="F124" s="77">
        <v>0</v>
      </c>
      <c r="G124" s="77">
        <v>1</v>
      </c>
      <c r="H124" s="77">
        <v>1</v>
      </c>
      <c r="I124" s="77">
        <v>1</v>
      </c>
      <c r="J124" s="77">
        <v>1</v>
      </c>
      <c r="K124" s="77">
        <v>1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/>
      <c r="AM124" s="42">
        <f t="shared" si="13"/>
        <v>0</v>
      </c>
      <c r="AN124" s="43" t="e">
        <f t="shared" si="14"/>
        <v>#VALUE!</v>
      </c>
    </row>
    <row r="125" spans="2:40" x14ac:dyDescent="0.25">
      <c r="B125" s="44" t="s">
        <v>968</v>
      </c>
      <c r="C125" s="44" t="s">
        <v>969</v>
      </c>
      <c r="D125" s="44">
        <v>56811</v>
      </c>
      <c r="E125" s="77">
        <v>1</v>
      </c>
      <c r="F125" s="77">
        <v>0</v>
      </c>
      <c r="G125" s="77">
        <v>1</v>
      </c>
      <c r="H125" s="77">
        <v>1</v>
      </c>
      <c r="I125" s="77">
        <v>1</v>
      </c>
      <c r="J125" s="77">
        <v>1</v>
      </c>
      <c r="K125" s="77">
        <v>1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/>
      <c r="AM125" s="42">
        <f t="shared" si="13"/>
        <v>0</v>
      </c>
      <c r="AN125" s="43" t="e">
        <f t="shared" si="14"/>
        <v>#VALUE!</v>
      </c>
    </row>
    <row r="126" spans="2:40" x14ac:dyDescent="0.25">
      <c r="B126" s="44" t="s">
        <v>972</v>
      </c>
      <c r="C126" s="44" t="s">
        <v>973</v>
      </c>
      <c r="D126" s="44">
        <v>56811</v>
      </c>
      <c r="E126" s="77">
        <v>1</v>
      </c>
      <c r="F126" s="77">
        <v>0</v>
      </c>
      <c r="G126" s="77">
        <v>1</v>
      </c>
      <c r="H126" s="77">
        <v>1</v>
      </c>
      <c r="I126" s="77">
        <v>1</v>
      </c>
      <c r="J126" s="77">
        <v>1</v>
      </c>
      <c r="K126" s="77">
        <v>1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/>
      <c r="AM126" s="42">
        <f t="shared" si="13"/>
        <v>0</v>
      </c>
      <c r="AN126" s="43" t="e">
        <f t="shared" si="14"/>
        <v>#VALUE!</v>
      </c>
    </row>
    <row r="127" spans="2:40" x14ac:dyDescent="0.25">
      <c r="B127" s="44" t="s">
        <v>976</v>
      </c>
      <c r="C127" s="44" t="s">
        <v>977</v>
      </c>
      <c r="D127" s="44">
        <v>56811</v>
      </c>
      <c r="E127" s="77">
        <v>1</v>
      </c>
      <c r="F127" s="77">
        <v>0</v>
      </c>
      <c r="G127" s="77">
        <v>1</v>
      </c>
      <c r="H127" s="77">
        <v>1</v>
      </c>
      <c r="I127" s="77">
        <v>1</v>
      </c>
      <c r="J127" s="77">
        <v>1</v>
      </c>
      <c r="K127" s="77">
        <v>1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/>
      <c r="AM127" s="42">
        <f t="shared" si="13"/>
        <v>0</v>
      </c>
      <c r="AN127" s="43" t="e">
        <f t="shared" si="14"/>
        <v>#VALUE!</v>
      </c>
    </row>
    <row r="128" spans="2:40" x14ac:dyDescent="0.25">
      <c r="B128" s="44" t="s">
        <v>992</v>
      </c>
      <c r="C128" s="44" t="s">
        <v>993</v>
      </c>
      <c r="D128" s="44">
        <v>56811</v>
      </c>
      <c r="E128" s="77">
        <v>1</v>
      </c>
      <c r="F128" s="77">
        <v>0</v>
      </c>
      <c r="G128" s="77">
        <v>1</v>
      </c>
      <c r="H128" s="77">
        <v>1</v>
      </c>
      <c r="I128" s="77">
        <v>1</v>
      </c>
      <c r="J128" s="77">
        <v>1</v>
      </c>
      <c r="K128" s="77">
        <v>1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/>
      <c r="AM128" s="42">
        <f t="shared" si="13"/>
        <v>0</v>
      </c>
      <c r="AN128" s="43" t="e">
        <f t="shared" si="14"/>
        <v>#VALUE!</v>
      </c>
    </row>
    <row r="129" spans="2:40" x14ac:dyDescent="0.25">
      <c r="B129" s="44" t="s">
        <v>994</v>
      </c>
      <c r="C129" s="44" t="s">
        <v>995</v>
      </c>
      <c r="D129" s="44">
        <v>56811</v>
      </c>
      <c r="E129" s="77">
        <v>0</v>
      </c>
      <c r="F129" s="77">
        <v>0</v>
      </c>
      <c r="G129" s="77">
        <v>1</v>
      </c>
      <c r="H129" s="77">
        <v>1</v>
      </c>
      <c r="I129" s="77">
        <v>1</v>
      </c>
      <c r="J129" s="77">
        <v>1</v>
      </c>
      <c r="K129" s="77">
        <v>1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/>
      <c r="AM129" s="42">
        <f t="shared" si="13"/>
        <v>0</v>
      </c>
      <c r="AN129" s="43" t="e">
        <f t="shared" si="14"/>
        <v>#VALUE!</v>
      </c>
    </row>
    <row r="130" spans="2:40" x14ac:dyDescent="0.25">
      <c r="B130" s="44" t="s">
        <v>996</v>
      </c>
      <c r="C130" s="44" t="s">
        <v>997</v>
      </c>
      <c r="D130" s="44">
        <v>56811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/>
      <c r="AM130" s="42">
        <f t="shared" si="13"/>
        <v>0</v>
      </c>
      <c r="AN130" s="43" t="e">
        <f t="shared" si="14"/>
        <v>#VALUE!</v>
      </c>
    </row>
    <row r="131" spans="2:40" x14ac:dyDescent="0.25">
      <c r="B131" s="44" t="s">
        <v>1000</v>
      </c>
      <c r="C131" s="44" t="s">
        <v>1001</v>
      </c>
      <c r="D131" s="44">
        <v>56811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/>
      <c r="AM131" s="42">
        <f t="shared" si="13"/>
        <v>0</v>
      </c>
      <c r="AN131" s="43" t="e">
        <f t="shared" si="14"/>
        <v>#VALUE!</v>
      </c>
    </row>
    <row r="133" spans="2:40" x14ac:dyDescent="0.25">
      <c r="B133" s="93" t="s">
        <v>321</v>
      </c>
    </row>
    <row r="134" spans="2:40" x14ac:dyDescent="0.25">
      <c r="B134" s="93"/>
    </row>
    <row r="135" spans="2:40" x14ac:dyDescent="0.25">
      <c r="B135" s="93" t="s">
        <v>1004</v>
      </c>
    </row>
  </sheetData>
  <sortState ref="B21:D135">
    <sortCondition ref="D21:D135"/>
    <sortCondition ref="B21:B135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19"/>
  <sheetViews>
    <sheetView zoomScale="80" zoomScaleNormal="80" zoomScalePageLayoutView="80" workbookViewId="0">
      <pane xSplit="4" ySplit="18" topLeftCell="J56" activePane="bottomRight" state="frozen"/>
      <selection activeCell="E19" sqref="E19"/>
      <selection pane="topRight" activeCell="E19" sqref="E19"/>
      <selection pane="bottomLeft" activeCell="E19" sqref="E19"/>
      <selection pane="bottomRight" activeCell="J68" sqref="J68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377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1892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87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280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5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65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1891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SUM(E19:E103)</f>
        <v>0</v>
      </c>
      <c r="F13" s="86">
        <f t="shared" ref="F13:AL13" si="0">SUM(F19:F103)</f>
        <v>0</v>
      </c>
      <c r="G13" s="86">
        <f t="shared" si="0"/>
        <v>73</v>
      </c>
      <c r="H13" s="86">
        <f t="shared" si="0"/>
        <v>64</v>
      </c>
      <c r="I13" s="86">
        <f t="shared" si="0"/>
        <v>56</v>
      </c>
      <c r="J13" s="86">
        <f t="shared" si="0"/>
        <v>35</v>
      </c>
      <c r="K13" s="86">
        <f t="shared" si="0"/>
        <v>52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280</v>
      </c>
      <c r="AM13" s="18">
        <f>SUM(AL19:AL119)</f>
        <v>280</v>
      </c>
      <c r="AN13" s="19" t="e">
        <f>SUM(AN19:AN119)</f>
        <v>#VALUE!</v>
      </c>
    </row>
    <row r="14" spans="1:50" x14ac:dyDescent="0.25">
      <c r="B14" s="87"/>
      <c r="C14" s="87"/>
      <c r="D14" s="87" t="s">
        <v>1893</v>
      </c>
      <c r="E14" s="23">
        <f>SUMIF($D$19:$D$103,56750,E19:E103)</f>
        <v>0</v>
      </c>
      <c r="F14" s="23">
        <f t="shared" ref="F14:AL14" si="1">SUMIF($D$19:$D$103,56750,F19:F103)</f>
        <v>0</v>
      </c>
      <c r="G14" s="23">
        <f t="shared" si="1"/>
        <v>42</v>
      </c>
      <c r="H14" s="23">
        <f t="shared" si="1"/>
        <v>32</v>
      </c>
      <c r="I14" s="23">
        <f t="shared" si="1"/>
        <v>26</v>
      </c>
      <c r="J14" s="23">
        <f t="shared" si="1"/>
        <v>35</v>
      </c>
      <c r="K14" s="23">
        <f t="shared" si="1"/>
        <v>27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162</v>
      </c>
      <c r="AM14" s="88"/>
      <c r="AN14" s="88"/>
    </row>
    <row r="15" spans="1:50" x14ac:dyDescent="0.25">
      <c r="B15" s="87"/>
      <c r="C15" s="87"/>
      <c r="D15" s="87" t="s">
        <v>1873</v>
      </c>
      <c r="E15" s="23">
        <f>SUMIF($D$19:$D$103,56755,E20:E104)</f>
        <v>0</v>
      </c>
      <c r="F15" s="23">
        <f t="shared" ref="F15:AL15" si="2">SUMIF($D$19:$D$103,56755,F20:F104)</f>
        <v>0</v>
      </c>
      <c r="G15" s="23">
        <f t="shared" si="2"/>
        <v>30</v>
      </c>
      <c r="H15" s="23">
        <f t="shared" si="2"/>
        <v>31</v>
      </c>
      <c r="I15" s="23">
        <f t="shared" si="2"/>
        <v>29</v>
      </c>
      <c r="J15" s="23">
        <f t="shared" si="2"/>
        <v>0</v>
      </c>
      <c r="K15" s="23">
        <f t="shared" si="2"/>
        <v>24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114</v>
      </c>
      <c r="AM15" s="88"/>
      <c r="AN15" s="88"/>
    </row>
    <row r="16" spans="1:50" x14ac:dyDescent="0.25">
      <c r="A16" s="79"/>
      <c r="B16" s="110" t="s">
        <v>13</v>
      </c>
      <c r="C16" s="110"/>
      <c r="D16" s="110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1" t="s">
        <v>14</v>
      </c>
      <c r="C17" s="111"/>
      <c r="D17" s="111"/>
      <c r="E17" s="90">
        <f t="shared" ref="E17:AK17" si="3">IF(E13=0,0,1)</f>
        <v>0</v>
      </c>
      <c r="F17" s="90">
        <f t="shared" si="3"/>
        <v>0</v>
      </c>
      <c r="G17" s="90">
        <f t="shared" si="3"/>
        <v>1</v>
      </c>
      <c r="H17" s="90">
        <f t="shared" si="3"/>
        <v>1</v>
      </c>
      <c r="I17" s="90">
        <f t="shared" si="3"/>
        <v>1</v>
      </c>
      <c r="J17" s="90">
        <f t="shared" si="3"/>
        <v>1</v>
      </c>
      <c r="K17" s="90">
        <f t="shared" si="3"/>
        <v>1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5</v>
      </c>
      <c r="AM17" s="88"/>
      <c r="AN17" s="88"/>
    </row>
    <row r="18" spans="1:40" ht="66.95" customHeight="1" x14ac:dyDescent="0.25">
      <c r="A18" s="91"/>
      <c r="B18" s="109" t="s">
        <v>15</v>
      </c>
      <c r="C18" s="109"/>
      <c r="D18" s="109"/>
      <c r="E18" s="46"/>
      <c r="F18" s="46" t="s">
        <v>1894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44" t="s">
        <v>1011</v>
      </c>
      <c r="C19" s="44" t="s">
        <v>1012</v>
      </c>
      <c r="D19" s="44">
        <v>56750</v>
      </c>
      <c r="E19" s="77">
        <v>0</v>
      </c>
      <c r="F19" s="77">
        <v>0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45">
        <f t="shared" ref="AL19:AL48" si="4">SUM(E19:AK19)</f>
        <v>5</v>
      </c>
      <c r="AM19" s="42">
        <f t="shared" ref="AM19:AM84" si="5">IF(AL19=0,0,1)</f>
        <v>1</v>
      </c>
      <c r="AN19" s="43" t="e">
        <f t="shared" ref="AN19:AN50" si="6">SUMPRODUCT($E$16:$AL$16,E19:AK19)</f>
        <v>#VALUE!</v>
      </c>
    </row>
    <row r="20" spans="1:40" x14ac:dyDescent="0.25">
      <c r="B20" s="44" t="s">
        <v>1017</v>
      </c>
      <c r="C20" s="44" t="s">
        <v>1018</v>
      </c>
      <c r="D20" s="44">
        <v>56750</v>
      </c>
      <c r="E20" s="77">
        <v>0</v>
      </c>
      <c r="F20" s="77">
        <v>0</v>
      </c>
      <c r="G20" s="77">
        <v>1</v>
      </c>
      <c r="H20" s="77">
        <v>1</v>
      </c>
      <c r="I20" s="77">
        <v>1</v>
      </c>
      <c r="J20" s="77">
        <v>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si="4"/>
        <v>4</v>
      </c>
      <c r="AM20" s="42">
        <f t="shared" si="5"/>
        <v>1</v>
      </c>
      <c r="AN20" s="43" t="e">
        <f t="shared" si="6"/>
        <v>#VALUE!</v>
      </c>
    </row>
    <row r="21" spans="1:40" x14ac:dyDescent="0.25">
      <c r="B21" s="44" t="s">
        <v>1019</v>
      </c>
      <c r="C21" s="44" t="s">
        <v>1020</v>
      </c>
      <c r="D21" s="44">
        <v>56750</v>
      </c>
      <c r="E21" s="77">
        <v>0</v>
      </c>
      <c r="F21" s="77">
        <v>0</v>
      </c>
      <c r="G21" s="77">
        <v>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1</v>
      </c>
      <c r="AM21" s="42">
        <f t="shared" si="5"/>
        <v>1</v>
      </c>
      <c r="AN21" s="43" t="e">
        <f t="shared" si="6"/>
        <v>#VALUE!</v>
      </c>
    </row>
    <row r="22" spans="1:40" x14ac:dyDescent="0.25">
      <c r="B22" s="44" t="s">
        <v>1021</v>
      </c>
      <c r="C22" s="44" t="s">
        <v>1022</v>
      </c>
      <c r="D22" s="44">
        <v>56750</v>
      </c>
      <c r="E22" s="77">
        <v>0</v>
      </c>
      <c r="F22" s="77">
        <v>0</v>
      </c>
      <c r="G22" s="77">
        <v>1</v>
      </c>
      <c r="H22" s="77">
        <v>0</v>
      </c>
      <c r="I22" s="77">
        <v>0</v>
      </c>
      <c r="J22" s="77">
        <v>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2</v>
      </c>
      <c r="AM22" s="42">
        <f t="shared" si="5"/>
        <v>1</v>
      </c>
      <c r="AN22" s="43" t="e">
        <f t="shared" si="6"/>
        <v>#VALUE!</v>
      </c>
    </row>
    <row r="23" spans="1:40" x14ac:dyDescent="0.25">
      <c r="B23" s="44" t="s">
        <v>1023</v>
      </c>
      <c r="C23" s="44" t="s">
        <v>1024</v>
      </c>
      <c r="D23" s="44">
        <v>56750</v>
      </c>
      <c r="E23" s="77">
        <v>0</v>
      </c>
      <c r="F23" s="77">
        <v>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5</v>
      </c>
      <c r="AM23" s="42">
        <f t="shared" si="5"/>
        <v>1</v>
      </c>
      <c r="AN23" s="43" t="e">
        <f t="shared" si="6"/>
        <v>#VALUE!</v>
      </c>
    </row>
    <row r="24" spans="1:40" x14ac:dyDescent="0.25">
      <c r="B24" s="44" t="s">
        <v>1025</v>
      </c>
      <c r="C24" s="44" t="s">
        <v>1026</v>
      </c>
      <c r="D24" s="44">
        <v>56750</v>
      </c>
      <c r="E24" s="77">
        <v>0</v>
      </c>
      <c r="F24" s="77">
        <v>0</v>
      </c>
      <c r="G24" s="77">
        <v>1</v>
      </c>
      <c r="H24" s="77">
        <v>0</v>
      </c>
      <c r="I24" s="77">
        <v>1</v>
      </c>
      <c r="J24" s="77">
        <v>1</v>
      </c>
      <c r="K24" s="77">
        <v>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4</v>
      </c>
      <c r="AM24" s="42">
        <f t="shared" si="5"/>
        <v>1</v>
      </c>
      <c r="AN24" s="43" t="e">
        <f t="shared" si="6"/>
        <v>#VALUE!</v>
      </c>
    </row>
    <row r="25" spans="1:40" x14ac:dyDescent="0.25">
      <c r="B25" s="44" t="s">
        <v>1027</v>
      </c>
      <c r="C25" s="44" t="s">
        <v>1028</v>
      </c>
      <c r="D25" s="44">
        <v>56750</v>
      </c>
      <c r="E25" s="77">
        <v>0</v>
      </c>
      <c r="F25" s="77">
        <v>0</v>
      </c>
      <c r="G25" s="77">
        <v>1</v>
      </c>
      <c r="H25" s="77">
        <v>0</v>
      </c>
      <c r="I25" s="77">
        <v>0</v>
      </c>
      <c r="J25" s="77">
        <v>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2</v>
      </c>
      <c r="AM25" s="42">
        <f t="shared" si="5"/>
        <v>1</v>
      </c>
      <c r="AN25" s="43" t="e">
        <f t="shared" si="6"/>
        <v>#VALUE!</v>
      </c>
    </row>
    <row r="26" spans="1:40" x14ac:dyDescent="0.25">
      <c r="B26" s="44" t="s">
        <v>1035</v>
      </c>
      <c r="C26" s="44" t="s">
        <v>1036</v>
      </c>
      <c r="D26" s="44">
        <v>56750</v>
      </c>
      <c r="E26" s="77">
        <v>0</v>
      </c>
      <c r="F26" s="77">
        <v>0</v>
      </c>
      <c r="G26" s="77">
        <v>1</v>
      </c>
      <c r="H26" s="77">
        <v>1</v>
      </c>
      <c r="I26" s="77">
        <v>1</v>
      </c>
      <c r="J26" s="77">
        <v>1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5</v>
      </c>
      <c r="AM26" s="42">
        <f t="shared" si="5"/>
        <v>1</v>
      </c>
      <c r="AN26" s="43" t="e">
        <f t="shared" si="6"/>
        <v>#VALUE!</v>
      </c>
    </row>
    <row r="27" spans="1:40" x14ac:dyDescent="0.25">
      <c r="B27" s="44" t="s">
        <v>1037</v>
      </c>
      <c r="C27" s="44" t="s">
        <v>1038</v>
      </c>
      <c r="D27" s="44">
        <v>56750</v>
      </c>
      <c r="E27" s="77">
        <v>0</v>
      </c>
      <c r="F27" s="77">
        <v>0</v>
      </c>
      <c r="G27" s="77">
        <v>1</v>
      </c>
      <c r="H27" s="77">
        <v>0</v>
      </c>
      <c r="I27" s="77">
        <v>0</v>
      </c>
      <c r="J27" s="77">
        <v>1</v>
      </c>
      <c r="K27" s="77">
        <v>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3</v>
      </c>
      <c r="AM27" s="42">
        <f t="shared" si="5"/>
        <v>1</v>
      </c>
      <c r="AN27" s="43" t="e">
        <f t="shared" si="6"/>
        <v>#VALUE!</v>
      </c>
    </row>
    <row r="28" spans="1:40" x14ac:dyDescent="0.25">
      <c r="B28" s="44" t="s">
        <v>1041</v>
      </c>
      <c r="C28" s="44" t="s">
        <v>1042</v>
      </c>
      <c r="D28" s="44">
        <v>56750</v>
      </c>
      <c r="E28" s="77">
        <v>0</v>
      </c>
      <c r="F28" s="77">
        <v>0</v>
      </c>
      <c r="G28" s="77">
        <v>1</v>
      </c>
      <c r="H28" s="77">
        <v>1</v>
      </c>
      <c r="I28" s="77">
        <v>1</v>
      </c>
      <c r="J28" s="77">
        <v>1</v>
      </c>
      <c r="K28" s="77">
        <v>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5</v>
      </c>
      <c r="AM28" s="42">
        <f t="shared" si="5"/>
        <v>1</v>
      </c>
      <c r="AN28" s="43" t="e">
        <f t="shared" si="6"/>
        <v>#VALUE!</v>
      </c>
    </row>
    <row r="29" spans="1:40" x14ac:dyDescent="0.25">
      <c r="B29" s="44" t="s">
        <v>1043</v>
      </c>
      <c r="C29" s="44" t="s">
        <v>1044</v>
      </c>
      <c r="D29" s="44">
        <v>56750</v>
      </c>
      <c r="E29" s="77">
        <v>0</v>
      </c>
      <c r="F29" s="77">
        <v>0</v>
      </c>
      <c r="G29" s="77">
        <v>1</v>
      </c>
      <c r="H29" s="77">
        <v>1</v>
      </c>
      <c r="I29" s="77">
        <v>1</v>
      </c>
      <c r="J29" s="77">
        <v>1</v>
      </c>
      <c r="K29" s="77">
        <v>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5</v>
      </c>
      <c r="AM29" s="42">
        <f t="shared" si="5"/>
        <v>1</v>
      </c>
      <c r="AN29" s="43" t="e">
        <f t="shared" si="6"/>
        <v>#VALUE!</v>
      </c>
    </row>
    <row r="30" spans="1:40" x14ac:dyDescent="0.25">
      <c r="B30" s="44" t="s">
        <v>1047</v>
      </c>
      <c r="C30" s="44" t="s">
        <v>1048</v>
      </c>
      <c r="D30" s="44">
        <v>56750</v>
      </c>
      <c r="E30" s="77">
        <v>0</v>
      </c>
      <c r="F30" s="77">
        <v>0</v>
      </c>
      <c r="G30" s="77">
        <v>1</v>
      </c>
      <c r="H30" s="77">
        <v>0</v>
      </c>
      <c r="I30" s="77">
        <v>0</v>
      </c>
      <c r="J30" s="77">
        <v>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2</v>
      </c>
      <c r="AM30" s="42">
        <f t="shared" si="5"/>
        <v>1</v>
      </c>
      <c r="AN30" s="43" t="e">
        <f t="shared" si="6"/>
        <v>#VALUE!</v>
      </c>
    </row>
    <row r="31" spans="1:40" x14ac:dyDescent="0.25">
      <c r="B31" s="44" t="s">
        <v>1049</v>
      </c>
      <c r="C31" s="44" t="s">
        <v>1050</v>
      </c>
      <c r="D31" s="44">
        <v>56750</v>
      </c>
      <c r="E31" s="77">
        <v>0</v>
      </c>
      <c r="F31" s="77">
        <v>0</v>
      </c>
      <c r="G31" s="77">
        <v>1</v>
      </c>
      <c r="H31" s="77">
        <v>0</v>
      </c>
      <c r="I31" s="77">
        <v>1</v>
      </c>
      <c r="J31" s="77">
        <v>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3</v>
      </c>
      <c r="AM31" s="42">
        <f t="shared" si="5"/>
        <v>1</v>
      </c>
      <c r="AN31" s="43" t="e">
        <f t="shared" si="6"/>
        <v>#VALUE!</v>
      </c>
    </row>
    <row r="32" spans="1:40" x14ac:dyDescent="0.25">
      <c r="B32" s="44" t="s">
        <v>1055</v>
      </c>
      <c r="C32" s="44" t="s">
        <v>1056</v>
      </c>
      <c r="D32" s="44">
        <v>56750</v>
      </c>
      <c r="E32" s="77">
        <v>0</v>
      </c>
      <c r="F32" s="77">
        <v>0</v>
      </c>
      <c r="G32" s="77">
        <v>1</v>
      </c>
      <c r="H32" s="77">
        <v>1</v>
      </c>
      <c r="I32" s="77">
        <v>0</v>
      </c>
      <c r="J32" s="77">
        <v>0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3</v>
      </c>
      <c r="AM32" s="42">
        <f t="shared" si="5"/>
        <v>1</v>
      </c>
      <c r="AN32" s="43" t="e">
        <f t="shared" si="6"/>
        <v>#VALUE!</v>
      </c>
    </row>
    <row r="33" spans="2:40" x14ac:dyDescent="0.25">
      <c r="B33" s="44" t="s">
        <v>1057</v>
      </c>
      <c r="C33" s="44" t="s">
        <v>1058</v>
      </c>
      <c r="D33" s="44">
        <v>56750</v>
      </c>
      <c r="E33" s="77">
        <v>0</v>
      </c>
      <c r="F33" s="77">
        <v>0</v>
      </c>
      <c r="G33" s="77">
        <v>1</v>
      </c>
      <c r="H33" s="77">
        <v>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2</v>
      </c>
      <c r="AM33" s="42">
        <f t="shared" si="5"/>
        <v>1</v>
      </c>
      <c r="AN33" s="43" t="e">
        <f t="shared" si="6"/>
        <v>#VALUE!</v>
      </c>
    </row>
    <row r="34" spans="2:40" x14ac:dyDescent="0.25">
      <c r="B34" s="44" t="s">
        <v>1067</v>
      </c>
      <c r="C34" s="44" t="s">
        <v>1068</v>
      </c>
      <c r="D34" s="44">
        <v>56750</v>
      </c>
      <c r="E34" s="77">
        <v>0</v>
      </c>
      <c r="F34" s="77">
        <v>0</v>
      </c>
      <c r="G34" s="77">
        <v>1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5</v>
      </c>
      <c r="AM34" s="42">
        <f t="shared" si="5"/>
        <v>1</v>
      </c>
      <c r="AN34" s="43" t="e">
        <f t="shared" si="6"/>
        <v>#VALUE!</v>
      </c>
    </row>
    <row r="35" spans="2:40" x14ac:dyDescent="0.25">
      <c r="B35" s="44" t="s">
        <v>1071</v>
      </c>
      <c r="C35" s="44" t="s">
        <v>1072</v>
      </c>
      <c r="D35" s="44">
        <v>56750</v>
      </c>
      <c r="E35" s="77">
        <v>0</v>
      </c>
      <c r="F35" s="77">
        <v>0</v>
      </c>
      <c r="G35" s="77">
        <v>1</v>
      </c>
      <c r="H35" s="77">
        <v>1</v>
      </c>
      <c r="I35" s="77">
        <v>0</v>
      </c>
      <c r="J35" s="77">
        <v>1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4</v>
      </c>
      <c r="AM35" s="42">
        <f t="shared" si="5"/>
        <v>1</v>
      </c>
      <c r="AN35" s="43" t="e">
        <f t="shared" si="6"/>
        <v>#VALUE!</v>
      </c>
    </row>
    <row r="36" spans="2:40" x14ac:dyDescent="0.25">
      <c r="B36" s="44" t="s">
        <v>1073</v>
      </c>
      <c r="C36" s="44" t="s">
        <v>1074</v>
      </c>
      <c r="D36" s="44">
        <v>56750</v>
      </c>
      <c r="E36" s="77">
        <v>0</v>
      </c>
      <c r="F36" s="77">
        <v>0</v>
      </c>
      <c r="G36" s="77">
        <v>1</v>
      </c>
      <c r="H36" s="77">
        <v>1</v>
      </c>
      <c r="I36" s="77">
        <v>0</v>
      </c>
      <c r="J36" s="77">
        <v>1</v>
      </c>
      <c r="K36" s="77">
        <v>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4</v>
      </c>
      <c r="AM36" s="42">
        <f t="shared" si="5"/>
        <v>1</v>
      </c>
      <c r="AN36" s="43" t="e">
        <f t="shared" si="6"/>
        <v>#VALUE!</v>
      </c>
    </row>
    <row r="37" spans="2:40" x14ac:dyDescent="0.25">
      <c r="B37" s="44" t="s">
        <v>1075</v>
      </c>
      <c r="C37" s="44" t="s">
        <v>1076</v>
      </c>
      <c r="D37" s="44">
        <v>56750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5"/>
        <v>0</v>
      </c>
      <c r="AN37" s="43" t="e">
        <f t="shared" si="6"/>
        <v>#VALUE!</v>
      </c>
    </row>
    <row r="38" spans="2:40" x14ac:dyDescent="0.25">
      <c r="B38" s="44" t="s">
        <v>1079</v>
      </c>
      <c r="C38" s="44" t="s">
        <v>1080</v>
      </c>
      <c r="D38" s="44">
        <v>56750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0</v>
      </c>
      <c r="AM38" s="42">
        <f t="shared" si="5"/>
        <v>0</v>
      </c>
      <c r="AN38" s="43" t="e">
        <f t="shared" si="6"/>
        <v>#VALUE!</v>
      </c>
    </row>
    <row r="39" spans="2:40" x14ac:dyDescent="0.25">
      <c r="B39" s="44" t="s">
        <v>1081</v>
      </c>
      <c r="C39" s="44" t="s">
        <v>1082</v>
      </c>
      <c r="D39" s="44">
        <v>56750</v>
      </c>
      <c r="E39" s="77">
        <v>0</v>
      </c>
      <c r="F39" s="77">
        <v>0</v>
      </c>
      <c r="G39" s="77">
        <v>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1</v>
      </c>
      <c r="AM39" s="42">
        <f t="shared" si="5"/>
        <v>1</v>
      </c>
      <c r="AN39" s="43" t="e">
        <f t="shared" si="6"/>
        <v>#VALUE!</v>
      </c>
    </row>
    <row r="40" spans="2:40" x14ac:dyDescent="0.25">
      <c r="B40" s="44" t="s">
        <v>1085</v>
      </c>
      <c r="C40" s="44" t="s">
        <v>1086</v>
      </c>
      <c r="D40" s="44">
        <v>56750</v>
      </c>
      <c r="E40" s="77">
        <v>0</v>
      </c>
      <c r="F40" s="77">
        <v>0</v>
      </c>
      <c r="G40" s="77">
        <v>1</v>
      </c>
      <c r="H40" s="77">
        <v>1</v>
      </c>
      <c r="I40" s="77">
        <v>1</v>
      </c>
      <c r="J40" s="77">
        <v>1</v>
      </c>
      <c r="K40" s="77">
        <v>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5</v>
      </c>
      <c r="AM40" s="42">
        <f t="shared" si="5"/>
        <v>1</v>
      </c>
      <c r="AN40" s="43" t="e">
        <f t="shared" si="6"/>
        <v>#VALUE!</v>
      </c>
    </row>
    <row r="41" spans="2:40" x14ac:dyDescent="0.25">
      <c r="B41" s="44" t="s">
        <v>1095</v>
      </c>
      <c r="C41" s="44" t="s">
        <v>1096</v>
      </c>
      <c r="D41" s="44">
        <v>56750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0</v>
      </c>
      <c r="AM41" s="42">
        <f t="shared" si="5"/>
        <v>0</v>
      </c>
      <c r="AN41" s="43" t="e">
        <f t="shared" si="6"/>
        <v>#VALUE!</v>
      </c>
    </row>
    <row r="42" spans="2:40" x14ac:dyDescent="0.25">
      <c r="B42" s="44" t="s">
        <v>1097</v>
      </c>
      <c r="C42" s="44" t="s">
        <v>1098</v>
      </c>
      <c r="D42" s="44">
        <v>56750</v>
      </c>
      <c r="E42" s="77">
        <v>0</v>
      </c>
      <c r="F42" s="77">
        <v>0</v>
      </c>
      <c r="G42" s="77">
        <v>1</v>
      </c>
      <c r="H42" s="77">
        <v>1</v>
      </c>
      <c r="I42" s="77">
        <v>1</v>
      </c>
      <c r="J42" s="77">
        <v>0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4</v>
      </c>
      <c r="AM42" s="42">
        <f t="shared" si="5"/>
        <v>1</v>
      </c>
      <c r="AN42" s="43" t="e">
        <f t="shared" si="6"/>
        <v>#VALUE!</v>
      </c>
    </row>
    <row r="43" spans="2:40" x14ac:dyDescent="0.25">
      <c r="B43" s="44" t="s">
        <v>1099</v>
      </c>
      <c r="C43" s="44" t="s">
        <v>1100</v>
      </c>
      <c r="D43" s="44">
        <v>56750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0</v>
      </c>
      <c r="AM43" s="42">
        <f t="shared" si="5"/>
        <v>0</v>
      </c>
      <c r="AN43" s="43" t="e">
        <f t="shared" si="6"/>
        <v>#VALUE!</v>
      </c>
    </row>
    <row r="44" spans="2:40" x14ac:dyDescent="0.25">
      <c r="B44" s="44" t="s">
        <v>1101</v>
      </c>
      <c r="C44" s="44" t="s">
        <v>1102</v>
      </c>
      <c r="D44" s="44">
        <v>56750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0</v>
      </c>
      <c r="AM44" s="42">
        <f t="shared" si="5"/>
        <v>0</v>
      </c>
      <c r="AN44" s="43" t="e">
        <f t="shared" si="6"/>
        <v>#VALUE!</v>
      </c>
    </row>
    <row r="45" spans="2:40" x14ac:dyDescent="0.25">
      <c r="B45" s="44" t="s">
        <v>1103</v>
      </c>
      <c r="C45" s="44" t="s">
        <v>1104</v>
      </c>
      <c r="D45" s="44">
        <v>56750</v>
      </c>
      <c r="E45" s="77">
        <v>0</v>
      </c>
      <c r="F45" s="77">
        <v>0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5</v>
      </c>
      <c r="AM45" s="42">
        <f t="shared" si="5"/>
        <v>1</v>
      </c>
      <c r="AN45" s="43" t="e">
        <f t="shared" si="6"/>
        <v>#VALUE!</v>
      </c>
    </row>
    <row r="46" spans="2:40" x14ac:dyDescent="0.25">
      <c r="B46" s="44" t="s">
        <v>1105</v>
      </c>
      <c r="C46" s="44" t="s">
        <v>1106</v>
      </c>
      <c r="D46" s="44">
        <v>56750</v>
      </c>
      <c r="E46" s="77">
        <v>0</v>
      </c>
      <c r="F46" s="77">
        <v>0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5</v>
      </c>
      <c r="AM46" s="42">
        <f t="shared" si="5"/>
        <v>1</v>
      </c>
      <c r="AN46" s="43" t="e">
        <f t="shared" si="6"/>
        <v>#VALUE!</v>
      </c>
    </row>
    <row r="47" spans="2:40" x14ac:dyDescent="0.25">
      <c r="B47" s="44" t="s">
        <v>1107</v>
      </c>
      <c r="C47" s="44" t="s">
        <v>1108</v>
      </c>
      <c r="D47" s="44">
        <v>56750</v>
      </c>
      <c r="E47" s="77">
        <v>0</v>
      </c>
      <c r="F47" s="77">
        <v>0</v>
      </c>
      <c r="G47" s="77">
        <v>1</v>
      </c>
      <c r="H47" s="77">
        <v>0</v>
      </c>
      <c r="I47" s="77">
        <v>1</v>
      </c>
      <c r="J47" s="77">
        <v>1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3</v>
      </c>
      <c r="AM47" s="42">
        <f t="shared" si="5"/>
        <v>1</v>
      </c>
      <c r="AN47" s="43" t="e">
        <f t="shared" si="6"/>
        <v>#VALUE!</v>
      </c>
    </row>
    <row r="48" spans="2:40" x14ac:dyDescent="0.25">
      <c r="B48" s="44" t="s">
        <v>1111</v>
      </c>
      <c r="C48" s="44" t="s">
        <v>1112</v>
      </c>
      <c r="D48" s="44">
        <v>56750</v>
      </c>
      <c r="E48" s="77">
        <v>0</v>
      </c>
      <c r="F48" s="77">
        <v>0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5</v>
      </c>
      <c r="AM48" s="42">
        <f t="shared" si="5"/>
        <v>1</v>
      </c>
      <c r="AN48" s="43" t="e">
        <f t="shared" si="6"/>
        <v>#VALUE!</v>
      </c>
    </row>
    <row r="49" spans="2:40" x14ac:dyDescent="0.25">
      <c r="B49" s="44" t="s">
        <v>1113</v>
      </c>
      <c r="C49" s="44" t="s">
        <v>1114</v>
      </c>
      <c r="D49" s="44">
        <v>56750</v>
      </c>
      <c r="E49" s="77">
        <v>0</v>
      </c>
      <c r="F49" s="77">
        <v>0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ref="AL49:AL80" si="7">SUM(E49:AK49)</f>
        <v>5</v>
      </c>
      <c r="AM49" s="42">
        <f t="shared" si="5"/>
        <v>1</v>
      </c>
      <c r="AN49" s="43" t="e">
        <f t="shared" si="6"/>
        <v>#VALUE!</v>
      </c>
    </row>
    <row r="50" spans="2:40" x14ac:dyDescent="0.25">
      <c r="B50" s="44" t="s">
        <v>1117</v>
      </c>
      <c r="C50" s="44" t="s">
        <v>1118</v>
      </c>
      <c r="D50" s="44">
        <v>56750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7"/>
        <v>0</v>
      </c>
      <c r="AM50" s="42">
        <f t="shared" si="5"/>
        <v>0</v>
      </c>
      <c r="AN50" s="43" t="e">
        <f t="shared" si="6"/>
        <v>#VALUE!</v>
      </c>
    </row>
    <row r="51" spans="2:40" x14ac:dyDescent="0.25">
      <c r="B51" s="44" t="s">
        <v>1123</v>
      </c>
      <c r="C51" s="44" t="s">
        <v>1124</v>
      </c>
      <c r="D51" s="44">
        <v>56750</v>
      </c>
      <c r="E51" s="77">
        <v>0</v>
      </c>
      <c r="F51" s="77">
        <v>0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7"/>
        <v>5</v>
      </c>
      <c r="AM51" s="42">
        <f t="shared" si="5"/>
        <v>1</v>
      </c>
      <c r="AN51" s="43" t="e">
        <f t="shared" ref="AN51:AN82" si="8">SUMPRODUCT($E$16:$AL$16,E51:AK51)</f>
        <v>#VALUE!</v>
      </c>
    </row>
    <row r="52" spans="2:40" x14ac:dyDescent="0.25">
      <c r="B52" s="44" t="s">
        <v>1127</v>
      </c>
      <c r="C52" s="44" t="s">
        <v>1128</v>
      </c>
      <c r="D52" s="44">
        <v>56750</v>
      </c>
      <c r="E52" s="77">
        <v>0</v>
      </c>
      <c r="F52" s="77">
        <v>0</v>
      </c>
      <c r="G52" s="77">
        <v>1</v>
      </c>
      <c r="H52" s="77">
        <v>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7"/>
        <v>2</v>
      </c>
      <c r="AM52" s="42">
        <f t="shared" si="5"/>
        <v>1</v>
      </c>
      <c r="AN52" s="43" t="e">
        <f t="shared" si="8"/>
        <v>#VALUE!</v>
      </c>
    </row>
    <row r="53" spans="2:40" x14ac:dyDescent="0.25">
      <c r="B53" s="44" t="s">
        <v>1129</v>
      </c>
      <c r="C53" s="44" t="s">
        <v>1130</v>
      </c>
      <c r="D53" s="44">
        <v>56750</v>
      </c>
      <c r="E53" s="77">
        <v>0</v>
      </c>
      <c r="F53" s="77">
        <v>0</v>
      </c>
      <c r="G53" s="77">
        <v>1</v>
      </c>
      <c r="H53" s="77">
        <v>1</v>
      </c>
      <c r="I53" s="77">
        <v>1</v>
      </c>
      <c r="J53" s="77">
        <v>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7"/>
        <v>4</v>
      </c>
      <c r="AM53" s="42">
        <f t="shared" si="5"/>
        <v>1</v>
      </c>
      <c r="AN53" s="43" t="e">
        <f t="shared" si="8"/>
        <v>#VALUE!</v>
      </c>
    </row>
    <row r="54" spans="2:40" x14ac:dyDescent="0.25">
      <c r="B54" s="44" t="s">
        <v>1133</v>
      </c>
      <c r="C54" s="44" t="s">
        <v>1134</v>
      </c>
      <c r="D54" s="44">
        <v>56750</v>
      </c>
      <c r="E54" s="77">
        <v>0</v>
      </c>
      <c r="F54" s="77">
        <v>0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7"/>
        <v>5</v>
      </c>
      <c r="AM54" s="42">
        <f t="shared" si="5"/>
        <v>1</v>
      </c>
      <c r="AN54" s="43" t="e">
        <f t="shared" si="8"/>
        <v>#VALUE!</v>
      </c>
    </row>
    <row r="55" spans="2:40" x14ac:dyDescent="0.25">
      <c r="B55" s="44" t="s">
        <v>1137</v>
      </c>
      <c r="C55" s="44" t="s">
        <v>1138</v>
      </c>
      <c r="D55" s="44">
        <v>56750</v>
      </c>
      <c r="E55" s="77">
        <v>0</v>
      </c>
      <c r="F55" s="77">
        <v>0</v>
      </c>
      <c r="G55" s="77">
        <v>1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7"/>
        <v>1</v>
      </c>
      <c r="AM55" s="42">
        <f t="shared" si="5"/>
        <v>1</v>
      </c>
      <c r="AN55" s="43" t="e">
        <f t="shared" si="8"/>
        <v>#VALUE!</v>
      </c>
    </row>
    <row r="56" spans="2:40" x14ac:dyDescent="0.25">
      <c r="B56" s="44" t="s">
        <v>1143</v>
      </c>
      <c r="C56" s="44" t="s">
        <v>1144</v>
      </c>
      <c r="D56" s="44">
        <v>56750</v>
      </c>
      <c r="E56" s="77">
        <v>0</v>
      </c>
      <c r="F56" s="77">
        <v>0</v>
      </c>
      <c r="G56" s="77">
        <v>1</v>
      </c>
      <c r="H56" s="77">
        <v>1</v>
      </c>
      <c r="I56" s="77">
        <v>1</v>
      </c>
      <c r="J56" s="77">
        <v>1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7"/>
        <v>4</v>
      </c>
      <c r="AM56" s="42">
        <f t="shared" si="5"/>
        <v>1</v>
      </c>
      <c r="AN56" s="43" t="e">
        <f t="shared" si="8"/>
        <v>#VALUE!</v>
      </c>
    </row>
    <row r="57" spans="2:40" x14ac:dyDescent="0.25">
      <c r="B57" s="44" t="s">
        <v>1145</v>
      </c>
      <c r="C57" s="44" t="s">
        <v>1146</v>
      </c>
      <c r="D57" s="44">
        <v>56750</v>
      </c>
      <c r="E57" s="77">
        <v>0</v>
      </c>
      <c r="F57" s="77">
        <v>0</v>
      </c>
      <c r="G57" s="77">
        <v>1</v>
      </c>
      <c r="H57" s="77">
        <v>1</v>
      </c>
      <c r="I57" s="77">
        <v>0</v>
      </c>
      <c r="J57" s="77">
        <v>1</v>
      </c>
      <c r="K57" s="77">
        <v>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7"/>
        <v>4</v>
      </c>
      <c r="AM57" s="42">
        <f t="shared" si="5"/>
        <v>1</v>
      </c>
      <c r="AN57" s="43" t="e">
        <f t="shared" si="8"/>
        <v>#VALUE!</v>
      </c>
    </row>
    <row r="58" spans="2:40" x14ac:dyDescent="0.25">
      <c r="B58" s="44" t="s">
        <v>1147</v>
      </c>
      <c r="C58" s="44" t="s">
        <v>1148</v>
      </c>
      <c r="D58" s="44">
        <v>56750</v>
      </c>
      <c r="E58" s="77">
        <v>0</v>
      </c>
      <c r="F58" s="77">
        <v>0</v>
      </c>
      <c r="G58" s="77">
        <v>1</v>
      </c>
      <c r="H58" s="77">
        <v>1</v>
      </c>
      <c r="I58" s="77">
        <v>0</v>
      </c>
      <c r="J58" s="77">
        <v>1</v>
      </c>
      <c r="K58" s="77">
        <v>1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7"/>
        <v>4</v>
      </c>
      <c r="AM58" s="42">
        <f t="shared" si="5"/>
        <v>1</v>
      </c>
      <c r="AN58" s="43" t="e">
        <f t="shared" si="8"/>
        <v>#VALUE!</v>
      </c>
    </row>
    <row r="59" spans="2:40" x14ac:dyDescent="0.25">
      <c r="B59" s="44" t="s">
        <v>1149</v>
      </c>
      <c r="C59" s="44" t="s">
        <v>1150</v>
      </c>
      <c r="D59" s="44">
        <v>56750</v>
      </c>
      <c r="E59" s="77">
        <v>0</v>
      </c>
      <c r="F59" s="77">
        <v>0</v>
      </c>
      <c r="G59" s="77">
        <v>1</v>
      </c>
      <c r="H59" s="77">
        <v>1</v>
      </c>
      <c r="I59" s="77">
        <v>0</v>
      </c>
      <c r="J59" s="77">
        <v>1</v>
      </c>
      <c r="K59" s="77">
        <v>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7"/>
        <v>4</v>
      </c>
      <c r="AM59" s="42">
        <f t="shared" si="5"/>
        <v>1</v>
      </c>
      <c r="AN59" s="43" t="e">
        <f t="shared" si="8"/>
        <v>#VALUE!</v>
      </c>
    </row>
    <row r="60" spans="2:40" x14ac:dyDescent="0.25">
      <c r="B60" s="44" t="s">
        <v>1151</v>
      </c>
      <c r="C60" s="44" t="s">
        <v>1152</v>
      </c>
      <c r="D60" s="44">
        <v>56750</v>
      </c>
      <c r="E60" s="77">
        <v>0</v>
      </c>
      <c r="F60" s="77">
        <v>0</v>
      </c>
      <c r="G60" s="77">
        <v>1</v>
      </c>
      <c r="H60" s="77">
        <v>1</v>
      </c>
      <c r="I60" s="77">
        <v>1</v>
      </c>
      <c r="J60" s="77">
        <v>1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7"/>
        <v>4</v>
      </c>
      <c r="AM60" s="42">
        <f t="shared" si="5"/>
        <v>1</v>
      </c>
      <c r="AN60" s="43" t="e">
        <f t="shared" si="8"/>
        <v>#VALUE!</v>
      </c>
    </row>
    <row r="61" spans="2:40" x14ac:dyDescent="0.25">
      <c r="B61" s="44" t="s">
        <v>1153</v>
      </c>
      <c r="C61" s="44" t="s">
        <v>1154</v>
      </c>
      <c r="D61" s="44">
        <v>56750</v>
      </c>
      <c r="E61" s="77">
        <v>0</v>
      </c>
      <c r="F61" s="77">
        <v>0</v>
      </c>
      <c r="G61" s="77">
        <v>1</v>
      </c>
      <c r="H61" s="77">
        <v>1</v>
      </c>
      <c r="I61" s="77">
        <v>0</v>
      </c>
      <c r="J61" s="77">
        <v>1</v>
      </c>
      <c r="K61" s="77">
        <v>1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7"/>
        <v>4</v>
      </c>
      <c r="AM61" s="42">
        <f t="shared" si="5"/>
        <v>1</v>
      </c>
      <c r="AN61" s="43" t="e">
        <f t="shared" si="8"/>
        <v>#VALUE!</v>
      </c>
    </row>
    <row r="62" spans="2:40" x14ac:dyDescent="0.25">
      <c r="B62" s="44" t="s">
        <v>1157</v>
      </c>
      <c r="C62" s="44" t="s">
        <v>1158</v>
      </c>
      <c r="D62" s="44">
        <v>56750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7"/>
        <v>0</v>
      </c>
      <c r="AM62" s="42">
        <f t="shared" si="5"/>
        <v>0</v>
      </c>
      <c r="AN62" s="43" t="e">
        <f t="shared" si="8"/>
        <v>#VALUE!</v>
      </c>
    </row>
    <row r="63" spans="2:40" x14ac:dyDescent="0.25">
      <c r="B63" s="44" t="s">
        <v>1159</v>
      </c>
      <c r="C63" s="44" t="s">
        <v>1160</v>
      </c>
      <c r="D63" s="44">
        <v>56750</v>
      </c>
      <c r="E63" s="77">
        <v>0</v>
      </c>
      <c r="F63" s="77">
        <v>0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7"/>
        <v>5</v>
      </c>
      <c r="AM63" s="42">
        <f t="shared" si="5"/>
        <v>1</v>
      </c>
      <c r="AN63" s="43" t="e">
        <f t="shared" si="8"/>
        <v>#VALUE!</v>
      </c>
    </row>
    <row r="64" spans="2:40" x14ac:dyDescent="0.25">
      <c r="B64" s="44" t="s">
        <v>1163</v>
      </c>
      <c r="C64" s="44" t="s">
        <v>1164</v>
      </c>
      <c r="D64" s="44">
        <v>56750</v>
      </c>
      <c r="E64" s="77">
        <v>0</v>
      </c>
      <c r="F64" s="77">
        <v>0</v>
      </c>
      <c r="G64" s="77">
        <v>1</v>
      </c>
      <c r="H64" s="77">
        <v>1</v>
      </c>
      <c r="I64" s="77">
        <v>1</v>
      </c>
      <c r="J64" s="77">
        <v>1</v>
      </c>
      <c r="K64" s="77">
        <v>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7"/>
        <v>5</v>
      </c>
      <c r="AM64" s="42">
        <f t="shared" si="5"/>
        <v>1</v>
      </c>
      <c r="AN64" s="43" t="e">
        <f t="shared" si="8"/>
        <v>#VALUE!</v>
      </c>
    </row>
    <row r="65" spans="2:40" x14ac:dyDescent="0.25">
      <c r="B65" s="44" t="s">
        <v>1165</v>
      </c>
      <c r="C65" s="44" t="s">
        <v>1166</v>
      </c>
      <c r="D65" s="44">
        <v>56750</v>
      </c>
      <c r="E65" s="77">
        <v>0</v>
      </c>
      <c r="F65" s="77">
        <v>0</v>
      </c>
      <c r="G65" s="77">
        <v>1</v>
      </c>
      <c r="H65" s="77">
        <v>1</v>
      </c>
      <c r="I65" s="77">
        <v>1</v>
      </c>
      <c r="J65" s="77">
        <v>1</v>
      </c>
      <c r="K65" s="77">
        <v>1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7"/>
        <v>5</v>
      </c>
      <c r="AM65" s="42">
        <f t="shared" si="5"/>
        <v>1</v>
      </c>
      <c r="AN65" s="43" t="e">
        <f t="shared" si="8"/>
        <v>#VALUE!</v>
      </c>
    </row>
    <row r="66" spans="2:40" x14ac:dyDescent="0.25">
      <c r="B66" s="44" t="s">
        <v>1167</v>
      </c>
      <c r="C66" s="44" t="s">
        <v>1168</v>
      </c>
      <c r="D66" s="44">
        <v>56750</v>
      </c>
      <c r="E66" s="77">
        <v>0</v>
      </c>
      <c r="F66" s="77">
        <v>0</v>
      </c>
      <c r="G66" s="77">
        <v>1</v>
      </c>
      <c r="H66" s="77">
        <v>1</v>
      </c>
      <c r="I66" s="77">
        <v>0</v>
      </c>
      <c r="J66" s="77">
        <v>1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7"/>
        <v>3</v>
      </c>
      <c r="AM66" s="42">
        <f t="shared" si="5"/>
        <v>1</v>
      </c>
      <c r="AN66" s="43" t="e">
        <f t="shared" si="8"/>
        <v>#VALUE!</v>
      </c>
    </row>
    <row r="67" spans="2:40" x14ac:dyDescent="0.25">
      <c r="B67" s="44" t="s">
        <v>1173</v>
      </c>
      <c r="C67" s="44" t="s">
        <v>1174</v>
      </c>
      <c r="D67" s="44">
        <v>56750</v>
      </c>
      <c r="E67" s="77">
        <v>0</v>
      </c>
      <c r="F67" s="77">
        <v>0</v>
      </c>
      <c r="G67" s="77">
        <v>1</v>
      </c>
      <c r="H67" s="77">
        <v>1</v>
      </c>
      <c r="I67" s="77">
        <v>1</v>
      </c>
      <c r="J67" s="77">
        <v>1</v>
      </c>
      <c r="K67" s="77">
        <v>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7"/>
        <v>5</v>
      </c>
      <c r="AM67" s="42">
        <f t="shared" si="5"/>
        <v>1</v>
      </c>
      <c r="AN67" s="43" t="e">
        <f t="shared" si="8"/>
        <v>#VALUE!</v>
      </c>
    </row>
    <row r="68" spans="2:40" x14ac:dyDescent="0.25">
      <c r="B68" s="44" t="s">
        <v>1175</v>
      </c>
      <c r="C68" s="44" t="s">
        <v>1176</v>
      </c>
      <c r="D68" s="44">
        <v>56750</v>
      </c>
      <c r="E68" s="77">
        <v>0</v>
      </c>
      <c r="F68" s="77">
        <v>0</v>
      </c>
      <c r="G68" s="77">
        <v>0</v>
      </c>
      <c r="H68" s="77">
        <v>0</v>
      </c>
      <c r="I68" s="77">
        <v>1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7"/>
        <v>1</v>
      </c>
      <c r="AM68" s="42">
        <f t="shared" si="5"/>
        <v>1</v>
      </c>
      <c r="AN68" s="43" t="e">
        <f t="shared" si="8"/>
        <v>#VALUE!</v>
      </c>
    </row>
    <row r="69" spans="2:40" x14ac:dyDescent="0.25">
      <c r="B69" s="44" t="s">
        <v>1005</v>
      </c>
      <c r="C69" s="44" t="s">
        <v>1006</v>
      </c>
      <c r="D69" s="44">
        <v>56755</v>
      </c>
      <c r="E69" s="77">
        <v>0</v>
      </c>
      <c r="F69" s="77">
        <v>0</v>
      </c>
      <c r="G69" s="77">
        <v>1</v>
      </c>
      <c r="H69" s="77">
        <v>1</v>
      </c>
      <c r="I69" s="77">
        <v>1</v>
      </c>
      <c r="J69" s="77">
        <v>0</v>
      </c>
      <c r="K69" s="77">
        <v>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7"/>
        <v>4</v>
      </c>
      <c r="AM69" s="42">
        <f t="shared" si="5"/>
        <v>1</v>
      </c>
      <c r="AN69" s="43" t="e">
        <f t="shared" si="8"/>
        <v>#VALUE!</v>
      </c>
    </row>
    <row r="70" spans="2:40" x14ac:dyDescent="0.25">
      <c r="B70" s="44" t="s">
        <v>1013</v>
      </c>
      <c r="C70" s="44" t="s">
        <v>1014</v>
      </c>
      <c r="D70" s="44">
        <v>56755</v>
      </c>
      <c r="E70" s="77">
        <v>0</v>
      </c>
      <c r="F70" s="77">
        <v>0</v>
      </c>
      <c r="G70" s="77">
        <v>1</v>
      </c>
      <c r="H70" s="77">
        <v>1</v>
      </c>
      <c r="I70" s="77">
        <v>1</v>
      </c>
      <c r="J70" s="77">
        <v>0</v>
      </c>
      <c r="K70" s="77">
        <v>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7"/>
        <v>4</v>
      </c>
      <c r="AM70" s="42">
        <f t="shared" si="5"/>
        <v>1</v>
      </c>
      <c r="AN70" s="43" t="e">
        <f t="shared" si="8"/>
        <v>#VALUE!</v>
      </c>
    </row>
    <row r="71" spans="2:40" x14ac:dyDescent="0.25">
      <c r="B71" s="44" t="s">
        <v>1015</v>
      </c>
      <c r="C71" s="44" t="s">
        <v>1016</v>
      </c>
      <c r="D71" s="44">
        <v>56755</v>
      </c>
      <c r="E71" s="77">
        <v>0</v>
      </c>
      <c r="F71" s="77">
        <v>0</v>
      </c>
      <c r="G71" s="77">
        <v>1</v>
      </c>
      <c r="H71" s="77">
        <v>1</v>
      </c>
      <c r="I71" s="77">
        <v>1</v>
      </c>
      <c r="J71" s="77">
        <v>0</v>
      </c>
      <c r="K71" s="77">
        <v>1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7"/>
        <v>4</v>
      </c>
      <c r="AM71" s="42">
        <f t="shared" si="5"/>
        <v>1</v>
      </c>
      <c r="AN71" s="43" t="e">
        <f t="shared" si="8"/>
        <v>#VALUE!</v>
      </c>
    </row>
    <row r="72" spans="2:40" x14ac:dyDescent="0.25">
      <c r="B72" s="44" t="s">
        <v>1029</v>
      </c>
      <c r="C72" s="44" t="s">
        <v>1030</v>
      </c>
      <c r="D72" s="44">
        <v>56755</v>
      </c>
      <c r="E72" s="77">
        <v>0</v>
      </c>
      <c r="F72" s="77">
        <v>0</v>
      </c>
      <c r="G72" s="77">
        <v>1</v>
      </c>
      <c r="H72" s="77">
        <v>1</v>
      </c>
      <c r="I72" s="77">
        <v>1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7"/>
        <v>3</v>
      </c>
      <c r="AM72" s="42">
        <f t="shared" si="5"/>
        <v>1</v>
      </c>
      <c r="AN72" s="43" t="e">
        <f t="shared" si="8"/>
        <v>#VALUE!</v>
      </c>
    </row>
    <row r="73" spans="2:40" x14ac:dyDescent="0.25">
      <c r="B73" s="44" t="s">
        <v>1031</v>
      </c>
      <c r="C73" s="44" t="s">
        <v>1032</v>
      </c>
      <c r="D73" s="44">
        <v>56755</v>
      </c>
      <c r="E73" s="77">
        <v>0</v>
      </c>
      <c r="F73" s="77">
        <v>0</v>
      </c>
      <c r="G73" s="77">
        <v>1</v>
      </c>
      <c r="H73" s="77">
        <v>1</v>
      </c>
      <c r="I73" s="77">
        <v>1</v>
      </c>
      <c r="J73" s="77">
        <v>0</v>
      </c>
      <c r="K73" s="77">
        <v>1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7"/>
        <v>4</v>
      </c>
      <c r="AM73" s="42">
        <f t="shared" si="5"/>
        <v>1</v>
      </c>
      <c r="AN73" s="43" t="e">
        <f t="shared" si="8"/>
        <v>#VALUE!</v>
      </c>
    </row>
    <row r="74" spans="2:40" x14ac:dyDescent="0.25">
      <c r="B74" s="44" t="s">
        <v>1033</v>
      </c>
      <c r="C74" s="44" t="s">
        <v>1034</v>
      </c>
      <c r="D74" s="44">
        <v>56755</v>
      </c>
      <c r="E74" s="77">
        <v>0</v>
      </c>
      <c r="F74" s="77">
        <v>0</v>
      </c>
      <c r="G74" s="77">
        <v>0</v>
      </c>
      <c r="H74" s="77">
        <v>1</v>
      </c>
      <c r="I74" s="77">
        <v>1</v>
      </c>
      <c r="J74" s="77">
        <v>0</v>
      </c>
      <c r="K74" s="77">
        <v>1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7"/>
        <v>3</v>
      </c>
      <c r="AM74" s="42">
        <f t="shared" si="5"/>
        <v>1</v>
      </c>
      <c r="AN74" s="43" t="e">
        <f t="shared" si="8"/>
        <v>#VALUE!</v>
      </c>
    </row>
    <row r="75" spans="2:40" x14ac:dyDescent="0.25">
      <c r="B75" s="44" t="s">
        <v>1039</v>
      </c>
      <c r="C75" s="44" t="s">
        <v>1040</v>
      </c>
      <c r="D75" s="44">
        <v>56755</v>
      </c>
      <c r="E75" s="77">
        <v>0</v>
      </c>
      <c r="F75" s="77">
        <v>0</v>
      </c>
      <c r="G75" s="77">
        <v>1</v>
      </c>
      <c r="H75" s="77">
        <v>1</v>
      </c>
      <c r="I75" s="77">
        <v>1</v>
      </c>
      <c r="J75" s="77">
        <v>0</v>
      </c>
      <c r="K75" s="77">
        <v>1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7"/>
        <v>4</v>
      </c>
      <c r="AM75" s="42">
        <f t="shared" si="5"/>
        <v>1</v>
      </c>
      <c r="AN75" s="43" t="e">
        <f t="shared" si="8"/>
        <v>#VALUE!</v>
      </c>
    </row>
    <row r="76" spans="2:40" x14ac:dyDescent="0.25">
      <c r="B76" s="44" t="s">
        <v>1045</v>
      </c>
      <c r="C76" s="44" t="s">
        <v>1046</v>
      </c>
      <c r="D76" s="44">
        <v>56755</v>
      </c>
      <c r="E76" s="77">
        <v>0</v>
      </c>
      <c r="F76" s="77">
        <v>0</v>
      </c>
      <c r="G76" s="77">
        <v>1</v>
      </c>
      <c r="H76" s="77">
        <v>1</v>
      </c>
      <c r="I76" s="77">
        <v>1</v>
      </c>
      <c r="J76" s="77">
        <v>0</v>
      </c>
      <c r="K76" s="77">
        <v>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7"/>
        <v>4</v>
      </c>
      <c r="AM76" s="42">
        <f t="shared" si="5"/>
        <v>1</v>
      </c>
      <c r="AN76" s="43" t="e">
        <f t="shared" si="8"/>
        <v>#VALUE!</v>
      </c>
    </row>
    <row r="77" spans="2:40" x14ac:dyDescent="0.25">
      <c r="B77" s="44" t="s">
        <v>1051</v>
      </c>
      <c r="C77" s="44" t="s">
        <v>1052</v>
      </c>
      <c r="D77" s="44">
        <v>56755</v>
      </c>
      <c r="E77" s="77">
        <v>0</v>
      </c>
      <c r="F77" s="77">
        <v>0</v>
      </c>
      <c r="G77" s="77">
        <v>1</v>
      </c>
      <c r="H77" s="77">
        <v>1</v>
      </c>
      <c r="I77" s="77">
        <v>1</v>
      </c>
      <c r="J77" s="77">
        <v>0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7"/>
        <v>4</v>
      </c>
      <c r="AM77" s="42">
        <f t="shared" si="5"/>
        <v>1</v>
      </c>
      <c r="AN77" s="43" t="e">
        <f t="shared" si="8"/>
        <v>#VALUE!</v>
      </c>
    </row>
    <row r="78" spans="2:40" x14ac:dyDescent="0.25">
      <c r="B78" s="44" t="s">
        <v>1053</v>
      </c>
      <c r="C78" s="44" t="s">
        <v>1054</v>
      </c>
      <c r="D78" s="44">
        <v>56755</v>
      </c>
      <c r="E78" s="77">
        <v>0</v>
      </c>
      <c r="F78" s="77">
        <v>0</v>
      </c>
      <c r="G78" s="77">
        <v>1</v>
      </c>
      <c r="H78" s="77">
        <v>1</v>
      </c>
      <c r="I78" s="77">
        <v>1</v>
      </c>
      <c r="J78" s="77">
        <v>0</v>
      </c>
      <c r="K78" s="77">
        <v>1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7"/>
        <v>4</v>
      </c>
      <c r="AM78" s="42">
        <f t="shared" si="5"/>
        <v>1</v>
      </c>
      <c r="AN78" s="43" t="e">
        <f t="shared" si="8"/>
        <v>#VALUE!</v>
      </c>
    </row>
    <row r="79" spans="2:40" x14ac:dyDescent="0.25">
      <c r="B79" s="44" t="s">
        <v>1059</v>
      </c>
      <c r="C79" s="44" t="s">
        <v>1060</v>
      </c>
      <c r="D79" s="44">
        <v>56755</v>
      </c>
      <c r="E79" s="77">
        <v>0</v>
      </c>
      <c r="F79" s="77">
        <v>0</v>
      </c>
      <c r="G79" s="77">
        <v>1</v>
      </c>
      <c r="H79" s="77">
        <v>1</v>
      </c>
      <c r="I79" s="77">
        <v>1</v>
      </c>
      <c r="J79" s="77">
        <v>0</v>
      </c>
      <c r="K79" s="77">
        <v>1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7"/>
        <v>4</v>
      </c>
      <c r="AM79" s="42">
        <f t="shared" si="5"/>
        <v>1</v>
      </c>
      <c r="AN79" s="43" t="e">
        <f t="shared" si="8"/>
        <v>#VALUE!</v>
      </c>
    </row>
    <row r="80" spans="2:40" x14ac:dyDescent="0.25">
      <c r="B80" s="44" t="s">
        <v>1061</v>
      </c>
      <c r="C80" s="44" t="s">
        <v>1062</v>
      </c>
      <c r="D80" s="44">
        <v>56755</v>
      </c>
      <c r="E80" s="77">
        <v>0</v>
      </c>
      <c r="F80" s="77">
        <v>0</v>
      </c>
      <c r="G80" s="77">
        <v>1</v>
      </c>
      <c r="H80" s="77">
        <v>1</v>
      </c>
      <c r="I80" s="77">
        <v>1</v>
      </c>
      <c r="J80" s="77">
        <v>0</v>
      </c>
      <c r="K80" s="77">
        <v>1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7"/>
        <v>4</v>
      </c>
      <c r="AM80" s="42">
        <f t="shared" si="5"/>
        <v>1</v>
      </c>
      <c r="AN80" s="43" t="e">
        <f t="shared" si="8"/>
        <v>#VALUE!</v>
      </c>
    </row>
    <row r="81" spans="2:40" x14ac:dyDescent="0.25">
      <c r="B81" s="44" t="s">
        <v>1063</v>
      </c>
      <c r="C81" s="44" t="s">
        <v>1064</v>
      </c>
      <c r="D81" s="44">
        <v>56755</v>
      </c>
      <c r="E81" s="77">
        <v>0</v>
      </c>
      <c r="F81" s="77">
        <v>0</v>
      </c>
      <c r="G81" s="77">
        <v>1</v>
      </c>
      <c r="H81" s="77">
        <v>1</v>
      </c>
      <c r="I81" s="77">
        <v>1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ref="AL81" si="9">SUM(E81:AK81)</f>
        <v>3</v>
      </c>
      <c r="AM81" s="42">
        <f t="shared" si="5"/>
        <v>1</v>
      </c>
      <c r="AN81" s="43" t="e">
        <f t="shared" si="8"/>
        <v>#VALUE!</v>
      </c>
    </row>
    <row r="82" spans="2:40" x14ac:dyDescent="0.25">
      <c r="B82" s="44" t="s">
        <v>1065</v>
      </c>
      <c r="C82" s="44" t="s">
        <v>1066</v>
      </c>
      <c r="D82" s="44">
        <v>56755</v>
      </c>
      <c r="E82" s="77">
        <v>0</v>
      </c>
      <c r="F82" s="77">
        <v>0</v>
      </c>
      <c r="G82" s="77">
        <v>1</v>
      </c>
      <c r="H82" s="77">
        <v>1</v>
      </c>
      <c r="I82" s="77">
        <v>1</v>
      </c>
      <c r="J82" s="77">
        <v>0</v>
      </c>
      <c r="K82" s="77">
        <v>1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9" si="10">SUM(E82:AK82)</f>
        <v>4</v>
      </c>
      <c r="AM82" s="42">
        <f t="shared" si="5"/>
        <v>1</v>
      </c>
      <c r="AN82" s="43" t="e">
        <f t="shared" si="8"/>
        <v>#VALUE!</v>
      </c>
    </row>
    <row r="83" spans="2:40" x14ac:dyDescent="0.25">
      <c r="B83" s="44" t="s">
        <v>1069</v>
      </c>
      <c r="C83" s="44" t="s">
        <v>1070</v>
      </c>
      <c r="D83" s="44">
        <v>56755</v>
      </c>
      <c r="E83" s="77">
        <v>0</v>
      </c>
      <c r="F83" s="77">
        <v>0</v>
      </c>
      <c r="G83" s="77">
        <v>1</v>
      </c>
      <c r="H83" s="77">
        <v>1</v>
      </c>
      <c r="I83" s="77">
        <v>1</v>
      </c>
      <c r="J83" s="77">
        <v>0</v>
      </c>
      <c r="K83" s="77">
        <v>1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0"/>
        <v>4</v>
      </c>
      <c r="AM83" s="42">
        <f t="shared" si="5"/>
        <v>1</v>
      </c>
      <c r="AN83" s="43" t="e">
        <f t="shared" ref="AN83:AN103" si="11">SUMPRODUCT($E$16:$AL$16,E83:AK83)</f>
        <v>#VALUE!</v>
      </c>
    </row>
    <row r="84" spans="2:40" x14ac:dyDescent="0.25">
      <c r="B84" s="44" t="s">
        <v>1077</v>
      </c>
      <c r="C84" s="44" t="s">
        <v>1078</v>
      </c>
      <c r="D84" s="44">
        <v>56755</v>
      </c>
      <c r="E84" s="77">
        <v>0</v>
      </c>
      <c r="F84" s="77">
        <v>0</v>
      </c>
      <c r="G84" s="77">
        <v>1</v>
      </c>
      <c r="H84" s="77">
        <v>1</v>
      </c>
      <c r="I84" s="77">
        <v>1</v>
      </c>
      <c r="J84" s="77">
        <v>0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0"/>
        <v>4</v>
      </c>
      <c r="AM84" s="42">
        <f t="shared" si="5"/>
        <v>1</v>
      </c>
      <c r="AN84" s="43" t="e">
        <f t="shared" si="11"/>
        <v>#VALUE!</v>
      </c>
    </row>
    <row r="85" spans="2:40" x14ac:dyDescent="0.25">
      <c r="B85" s="44" t="s">
        <v>1083</v>
      </c>
      <c r="C85" s="44" t="s">
        <v>1084</v>
      </c>
      <c r="D85" s="44">
        <v>56755</v>
      </c>
      <c r="E85" s="77">
        <v>0</v>
      </c>
      <c r="F85" s="77">
        <v>0</v>
      </c>
      <c r="G85" s="77">
        <v>1</v>
      </c>
      <c r="H85" s="77">
        <v>1</v>
      </c>
      <c r="I85" s="77">
        <v>1</v>
      </c>
      <c r="J85" s="77">
        <v>0</v>
      </c>
      <c r="K85" s="77">
        <v>1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0"/>
        <v>4</v>
      </c>
      <c r="AM85" s="42">
        <f t="shared" ref="AM85:AM103" si="12">IF(AL85=0,0,1)</f>
        <v>1</v>
      </c>
      <c r="AN85" s="43" t="e">
        <f t="shared" si="11"/>
        <v>#VALUE!</v>
      </c>
    </row>
    <row r="86" spans="2:40" x14ac:dyDescent="0.25">
      <c r="B86" s="44" t="s">
        <v>1087</v>
      </c>
      <c r="C86" s="44" t="s">
        <v>1088</v>
      </c>
      <c r="D86" s="44">
        <v>56755</v>
      </c>
      <c r="E86" s="77">
        <v>0</v>
      </c>
      <c r="F86" s="77">
        <v>0</v>
      </c>
      <c r="G86" s="77">
        <v>1</v>
      </c>
      <c r="H86" s="77">
        <v>1</v>
      </c>
      <c r="I86" s="77">
        <v>1</v>
      </c>
      <c r="J86" s="77">
        <v>0</v>
      </c>
      <c r="K86" s="77">
        <v>1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0"/>
        <v>4</v>
      </c>
      <c r="AM86" s="42">
        <f t="shared" si="12"/>
        <v>1</v>
      </c>
      <c r="AN86" s="43" t="e">
        <f t="shared" si="11"/>
        <v>#VALUE!</v>
      </c>
    </row>
    <row r="87" spans="2:40" x14ac:dyDescent="0.25">
      <c r="B87" s="44" t="s">
        <v>1089</v>
      </c>
      <c r="C87" s="44" t="s">
        <v>1090</v>
      </c>
      <c r="D87" s="44">
        <v>56755</v>
      </c>
      <c r="E87" s="77">
        <v>0</v>
      </c>
      <c r="F87" s="77">
        <v>0</v>
      </c>
      <c r="G87" s="77">
        <v>1</v>
      </c>
      <c r="H87" s="77">
        <v>1</v>
      </c>
      <c r="I87" s="77">
        <v>1</v>
      </c>
      <c r="J87" s="77">
        <v>0</v>
      </c>
      <c r="K87" s="77">
        <v>1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0"/>
        <v>4</v>
      </c>
      <c r="AM87" s="42">
        <f t="shared" si="12"/>
        <v>1</v>
      </c>
      <c r="AN87" s="43" t="e">
        <f t="shared" si="11"/>
        <v>#VALUE!</v>
      </c>
    </row>
    <row r="88" spans="2:40" x14ac:dyDescent="0.25">
      <c r="B88" s="44" t="s">
        <v>1091</v>
      </c>
      <c r="C88" s="44" t="s">
        <v>1092</v>
      </c>
      <c r="D88" s="44">
        <v>56755</v>
      </c>
      <c r="E88" s="77">
        <v>0</v>
      </c>
      <c r="F88" s="77">
        <v>0</v>
      </c>
      <c r="G88" s="77">
        <v>1</v>
      </c>
      <c r="H88" s="77">
        <v>1</v>
      </c>
      <c r="I88" s="77">
        <v>1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0"/>
        <v>3</v>
      </c>
      <c r="AM88" s="42">
        <f t="shared" si="12"/>
        <v>1</v>
      </c>
      <c r="AN88" s="43" t="e">
        <f t="shared" si="11"/>
        <v>#VALUE!</v>
      </c>
    </row>
    <row r="89" spans="2:40" x14ac:dyDescent="0.25">
      <c r="B89" s="44" t="s">
        <v>1093</v>
      </c>
      <c r="C89" s="44" t="s">
        <v>1094</v>
      </c>
      <c r="D89" s="44">
        <v>56755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0"/>
        <v>0</v>
      </c>
      <c r="AM89" s="42">
        <f t="shared" si="12"/>
        <v>0</v>
      </c>
      <c r="AN89" s="43" t="e">
        <f t="shared" si="11"/>
        <v>#VALUE!</v>
      </c>
    </row>
    <row r="90" spans="2:40" x14ac:dyDescent="0.25">
      <c r="B90" s="44" t="s">
        <v>1109</v>
      </c>
      <c r="C90" s="44" t="s">
        <v>1110</v>
      </c>
      <c r="D90" s="44">
        <v>56755</v>
      </c>
      <c r="E90" s="77">
        <v>0</v>
      </c>
      <c r="F90" s="77">
        <v>0</v>
      </c>
      <c r="G90" s="77">
        <v>1</v>
      </c>
      <c r="H90" s="77">
        <v>1</v>
      </c>
      <c r="I90" s="77">
        <v>1</v>
      </c>
      <c r="J90" s="77">
        <v>0</v>
      </c>
      <c r="K90" s="77">
        <v>1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0"/>
        <v>4</v>
      </c>
      <c r="AM90" s="42">
        <f t="shared" si="12"/>
        <v>1</v>
      </c>
      <c r="AN90" s="43" t="e">
        <f t="shared" si="11"/>
        <v>#VALUE!</v>
      </c>
    </row>
    <row r="91" spans="2:40" x14ac:dyDescent="0.25">
      <c r="B91" s="44" t="s">
        <v>1115</v>
      </c>
      <c r="C91" s="44" t="s">
        <v>1116</v>
      </c>
      <c r="D91" s="44">
        <v>56755</v>
      </c>
      <c r="E91" s="77">
        <v>0</v>
      </c>
      <c r="F91" s="77">
        <v>0</v>
      </c>
      <c r="G91" s="77">
        <v>1</v>
      </c>
      <c r="H91" s="77">
        <v>1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0"/>
        <v>2</v>
      </c>
      <c r="AM91" s="42">
        <f t="shared" si="12"/>
        <v>1</v>
      </c>
      <c r="AN91" s="43" t="e">
        <f t="shared" si="11"/>
        <v>#VALUE!</v>
      </c>
    </row>
    <row r="92" spans="2:40" x14ac:dyDescent="0.25">
      <c r="B92" s="44" t="s">
        <v>1119</v>
      </c>
      <c r="C92" s="44" t="s">
        <v>1120</v>
      </c>
      <c r="D92" s="44">
        <v>56755</v>
      </c>
      <c r="E92" s="77">
        <v>0</v>
      </c>
      <c r="F92" s="77">
        <v>0</v>
      </c>
      <c r="G92" s="77">
        <v>1</v>
      </c>
      <c r="H92" s="77">
        <v>1</v>
      </c>
      <c r="I92" s="77">
        <v>1</v>
      </c>
      <c r="J92" s="77">
        <v>0</v>
      </c>
      <c r="K92" s="77">
        <v>1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0"/>
        <v>4</v>
      </c>
      <c r="AM92" s="42">
        <f t="shared" si="12"/>
        <v>1</v>
      </c>
      <c r="AN92" s="43" t="e">
        <f t="shared" si="11"/>
        <v>#VALUE!</v>
      </c>
    </row>
    <row r="93" spans="2:40" x14ac:dyDescent="0.25">
      <c r="B93" s="44" t="s">
        <v>1121</v>
      </c>
      <c r="C93" s="44" t="s">
        <v>1122</v>
      </c>
      <c r="D93" s="44">
        <v>56755</v>
      </c>
      <c r="E93" s="77">
        <v>0</v>
      </c>
      <c r="F93" s="77">
        <v>0</v>
      </c>
      <c r="G93" s="77">
        <v>1</v>
      </c>
      <c r="H93" s="77">
        <v>1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0"/>
        <v>2</v>
      </c>
      <c r="AM93" s="42">
        <f t="shared" si="12"/>
        <v>1</v>
      </c>
      <c r="AN93" s="43" t="e">
        <f t="shared" si="11"/>
        <v>#VALUE!</v>
      </c>
    </row>
    <row r="94" spans="2:40" x14ac:dyDescent="0.25">
      <c r="B94" s="44" t="s">
        <v>1125</v>
      </c>
      <c r="C94" s="44" t="s">
        <v>1126</v>
      </c>
      <c r="D94" s="44">
        <v>56755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0"/>
        <v>0</v>
      </c>
      <c r="AM94" s="42">
        <f t="shared" si="12"/>
        <v>0</v>
      </c>
      <c r="AN94" s="43" t="e">
        <f t="shared" si="11"/>
        <v>#VALUE!</v>
      </c>
    </row>
    <row r="95" spans="2:40" x14ac:dyDescent="0.25">
      <c r="B95" s="44" t="s">
        <v>1131</v>
      </c>
      <c r="C95" s="44" t="s">
        <v>1132</v>
      </c>
      <c r="D95" s="44">
        <v>56755</v>
      </c>
      <c r="E95" s="77">
        <v>0</v>
      </c>
      <c r="F95" s="77">
        <v>0</v>
      </c>
      <c r="G95" s="77">
        <v>1</v>
      </c>
      <c r="H95" s="77">
        <v>1</v>
      </c>
      <c r="I95" s="77">
        <v>1</v>
      </c>
      <c r="J95" s="77">
        <v>0</v>
      </c>
      <c r="K95" s="77">
        <v>1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0"/>
        <v>4</v>
      </c>
      <c r="AM95" s="42">
        <f t="shared" si="12"/>
        <v>1</v>
      </c>
      <c r="AN95" s="43" t="e">
        <f t="shared" si="11"/>
        <v>#VALUE!</v>
      </c>
    </row>
    <row r="96" spans="2:40" x14ac:dyDescent="0.25">
      <c r="B96" s="44" t="s">
        <v>1135</v>
      </c>
      <c r="C96" s="44" t="s">
        <v>1136</v>
      </c>
      <c r="D96" s="44">
        <v>56755</v>
      </c>
      <c r="E96" s="77">
        <v>0</v>
      </c>
      <c r="F96" s="77">
        <v>0</v>
      </c>
      <c r="G96" s="77">
        <v>1</v>
      </c>
      <c r="H96" s="77">
        <v>1</v>
      </c>
      <c r="I96" s="77">
        <v>1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0"/>
        <v>3</v>
      </c>
      <c r="AM96" s="42">
        <f t="shared" si="12"/>
        <v>1</v>
      </c>
      <c r="AN96" s="43" t="e">
        <f t="shared" si="11"/>
        <v>#VALUE!</v>
      </c>
    </row>
    <row r="97" spans="2:40" x14ac:dyDescent="0.25">
      <c r="B97" s="44" t="s">
        <v>1139</v>
      </c>
      <c r="C97" s="44" t="s">
        <v>1140</v>
      </c>
      <c r="D97" s="44">
        <v>56755</v>
      </c>
      <c r="E97" s="77">
        <v>0</v>
      </c>
      <c r="F97" s="77">
        <v>0</v>
      </c>
      <c r="G97" s="77">
        <v>1</v>
      </c>
      <c r="H97" s="77">
        <v>1</v>
      </c>
      <c r="I97" s="77">
        <v>1</v>
      </c>
      <c r="J97" s="77">
        <v>0</v>
      </c>
      <c r="K97" s="77">
        <v>1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0"/>
        <v>4</v>
      </c>
      <c r="AM97" s="42">
        <f t="shared" si="12"/>
        <v>1</v>
      </c>
      <c r="AN97" s="43" t="e">
        <f t="shared" si="11"/>
        <v>#VALUE!</v>
      </c>
    </row>
    <row r="98" spans="2:40" x14ac:dyDescent="0.25">
      <c r="B98" s="44" t="s">
        <v>1141</v>
      </c>
      <c r="C98" s="44" t="s">
        <v>1142</v>
      </c>
      <c r="D98" s="44">
        <v>56755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0"/>
        <v>0</v>
      </c>
      <c r="AM98" s="42">
        <f t="shared" si="12"/>
        <v>0</v>
      </c>
      <c r="AN98" s="43" t="e">
        <f t="shared" si="11"/>
        <v>#VALUE!</v>
      </c>
    </row>
    <row r="99" spans="2:40" x14ac:dyDescent="0.25">
      <c r="B99" s="44" t="s">
        <v>1155</v>
      </c>
      <c r="C99" s="44" t="s">
        <v>1156</v>
      </c>
      <c r="D99" s="44">
        <v>56755</v>
      </c>
      <c r="E99" s="77">
        <v>0</v>
      </c>
      <c r="F99" s="77">
        <v>0</v>
      </c>
      <c r="G99" s="77">
        <v>1</v>
      </c>
      <c r="H99" s="77">
        <v>1</v>
      </c>
      <c r="I99" s="77">
        <v>1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0"/>
        <v>3</v>
      </c>
      <c r="AM99" s="42">
        <f t="shared" si="12"/>
        <v>1</v>
      </c>
      <c r="AN99" s="43" t="e">
        <f t="shared" si="11"/>
        <v>#VALUE!</v>
      </c>
    </row>
    <row r="100" spans="2:40" x14ac:dyDescent="0.25">
      <c r="B100" s="44" t="s">
        <v>1161</v>
      </c>
      <c r="C100" s="44" t="s">
        <v>1162</v>
      </c>
      <c r="D100" s="44">
        <v>56755</v>
      </c>
      <c r="E100" s="77">
        <v>0</v>
      </c>
      <c r="F100" s="77">
        <v>0</v>
      </c>
      <c r="G100" s="77">
        <v>1</v>
      </c>
      <c r="H100" s="77">
        <v>1</v>
      </c>
      <c r="I100" s="77">
        <v>1</v>
      </c>
      <c r="J100" s="77">
        <v>0</v>
      </c>
      <c r="K100" s="77">
        <v>1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0"/>
        <v>4</v>
      </c>
      <c r="AM100" s="42">
        <f t="shared" si="12"/>
        <v>1</v>
      </c>
      <c r="AN100" s="43" t="e">
        <f t="shared" si="11"/>
        <v>#VALUE!</v>
      </c>
    </row>
    <row r="101" spans="2:40" x14ac:dyDescent="0.25">
      <c r="B101" s="44" t="s">
        <v>1169</v>
      </c>
      <c r="C101" s="44" t="s">
        <v>1170</v>
      </c>
      <c r="D101" s="44">
        <v>56755</v>
      </c>
      <c r="E101" s="77">
        <v>0</v>
      </c>
      <c r="F101" s="77">
        <v>0</v>
      </c>
      <c r="G101" s="77">
        <v>1</v>
      </c>
      <c r="H101" s="77">
        <v>1</v>
      </c>
      <c r="I101" s="77">
        <v>1</v>
      </c>
      <c r="J101" s="77">
        <v>0</v>
      </c>
      <c r="K101" s="77">
        <v>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0"/>
        <v>4</v>
      </c>
      <c r="AM101" s="42">
        <f t="shared" si="12"/>
        <v>1</v>
      </c>
      <c r="AN101" s="43" t="e">
        <f t="shared" si="11"/>
        <v>#VALUE!</v>
      </c>
    </row>
    <row r="102" spans="2:40" x14ac:dyDescent="0.25">
      <c r="B102" s="44" t="s">
        <v>1171</v>
      </c>
      <c r="C102" s="44" t="s">
        <v>1172</v>
      </c>
      <c r="D102" s="44">
        <v>56755</v>
      </c>
      <c r="E102" s="77">
        <v>0</v>
      </c>
      <c r="F102" s="77">
        <v>0</v>
      </c>
      <c r="G102" s="77">
        <v>1</v>
      </c>
      <c r="H102" s="77">
        <v>1</v>
      </c>
      <c r="I102" s="77">
        <v>1</v>
      </c>
      <c r="J102" s="77">
        <v>0</v>
      </c>
      <c r="K102" s="77">
        <v>1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0"/>
        <v>4</v>
      </c>
      <c r="AM102" s="42">
        <f t="shared" si="12"/>
        <v>1</v>
      </c>
      <c r="AN102" s="43" t="e">
        <f t="shared" si="11"/>
        <v>#VALUE!</v>
      </c>
    </row>
    <row r="103" spans="2:40" x14ac:dyDescent="0.25">
      <c r="B103" s="44" t="s">
        <v>1177</v>
      </c>
      <c r="C103" s="44" t="s">
        <v>1178</v>
      </c>
      <c r="D103" s="44">
        <v>56755</v>
      </c>
      <c r="E103" s="77">
        <v>0</v>
      </c>
      <c r="F103" s="77">
        <v>0</v>
      </c>
      <c r="G103" s="77">
        <v>1</v>
      </c>
      <c r="H103" s="77">
        <v>1</v>
      </c>
      <c r="I103" s="77">
        <v>1</v>
      </c>
      <c r="J103" s="77">
        <v>0</v>
      </c>
      <c r="K103" s="77">
        <v>1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0"/>
        <v>4</v>
      </c>
      <c r="AM103" s="42">
        <f t="shared" si="12"/>
        <v>1</v>
      </c>
      <c r="AN103" s="43" t="e">
        <f t="shared" si="11"/>
        <v>#VALUE!</v>
      </c>
    </row>
    <row r="104" spans="2:40" x14ac:dyDescent="0.25">
      <c r="AL104" s="62">
        <f t="shared" si="10"/>
        <v>0</v>
      </c>
    </row>
    <row r="105" spans="2:40" x14ac:dyDescent="0.25">
      <c r="B105" s="44" t="s">
        <v>1179</v>
      </c>
      <c r="AL105" s="62">
        <f t="shared" si="10"/>
        <v>0</v>
      </c>
    </row>
    <row r="106" spans="2:40" x14ac:dyDescent="0.25">
      <c r="AL106" s="62">
        <f t="shared" si="10"/>
        <v>0</v>
      </c>
    </row>
    <row r="107" spans="2:40" x14ac:dyDescent="0.25">
      <c r="B107" s="44" t="s">
        <v>1180</v>
      </c>
      <c r="AL107" s="62">
        <f t="shared" si="10"/>
        <v>0</v>
      </c>
    </row>
    <row r="108" spans="2:40" x14ac:dyDescent="0.25">
      <c r="AL108" s="62">
        <f t="shared" si="10"/>
        <v>0</v>
      </c>
    </row>
    <row r="109" spans="2:40" x14ac:dyDescent="0.25">
      <c r="AL109" s="62">
        <f t="shared" si="10"/>
        <v>0</v>
      </c>
    </row>
    <row r="110" spans="2:40" x14ac:dyDescent="0.25">
      <c r="AL110" s="62">
        <f t="shared" si="10"/>
        <v>0</v>
      </c>
    </row>
    <row r="111" spans="2:40" x14ac:dyDescent="0.25">
      <c r="AL111" s="62">
        <f t="shared" si="10"/>
        <v>0</v>
      </c>
    </row>
    <row r="112" spans="2:40" x14ac:dyDescent="0.25">
      <c r="AL112" s="62">
        <f t="shared" si="10"/>
        <v>0</v>
      </c>
    </row>
    <row r="113" spans="38:38" x14ac:dyDescent="0.25">
      <c r="AL113" s="62">
        <f t="shared" si="10"/>
        <v>0</v>
      </c>
    </row>
    <row r="114" spans="38:38" x14ac:dyDescent="0.25">
      <c r="AL114" s="62">
        <f t="shared" si="10"/>
        <v>0</v>
      </c>
    </row>
    <row r="115" spans="38:38" x14ac:dyDescent="0.25">
      <c r="AL115" s="62">
        <f t="shared" si="10"/>
        <v>0</v>
      </c>
    </row>
    <row r="116" spans="38:38" x14ac:dyDescent="0.25">
      <c r="AL116" s="62">
        <f t="shared" si="10"/>
        <v>0</v>
      </c>
    </row>
    <row r="117" spans="38:38" x14ac:dyDescent="0.25">
      <c r="AL117" s="62">
        <f t="shared" si="10"/>
        <v>0</v>
      </c>
    </row>
    <row r="118" spans="38:38" x14ac:dyDescent="0.25">
      <c r="AL118" s="62">
        <f t="shared" si="10"/>
        <v>0</v>
      </c>
    </row>
    <row r="119" spans="38:38" x14ac:dyDescent="0.25">
      <c r="AL119" s="62">
        <f t="shared" si="10"/>
        <v>0</v>
      </c>
    </row>
  </sheetData>
  <sortState ref="B21:D107">
    <sortCondition ref="D21:D107"/>
    <sortCondition ref="B21:B107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42"/>
  <sheetViews>
    <sheetView zoomScale="80" zoomScaleNormal="80" zoomScalePageLayoutView="80" workbookViewId="0">
      <pane xSplit="4" ySplit="19" topLeftCell="E101" activePane="bottomRight" state="frozen"/>
      <selection activeCell="E19" sqref="E19"/>
      <selection pane="topRight" activeCell="E19" sqref="E19"/>
      <selection pane="bottomLeft" activeCell="E19" sqref="E19"/>
      <selection pane="bottomRight" activeCell="L10" sqref="L10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1181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1182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121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115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7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371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1886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8" t="s">
        <v>7</v>
      </c>
      <c r="C12" s="108"/>
      <c r="D12" s="108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7" t="s">
        <v>11</v>
      </c>
      <c r="C13" s="107"/>
      <c r="D13" s="107"/>
      <c r="E13" s="86">
        <f>SUM(E20:E138)</f>
        <v>111</v>
      </c>
      <c r="F13" s="86">
        <f t="shared" ref="F13:AL13" si="0">SUM(F20:F138)</f>
        <v>110</v>
      </c>
      <c r="G13" s="86">
        <f t="shared" si="0"/>
        <v>109</v>
      </c>
      <c r="H13" s="86">
        <f t="shared" si="0"/>
        <v>106</v>
      </c>
      <c r="I13" s="86">
        <f t="shared" si="0"/>
        <v>104</v>
      </c>
      <c r="J13" s="86">
        <f t="shared" si="0"/>
        <v>101</v>
      </c>
      <c r="K13" s="86">
        <f t="shared" si="0"/>
        <v>94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735</v>
      </c>
      <c r="AM13" s="18">
        <f>SUM(AM20:AM138)</f>
        <v>115</v>
      </c>
      <c r="AN13" s="19" t="e">
        <f>SUM(AN20:AN120)</f>
        <v>#VALUE!</v>
      </c>
    </row>
    <row r="14" spans="1:50" x14ac:dyDescent="0.25">
      <c r="B14" s="87"/>
      <c r="C14" s="87"/>
      <c r="D14" s="87" t="s">
        <v>1887</v>
      </c>
      <c r="E14" s="23">
        <f>SUMIF($D$20:$D$138,56700,E20:E138)</f>
        <v>35</v>
      </c>
      <c r="F14" s="23">
        <f t="shared" ref="F14:AL14" si="1">SUMIF($D$20:$D$138,56700,F20:F138)</f>
        <v>34</v>
      </c>
      <c r="G14" s="23">
        <f t="shared" si="1"/>
        <v>31</v>
      </c>
      <c r="H14" s="23">
        <f t="shared" si="1"/>
        <v>31</v>
      </c>
      <c r="I14" s="23">
        <f t="shared" si="1"/>
        <v>30</v>
      </c>
      <c r="J14" s="23">
        <f t="shared" si="1"/>
        <v>32</v>
      </c>
      <c r="K14" s="23">
        <f t="shared" si="1"/>
        <v>29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222</v>
      </c>
      <c r="AM14" s="88"/>
      <c r="AN14" s="88"/>
    </row>
    <row r="15" spans="1:50" x14ac:dyDescent="0.25">
      <c r="B15" s="87"/>
      <c r="C15" s="87"/>
      <c r="D15" s="87" t="s">
        <v>1888</v>
      </c>
      <c r="E15" s="23">
        <f ca="1">SUMIF($D$20:$D$138,56705,E21:E138)</f>
        <v>40</v>
      </c>
      <c r="F15" s="23">
        <f t="shared" ref="F15:AL15" ca="1" si="2">SUMIF($D$20:$D$138,56705,F21:F138)</f>
        <v>40</v>
      </c>
      <c r="G15" s="23">
        <f t="shared" ca="1" si="2"/>
        <v>40</v>
      </c>
      <c r="H15" s="23">
        <f t="shared" ca="1" si="2"/>
        <v>37</v>
      </c>
      <c r="I15" s="23">
        <f t="shared" ca="1" si="2"/>
        <v>38</v>
      </c>
      <c r="J15" s="23">
        <f t="shared" ca="1" si="2"/>
        <v>33</v>
      </c>
      <c r="K15" s="23">
        <f t="shared" ca="1" si="2"/>
        <v>35</v>
      </c>
      <c r="L15" s="23">
        <f t="shared" ca="1" si="2"/>
        <v>0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>
        <f t="shared" ca="1" si="2"/>
        <v>0</v>
      </c>
      <c r="T15" s="23">
        <f t="shared" ca="1" si="2"/>
        <v>0</v>
      </c>
      <c r="U15" s="23">
        <f t="shared" ca="1" si="2"/>
        <v>0</v>
      </c>
      <c r="V15" s="23">
        <f t="shared" ca="1" si="2"/>
        <v>0</v>
      </c>
      <c r="W15" s="23">
        <f t="shared" ca="1" si="2"/>
        <v>0</v>
      </c>
      <c r="X15" s="23">
        <f t="shared" ca="1" si="2"/>
        <v>0</v>
      </c>
      <c r="Y15" s="23">
        <f t="shared" ca="1" si="2"/>
        <v>0</v>
      </c>
      <c r="Z15" s="23">
        <f t="shared" ca="1" si="2"/>
        <v>0</v>
      </c>
      <c r="AA15" s="23">
        <f t="shared" ca="1" si="2"/>
        <v>0</v>
      </c>
      <c r="AB15" s="23">
        <f t="shared" ca="1" si="2"/>
        <v>0</v>
      </c>
      <c r="AC15" s="23">
        <f t="shared" ca="1" si="2"/>
        <v>0</v>
      </c>
      <c r="AD15" s="23">
        <f t="shared" ca="1" si="2"/>
        <v>0</v>
      </c>
      <c r="AE15" s="23">
        <f t="shared" ca="1" si="2"/>
        <v>0</v>
      </c>
      <c r="AF15" s="23">
        <f t="shared" ca="1" si="2"/>
        <v>0</v>
      </c>
      <c r="AG15" s="23">
        <f t="shared" ca="1" si="2"/>
        <v>0</v>
      </c>
      <c r="AH15" s="23">
        <f t="shared" ca="1" si="2"/>
        <v>0</v>
      </c>
      <c r="AI15" s="23">
        <f t="shared" ca="1" si="2"/>
        <v>0</v>
      </c>
      <c r="AJ15" s="23">
        <f t="shared" ca="1" si="2"/>
        <v>0</v>
      </c>
      <c r="AK15" s="23">
        <f t="shared" ca="1" si="2"/>
        <v>0</v>
      </c>
      <c r="AL15" s="23">
        <f t="shared" ca="1" si="2"/>
        <v>263</v>
      </c>
      <c r="AM15" s="88"/>
      <c r="AN15" s="88"/>
    </row>
    <row r="16" spans="1:50" x14ac:dyDescent="0.25">
      <c r="B16" s="87"/>
      <c r="C16" s="87"/>
      <c r="D16" s="87" t="s">
        <v>1889</v>
      </c>
      <c r="E16" s="23">
        <f ca="1">SUMIF($D$20:$D$138,56710,E22:E138)</f>
        <v>34</v>
      </c>
      <c r="F16" s="23">
        <f t="shared" ref="F16:AL16" ca="1" si="3">SUMIF($D$20:$D$138,56710,F22:F138)</f>
        <v>34</v>
      </c>
      <c r="G16" s="23">
        <f t="shared" ca="1" si="3"/>
        <v>36</v>
      </c>
      <c r="H16" s="23">
        <f t="shared" ca="1" si="3"/>
        <v>36</v>
      </c>
      <c r="I16" s="23">
        <f t="shared" ca="1" si="3"/>
        <v>34</v>
      </c>
      <c r="J16" s="23">
        <f t="shared" ca="1" si="3"/>
        <v>35</v>
      </c>
      <c r="K16" s="23">
        <f t="shared" ca="1" si="3"/>
        <v>29</v>
      </c>
      <c r="L16" s="23">
        <f t="shared" ca="1" si="3"/>
        <v>0</v>
      </c>
      <c r="M16" s="23">
        <f t="shared" ca="1" si="3"/>
        <v>0</v>
      </c>
      <c r="N16" s="23">
        <f t="shared" ca="1" si="3"/>
        <v>0</v>
      </c>
      <c r="O16" s="23">
        <f t="shared" ca="1" si="3"/>
        <v>0</v>
      </c>
      <c r="P16" s="23">
        <f t="shared" ca="1" si="3"/>
        <v>0</v>
      </c>
      <c r="Q16" s="23">
        <f t="shared" ca="1" si="3"/>
        <v>0</v>
      </c>
      <c r="R16" s="23">
        <f t="shared" ca="1" si="3"/>
        <v>0</v>
      </c>
      <c r="S16" s="23">
        <f t="shared" ca="1" si="3"/>
        <v>0</v>
      </c>
      <c r="T16" s="23">
        <f t="shared" ca="1" si="3"/>
        <v>0</v>
      </c>
      <c r="U16" s="23">
        <f t="shared" ca="1" si="3"/>
        <v>0</v>
      </c>
      <c r="V16" s="23">
        <f t="shared" ca="1" si="3"/>
        <v>0</v>
      </c>
      <c r="W16" s="23">
        <f t="shared" ca="1" si="3"/>
        <v>0</v>
      </c>
      <c r="X16" s="23">
        <f t="shared" ca="1" si="3"/>
        <v>0</v>
      </c>
      <c r="Y16" s="23">
        <f t="shared" ca="1" si="3"/>
        <v>0</v>
      </c>
      <c r="Z16" s="23">
        <f t="shared" ca="1" si="3"/>
        <v>0</v>
      </c>
      <c r="AA16" s="23">
        <f t="shared" ca="1" si="3"/>
        <v>0</v>
      </c>
      <c r="AB16" s="23">
        <f t="shared" ca="1" si="3"/>
        <v>0</v>
      </c>
      <c r="AC16" s="23">
        <f t="shared" ca="1" si="3"/>
        <v>0</v>
      </c>
      <c r="AD16" s="23">
        <f t="shared" ca="1" si="3"/>
        <v>0</v>
      </c>
      <c r="AE16" s="23">
        <f t="shared" ca="1" si="3"/>
        <v>0</v>
      </c>
      <c r="AF16" s="23">
        <f t="shared" ca="1" si="3"/>
        <v>0</v>
      </c>
      <c r="AG16" s="23">
        <f t="shared" ca="1" si="3"/>
        <v>0</v>
      </c>
      <c r="AH16" s="23">
        <f t="shared" ca="1" si="3"/>
        <v>0</v>
      </c>
      <c r="AI16" s="23">
        <f t="shared" ca="1" si="3"/>
        <v>0</v>
      </c>
      <c r="AJ16" s="23">
        <f t="shared" ca="1" si="3"/>
        <v>0</v>
      </c>
      <c r="AK16" s="23">
        <f t="shared" ca="1" si="3"/>
        <v>0</v>
      </c>
      <c r="AL16" s="23">
        <f t="shared" ca="1" si="3"/>
        <v>238</v>
      </c>
      <c r="AM16" s="88"/>
      <c r="AN16" s="88"/>
    </row>
    <row r="17" spans="1:40" x14ac:dyDescent="0.25">
      <c r="A17" s="79"/>
      <c r="B17" s="110" t="s">
        <v>13</v>
      </c>
      <c r="C17" s="110"/>
      <c r="D17" s="110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40" x14ac:dyDescent="0.25">
      <c r="B18" s="111" t="s">
        <v>14</v>
      </c>
      <c r="C18" s="111"/>
      <c r="D18" s="111"/>
      <c r="E18" s="90">
        <f t="shared" ref="E18:AK18" si="4">IF(E13=0,0,1)</f>
        <v>1</v>
      </c>
      <c r="F18" s="90">
        <f t="shared" si="4"/>
        <v>1</v>
      </c>
      <c r="G18" s="90">
        <f t="shared" si="4"/>
        <v>1</v>
      </c>
      <c r="H18" s="90">
        <f t="shared" si="4"/>
        <v>1</v>
      </c>
      <c r="I18" s="90">
        <f t="shared" si="4"/>
        <v>1</v>
      </c>
      <c r="J18" s="90">
        <f t="shared" si="4"/>
        <v>1</v>
      </c>
      <c r="K18" s="90">
        <f t="shared" si="4"/>
        <v>1</v>
      </c>
      <c r="L18" s="90">
        <f t="shared" si="4"/>
        <v>0</v>
      </c>
      <c r="M18" s="90">
        <f t="shared" si="4"/>
        <v>0</v>
      </c>
      <c r="N18" s="90">
        <f t="shared" si="4"/>
        <v>0</v>
      </c>
      <c r="O18" s="90">
        <f t="shared" si="4"/>
        <v>0</v>
      </c>
      <c r="P18" s="90">
        <f t="shared" si="4"/>
        <v>0</v>
      </c>
      <c r="Q18" s="90">
        <f t="shared" si="4"/>
        <v>0</v>
      </c>
      <c r="R18" s="90">
        <f t="shared" si="4"/>
        <v>0</v>
      </c>
      <c r="S18" s="90">
        <f t="shared" si="4"/>
        <v>0</v>
      </c>
      <c r="T18" s="90">
        <f t="shared" si="4"/>
        <v>0</v>
      </c>
      <c r="U18" s="90">
        <f t="shared" si="4"/>
        <v>0</v>
      </c>
      <c r="V18" s="90">
        <f t="shared" si="4"/>
        <v>0</v>
      </c>
      <c r="W18" s="90">
        <f t="shared" si="4"/>
        <v>0</v>
      </c>
      <c r="X18" s="90">
        <f t="shared" si="4"/>
        <v>0</v>
      </c>
      <c r="Y18" s="90">
        <f t="shared" si="4"/>
        <v>0</v>
      </c>
      <c r="Z18" s="90">
        <f t="shared" si="4"/>
        <v>0</v>
      </c>
      <c r="AA18" s="90">
        <f t="shared" si="4"/>
        <v>0</v>
      </c>
      <c r="AB18" s="90">
        <f t="shared" si="4"/>
        <v>0</v>
      </c>
      <c r="AC18" s="90">
        <f t="shared" si="4"/>
        <v>0</v>
      </c>
      <c r="AD18" s="90">
        <f t="shared" si="4"/>
        <v>0</v>
      </c>
      <c r="AE18" s="90">
        <f t="shared" si="4"/>
        <v>0</v>
      </c>
      <c r="AF18" s="90">
        <f t="shared" si="4"/>
        <v>0</v>
      </c>
      <c r="AG18" s="90">
        <f t="shared" si="4"/>
        <v>0</v>
      </c>
      <c r="AH18" s="90">
        <f t="shared" si="4"/>
        <v>0</v>
      </c>
      <c r="AI18" s="90">
        <f t="shared" si="4"/>
        <v>0</v>
      </c>
      <c r="AJ18" s="90">
        <f t="shared" si="4"/>
        <v>0</v>
      </c>
      <c r="AK18" s="90">
        <f t="shared" si="4"/>
        <v>0</v>
      </c>
      <c r="AL18" s="81">
        <f>SUM(E18:AJ18)</f>
        <v>7</v>
      </c>
      <c r="AM18" s="88"/>
      <c r="AN18" s="88"/>
    </row>
    <row r="19" spans="1:40" ht="66.95" customHeight="1" x14ac:dyDescent="0.25">
      <c r="A19" s="91"/>
      <c r="B19" s="109" t="s">
        <v>15</v>
      </c>
      <c r="C19" s="109"/>
      <c r="D19" s="10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40" x14ac:dyDescent="0.25">
      <c r="B20" s="44" t="s">
        <v>1199</v>
      </c>
      <c r="C20" s="44" t="s">
        <v>1200</v>
      </c>
      <c r="D20" s="44">
        <v>56700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49" si="5">SUM(E20:AK20)</f>
        <v>0</v>
      </c>
      <c r="AM20" s="42">
        <f t="shared" ref="AM20:AM84" si="6">IF(AL20=0,0,1)</f>
        <v>0</v>
      </c>
      <c r="AN20" s="43" t="e">
        <f t="shared" ref="AN20:AN51" si="7">SUMPRODUCT($E$17:$AL$17,E20:AK20)</f>
        <v>#VALUE!</v>
      </c>
    </row>
    <row r="21" spans="1:40" x14ac:dyDescent="0.25">
      <c r="B21" s="44" t="s">
        <v>1213</v>
      </c>
      <c r="C21" s="44" t="s">
        <v>1214</v>
      </c>
      <c r="D21" s="44">
        <v>56700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5"/>
        <v>7</v>
      </c>
      <c r="AM21" s="42">
        <f t="shared" si="6"/>
        <v>1</v>
      </c>
      <c r="AN21" s="43" t="e">
        <f t="shared" si="7"/>
        <v>#VALUE!</v>
      </c>
    </row>
    <row r="22" spans="1:40" x14ac:dyDescent="0.25">
      <c r="B22" s="44" t="s">
        <v>1219</v>
      </c>
      <c r="C22" s="44" t="s">
        <v>1220</v>
      </c>
      <c r="D22" s="44">
        <v>56700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J22" s="77">
        <v>0</v>
      </c>
      <c r="K22" s="77">
        <v>1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6</v>
      </c>
      <c r="AM22" s="42">
        <f t="shared" si="6"/>
        <v>1</v>
      </c>
      <c r="AN22" s="43" t="e">
        <f t="shared" si="7"/>
        <v>#VALUE!</v>
      </c>
    </row>
    <row r="23" spans="1:40" x14ac:dyDescent="0.25">
      <c r="B23" s="44" t="s">
        <v>1225</v>
      </c>
      <c r="C23" s="44" t="s">
        <v>1226</v>
      </c>
      <c r="D23" s="44">
        <v>56700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7</v>
      </c>
      <c r="AM23" s="42">
        <f t="shared" si="6"/>
        <v>1</v>
      </c>
      <c r="AN23" s="43" t="e">
        <f t="shared" si="7"/>
        <v>#VALUE!</v>
      </c>
    </row>
    <row r="24" spans="1:40" x14ac:dyDescent="0.25">
      <c r="B24" s="44" t="s">
        <v>1229</v>
      </c>
      <c r="C24" s="44" t="s">
        <v>1230</v>
      </c>
      <c r="D24" s="44">
        <v>56700</v>
      </c>
      <c r="E24" s="77">
        <v>1</v>
      </c>
      <c r="F24" s="77">
        <v>1</v>
      </c>
      <c r="G24" s="77">
        <v>1</v>
      </c>
      <c r="H24" s="77">
        <v>1</v>
      </c>
      <c r="I24" s="77">
        <v>0</v>
      </c>
      <c r="J24" s="77">
        <v>1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5</v>
      </c>
      <c r="AM24" s="42">
        <f t="shared" si="6"/>
        <v>1</v>
      </c>
      <c r="AN24" s="43" t="e">
        <f t="shared" si="7"/>
        <v>#VALUE!</v>
      </c>
    </row>
    <row r="25" spans="1:40" x14ac:dyDescent="0.25">
      <c r="B25" s="44" t="s">
        <v>1233</v>
      </c>
      <c r="C25" s="44" t="s">
        <v>1234</v>
      </c>
      <c r="D25" s="44">
        <v>56700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J25" s="77">
        <v>1</v>
      </c>
      <c r="K25" s="77">
        <v>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7</v>
      </c>
      <c r="AM25" s="42">
        <f t="shared" si="6"/>
        <v>1</v>
      </c>
      <c r="AN25" s="43" t="e">
        <f t="shared" si="7"/>
        <v>#VALUE!</v>
      </c>
    </row>
    <row r="26" spans="1:40" x14ac:dyDescent="0.25">
      <c r="B26" s="44" t="s">
        <v>1239</v>
      </c>
      <c r="C26" s="44" t="s">
        <v>1240</v>
      </c>
      <c r="D26" s="44">
        <v>56700</v>
      </c>
      <c r="E26" s="77">
        <v>1</v>
      </c>
      <c r="F26" s="77">
        <v>1</v>
      </c>
      <c r="G26" s="77">
        <v>0</v>
      </c>
      <c r="H26" s="77">
        <v>1</v>
      </c>
      <c r="I26" s="77">
        <v>1</v>
      </c>
      <c r="J26" s="77">
        <v>1</v>
      </c>
      <c r="K26" s="77">
        <v>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6</v>
      </c>
      <c r="AM26" s="42">
        <f t="shared" si="6"/>
        <v>1</v>
      </c>
      <c r="AN26" s="43" t="e">
        <f t="shared" si="7"/>
        <v>#VALUE!</v>
      </c>
    </row>
    <row r="27" spans="1:40" x14ac:dyDescent="0.25">
      <c r="B27" s="44" t="s">
        <v>1241</v>
      </c>
      <c r="C27" s="44" t="s">
        <v>1242</v>
      </c>
      <c r="D27" s="44">
        <v>56700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0</v>
      </c>
      <c r="AM27" s="42">
        <f t="shared" si="6"/>
        <v>0</v>
      </c>
      <c r="AN27" s="43" t="e">
        <f t="shared" si="7"/>
        <v>#VALUE!</v>
      </c>
    </row>
    <row r="28" spans="1:40" x14ac:dyDescent="0.25">
      <c r="B28" s="44" t="s">
        <v>1251</v>
      </c>
      <c r="C28" s="44" t="s">
        <v>1252</v>
      </c>
      <c r="D28" s="44">
        <v>56700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J28" s="77">
        <v>1</v>
      </c>
      <c r="K28" s="77">
        <v>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7</v>
      </c>
      <c r="AM28" s="42">
        <f t="shared" si="6"/>
        <v>1</v>
      </c>
      <c r="AN28" s="43" t="e">
        <f t="shared" si="7"/>
        <v>#VALUE!</v>
      </c>
    </row>
    <row r="29" spans="1:40" x14ac:dyDescent="0.25">
      <c r="B29" s="44" t="s">
        <v>1253</v>
      </c>
      <c r="C29" s="44" t="s">
        <v>1254</v>
      </c>
      <c r="D29" s="44">
        <v>56700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J29" s="77">
        <v>1</v>
      </c>
      <c r="K29" s="77">
        <v>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7</v>
      </c>
      <c r="AM29" s="42">
        <f t="shared" si="6"/>
        <v>1</v>
      </c>
      <c r="AN29" s="43" t="e">
        <f t="shared" si="7"/>
        <v>#VALUE!</v>
      </c>
    </row>
    <row r="30" spans="1:40" x14ac:dyDescent="0.25">
      <c r="B30" s="44" t="s">
        <v>1257</v>
      </c>
      <c r="C30" s="44" t="s">
        <v>1258</v>
      </c>
      <c r="D30" s="44">
        <v>56700</v>
      </c>
      <c r="E30" s="77">
        <v>1</v>
      </c>
      <c r="F30" s="77">
        <v>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2</v>
      </c>
      <c r="AM30" s="42">
        <f t="shared" si="6"/>
        <v>1</v>
      </c>
      <c r="AN30" s="43" t="e">
        <f t="shared" si="7"/>
        <v>#VALUE!</v>
      </c>
    </row>
    <row r="31" spans="1:40" x14ac:dyDescent="0.25">
      <c r="B31" s="44" t="s">
        <v>1259</v>
      </c>
      <c r="C31" s="44" t="s">
        <v>1260</v>
      </c>
      <c r="D31" s="44">
        <v>56700</v>
      </c>
      <c r="E31" s="77">
        <v>1</v>
      </c>
      <c r="F31" s="77">
        <v>1</v>
      </c>
      <c r="G31" s="77">
        <v>1</v>
      </c>
      <c r="H31" s="77">
        <v>1</v>
      </c>
      <c r="I31" s="77">
        <v>1</v>
      </c>
      <c r="J31" s="77">
        <v>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6</v>
      </c>
      <c r="AM31" s="42">
        <f t="shared" si="6"/>
        <v>1</v>
      </c>
      <c r="AN31" s="43" t="e">
        <f t="shared" si="7"/>
        <v>#VALUE!</v>
      </c>
    </row>
    <row r="32" spans="1:40" x14ac:dyDescent="0.25">
      <c r="B32" s="44" t="s">
        <v>1263</v>
      </c>
      <c r="C32" s="44" t="s">
        <v>1264</v>
      </c>
      <c r="D32" s="44">
        <v>56700</v>
      </c>
      <c r="E32" s="77">
        <v>1</v>
      </c>
      <c r="F32" s="77">
        <v>1</v>
      </c>
      <c r="G32" s="77">
        <v>1</v>
      </c>
      <c r="H32" s="77">
        <v>1</v>
      </c>
      <c r="I32" s="77">
        <v>1</v>
      </c>
      <c r="J32" s="77">
        <v>1</v>
      </c>
      <c r="K32" s="77">
        <v>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7</v>
      </c>
      <c r="AM32" s="42">
        <f t="shared" si="6"/>
        <v>1</v>
      </c>
      <c r="AN32" s="43" t="e">
        <f t="shared" si="7"/>
        <v>#VALUE!</v>
      </c>
    </row>
    <row r="33" spans="2:40" x14ac:dyDescent="0.25">
      <c r="B33" s="44" t="s">
        <v>1289</v>
      </c>
      <c r="C33" s="44" t="s">
        <v>1290</v>
      </c>
      <c r="D33" s="44">
        <v>56700</v>
      </c>
      <c r="E33" s="77">
        <v>1</v>
      </c>
      <c r="F33" s="77">
        <v>1</v>
      </c>
      <c r="G33" s="77">
        <v>1</v>
      </c>
      <c r="H33" s="77">
        <v>1</v>
      </c>
      <c r="I33" s="77">
        <v>1</v>
      </c>
      <c r="J33" s="77">
        <v>1</v>
      </c>
      <c r="K33" s="77">
        <v>1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7</v>
      </c>
      <c r="AM33" s="42">
        <f t="shared" si="6"/>
        <v>1</v>
      </c>
      <c r="AN33" s="43" t="e">
        <f t="shared" si="7"/>
        <v>#VALUE!</v>
      </c>
    </row>
    <row r="34" spans="2:40" x14ac:dyDescent="0.25">
      <c r="B34" s="44" t="s">
        <v>1295</v>
      </c>
      <c r="C34" s="44" t="s">
        <v>1296</v>
      </c>
      <c r="D34" s="44">
        <v>56700</v>
      </c>
      <c r="E34" s="77">
        <v>1</v>
      </c>
      <c r="F34" s="77">
        <v>1</v>
      </c>
      <c r="G34" s="77">
        <v>1</v>
      </c>
      <c r="H34" s="77">
        <v>1</v>
      </c>
      <c r="I34" s="77">
        <v>1</v>
      </c>
      <c r="J34" s="77">
        <v>1</v>
      </c>
      <c r="K34" s="77">
        <v>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7</v>
      </c>
      <c r="AM34" s="42">
        <f t="shared" si="6"/>
        <v>1</v>
      </c>
      <c r="AN34" s="43" t="e">
        <f t="shared" si="7"/>
        <v>#VALUE!</v>
      </c>
    </row>
    <row r="35" spans="2:40" x14ac:dyDescent="0.25">
      <c r="B35" s="44" t="s">
        <v>1299</v>
      </c>
      <c r="C35" s="44" t="s">
        <v>1300</v>
      </c>
      <c r="D35" s="44">
        <v>56700</v>
      </c>
      <c r="E35" s="77">
        <v>1</v>
      </c>
      <c r="F35" s="77">
        <v>1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7</v>
      </c>
      <c r="AM35" s="42">
        <f t="shared" si="6"/>
        <v>1</v>
      </c>
      <c r="AN35" s="43" t="e">
        <f t="shared" si="7"/>
        <v>#VALUE!</v>
      </c>
    </row>
    <row r="36" spans="2:40" x14ac:dyDescent="0.25">
      <c r="B36" s="44" t="s">
        <v>1307</v>
      </c>
      <c r="C36" s="44" t="s">
        <v>1308</v>
      </c>
      <c r="D36" s="44">
        <v>56700</v>
      </c>
      <c r="E36" s="77">
        <v>1</v>
      </c>
      <c r="F36" s="77">
        <v>1</v>
      </c>
      <c r="G36" s="77">
        <v>1</v>
      </c>
      <c r="H36" s="77">
        <v>1</v>
      </c>
      <c r="I36" s="77">
        <v>1</v>
      </c>
      <c r="J36" s="77">
        <v>1</v>
      </c>
      <c r="K36" s="77">
        <v>1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7</v>
      </c>
      <c r="AM36" s="42">
        <f t="shared" si="6"/>
        <v>1</v>
      </c>
      <c r="AN36" s="43" t="e">
        <f t="shared" si="7"/>
        <v>#VALUE!</v>
      </c>
    </row>
    <row r="37" spans="2:40" x14ac:dyDescent="0.25">
      <c r="B37" s="44" t="s">
        <v>1319</v>
      </c>
      <c r="C37" s="44" t="s">
        <v>1320</v>
      </c>
      <c r="D37" s="44">
        <v>56700</v>
      </c>
      <c r="E37" s="77">
        <v>1</v>
      </c>
      <c r="F37" s="77">
        <v>1</v>
      </c>
      <c r="G37" s="77">
        <v>1</v>
      </c>
      <c r="H37" s="77">
        <v>1</v>
      </c>
      <c r="I37" s="77">
        <v>1</v>
      </c>
      <c r="J37" s="77">
        <v>1</v>
      </c>
      <c r="K37" s="77">
        <v>1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7</v>
      </c>
      <c r="AM37" s="42">
        <f t="shared" si="6"/>
        <v>1</v>
      </c>
      <c r="AN37" s="43" t="e">
        <f t="shared" si="7"/>
        <v>#VALUE!</v>
      </c>
    </row>
    <row r="38" spans="2:40" x14ac:dyDescent="0.25">
      <c r="B38" s="44" t="s">
        <v>1321</v>
      </c>
      <c r="C38" s="44" t="s">
        <v>1322</v>
      </c>
      <c r="D38" s="44">
        <v>56700</v>
      </c>
      <c r="E38" s="77">
        <v>1</v>
      </c>
      <c r="F38" s="77">
        <v>1</v>
      </c>
      <c r="G38" s="77">
        <v>1</v>
      </c>
      <c r="H38" s="77">
        <v>1</v>
      </c>
      <c r="I38" s="77">
        <v>1</v>
      </c>
      <c r="J38" s="77">
        <v>1</v>
      </c>
      <c r="K38" s="77">
        <v>1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7</v>
      </c>
      <c r="AM38" s="42">
        <f t="shared" si="6"/>
        <v>1</v>
      </c>
      <c r="AN38" s="43" t="e">
        <f t="shared" si="7"/>
        <v>#VALUE!</v>
      </c>
    </row>
    <row r="39" spans="2:40" x14ac:dyDescent="0.25">
      <c r="B39" s="44" t="s">
        <v>1325</v>
      </c>
      <c r="C39" s="44" t="s">
        <v>1326</v>
      </c>
      <c r="D39" s="44">
        <v>56700</v>
      </c>
      <c r="E39" s="77">
        <v>1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7</v>
      </c>
      <c r="AM39" s="42">
        <f t="shared" si="6"/>
        <v>1</v>
      </c>
      <c r="AN39" s="43" t="e">
        <f t="shared" si="7"/>
        <v>#VALUE!</v>
      </c>
    </row>
    <row r="40" spans="2:40" x14ac:dyDescent="0.25">
      <c r="B40" s="44" t="s">
        <v>1329</v>
      </c>
      <c r="C40" s="44" t="s">
        <v>1330</v>
      </c>
      <c r="D40" s="44">
        <v>56700</v>
      </c>
      <c r="E40" s="77">
        <v>1</v>
      </c>
      <c r="F40" s="77">
        <v>1</v>
      </c>
      <c r="G40" s="77">
        <v>1</v>
      </c>
      <c r="H40" s="77">
        <v>1</v>
      </c>
      <c r="I40" s="77">
        <v>1</v>
      </c>
      <c r="J40" s="77">
        <v>1</v>
      </c>
      <c r="K40" s="77">
        <v>1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7</v>
      </c>
      <c r="AM40" s="42">
        <f t="shared" si="6"/>
        <v>1</v>
      </c>
      <c r="AN40" s="43" t="e">
        <f t="shared" si="7"/>
        <v>#VALUE!</v>
      </c>
    </row>
    <row r="41" spans="2:40" x14ac:dyDescent="0.25">
      <c r="B41" s="44" t="s">
        <v>1331</v>
      </c>
      <c r="C41" s="44" t="s">
        <v>1332</v>
      </c>
      <c r="D41" s="44">
        <v>56700</v>
      </c>
      <c r="E41" s="77">
        <v>1</v>
      </c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6</v>
      </c>
      <c r="AM41" s="42">
        <f t="shared" si="6"/>
        <v>1</v>
      </c>
      <c r="AN41" s="43" t="e">
        <f t="shared" si="7"/>
        <v>#VALUE!</v>
      </c>
    </row>
    <row r="42" spans="2:40" x14ac:dyDescent="0.25">
      <c r="B42" s="44" t="s">
        <v>1335</v>
      </c>
      <c r="C42" s="44" t="s">
        <v>1336</v>
      </c>
      <c r="D42" s="44">
        <v>56700</v>
      </c>
      <c r="E42" s="77">
        <v>1</v>
      </c>
      <c r="F42" s="77">
        <v>1</v>
      </c>
      <c r="G42" s="77">
        <v>1</v>
      </c>
      <c r="H42" s="77">
        <v>1</v>
      </c>
      <c r="I42" s="77">
        <v>1</v>
      </c>
      <c r="J42" s="77">
        <v>1</v>
      </c>
      <c r="K42" s="77">
        <v>1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7</v>
      </c>
      <c r="AM42" s="42">
        <f t="shared" si="6"/>
        <v>1</v>
      </c>
      <c r="AN42" s="43" t="e">
        <f t="shared" si="7"/>
        <v>#VALUE!</v>
      </c>
    </row>
    <row r="43" spans="2:40" x14ac:dyDescent="0.25">
      <c r="B43" s="44" t="s">
        <v>1337</v>
      </c>
      <c r="C43" s="44" t="s">
        <v>1338</v>
      </c>
      <c r="D43" s="44">
        <v>56700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7</v>
      </c>
      <c r="AM43" s="42">
        <f t="shared" si="6"/>
        <v>1</v>
      </c>
      <c r="AN43" s="43" t="e">
        <f t="shared" si="7"/>
        <v>#VALUE!</v>
      </c>
    </row>
    <row r="44" spans="2:40" x14ac:dyDescent="0.25">
      <c r="B44" s="44" t="s">
        <v>1345</v>
      </c>
      <c r="C44" s="44" t="s">
        <v>1346</v>
      </c>
      <c r="D44" s="44">
        <v>56700</v>
      </c>
      <c r="E44" s="77">
        <v>1</v>
      </c>
      <c r="F44" s="77">
        <v>1</v>
      </c>
      <c r="G44" s="77">
        <v>1</v>
      </c>
      <c r="H44" s="77">
        <v>1</v>
      </c>
      <c r="I44" s="77">
        <v>1</v>
      </c>
      <c r="J44" s="77">
        <v>1</v>
      </c>
      <c r="K44" s="77">
        <v>1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7</v>
      </c>
      <c r="AM44" s="42">
        <f t="shared" si="6"/>
        <v>1</v>
      </c>
      <c r="AN44" s="43" t="e">
        <f t="shared" si="7"/>
        <v>#VALUE!</v>
      </c>
    </row>
    <row r="45" spans="2:40" x14ac:dyDescent="0.25">
      <c r="B45" s="44" t="s">
        <v>1349</v>
      </c>
      <c r="C45" s="44" t="s">
        <v>1350</v>
      </c>
      <c r="D45" s="44">
        <v>56700</v>
      </c>
      <c r="E45" s="77">
        <v>1</v>
      </c>
      <c r="F45" s="77">
        <v>1</v>
      </c>
      <c r="G45" s="77">
        <v>0</v>
      </c>
      <c r="H45" s="77">
        <v>0</v>
      </c>
      <c r="I45" s="77">
        <v>1</v>
      </c>
      <c r="J45" s="77">
        <v>1</v>
      </c>
      <c r="K45" s="77">
        <v>1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5</v>
      </c>
      <c r="AM45" s="42">
        <f t="shared" si="6"/>
        <v>1</v>
      </c>
      <c r="AN45" s="43" t="e">
        <f t="shared" si="7"/>
        <v>#VALUE!</v>
      </c>
    </row>
    <row r="46" spans="2:40" x14ac:dyDescent="0.25">
      <c r="B46" s="44" t="s">
        <v>1363</v>
      </c>
      <c r="C46" s="44" t="s">
        <v>1364</v>
      </c>
      <c r="D46" s="44">
        <v>56700</v>
      </c>
      <c r="E46" s="77">
        <v>1</v>
      </c>
      <c r="F46" s="77">
        <v>1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7</v>
      </c>
      <c r="AM46" s="42">
        <f t="shared" si="6"/>
        <v>1</v>
      </c>
      <c r="AN46" s="43" t="e">
        <f t="shared" si="7"/>
        <v>#VALUE!</v>
      </c>
    </row>
    <row r="47" spans="2:40" x14ac:dyDescent="0.25">
      <c r="B47" s="44" t="s">
        <v>1365</v>
      </c>
      <c r="C47" s="44" t="s">
        <v>1366</v>
      </c>
      <c r="D47" s="44">
        <v>56700</v>
      </c>
      <c r="E47" s="77">
        <v>1</v>
      </c>
      <c r="F47" s="77">
        <v>1</v>
      </c>
      <c r="G47" s="77">
        <v>1</v>
      </c>
      <c r="H47" s="77">
        <v>1</v>
      </c>
      <c r="I47" s="77">
        <v>0</v>
      </c>
      <c r="J47" s="77">
        <v>1</v>
      </c>
      <c r="K47" s="77">
        <v>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6</v>
      </c>
      <c r="AM47" s="42">
        <f t="shared" si="6"/>
        <v>1</v>
      </c>
      <c r="AN47" s="43" t="e">
        <f t="shared" si="7"/>
        <v>#VALUE!</v>
      </c>
    </row>
    <row r="48" spans="2:40" x14ac:dyDescent="0.25">
      <c r="B48" s="44" t="s">
        <v>1379</v>
      </c>
      <c r="C48" s="44" t="s">
        <v>1380</v>
      </c>
      <c r="D48" s="44">
        <v>56700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0</v>
      </c>
      <c r="AM48" s="42">
        <f t="shared" si="6"/>
        <v>0</v>
      </c>
      <c r="AN48" s="43" t="e">
        <f t="shared" si="7"/>
        <v>#VALUE!</v>
      </c>
    </row>
    <row r="49" spans="2:40" x14ac:dyDescent="0.25">
      <c r="B49" s="44" t="s">
        <v>1389</v>
      </c>
      <c r="C49" s="44" t="s">
        <v>1390</v>
      </c>
      <c r="D49" s="44">
        <v>56700</v>
      </c>
      <c r="E49" s="77">
        <v>1</v>
      </c>
      <c r="F49" s="77">
        <v>1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5"/>
        <v>7</v>
      </c>
      <c r="AM49" s="42">
        <f t="shared" si="6"/>
        <v>1</v>
      </c>
      <c r="AN49" s="43" t="e">
        <f t="shared" si="7"/>
        <v>#VALUE!</v>
      </c>
    </row>
    <row r="50" spans="2:40" x14ac:dyDescent="0.25">
      <c r="B50" s="44" t="s">
        <v>1393</v>
      </c>
      <c r="C50" s="44" t="s">
        <v>1394</v>
      </c>
      <c r="D50" s="44">
        <v>56700</v>
      </c>
      <c r="E50" s="77">
        <v>1</v>
      </c>
      <c r="F50" s="77">
        <v>1</v>
      </c>
      <c r="G50" s="77">
        <v>1</v>
      </c>
      <c r="H50" s="77">
        <v>1</v>
      </c>
      <c r="I50" s="77">
        <v>1</v>
      </c>
      <c r="J50" s="77">
        <v>1</v>
      </c>
      <c r="K50" s="77">
        <v>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ref="AL50:AL81" si="8">SUM(E50:AK50)</f>
        <v>7</v>
      </c>
      <c r="AM50" s="42">
        <f t="shared" si="6"/>
        <v>1</v>
      </c>
      <c r="AN50" s="43" t="e">
        <f t="shared" si="7"/>
        <v>#VALUE!</v>
      </c>
    </row>
    <row r="51" spans="2:40" x14ac:dyDescent="0.25">
      <c r="B51" s="44" t="s">
        <v>1395</v>
      </c>
      <c r="C51" s="44" t="s">
        <v>1396</v>
      </c>
      <c r="D51" s="44">
        <v>56700</v>
      </c>
      <c r="E51" s="77">
        <v>1</v>
      </c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8"/>
        <v>7</v>
      </c>
      <c r="AM51" s="42">
        <f t="shared" si="6"/>
        <v>1</v>
      </c>
      <c r="AN51" s="43" t="e">
        <f t="shared" si="7"/>
        <v>#VALUE!</v>
      </c>
    </row>
    <row r="52" spans="2:40" x14ac:dyDescent="0.25">
      <c r="B52" s="44" t="s">
        <v>1397</v>
      </c>
      <c r="C52" s="44" t="s">
        <v>1398</v>
      </c>
      <c r="D52" s="44">
        <v>56700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8"/>
        <v>7</v>
      </c>
      <c r="AM52" s="42">
        <f t="shared" si="6"/>
        <v>1</v>
      </c>
      <c r="AN52" s="43" t="e">
        <f t="shared" ref="AN52:AN83" si="9">SUMPRODUCT($E$17:$AL$17,E52:AK52)</f>
        <v>#VALUE!</v>
      </c>
    </row>
    <row r="53" spans="2:40" x14ac:dyDescent="0.25">
      <c r="B53" s="44" t="s">
        <v>1399</v>
      </c>
      <c r="C53" s="44" t="s">
        <v>1400</v>
      </c>
      <c r="D53" s="44">
        <v>56700</v>
      </c>
      <c r="E53" s="77">
        <v>1</v>
      </c>
      <c r="F53" s="77">
        <v>1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8"/>
        <v>7</v>
      </c>
      <c r="AM53" s="42">
        <f t="shared" si="6"/>
        <v>1</v>
      </c>
      <c r="AN53" s="43" t="e">
        <f t="shared" si="9"/>
        <v>#VALUE!</v>
      </c>
    </row>
    <row r="54" spans="2:40" x14ac:dyDescent="0.25">
      <c r="B54" s="44" t="s">
        <v>1401</v>
      </c>
      <c r="C54" s="44" t="s">
        <v>1402</v>
      </c>
      <c r="D54" s="44">
        <v>56700</v>
      </c>
      <c r="E54" s="77">
        <v>1</v>
      </c>
      <c r="F54" s="77">
        <v>1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7</v>
      </c>
      <c r="AM54" s="42">
        <f t="shared" si="6"/>
        <v>1</v>
      </c>
      <c r="AN54" s="43" t="e">
        <f t="shared" si="9"/>
        <v>#VALUE!</v>
      </c>
    </row>
    <row r="55" spans="2:40" x14ac:dyDescent="0.25">
      <c r="B55" s="44" t="s">
        <v>1409</v>
      </c>
      <c r="C55" s="44" t="s">
        <v>1410</v>
      </c>
      <c r="D55" s="44">
        <v>56700</v>
      </c>
      <c r="E55" s="77">
        <v>1</v>
      </c>
      <c r="F55" s="77">
        <v>0</v>
      </c>
      <c r="G55" s="77">
        <v>0</v>
      </c>
      <c r="H55" s="77">
        <v>0</v>
      </c>
      <c r="I55" s="77">
        <v>0</v>
      </c>
      <c r="J55" s="77">
        <v>1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2</v>
      </c>
      <c r="AM55" s="42">
        <f t="shared" si="6"/>
        <v>1</v>
      </c>
      <c r="AN55" s="43" t="e">
        <f t="shared" si="9"/>
        <v>#VALUE!</v>
      </c>
    </row>
    <row r="56" spans="2:40" x14ac:dyDescent="0.25">
      <c r="B56" s="44" t="s">
        <v>1419</v>
      </c>
      <c r="C56" s="44" t="s">
        <v>1420</v>
      </c>
      <c r="D56" s="44">
        <v>56700</v>
      </c>
      <c r="E56" s="77">
        <v>1</v>
      </c>
      <c r="F56" s="77">
        <v>1</v>
      </c>
      <c r="G56" s="77">
        <v>1</v>
      </c>
      <c r="H56" s="77">
        <v>1</v>
      </c>
      <c r="I56" s="77">
        <v>1</v>
      </c>
      <c r="J56" s="77">
        <v>1</v>
      </c>
      <c r="K56" s="77">
        <v>1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7</v>
      </c>
      <c r="AM56" s="42">
        <f t="shared" si="6"/>
        <v>1</v>
      </c>
      <c r="AN56" s="43" t="e">
        <f t="shared" si="9"/>
        <v>#VALUE!</v>
      </c>
    </row>
    <row r="57" spans="2:40" x14ac:dyDescent="0.25">
      <c r="B57" s="44" t="s">
        <v>1423</v>
      </c>
      <c r="C57" s="44" t="s">
        <v>1424</v>
      </c>
      <c r="D57" s="44">
        <v>56700</v>
      </c>
      <c r="E57" s="77">
        <v>1</v>
      </c>
      <c r="F57" s="77">
        <v>1</v>
      </c>
      <c r="G57" s="77">
        <v>1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3</v>
      </c>
      <c r="AM57" s="42">
        <f t="shared" si="6"/>
        <v>1</v>
      </c>
      <c r="AN57" s="43" t="e">
        <f t="shared" si="9"/>
        <v>#VALUE!</v>
      </c>
    </row>
    <row r="58" spans="2:40" x14ac:dyDescent="0.25">
      <c r="B58" s="44" t="s">
        <v>1183</v>
      </c>
      <c r="C58" s="44" t="s">
        <v>1184</v>
      </c>
      <c r="D58" s="44">
        <v>56705</v>
      </c>
      <c r="E58" s="77">
        <v>1</v>
      </c>
      <c r="F58" s="77">
        <v>1</v>
      </c>
      <c r="G58" s="77">
        <v>1</v>
      </c>
      <c r="H58" s="77">
        <v>1</v>
      </c>
      <c r="I58" s="77">
        <v>1</v>
      </c>
      <c r="J58" s="77">
        <v>1</v>
      </c>
      <c r="K58" s="77">
        <v>1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7</v>
      </c>
      <c r="AM58" s="42">
        <f t="shared" si="6"/>
        <v>1</v>
      </c>
      <c r="AN58" s="43" t="e">
        <f t="shared" si="9"/>
        <v>#VALUE!</v>
      </c>
    </row>
    <row r="59" spans="2:40" x14ac:dyDescent="0.25">
      <c r="B59" s="44" t="s">
        <v>1185</v>
      </c>
      <c r="C59" s="44" t="s">
        <v>1186</v>
      </c>
      <c r="D59" s="44">
        <v>56705</v>
      </c>
      <c r="E59" s="77">
        <v>1</v>
      </c>
      <c r="F59" s="77">
        <v>1</v>
      </c>
      <c r="G59" s="77">
        <v>1</v>
      </c>
      <c r="H59" s="77">
        <v>1</v>
      </c>
      <c r="I59" s="77">
        <v>1</v>
      </c>
      <c r="J59" s="77">
        <v>1</v>
      </c>
      <c r="K59" s="77">
        <v>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7</v>
      </c>
      <c r="AM59" s="42">
        <f t="shared" si="6"/>
        <v>1</v>
      </c>
      <c r="AN59" s="43" t="e">
        <f t="shared" si="9"/>
        <v>#VALUE!</v>
      </c>
    </row>
    <row r="60" spans="2:40" x14ac:dyDescent="0.25">
      <c r="B60" s="44" t="s">
        <v>1189</v>
      </c>
      <c r="C60" s="44" t="s">
        <v>1190</v>
      </c>
      <c r="D60" s="44">
        <v>56705</v>
      </c>
      <c r="E60" s="77">
        <v>1</v>
      </c>
      <c r="F60" s="77">
        <v>1</v>
      </c>
      <c r="G60" s="77">
        <v>1</v>
      </c>
      <c r="H60" s="77">
        <v>0</v>
      </c>
      <c r="I60" s="77">
        <v>1</v>
      </c>
      <c r="J60" s="77">
        <v>1</v>
      </c>
      <c r="K60" s="77">
        <v>1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6</v>
      </c>
      <c r="AM60" s="42">
        <f t="shared" si="6"/>
        <v>1</v>
      </c>
      <c r="AN60" s="43" t="e">
        <f t="shared" si="9"/>
        <v>#VALUE!</v>
      </c>
    </row>
    <row r="61" spans="2:40" x14ac:dyDescent="0.25">
      <c r="B61" s="44" t="s">
        <v>1201</v>
      </c>
      <c r="C61" s="44" t="s">
        <v>1202</v>
      </c>
      <c r="D61" s="44">
        <v>56705</v>
      </c>
      <c r="E61" s="77">
        <v>1</v>
      </c>
      <c r="F61" s="77">
        <v>1</v>
      </c>
      <c r="G61" s="77">
        <v>1</v>
      </c>
      <c r="H61" s="77">
        <v>1</v>
      </c>
      <c r="I61" s="77">
        <v>1</v>
      </c>
      <c r="J61" s="77">
        <v>1</v>
      </c>
      <c r="K61" s="77">
        <v>1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7</v>
      </c>
      <c r="AM61" s="42">
        <f t="shared" si="6"/>
        <v>1</v>
      </c>
      <c r="AN61" s="43" t="e">
        <f t="shared" si="9"/>
        <v>#VALUE!</v>
      </c>
    </row>
    <row r="62" spans="2:40" x14ac:dyDescent="0.25">
      <c r="B62" s="44" t="s">
        <v>1203</v>
      </c>
      <c r="C62" s="44" t="s">
        <v>1204</v>
      </c>
      <c r="D62" s="44">
        <v>56705</v>
      </c>
      <c r="E62" s="77">
        <v>1</v>
      </c>
      <c r="F62" s="77">
        <v>1</v>
      </c>
      <c r="G62" s="77">
        <v>1</v>
      </c>
      <c r="H62" s="77">
        <v>1</v>
      </c>
      <c r="I62" s="77">
        <v>1</v>
      </c>
      <c r="J62" s="77">
        <v>0</v>
      </c>
      <c r="K62" s="77">
        <v>1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6</v>
      </c>
      <c r="AM62" s="42">
        <f t="shared" si="6"/>
        <v>1</v>
      </c>
      <c r="AN62" s="43" t="e">
        <f t="shared" si="9"/>
        <v>#VALUE!</v>
      </c>
    </row>
    <row r="63" spans="2:40" x14ac:dyDescent="0.25">
      <c r="B63" s="44" t="s">
        <v>1205</v>
      </c>
      <c r="C63" s="44" t="s">
        <v>1206</v>
      </c>
      <c r="D63" s="44">
        <v>56705</v>
      </c>
      <c r="E63" s="77">
        <v>1</v>
      </c>
      <c r="F63" s="77">
        <v>1</v>
      </c>
      <c r="G63" s="77">
        <v>1</v>
      </c>
      <c r="H63" s="77">
        <v>1</v>
      </c>
      <c r="I63" s="77">
        <v>1</v>
      </c>
      <c r="J63" s="77">
        <v>0</v>
      </c>
      <c r="K63" s="77">
        <v>1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6</v>
      </c>
      <c r="AM63" s="42">
        <f t="shared" si="6"/>
        <v>1</v>
      </c>
      <c r="AN63" s="43" t="e">
        <f t="shared" si="9"/>
        <v>#VALUE!</v>
      </c>
    </row>
    <row r="64" spans="2:40" x14ac:dyDescent="0.25">
      <c r="B64" s="44" t="s">
        <v>1209</v>
      </c>
      <c r="C64" s="44" t="s">
        <v>1210</v>
      </c>
      <c r="D64" s="44">
        <v>56705</v>
      </c>
      <c r="E64" s="77">
        <v>1</v>
      </c>
      <c r="F64" s="77">
        <v>1</v>
      </c>
      <c r="G64" s="77">
        <v>1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3</v>
      </c>
      <c r="AM64" s="42">
        <f t="shared" si="6"/>
        <v>1</v>
      </c>
      <c r="AN64" s="43" t="e">
        <f t="shared" si="9"/>
        <v>#VALUE!</v>
      </c>
    </row>
    <row r="65" spans="2:40" x14ac:dyDescent="0.25">
      <c r="B65" s="44" t="s">
        <v>1211</v>
      </c>
      <c r="C65" s="44" t="s">
        <v>1212</v>
      </c>
      <c r="D65" s="44">
        <v>56705</v>
      </c>
      <c r="E65" s="77">
        <v>1</v>
      </c>
      <c r="F65" s="77">
        <v>1</v>
      </c>
      <c r="G65" s="77">
        <v>1</v>
      </c>
      <c r="H65" s="77">
        <v>1</v>
      </c>
      <c r="I65" s="77">
        <v>1</v>
      </c>
      <c r="J65" s="77">
        <v>1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6</v>
      </c>
      <c r="AM65" s="42">
        <f t="shared" si="6"/>
        <v>1</v>
      </c>
      <c r="AN65" s="43" t="e">
        <f t="shared" si="9"/>
        <v>#VALUE!</v>
      </c>
    </row>
    <row r="66" spans="2:40" x14ac:dyDescent="0.25">
      <c r="B66" s="44" t="s">
        <v>1221</v>
      </c>
      <c r="C66" s="44" t="s">
        <v>1222</v>
      </c>
      <c r="D66" s="44">
        <v>56705</v>
      </c>
      <c r="E66" s="77">
        <v>1</v>
      </c>
      <c r="F66" s="77">
        <v>1</v>
      </c>
      <c r="G66" s="77">
        <v>1</v>
      </c>
      <c r="H66" s="77">
        <v>1</v>
      </c>
      <c r="I66" s="77">
        <v>1</v>
      </c>
      <c r="J66" s="77">
        <v>1</v>
      </c>
      <c r="K66" s="77">
        <v>1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7</v>
      </c>
      <c r="AM66" s="42">
        <f t="shared" si="6"/>
        <v>1</v>
      </c>
      <c r="AN66" s="43" t="e">
        <f t="shared" si="9"/>
        <v>#VALUE!</v>
      </c>
    </row>
    <row r="67" spans="2:40" x14ac:dyDescent="0.25">
      <c r="B67" s="44" t="s">
        <v>1223</v>
      </c>
      <c r="C67" s="44" t="s">
        <v>1224</v>
      </c>
      <c r="D67" s="44">
        <v>56705</v>
      </c>
      <c r="E67" s="77">
        <v>1</v>
      </c>
      <c r="F67" s="77">
        <v>1</v>
      </c>
      <c r="G67" s="77">
        <v>1</v>
      </c>
      <c r="H67" s="77">
        <v>0</v>
      </c>
      <c r="I67" s="77">
        <v>1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4</v>
      </c>
      <c r="AM67" s="42">
        <f t="shared" si="6"/>
        <v>1</v>
      </c>
      <c r="AN67" s="43" t="e">
        <f t="shared" si="9"/>
        <v>#VALUE!</v>
      </c>
    </row>
    <row r="68" spans="2:40" x14ac:dyDescent="0.25">
      <c r="B68" s="44" t="s">
        <v>1227</v>
      </c>
      <c r="C68" s="44" t="s">
        <v>1228</v>
      </c>
      <c r="D68" s="44">
        <v>56705</v>
      </c>
      <c r="E68" s="77">
        <v>1</v>
      </c>
      <c r="F68" s="77">
        <v>1</v>
      </c>
      <c r="G68" s="77">
        <v>0</v>
      </c>
      <c r="H68" s="77">
        <v>1</v>
      </c>
      <c r="I68" s="77">
        <v>0</v>
      </c>
      <c r="J68" s="77">
        <v>1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4</v>
      </c>
      <c r="AM68" s="42">
        <f t="shared" si="6"/>
        <v>1</v>
      </c>
      <c r="AN68" s="43" t="e">
        <f t="shared" si="9"/>
        <v>#VALUE!</v>
      </c>
    </row>
    <row r="69" spans="2:40" x14ac:dyDescent="0.25">
      <c r="B69" s="44" t="s">
        <v>1231</v>
      </c>
      <c r="C69" s="44" t="s">
        <v>1232</v>
      </c>
      <c r="D69" s="44">
        <v>56705</v>
      </c>
      <c r="E69" s="77">
        <v>1</v>
      </c>
      <c r="F69" s="77">
        <v>1</v>
      </c>
      <c r="G69" s="77">
        <v>1</v>
      </c>
      <c r="H69" s="77">
        <v>1</v>
      </c>
      <c r="I69" s="77">
        <v>1</v>
      </c>
      <c r="J69" s="77">
        <v>1</v>
      </c>
      <c r="K69" s="77">
        <v>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7</v>
      </c>
      <c r="AM69" s="42">
        <f t="shared" si="6"/>
        <v>1</v>
      </c>
      <c r="AN69" s="43" t="e">
        <f t="shared" si="9"/>
        <v>#VALUE!</v>
      </c>
    </row>
    <row r="70" spans="2:40" x14ac:dyDescent="0.25">
      <c r="B70" s="44" t="s">
        <v>1243</v>
      </c>
      <c r="C70" s="44" t="s">
        <v>1244</v>
      </c>
      <c r="D70" s="44">
        <v>56705</v>
      </c>
      <c r="E70" s="77">
        <v>1</v>
      </c>
      <c r="F70" s="77">
        <v>1</v>
      </c>
      <c r="G70" s="77">
        <v>1</v>
      </c>
      <c r="H70" s="77">
        <v>1</v>
      </c>
      <c r="I70" s="77">
        <v>1</v>
      </c>
      <c r="J70" s="77">
        <v>1</v>
      </c>
      <c r="K70" s="77">
        <v>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7</v>
      </c>
      <c r="AM70" s="42">
        <f t="shared" si="6"/>
        <v>1</v>
      </c>
      <c r="AN70" s="43" t="e">
        <f t="shared" si="9"/>
        <v>#VALUE!</v>
      </c>
    </row>
    <row r="71" spans="2:40" x14ac:dyDescent="0.25">
      <c r="B71" s="44" t="s">
        <v>1245</v>
      </c>
      <c r="C71" s="44" t="s">
        <v>1246</v>
      </c>
      <c r="D71" s="44">
        <v>56705</v>
      </c>
      <c r="E71" s="77">
        <v>1</v>
      </c>
      <c r="F71" s="77">
        <v>1</v>
      </c>
      <c r="G71" s="77">
        <v>1</v>
      </c>
      <c r="H71" s="77">
        <v>1</v>
      </c>
      <c r="I71" s="77">
        <v>1</v>
      </c>
      <c r="J71" s="77">
        <v>1</v>
      </c>
      <c r="K71" s="77">
        <v>1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7</v>
      </c>
      <c r="AM71" s="42">
        <f t="shared" si="6"/>
        <v>1</v>
      </c>
      <c r="AN71" s="43" t="e">
        <f t="shared" si="9"/>
        <v>#VALUE!</v>
      </c>
    </row>
    <row r="72" spans="2:40" x14ac:dyDescent="0.25">
      <c r="B72" s="44" t="s">
        <v>1247</v>
      </c>
      <c r="C72" s="44" t="s">
        <v>1248</v>
      </c>
      <c r="D72" s="44">
        <v>56705</v>
      </c>
      <c r="E72" s="77">
        <v>1</v>
      </c>
      <c r="F72" s="77">
        <v>1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7</v>
      </c>
      <c r="AM72" s="42">
        <f t="shared" si="6"/>
        <v>1</v>
      </c>
      <c r="AN72" s="43" t="e">
        <f t="shared" si="9"/>
        <v>#VALUE!</v>
      </c>
    </row>
    <row r="73" spans="2:40" x14ac:dyDescent="0.25">
      <c r="B73" s="44" t="s">
        <v>1255</v>
      </c>
      <c r="C73" s="44" t="s">
        <v>1256</v>
      </c>
      <c r="D73" s="44">
        <v>56705</v>
      </c>
      <c r="E73" s="77">
        <v>1</v>
      </c>
      <c r="F73" s="77">
        <v>1</v>
      </c>
      <c r="G73" s="77">
        <v>1</v>
      </c>
      <c r="H73" s="77">
        <v>1</v>
      </c>
      <c r="I73" s="77">
        <v>1</v>
      </c>
      <c r="J73" s="77">
        <v>1</v>
      </c>
      <c r="K73" s="77">
        <v>1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7</v>
      </c>
      <c r="AM73" s="42">
        <f t="shared" si="6"/>
        <v>1</v>
      </c>
      <c r="AN73" s="43" t="e">
        <f t="shared" si="9"/>
        <v>#VALUE!</v>
      </c>
    </row>
    <row r="74" spans="2:40" x14ac:dyDescent="0.25">
      <c r="B74" s="44" t="s">
        <v>1271</v>
      </c>
      <c r="C74" s="44" t="s">
        <v>1272</v>
      </c>
      <c r="D74" s="44">
        <v>56705</v>
      </c>
      <c r="E74" s="77">
        <v>0</v>
      </c>
      <c r="F74" s="77">
        <v>0</v>
      </c>
      <c r="G74" s="77">
        <v>1</v>
      </c>
      <c r="H74" s="77">
        <v>1</v>
      </c>
      <c r="I74" s="77">
        <v>0</v>
      </c>
      <c r="J74" s="77">
        <v>0</v>
      </c>
      <c r="K74" s="77">
        <v>1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3</v>
      </c>
      <c r="AM74" s="42">
        <f t="shared" si="6"/>
        <v>1</v>
      </c>
      <c r="AN74" s="43" t="e">
        <f t="shared" si="9"/>
        <v>#VALUE!</v>
      </c>
    </row>
    <row r="75" spans="2:40" x14ac:dyDescent="0.25">
      <c r="B75" s="44" t="s">
        <v>1275</v>
      </c>
      <c r="C75" s="44" t="s">
        <v>1276</v>
      </c>
      <c r="D75" s="44">
        <v>56705</v>
      </c>
      <c r="E75" s="77">
        <v>1</v>
      </c>
      <c r="F75" s="77">
        <v>1</v>
      </c>
      <c r="G75" s="77">
        <v>1</v>
      </c>
      <c r="H75" s="77">
        <v>1</v>
      </c>
      <c r="I75" s="77">
        <v>1</v>
      </c>
      <c r="J75" s="77">
        <v>1</v>
      </c>
      <c r="K75" s="77">
        <v>1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7</v>
      </c>
      <c r="AM75" s="42">
        <f t="shared" si="6"/>
        <v>1</v>
      </c>
      <c r="AN75" s="43" t="e">
        <f t="shared" si="9"/>
        <v>#VALUE!</v>
      </c>
    </row>
    <row r="76" spans="2:40" x14ac:dyDescent="0.25">
      <c r="B76" s="44" t="s">
        <v>1281</v>
      </c>
      <c r="C76" s="44" t="s">
        <v>1282</v>
      </c>
      <c r="D76" s="44">
        <v>56705</v>
      </c>
      <c r="E76" s="77">
        <v>1</v>
      </c>
      <c r="F76" s="77">
        <v>1</v>
      </c>
      <c r="G76" s="77">
        <v>1</v>
      </c>
      <c r="H76" s="77">
        <v>0</v>
      </c>
      <c r="I76" s="77">
        <v>1</v>
      </c>
      <c r="J76" s="77">
        <v>0</v>
      </c>
      <c r="K76" s="77">
        <v>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5</v>
      </c>
      <c r="AM76" s="42">
        <f t="shared" si="6"/>
        <v>1</v>
      </c>
      <c r="AN76" s="43" t="e">
        <f t="shared" si="9"/>
        <v>#VALUE!</v>
      </c>
    </row>
    <row r="77" spans="2:40" x14ac:dyDescent="0.25">
      <c r="B77" s="44" t="s">
        <v>1283</v>
      </c>
      <c r="C77" s="44" t="s">
        <v>1284</v>
      </c>
      <c r="D77" s="44">
        <v>56705</v>
      </c>
      <c r="E77" s="77">
        <v>1</v>
      </c>
      <c r="F77" s="77">
        <v>1</v>
      </c>
      <c r="G77" s="77">
        <v>1</v>
      </c>
      <c r="H77" s="77">
        <v>1</v>
      </c>
      <c r="I77" s="77">
        <v>1</v>
      </c>
      <c r="J77" s="77">
        <v>1</v>
      </c>
      <c r="K77" s="77">
        <v>1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7</v>
      </c>
      <c r="AM77" s="42">
        <f t="shared" si="6"/>
        <v>1</v>
      </c>
      <c r="AN77" s="43" t="e">
        <f t="shared" si="9"/>
        <v>#VALUE!</v>
      </c>
    </row>
    <row r="78" spans="2:40" x14ac:dyDescent="0.25">
      <c r="B78" s="44" t="s">
        <v>1285</v>
      </c>
      <c r="C78" s="44" t="s">
        <v>1286</v>
      </c>
      <c r="D78" s="44">
        <v>56705</v>
      </c>
      <c r="E78" s="77">
        <v>1</v>
      </c>
      <c r="F78" s="77">
        <v>1</v>
      </c>
      <c r="G78" s="77">
        <v>1</v>
      </c>
      <c r="H78" s="77">
        <v>1</v>
      </c>
      <c r="I78" s="77">
        <v>1</v>
      </c>
      <c r="J78" s="77">
        <v>1</v>
      </c>
      <c r="K78" s="77">
        <v>1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7</v>
      </c>
      <c r="AM78" s="42">
        <f t="shared" si="6"/>
        <v>1</v>
      </c>
      <c r="AN78" s="43" t="e">
        <f t="shared" si="9"/>
        <v>#VALUE!</v>
      </c>
    </row>
    <row r="79" spans="2:40" x14ac:dyDescent="0.25">
      <c r="B79" s="44" t="s">
        <v>1287</v>
      </c>
      <c r="C79" s="44" t="s">
        <v>1288</v>
      </c>
      <c r="D79" s="44">
        <v>56705</v>
      </c>
      <c r="E79" s="77">
        <v>1</v>
      </c>
      <c r="F79" s="77">
        <v>1</v>
      </c>
      <c r="G79" s="77">
        <v>1</v>
      </c>
      <c r="H79" s="77">
        <v>1</v>
      </c>
      <c r="I79" s="77">
        <v>1</v>
      </c>
      <c r="J79" s="77">
        <v>1</v>
      </c>
      <c r="K79" s="77">
        <v>1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7</v>
      </c>
      <c r="AM79" s="42">
        <f t="shared" si="6"/>
        <v>1</v>
      </c>
      <c r="AN79" s="43" t="e">
        <f t="shared" si="9"/>
        <v>#VALUE!</v>
      </c>
    </row>
    <row r="80" spans="2:40" x14ac:dyDescent="0.25">
      <c r="B80" s="44" t="s">
        <v>1291</v>
      </c>
      <c r="C80" s="44" t="s">
        <v>1292</v>
      </c>
      <c r="D80" s="44">
        <v>56705</v>
      </c>
      <c r="E80" s="77">
        <v>1</v>
      </c>
      <c r="F80" s="77">
        <v>1</v>
      </c>
      <c r="G80" s="77">
        <v>1</v>
      </c>
      <c r="H80" s="77">
        <v>1</v>
      </c>
      <c r="I80" s="77">
        <v>1</v>
      </c>
      <c r="J80" s="77">
        <v>1</v>
      </c>
      <c r="K80" s="77">
        <v>1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7</v>
      </c>
      <c r="AM80" s="42">
        <f t="shared" si="6"/>
        <v>1</v>
      </c>
      <c r="AN80" s="43" t="e">
        <f t="shared" si="9"/>
        <v>#VALUE!</v>
      </c>
    </row>
    <row r="81" spans="2:40" x14ac:dyDescent="0.25">
      <c r="B81" s="44" t="s">
        <v>1301</v>
      </c>
      <c r="C81" s="44" t="s">
        <v>1302</v>
      </c>
      <c r="D81" s="44">
        <v>56705</v>
      </c>
      <c r="E81" s="77">
        <v>1</v>
      </c>
      <c r="F81" s="77">
        <v>1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8"/>
        <v>7</v>
      </c>
      <c r="AM81" s="42">
        <f t="shared" si="6"/>
        <v>1</v>
      </c>
      <c r="AN81" s="43" t="e">
        <f t="shared" si="9"/>
        <v>#VALUE!</v>
      </c>
    </row>
    <row r="82" spans="2:40" x14ac:dyDescent="0.25">
      <c r="B82" s="44" t="s">
        <v>1313</v>
      </c>
      <c r="C82" s="44" t="s">
        <v>1314</v>
      </c>
      <c r="D82" s="44">
        <v>56705</v>
      </c>
      <c r="E82" s="77">
        <v>1</v>
      </c>
      <c r="F82" s="77">
        <v>1</v>
      </c>
      <c r="G82" s="77">
        <v>1</v>
      </c>
      <c r="H82" s="77">
        <v>1</v>
      </c>
      <c r="I82" s="77">
        <v>1</v>
      </c>
      <c r="J82" s="77">
        <v>1</v>
      </c>
      <c r="K82" s="77">
        <v>1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3" si="10">SUM(E82:AK82)</f>
        <v>7</v>
      </c>
      <c r="AM82" s="42">
        <f t="shared" si="6"/>
        <v>1</v>
      </c>
      <c r="AN82" s="43" t="e">
        <f t="shared" si="9"/>
        <v>#VALUE!</v>
      </c>
    </row>
    <row r="83" spans="2:40" x14ac:dyDescent="0.25">
      <c r="B83" s="44" t="s">
        <v>1315</v>
      </c>
      <c r="C83" s="44" t="s">
        <v>1316</v>
      </c>
      <c r="D83" s="44">
        <v>56705</v>
      </c>
      <c r="E83" s="77">
        <v>1</v>
      </c>
      <c r="F83" s="77">
        <v>1</v>
      </c>
      <c r="G83" s="77">
        <v>1</v>
      </c>
      <c r="H83" s="77">
        <v>1</v>
      </c>
      <c r="I83" s="77">
        <v>1</v>
      </c>
      <c r="J83" s="77">
        <v>1</v>
      </c>
      <c r="K83" s="77">
        <v>1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0"/>
        <v>7</v>
      </c>
      <c r="AM83" s="42">
        <f t="shared" si="6"/>
        <v>1</v>
      </c>
      <c r="AN83" s="43" t="e">
        <f t="shared" si="9"/>
        <v>#VALUE!</v>
      </c>
    </row>
    <row r="84" spans="2:40" x14ac:dyDescent="0.25">
      <c r="B84" s="44" t="s">
        <v>1317</v>
      </c>
      <c r="C84" s="44" t="s">
        <v>1318</v>
      </c>
      <c r="D84" s="44">
        <v>56705</v>
      </c>
      <c r="E84" s="77">
        <v>1</v>
      </c>
      <c r="F84" s="77">
        <v>1</v>
      </c>
      <c r="G84" s="77">
        <v>1</v>
      </c>
      <c r="H84" s="77">
        <v>1</v>
      </c>
      <c r="I84" s="77">
        <v>1</v>
      </c>
      <c r="J84" s="77">
        <v>1</v>
      </c>
      <c r="K84" s="77">
        <v>1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0"/>
        <v>7</v>
      </c>
      <c r="AM84" s="42">
        <f t="shared" si="6"/>
        <v>1</v>
      </c>
      <c r="AN84" s="43" t="e">
        <f t="shared" ref="AN84:AN115" si="11">SUMPRODUCT($E$17:$AL$17,E84:AK84)</f>
        <v>#VALUE!</v>
      </c>
    </row>
    <row r="85" spans="2:40" x14ac:dyDescent="0.25">
      <c r="B85" s="44" t="s">
        <v>1323</v>
      </c>
      <c r="C85" s="44" t="s">
        <v>1324</v>
      </c>
      <c r="D85" s="44">
        <v>56705</v>
      </c>
      <c r="E85" s="77">
        <v>1</v>
      </c>
      <c r="F85" s="77">
        <v>1</v>
      </c>
      <c r="G85" s="77">
        <v>1</v>
      </c>
      <c r="H85" s="77">
        <v>1</v>
      </c>
      <c r="I85" s="77">
        <v>1</v>
      </c>
      <c r="J85" s="77">
        <v>1</v>
      </c>
      <c r="K85" s="77">
        <v>1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0"/>
        <v>7</v>
      </c>
      <c r="AM85" s="42">
        <f t="shared" ref="AM85:AM138" si="12">IF(AL85=0,0,1)</f>
        <v>1</v>
      </c>
      <c r="AN85" s="43" t="e">
        <f t="shared" si="11"/>
        <v>#VALUE!</v>
      </c>
    </row>
    <row r="86" spans="2:40" x14ac:dyDescent="0.25">
      <c r="B86" s="44" t="s">
        <v>1327</v>
      </c>
      <c r="C86" s="44" t="s">
        <v>1328</v>
      </c>
      <c r="D86" s="44">
        <v>56705</v>
      </c>
      <c r="E86" s="77">
        <v>1</v>
      </c>
      <c r="F86" s="77">
        <v>1</v>
      </c>
      <c r="G86" s="77">
        <v>1</v>
      </c>
      <c r="H86" s="77">
        <v>1</v>
      </c>
      <c r="I86" s="77">
        <v>1</v>
      </c>
      <c r="J86" s="77">
        <v>1</v>
      </c>
      <c r="K86" s="77">
        <v>1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0"/>
        <v>7</v>
      </c>
      <c r="AM86" s="42">
        <f t="shared" si="12"/>
        <v>1</v>
      </c>
      <c r="AN86" s="43" t="e">
        <f t="shared" si="11"/>
        <v>#VALUE!</v>
      </c>
    </row>
    <row r="87" spans="2:40" x14ac:dyDescent="0.25">
      <c r="B87" s="44" t="s">
        <v>1333</v>
      </c>
      <c r="C87" s="44" t="s">
        <v>1334</v>
      </c>
      <c r="D87" s="44">
        <v>56705</v>
      </c>
      <c r="E87" s="77">
        <v>1</v>
      </c>
      <c r="F87" s="77">
        <v>1</v>
      </c>
      <c r="G87" s="77">
        <v>1</v>
      </c>
      <c r="H87" s="77">
        <v>1</v>
      </c>
      <c r="I87" s="77">
        <v>1</v>
      </c>
      <c r="J87" s="77">
        <v>1</v>
      </c>
      <c r="K87" s="77">
        <v>1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0"/>
        <v>7</v>
      </c>
      <c r="AM87" s="42">
        <f t="shared" si="12"/>
        <v>1</v>
      </c>
      <c r="AN87" s="43" t="e">
        <f t="shared" si="11"/>
        <v>#VALUE!</v>
      </c>
    </row>
    <row r="88" spans="2:40" x14ac:dyDescent="0.25">
      <c r="B88" s="44" t="s">
        <v>1339</v>
      </c>
      <c r="C88" s="44" t="s">
        <v>1340</v>
      </c>
      <c r="D88" s="44">
        <v>56705</v>
      </c>
      <c r="E88" s="77">
        <v>1</v>
      </c>
      <c r="F88" s="77">
        <v>1</v>
      </c>
      <c r="G88" s="77">
        <v>1</v>
      </c>
      <c r="H88" s="77">
        <v>1</v>
      </c>
      <c r="I88" s="77">
        <v>1</v>
      </c>
      <c r="J88" s="77">
        <v>1</v>
      </c>
      <c r="K88" s="77">
        <v>1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0"/>
        <v>7</v>
      </c>
      <c r="AM88" s="42">
        <f t="shared" si="12"/>
        <v>1</v>
      </c>
      <c r="AN88" s="43" t="e">
        <f t="shared" si="11"/>
        <v>#VALUE!</v>
      </c>
    </row>
    <row r="89" spans="2:40" x14ac:dyDescent="0.25">
      <c r="B89" s="44" t="s">
        <v>1347</v>
      </c>
      <c r="C89" s="44" t="s">
        <v>1348</v>
      </c>
      <c r="D89" s="44">
        <v>56705</v>
      </c>
      <c r="E89" s="77">
        <v>1</v>
      </c>
      <c r="F89" s="77">
        <v>1</v>
      </c>
      <c r="G89" s="77">
        <v>1</v>
      </c>
      <c r="H89" s="77">
        <v>1</v>
      </c>
      <c r="I89" s="77">
        <v>1</v>
      </c>
      <c r="J89" s="77">
        <v>1</v>
      </c>
      <c r="K89" s="77">
        <v>1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0"/>
        <v>7</v>
      </c>
      <c r="AM89" s="42">
        <f t="shared" si="12"/>
        <v>1</v>
      </c>
      <c r="AN89" s="43" t="e">
        <f t="shared" si="11"/>
        <v>#VALUE!</v>
      </c>
    </row>
    <row r="90" spans="2:40" x14ac:dyDescent="0.25">
      <c r="B90" s="44" t="s">
        <v>1351</v>
      </c>
      <c r="C90" s="44" t="s">
        <v>1352</v>
      </c>
      <c r="D90" s="44">
        <v>56705</v>
      </c>
      <c r="E90" s="77">
        <v>1</v>
      </c>
      <c r="F90" s="77">
        <v>1</v>
      </c>
      <c r="G90" s="77">
        <v>1</v>
      </c>
      <c r="H90" s="77">
        <v>1</v>
      </c>
      <c r="I90" s="77">
        <v>1</v>
      </c>
      <c r="J90" s="77">
        <v>1</v>
      </c>
      <c r="K90" s="77">
        <v>1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0"/>
        <v>7</v>
      </c>
      <c r="AM90" s="42">
        <f t="shared" si="12"/>
        <v>1</v>
      </c>
      <c r="AN90" s="43" t="e">
        <f t="shared" si="11"/>
        <v>#VALUE!</v>
      </c>
    </row>
    <row r="91" spans="2:40" x14ac:dyDescent="0.25">
      <c r="B91" s="44" t="s">
        <v>1355</v>
      </c>
      <c r="C91" s="44" t="s">
        <v>1356</v>
      </c>
      <c r="D91" s="44">
        <v>56705</v>
      </c>
      <c r="E91" s="77">
        <v>1</v>
      </c>
      <c r="F91" s="77">
        <v>1</v>
      </c>
      <c r="G91" s="77">
        <v>1</v>
      </c>
      <c r="H91" s="77">
        <v>1</v>
      </c>
      <c r="I91" s="77">
        <v>1</v>
      </c>
      <c r="J91" s="77">
        <v>1</v>
      </c>
      <c r="K91" s="77">
        <v>1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0"/>
        <v>7</v>
      </c>
      <c r="AM91" s="42">
        <f t="shared" si="12"/>
        <v>1</v>
      </c>
      <c r="AN91" s="43" t="e">
        <f t="shared" si="11"/>
        <v>#VALUE!</v>
      </c>
    </row>
    <row r="92" spans="2:40" x14ac:dyDescent="0.25">
      <c r="B92" s="44" t="s">
        <v>1373</v>
      </c>
      <c r="C92" s="44" t="s">
        <v>1374</v>
      </c>
      <c r="D92" s="44">
        <v>56705</v>
      </c>
      <c r="E92" s="77">
        <v>1</v>
      </c>
      <c r="F92" s="77">
        <v>1</v>
      </c>
      <c r="G92" s="77">
        <v>1</v>
      </c>
      <c r="H92" s="77">
        <v>1</v>
      </c>
      <c r="I92" s="77">
        <v>1</v>
      </c>
      <c r="J92" s="77">
        <v>0</v>
      </c>
      <c r="K92" s="77">
        <v>1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0"/>
        <v>6</v>
      </c>
      <c r="AM92" s="42">
        <f t="shared" si="12"/>
        <v>1</v>
      </c>
      <c r="AN92" s="43" t="e">
        <f t="shared" si="11"/>
        <v>#VALUE!</v>
      </c>
    </row>
    <row r="93" spans="2:40" x14ac:dyDescent="0.25">
      <c r="B93" s="44" t="s">
        <v>1387</v>
      </c>
      <c r="C93" s="44" t="s">
        <v>1388</v>
      </c>
      <c r="D93" s="44">
        <v>56705</v>
      </c>
      <c r="E93" s="77">
        <v>1</v>
      </c>
      <c r="F93" s="77">
        <v>1</v>
      </c>
      <c r="G93" s="77">
        <v>1</v>
      </c>
      <c r="H93" s="77">
        <v>1</v>
      </c>
      <c r="I93" s="77">
        <v>1</v>
      </c>
      <c r="J93" s="77">
        <v>1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0"/>
        <v>6</v>
      </c>
      <c r="AM93" s="42">
        <f t="shared" si="12"/>
        <v>1</v>
      </c>
      <c r="AN93" s="43" t="e">
        <f t="shared" si="11"/>
        <v>#VALUE!</v>
      </c>
    </row>
    <row r="94" spans="2:40" x14ac:dyDescent="0.25">
      <c r="B94" s="44" t="s">
        <v>1403</v>
      </c>
      <c r="C94" s="44" t="s">
        <v>1404</v>
      </c>
      <c r="D94" s="44">
        <v>56705</v>
      </c>
      <c r="E94" s="77">
        <v>1</v>
      </c>
      <c r="F94" s="77">
        <v>1</v>
      </c>
      <c r="G94" s="77">
        <v>1</v>
      </c>
      <c r="H94" s="77">
        <v>1</v>
      </c>
      <c r="I94" s="77">
        <v>1</v>
      </c>
      <c r="J94" s="77">
        <v>1</v>
      </c>
      <c r="K94" s="77">
        <v>1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0"/>
        <v>7</v>
      </c>
      <c r="AM94" s="42">
        <f t="shared" si="12"/>
        <v>1</v>
      </c>
      <c r="AN94" s="43" t="e">
        <f t="shared" si="11"/>
        <v>#VALUE!</v>
      </c>
    </row>
    <row r="95" spans="2:40" x14ac:dyDescent="0.25">
      <c r="B95" s="44" t="s">
        <v>1407</v>
      </c>
      <c r="C95" s="44" t="s">
        <v>1408</v>
      </c>
      <c r="D95" s="44">
        <v>56705</v>
      </c>
      <c r="E95" s="77">
        <v>1</v>
      </c>
      <c r="F95" s="77">
        <v>1</v>
      </c>
      <c r="G95" s="77">
        <v>1</v>
      </c>
      <c r="H95" s="77">
        <v>1</v>
      </c>
      <c r="I95" s="77">
        <v>1</v>
      </c>
      <c r="J95" s="77">
        <v>1</v>
      </c>
      <c r="K95" s="77">
        <v>1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0"/>
        <v>7</v>
      </c>
      <c r="AM95" s="42">
        <f t="shared" si="12"/>
        <v>1</v>
      </c>
      <c r="AN95" s="43" t="e">
        <f t="shared" si="11"/>
        <v>#VALUE!</v>
      </c>
    </row>
    <row r="96" spans="2:40" x14ac:dyDescent="0.25">
      <c r="B96" s="44" t="s">
        <v>1411</v>
      </c>
      <c r="C96" s="44" t="s">
        <v>1412</v>
      </c>
      <c r="D96" s="44">
        <v>56705</v>
      </c>
      <c r="E96" s="77">
        <v>1</v>
      </c>
      <c r="F96" s="77">
        <v>1</v>
      </c>
      <c r="G96" s="77">
        <v>1</v>
      </c>
      <c r="H96" s="77">
        <v>1</v>
      </c>
      <c r="I96" s="77">
        <v>1</v>
      </c>
      <c r="J96" s="77">
        <v>1</v>
      </c>
      <c r="K96" s="77">
        <v>1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0"/>
        <v>7</v>
      </c>
      <c r="AM96" s="42">
        <f t="shared" si="12"/>
        <v>1</v>
      </c>
      <c r="AN96" s="43" t="e">
        <f t="shared" si="11"/>
        <v>#VALUE!</v>
      </c>
    </row>
    <row r="97" spans="2:40" x14ac:dyDescent="0.25">
      <c r="B97" s="44" t="s">
        <v>1413</v>
      </c>
      <c r="C97" s="44" t="s">
        <v>1414</v>
      </c>
      <c r="D97" s="44">
        <v>56705</v>
      </c>
      <c r="E97" s="77">
        <v>1</v>
      </c>
      <c r="F97" s="77">
        <v>1</v>
      </c>
      <c r="G97" s="77">
        <v>1</v>
      </c>
      <c r="H97" s="77">
        <v>1</v>
      </c>
      <c r="I97" s="77">
        <v>1</v>
      </c>
      <c r="J97" s="77">
        <v>1</v>
      </c>
      <c r="K97" s="77">
        <v>1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0"/>
        <v>7</v>
      </c>
      <c r="AM97" s="42">
        <f t="shared" si="12"/>
        <v>1</v>
      </c>
      <c r="AN97" s="43" t="e">
        <f t="shared" si="11"/>
        <v>#VALUE!</v>
      </c>
    </row>
    <row r="98" spans="2:40" x14ac:dyDescent="0.25">
      <c r="B98" s="44" t="s">
        <v>1417</v>
      </c>
      <c r="C98" s="44" t="s">
        <v>1418</v>
      </c>
      <c r="D98" s="44">
        <v>56705</v>
      </c>
      <c r="E98" s="77">
        <v>1</v>
      </c>
      <c r="F98" s="77">
        <v>1</v>
      </c>
      <c r="G98" s="77">
        <v>1</v>
      </c>
      <c r="H98" s="77">
        <v>1</v>
      </c>
      <c r="I98" s="77">
        <v>1</v>
      </c>
      <c r="J98" s="77">
        <v>1</v>
      </c>
      <c r="K98" s="77">
        <v>1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0"/>
        <v>7</v>
      </c>
      <c r="AM98" s="42">
        <f t="shared" si="12"/>
        <v>1</v>
      </c>
      <c r="AN98" s="43" t="e">
        <f t="shared" si="11"/>
        <v>#VALUE!</v>
      </c>
    </row>
    <row r="99" spans="2:40" x14ac:dyDescent="0.25">
      <c r="B99" s="44" t="s">
        <v>1187</v>
      </c>
      <c r="C99" s="44" t="s">
        <v>1188</v>
      </c>
      <c r="D99" s="44">
        <v>56710</v>
      </c>
      <c r="E99" s="77">
        <v>1</v>
      </c>
      <c r="F99" s="77">
        <v>1</v>
      </c>
      <c r="G99" s="77">
        <v>1</v>
      </c>
      <c r="H99" s="77">
        <v>1</v>
      </c>
      <c r="I99" s="77">
        <v>1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0"/>
        <v>5</v>
      </c>
      <c r="AM99" s="42">
        <f t="shared" si="12"/>
        <v>1</v>
      </c>
      <c r="AN99" s="43" t="e">
        <f t="shared" si="11"/>
        <v>#VALUE!</v>
      </c>
    </row>
    <row r="100" spans="2:40" x14ac:dyDescent="0.25">
      <c r="B100" s="44" t="s">
        <v>1193</v>
      </c>
      <c r="C100" s="44" t="s">
        <v>1194</v>
      </c>
      <c r="D100" s="44">
        <v>56710</v>
      </c>
      <c r="E100" s="77">
        <v>1</v>
      </c>
      <c r="F100" s="77">
        <v>1</v>
      </c>
      <c r="G100" s="77">
        <v>1</v>
      </c>
      <c r="H100" s="77">
        <v>1</v>
      </c>
      <c r="I100" s="77">
        <v>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0"/>
        <v>5</v>
      </c>
      <c r="AM100" s="42">
        <f t="shared" si="12"/>
        <v>1</v>
      </c>
      <c r="AN100" s="43" t="e">
        <f t="shared" si="11"/>
        <v>#VALUE!</v>
      </c>
    </row>
    <row r="101" spans="2:40" x14ac:dyDescent="0.25">
      <c r="B101" s="44" t="s">
        <v>1195</v>
      </c>
      <c r="C101" s="44" t="s">
        <v>1196</v>
      </c>
      <c r="D101" s="44">
        <v>56710</v>
      </c>
      <c r="E101" s="77">
        <v>1</v>
      </c>
      <c r="F101" s="77">
        <v>1</v>
      </c>
      <c r="G101" s="77">
        <v>1</v>
      </c>
      <c r="H101" s="77">
        <v>1</v>
      </c>
      <c r="I101" s="77">
        <v>1</v>
      </c>
      <c r="J101" s="77">
        <v>0</v>
      </c>
      <c r="K101" s="77">
        <v>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0"/>
        <v>6</v>
      </c>
      <c r="AM101" s="42">
        <f t="shared" si="12"/>
        <v>1</v>
      </c>
      <c r="AN101" s="43" t="e">
        <f t="shared" si="11"/>
        <v>#VALUE!</v>
      </c>
    </row>
    <row r="102" spans="2:40" x14ac:dyDescent="0.25">
      <c r="B102" s="44" t="s">
        <v>1207</v>
      </c>
      <c r="C102" s="44" t="s">
        <v>1208</v>
      </c>
      <c r="D102" s="44">
        <v>56710</v>
      </c>
      <c r="E102" s="77">
        <v>1</v>
      </c>
      <c r="F102" s="77">
        <v>1</v>
      </c>
      <c r="G102" s="77">
        <v>1</v>
      </c>
      <c r="H102" s="77">
        <v>1</v>
      </c>
      <c r="I102" s="77">
        <v>1</v>
      </c>
      <c r="J102" s="77">
        <v>1</v>
      </c>
      <c r="K102" s="77">
        <v>1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0"/>
        <v>7</v>
      </c>
      <c r="AM102" s="42">
        <f t="shared" si="12"/>
        <v>1</v>
      </c>
      <c r="AN102" s="43" t="e">
        <f t="shared" si="11"/>
        <v>#VALUE!</v>
      </c>
    </row>
    <row r="103" spans="2:40" x14ac:dyDescent="0.25">
      <c r="B103" s="44" t="s">
        <v>1215</v>
      </c>
      <c r="C103" s="44" t="s">
        <v>1216</v>
      </c>
      <c r="D103" s="44">
        <v>56710</v>
      </c>
      <c r="E103" s="77">
        <v>1</v>
      </c>
      <c r="F103" s="77">
        <v>1</v>
      </c>
      <c r="G103" s="77">
        <v>1</v>
      </c>
      <c r="H103" s="77">
        <v>1</v>
      </c>
      <c r="I103" s="77">
        <v>1</v>
      </c>
      <c r="J103" s="77">
        <v>1</v>
      </c>
      <c r="K103" s="77">
        <v>1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0"/>
        <v>7</v>
      </c>
      <c r="AM103" s="42">
        <f t="shared" si="12"/>
        <v>1</v>
      </c>
      <c r="AN103" s="43" t="e">
        <f t="shared" si="11"/>
        <v>#VALUE!</v>
      </c>
    </row>
    <row r="104" spans="2:40" x14ac:dyDescent="0.25">
      <c r="B104" s="44" t="s">
        <v>1217</v>
      </c>
      <c r="C104" s="44" t="s">
        <v>1218</v>
      </c>
      <c r="D104" s="44">
        <v>56710</v>
      </c>
      <c r="E104" s="77">
        <v>1</v>
      </c>
      <c r="F104" s="77">
        <v>1</v>
      </c>
      <c r="G104" s="77">
        <v>0</v>
      </c>
      <c r="H104" s="77">
        <v>1</v>
      </c>
      <c r="I104" s="77">
        <v>0</v>
      </c>
      <c r="J104" s="77">
        <v>1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0"/>
        <v>4</v>
      </c>
      <c r="AM104" s="42">
        <f t="shared" si="12"/>
        <v>1</v>
      </c>
      <c r="AN104" s="43" t="e">
        <f t="shared" si="11"/>
        <v>#VALUE!</v>
      </c>
    </row>
    <row r="105" spans="2:40" x14ac:dyDescent="0.25">
      <c r="B105" s="44" t="s">
        <v>1235</v>
      </c>
      <c r="C105" s="44" t="s">
        <v>1236</v>
      </c>
      <c r="D105" s="44">
        <v>56710</v>
      </c>
      <c r="E105" s="77">
        <v>0</v>
      </c>
      <c r="F105" s="77">
        <v>0</v>
      </c>
      <c r="G105" s="77">
        <v>1</v>
      </c>
      <c r="H105" s="77">
        <v>1</v>
      </c>
      <c r="I105" s="77">
        <v>1</v>
      </c>
      <c r="J105" s="77">
        <v>1</v>
      </c>
      <c r="K105" s="77">
        <v>1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0"/>
        <v>5</v>
      </c>
      <c r="AM105" s="42">
        <f t="shared" si="12"/>
        <v>1</v>
      </c>
      <c r="AN105" s="43" t="e">
        <f t="shared" si="11"/>
        <v>#VALUE!</v>
      </c>
    </row>
    <row r="106" spans="2:40" x14ac:dyDescent="0.25">
      <c r="B106" s="44" t="s">
        <v>1237</v>
      </c>
      <c r="C106" s="44" t="s">
        <v>1238</v>
      </c>
      <c r="D106" s="44">
        <v>56710</v>
      </c>
      <c r="E106" s="77">
        <v>1</v>
      </c>
      <c r="F106" s="77">
        <v>1</v>
      </c>
      <c r="G106" s="77">
        <v>1</v>
      </c>
      <c r="H106" s="77">
        <v>1</v>
      </c>
      <c r="I106" s="77">
        <v>1</v>
      </c>
      <c r="J106" s="77">
        <v>1</v>
      </c>
      <c r="K106" s="77">
        <v>1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0"/>
        <v>7</v>
      </c>
      <c r="AM106" s="42">
        <f t="shared" si="12"/>
        <v>1</v>
      </c>
      <c r="AN106" s="43" t="e">
        <f t="shared" si="11"/>
        <v>#VALUE!</v>
      </c>
    </row>
    <row r="107" spans="2:40" x14ac:dyDescent="0.25">
      <c r="B107" s="44" t="s">
        <v>1249</v>
      </c>
      <c r="C107" s="44" t="s">
        <v>1250</v>
      </c>
      <c r="D107" s="44">
        <v>56710</v>
      </c>
      <c r="E107" s="77">
        <v>1</v>
      </c>
      <c r="F107" s="77">
        <v>1</v>
      </c>
      <c r="G107" s="77">
        <v>1</v>
      </c>
      <c r="H107" s="77">
        <v>1</v>
      </c>
      <c r="I107" s="77">
        <v>1</v>
      </c>
      <c r="J107" s="77">
        <v>1</v>
      </c>
      <c r="K107" s="77">
        <v>1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0"/>
        <v>7</v>
      </c>
      <c r="AM107" s="42">
        <f t="shared" si="12"/>
        <v>1</v>
      </c>
      <c r="AN107" s="43" t="e">
        <f t="shared" si="11"/>
        <v>#VALUE!</v>
      </c>
    </row>
    <row r="108" spans="2:40" x14ac:dyDescent="0.25">
      <c r="B108" s="44" t="s">
        <v>1261</v>
      </c>
      <c r="C108" s="44" t="s">
        <v>1262</v>
      </c>
      <c r="D108" s="44">
        <v>56710</v>
      </c>
      <c r="E108" s="77">
        <v>1</v>
      </c>
      <c r="F108" s="77">
        <v>1</v>
      </c>
      <c r="G108" s="77">
        <v>1</v>
      </c>
      <c r="H108" s="77">
        <v>1</v>
      </c>
      <c r="I108" s="77">
        <v>1</v>
      </c>
      <c r="J108" s="77">
        <v>1</v>
      </c>
      <c r="K108" s="77">
        <v>1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0"/>
        <v>7</v>
      </c>
      <c r="AM108" s="42">
        <f t="shared" si="12"/>
        <v>1</v>
      </c>
      <c r="AN108" s="43" t="e">
        <f t="shared" si="11"/>
        <v>#VALUE!</v>
      </c>
    </row>
    <row r="109" spans="2:40" x14ac:dyDescent="0.25">
      <c r="B109" s="44" t="s">
        <v>1265</v>
      </c>
      <c r="C109" s="44" t="s">
        <v>1266</v>
      </c>
      <c r="D109" s="44">
        <v>56710</v>
      </c>
      <c r="E109" s="77">
        <v>1</v>
      </c>
      <c r="F109" s="77">
        <v>1</v>
      </c>
      <c r="G109" s="77">
        <v>1</v>
      </c>
      <c r="H109" s="77">
        <v>1</v>
      </c>
      <c r="I109" s="77">
        <v>1</v>
      </c>
      <c r="J109" s="77">
        <v>1</v>
      </c>
      <c r="K109" s="77">
        <v>1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0"/>
        <v>7</v>
      </c>
      <c r="AM109" s="42">
        <f t="shared" si="12"/>
        <v>1</v>
      </c>
      <c r="AN109" s="43" t="e">
        <f t="shared" si="11"/>
        <v>#VALUE!</v>
      </c>
    </row>
    <row r="110" spans="2:40" x14ac:dyDescent="0.25">
      <c r="B110" s="44" t="s">
        <v>1267</v>
      </c>
      <c r="C110" s="44" t="s">
        <v>1268</v>
      </c>
      <c r="D110" s="44">
        <v>56710</v>
      </c>
      <c r="E110" s="77">
        <v>1</v>
      </c>
      <c r="F110" s="77">
        <v>1</v>
      </c>
      <c r="G110" s="77">
        <v>1</v>
      </c>
      <c r="H110" s="77">
        <v>1</v>
      </c>
      <c r="I110" s="77">
        <v>1</v>
      </c>
      <c r="J110" s="77">
        <v>1</v>
      </c>
      <c r="K110" s="77">
        <v>1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0"/>
        <v>7</v>
      </c>
      <c r="AM110" s="42">
        <f t="shared" si="12"/>
        <v>1</v>
      </c>
      <c r="AN110" s="43" t="e">
        <f t="shared" si="11"/>
        <v>#VALUE!</v>
      </c>
    </row>
    <row r="111" spans="2:40" x14ac:dyDescent="0.25">
      <c r="B111" s="44" t="s">
        <v>1269</v>
      </c>
      <c r="C111" s="44" t="s">
        <v>1270</v>
      </c>
      <c r="D111" s="44">
        <v>56710</v>
      </c>
      <c r="E111" s="77">
        <v>1</v>
      </c>
      <c r="F111" s="77">
        <v>1</v>
      </c>
      <c r="G111" s="77">
        <v>1</v>
      </c>
      <c r="H111" s="77">
        <v>1</v>
      </c>
      <c r="I111" s="77">
        <v>1</v>
      </c>
      <c r="J111" s="77">
        <v>1</v>
      </c>
      <c r="K111" s="77">
        <v>1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0"/>
        <v>7</v>
      </c>
      <c r="AM111" s="42">
        <f t="shared" si="12"/>
        <v>1</v>
      </c>
      <c r="AN111" s="43" t="e">
        <f t="shared" si="11"/>
        <v>#VALUE!</v>
      </c>
    </row>
    <row r="112" spans="2:40" x14ac:dyDescent="0.25">
      <c r="B112" s="44" t="s">
        <v>1273</v>
      </c>
      <c r="C112" s="44" t="s">
        <v>1274</v>
      </c>
      <c r="D112" s="44">
        <v>56710</v>
      </c>
      <c r="E112" s="77">
        <v>1</v>
      </c>
      <c r="F112" s="77">
        <v>1</v>
      </c>
      <c r="G112" s="77">
        <v>1</v>
      </c>
      <c r="H112" s="77">
        <v>1</v>
      </c>
      <c r="I112" s="77">
        <v>1</v>
      </c>
      <c r="J112" s="77">
        <v>1</v>
      </c>
      <c r="K112" s="77">
        <v>1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0"/>
        <v>7</v>
      </c>
      <c r="AM112" s="42">
        <f t="shared" si="12"/>
        <v>1</v>
      </c>
      <c r="AN112" s="43" t="e">
        <f t="shared" si="11"/>
        <v>#VALUE!</v>
      </c>
    </row>
    <row r="113" spans="2:40" x14ac:dyDescent="0.25">
      <c r="B113" s="44" t="s">
        <v>1277</v>
      </c>
      <c r="C113" s="44" t="s">
        <v>1278</v>
      </c>
      <c r="D113" s="44">
        <v>56710</v>
      </c>
      <c r="E113" s="77">
        <v>1</v>
      </c>
      <c r="F113" s="77">
        <v>1</v>
      </c>
      <c r="G113" s="77">
        <v>1</v>
      </c>
      <c r="H113" s="77">
        <v>1</v>
      </c>
      <c r="I113" s="77">
        <v>1</v>
      </c>
      <c r="J113" s="77">
        <v>1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0"/>
        <v>6</v>
      </c>
      <c r="AM113" s="42">
        <f t="shared" si="12"/>
        <v>1</v>
      </c>
      <c r="AN113" s="43" t="e">
        <f t="shared" si="11"/>
        <v>#VALUE!</v>
      </c>
    </row>
    <row r="114" spans="2:40" x14ac:dyDescent="0.25">
      <c r="B114" s="44" t="s">
        <v>1279</v>
      </c>
      <c r="C114" s="44" t="s">
        <v>1280</v>
      </c>
      <c r="D114" s="44">
        <v>56710</v>
      </c>
      <c r="E114" s="77">
        <v>1</v>
      </c>
      <c r="F114" s="77">
        <v>1</v>
      </c>
      <c r="G114" s="77">
        <v>1</v>
      </c>
      <c r="H114" s="77">
        <v>1</v>
      </c>
      <c r="I114" s="77">
        <v>1</v>
      </c>
      <c r="J114" s="77">
        <v>1</v>
      </c>
      <c r="K114" s="77">
        <v>1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ref="AL114:AL138" si="13">SUM(E114:AK114)</f>
        <v>7</v>
      </c>
      <c r="AM114" s="42">
        <f t="shared" si="12"/>
        <v>1</v>
      </c>
      <c r="AN114" s="43" t="e">
        <f t="shared" si="11"/>
        <v>#VALUE!</v>
      </c>
    </row>
    <row r="115" spans="2:40" x14ac:dyDescent="0.25">
      <c r="B115" s="44" t="s">
        <v>1293</v>
      </c>
      <c r="C115" s="44" t="s">
        <v>1294</v>
      </c>
      <c r="D115" s="44">
        <v>56710</v>
      </c>
      <c r="E115" s="77">
        <v>1</v>
      </c>
      <c r="F115" s="77">
        <v>1</v>
      </c>
      <c r="G115" s="77">
        <v>1</v>
      </c>
      <c r="H115" s="77">
        <v>1</v>
      </c>
      <c r="I115" s="77">
        <v>1</v>
      </c>
      <c r="J115" s="77">
        <v>1</v>
      </c>
      <c r="K115" s="77">
        <v>1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3"/>
        <v>7</v>
      </c>
      <c r="AM115" s="42">
        <f t="shared" si="12"/>
        <v>1</v>
      </c>
      <c r="AN115" s="43" t="e">
        <f t="shared" si="11"/>
        <v>#VALUE!</v>
      </c>
    </row>
    <row r="116" spans="2:40" x14ac:dyDescent="0.25">
      <c r="B116" s="44" t="s">
        <v>1297</v>
      </c>
      <c r="C116" s="44" t="s">
        <v>1298</v>
      </c>
      <c r="D116" s="44">
        <v>56710</v>
      </c>
      <c r="E116" s="77">
        <v>1</v>
      </c>
      <c r="F116" s="77">
        <v>1</v>
      </c>
      <c r="G116" s="77">
        <v>1</v>
      </c>
      <c r="H116" s="77">
        <v>1</v>
      </c>
      <c r="I116" s="77">
        <v>1</v>
      </c>
      <c r="J116" s="77">
        <v>1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3"/>
        <v>6</v>
      </c>
      <c r="AM116" s="42">
        <f t="shared" si="12"/>
        <v>1</v>
      </c>
      <c r="AN116" s="43" t="e">
        <f t="shared" ref="AN116:AN138" si="14">SUMPRODUCT($E$17:$AL$17,E116:AK116)</f>
        <v>#VALUE!</v>
      </c>
    </row>
    <row r="117" spans="2:40" x14ac:dyDescent="0.25">
      <c r="B117" s="44" t="s">
        <v>1303</v>
      </c>
      <c r="C117" s="44" t="s">
        <v>1304</v>
      </c>
      <c r="D117" s="44">
        <v>56710</v>
      </c>
      <c r="E117" s="77">
        <v>1</v>
      </c>
      <c r="F117" s="77">
        <v>1</v>
      </c>
      <c r="G117" s="77">
        <v>1</v>
      </c>
      <c r="H117" s="77">
        <v>1</v>
      </c>
      <c r="I117" s="77">
        <v>1</v>
      </c>
      <c r="J117" s="77">
        <v>1</v>
      </c>
      <c r="K117" s="77">
        <v>1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3"/>
        <v>7</v>
      </c>
      <c r="AM117" s="42">
        <f t="shared" si="12"/>
        <v>1</v>
      </c>
      <c r="AN117" s="43" t="e">
        <f t="shared" si="14"/>
        <v>#VALUE!</v>
      </c>
    </row>
    <row r="118" spans="2:40" x14ac:dyDescent="0.25">
      <c r="B118" s="44" t="s">
        <v>1305</v>
      </c>
      <c r="C118" s="44" t="s">
        <v>1306</v>
      </c>
      <c r="D118" s="44">
        <v>56710</v>
      </c>
      <c r="E118" s="77">
        <v>1</v>
      </c>
      <c r="F118" s="77">
        <v>1</v>
      </c>
      <c r="G118" s="77">
        <v>1</v>
      </c>
      <c r="H118" s="77">
        <v>1</v>
      </c>
      <c r="I118" s="77">
        <v>1</v>
      </c>
      <c r="J118" s="77">
        <v>1</v>
      </c>
      <c r="K118" s="77">
        <v>1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3"/>
        <v>7</v>
      </c>
      <c r="AM118" s="42">
        <f t="shared" si="12"/>
        <v>1</v>
      </c>
      <c r="AN118" s="43" t="e">
        <f t="shared" si="14"/>
        <v>#VALUE!</v>
      </c>
    </row>
    <row r="119" spans="2:40" x14ac:dyDescent="0.25">
      <c r="B119" s="44" t="s">
        <v>1309</v>
      </c>
      <c r="C119" s="44" t="s">
        <v>1310</v>
      </c>
      <c r="D119" s="44">
        <v>56710</v>
      </c>
      <c r="E119" s="77">
        <v>1</v>
      </c>
      <c r="F119" s="77">
        <v>1</v>
      </c>
      <c r="G119" s="77">
        <v>1</v>
      </c>
      <c r="H119" s="77">
        <v>1</v>
      </c>
      <c r="I119" s="77">
        <v>1</v>
      </c>
      <c r="J119" s="77">
        <v>1</v>
      </c>
      <c r="K119" s="77">
        <v>1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3"/>
        <v>7</v>
      </c>
      <c r="AM119" s="42">
        <f t="shared" si="12"/>
        <v>1</v>
      </c>
      <c r="AN119" s="43" t="e">
        <f t="shared" si="14"/>
        <v>#VALUE!</v>
      </c>
    </row>
    <row r="120" spans="2:40" x14ac:dyDescent="0.25">
      <c r="B120" s="44" t="s">
        <v>1311</v>
      </c>
      <c r="C120" s="44" t="s">
        <v>1312</v>
      </c>
      <c r="D120" s="44">
        <v>56710</v>
      </c>
      <c r="E120" s="77">
        <v>1</v>
      </c>
      <c r="F120" s="77">
        <v>1</v>
      </c>
      <c r="G120" s="77">
        <v>1</v>
      </c>
      <c r="H120" s="77">
        <v>1</v>
      </c>
      <c r="I120" s="77">
        <v>1</v>
      </c>
      <c r="J120" s="77">
        <v>1</v>
      </c>
      <c r="K120" s="77">
        <v>1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3"/>
        <v>7</v>
      </c>
      <c r="AM120" s="42">
        <f t="shared" si="12"/>
        <v>1</v>
      </c>
      <c r="AN120" s="43" t="e">
        <f t="shared" si="14"/>
        <v>#VALUE!</v>
      </c>
    </row>
    <row r="121" spans="2:40" x14ac:dyDescent="0.25">
      <c r="B121" s="44" t="s">
        <v>1341</v>
      </c>
      <c r="C121" s="44" t="s">
        <v>1342</v>
      </c>
      <c r="D121" s="44">
        <v>56710</v>
      </c>
      <c r="E121" s="77">
        <v>1</v>
      </c>
      <c r="F121" s="77">
        <v>1</v>
      </c>
      <c r="G121" s="77">
        <v>1</v>
      </c>
      <c r="H121" s="77">
        <v>1</v>
      </c>
      <c r="I121" s="77">
        <v>1</v>
      </c>
      <c r="J121" s="77">
        <v>1</v>
      </c>
      <c r="K121" s="77">
        <v>1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3"/>
        <v>7</v>
      </c>
      <c r="AM121" s="42">
        <f t="shared" si="12"/>
        <v>1</v>
      </c>
      <c r="AN121" s="43" t="e">
        <f t="shared" si="14"/>
        <v>#VALUE!</v>
      </c>
    </row>
    <row r="122" spans="2:40" x14ac:dyDescent="0.25">
      <c r="B122" s="44" t="s">
        <v>1343</v>
      </c>
      <c r="C122" s="44" t="s">
        <v>1344</v>
      </c>
      <c r="D122" s="44">
        <v>56710</v>
      </c>
      <c r="E122" s="77">
        <v>0</v>
      </c>
      <c r="F122" s="77">
        <v>0</v>
      </c>
      <c r="G122" s="77">
        <v>1</v>
      </c>
      <c r="H122" s="77">
        <v>1</v>
      </c>
      <c r="I122" s="77">
        <v>1</v>
      </c>
      <c r="J122" s="77">
        <v>0</v>
      </c>
      <c r="K122" s="77">
        <v>1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3"/>
        <v>4</v>
      </c>
      <c r="AM122" s="42">
        <f t="shared" si="12"/>
        <v>1</v>
      </c>
      <c r="AN122" s="43" t="e">
        <f t="shared" si="14"/>
        <v>#VALUE!</v>
      </c>
    </row>
    <row r="123" spans="2:40" x14ac:dyDescent="0.25">
      <c r="B123" s="44" t="s">
        <v>1353</v>
      </c>
      <c r="C123" s="44" t="s">
        <v>1354</v>
      </c>
      <c r="D123" s="44">
        <v>56710</v>
      </c>
      <c r="E123" s="77">
        <v>1</v>
      </c>
      <c r="F123" s="77">
        <v>1</v>
      </c>
      <c r="G123" s="77">
        <v>1</v>
      </c>
      <c r="H123" s="77">
        <v>1</v>
      </c>
      <c r="I123" s="77">
        <v>0</v>
      </c>
      <c r="J123" s="77">
        <v>1</v>
      </c>
      <c r="K123" s="77">
        <v>1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>
        <f t="shared" si="13"/>
        <v>6</v>
      </c>
      <c r="AM123" s="42">
        <f t="shared" si="12"/>
        <v>1</v>
      </c>
      <c r="AN123" s="43" t="e">
        <f t="shared" si="14"/>
        <v>#VALUE!</v>
      </c>
    </row>
    <row r="124" spans="2:40" x14ac:dyDescent="0.25">
      <c r="B124" s="44" t="s">
        <v>1357</v>
      </c>
      <c r="C124" s="44" t="s">
        <v>1358</v>
      </c>
      <c r="D124" s="44">
        <v>56710</v>
      </c>
      <c r="E124" s="77">
        <v>1</v>
      </c>
      <c r="F124" s="77">
        <v>1</v>
      </c>
      <c r="G124" s="77">
        <v>1</v>
      </c>
      <c r="H124" s="77">
        <v>1</v>
      </c>
      <c r="I124" s="77">
        <v>0</v>
      </c>
      <c r="J124" s="77">
        <v>1</v>
      </c>
      <c r="K124" s="77">
        <v>1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>
        <f t="shared" si="13"/>
        <v>6</v>
      </c>
      <c r="AM124" s="42">
        <f t="shared" si="12"/>
        <v>1</v>
      </c>
      <c r="AN124" s="43" t="e">
        <f t="shared" si="14"/>
        <v>#VALUE!</v>
      </c>
    </row>
    <row r="125" spans="2:40" x14ac:dyDescent="0.25">
      <c r="B125" s="44" t="s">
        <v>1359</v>
      </c>
      <c r="C125" s="44" t="s">
        <v>1360</v>
      </c>
      <c r="D125" s="44">
        <v>56710</v>
      </c>
      <c r="E125" s="77">
        <v>1</v>
      </c>
      <c r="F125" s="77">
        <v>1</v>
      </c>
      <c r="G125" s="77">
        <v>1</v>
      </c>
      <c r="H125" s="77">
        <v>1</v>
      </c>
      <c r="I125" s="77">
        <v>1</v>
      </c>
      <c r="J125" s="77">
        <v>1</v>
      </c>
      <c r="K125" s="77">
        <v>1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>
        <f t="shared" si="13"/>
        <v>7</v>
      </c>
      <c r="AM125" s="42">
        <f t="shared" si="12"/>
        <v>1</v>
      </c>
      <c r="AN125" s="43" t="e">
        <f t="shared" si="14"/>
        <v>#VALUE!</v>
      </c>
    </row>
    <row r="126" spans="2:40" x14ac:dyDescent="0.25">
      <c r="B126" s="44" t="s">
        <v>1361</v>
      </c>
      <c r="C126" s="44" t="s">
        <v>1362</v>
      </c>
      <c r="D126" s="44">
        <v>56710</v>
      </c>
      <c r="E126" s="77">
        <v>1</v>
      </c>
      <c r="F126" s="77">
        <v>1</v>
      </c>
      <c r="G126" s="77">
        <v>1</v>
      </c>
      <c r="H126" s="77">
        <v>1</v>
      </c>
      <c r="I126" s="77">
        <v>1</v>
      </c>
      <c r="J126" s="77">
        <v>1</v>
      </c>
      <c r="K126" s="77">
        <v>1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>
        <f t="shared" si="13"/>
        <v>7</v>
      </c>
      <c r="AM126" s="42">
        <f t="shared" si="12"/>
        <v>1</v>
      </c>
      <c r="AN126" s="43" t="e">
        <f t="shared" si="14"/>
        <v>#VALUE!</v>
      </c>
    </row>
    <row r="127" spans="2:40" x14ac:dyDescent="0.25">
      <c r="B127" s="44" t="s">
        <v>1367</v>
      </c>
      <c r="C127" s="44" t="s">
        <v>1368</v>
      </c>
      <c r="D127" s="44">
        <v>56710</v>
      </c>
      <c r="E127" s="77">
        <v>1</v>
      </c>
      <c r="F127" s="77">
        <v>1</v>
      </c>
      <c r="G127" s="77">
        <v>1</v>
      </c>
      <c r="H127" s="77">
        <v>1</v>
      </c>
      <c r="I127" s="77">
        <v>1</v>
      </c>
      <c r="J127" s="77">
        <v>1</v>
      </c>
      <c r="K127" s="77">
        <v>1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>
        <f t="shared" si="13"/>
        <v>7</v>
      </c>
      <c r="AM127" s="42">
        <f t="shared" si="12"/>
        <v>1</v>
      </c>
      <c r="AN127" s="43" t="e">
        <f t="shared" si="14"/>
        <v>#VALUE!</v>
      </c>
    </row>
    <row r="128" spans="2:40" x14ac:dyDescent="0.25">
      <c r="B128" s="44" t="s">
        <v>1369</v>
      </c>
      <c r="C128" s="44" t="s">
        <v>1370</v>
      </c>
      <c r="D128" s="44">
        <v>56710</v>
      </c>
      <c r="E128" s="77">
        <v>0</v>
      </c>
      <c r="F128" s="77">
        <v>0</v>
      </c>
      <c r="G128" s="77">
        <v>1</v>
      </c>
      <c r="H128" s="77">
        <v>1</v>
      </c>
      <c r="I128" s="77">
        <v>1</v>
      </c>
      <c r="J128" s="77">
        <v>1</v>
      </c>
      <c r="K128" s="77">
        <v>1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>
        <f t="shared" si="13"/>
        <v>5</v>
      </c>
      <c r="AM128" s="42">
        <f t="shared" si="12"/>
        <v>1</v>
      </c>
      <c r="AN128" s="43" t="e">
        <f t="shared" si="14"/>
        <v>#VALUE!</v>
      </c>
    </row>
    <row r="129" spans="2:40" x14ac:dyDescent="0.25">
      <c r="B129" s="44" t="s">
        <v>1371</v>
      </c>
      <c r="C129" s="44" t="s">
        <v>1372</v>
      </c>
      <c r="D129" s="44">
        <v>56710</v>
      </c>
      <c r="E129" s="77">
        <v>1</v>
      </c>
      <c r="F129" s="77">
        <v>1</v>
      </c>
      <c r="G129" s="77">
        <v>1</v>
      </c>
      <c r="H129" s="77">
        <v>0</v>
      </c>
      <c r="I129" s="77">
        <v>1</v>
      </c>
      <c r="J129" s="77">
        <v>1</v>
      </c>
      <c r="K129" s="77">
        <v>1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>
        <f t="shared" si="13"/>
        <v>6</v>
      </c>
      <c r="AM129" s="42">
        <f t="shared" si="12"/>
        <v>1</v>
      </c>
      <c r="AN129" s="43" t="e">
        <f t="shared" si="14"/>
        <v>#VALUE!</v>
      </c>
    </row>
    <row r="130" spans="2:40" x14ac:dyDescent="0.25">
      <c r="B130" s="44" t="s">
        <v>1375</v>
      </c>
      <c r="C130" s="44" t="s">
        <v>1376</v>
      </c>
      <c r="D130" s="44">
        <v>56710</v>
      </c>
      <c r="E130" s="77">
        <v>1</v>
      </c>
      <c r="F130" s="77">
        <v>1</v>
      </c>
      <c r="G130" s="77">
        <v>1</v>
      </c>
      <c r="H130" s="77">
        <v>1</v>
      </c>
      <c r="I130" s="77">
        <v>1</v>
      </c>
      <c r="J130" s="77">
        <v>1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>
        <f t="shared" si="13"/>
        <v>6</v>
      </c>
      <c r="AM130" s="42">
        <f t="shared" si="12"/>
        <v>1</v>
      </c>
      <c r="AN130" s="43" t="e">
        <f t="shared" si="14"/>
        <v>#VALUE!</v>
      </c>
    </row>
    <row r="131" spans="2:40" x14ac:dyDescent="0.25">
      <c r="B131" s="44" t="s">
        <v>1377</v>
      </c>
      <c r="C131" s="44" t="s">
        <v>1378</v>
      </c>
      <c r="D131" s="44">
        <v>56710</v>
      </c>
      <c r="E131" s="77">
        <v>1</v>
      </c>
      <c r="F131" s="77">
        <v>1</v>
      </c>
      <c r="G131" s="77">
        <v>1</v>
      </c>
      <c r="H131" s="77">
        <v>1</v>
      </c>
      <c r="I131" s="77">
        <v>1</v>
      </c>
      <c r="J131" s="77">
        <v>1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>
        <f t="shared" si="13"/>
        <v>6</v>
      </c>
      <c r="AM131" s="42">
        <f t="shared" si="12"/>
        <v>1</v>
      </c>
      <c r="AN131" s="43" t="e">
        <f t="shared" si="14"/>
        <v>#VALUE!</v>
      </c>
    </row>
    <row r="132" spans="2:40" x14ac:dyDescent="0.25">
      <c r="B132" s="44" t="s">
        <v>1381</v>
      </c>
      <c r="C132" s="44" t="s">
        <v>1382</v>
      </c>
      <c r="D132" s="44">
        <v>56710</v>
      </c>
      <c r="E132" s="77">
        <v>1</v>
      </c>
      <c r="F132" s="77">
        <v>1</v>
      </c>
      <c r="G132" s="77">
        <v>1</v>
      </c>
      <c r="H132" s="77">
        <v>1</v>
      </c>
      <c r="I132" s="77">
        <v>1</v>
      </c>
      <c r="J132" s="77">
        <v>1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  <c r="T132" s="77">
        <v>0</v>
      </c>
      <c r="U132" s="77">
        <v>0</v>
      </c>
      <c r="V132" s="77">
        <v>0</v>
      </c>
      <c r="W132" s="77">
        <v>0</v>
      </c>
      <c r="X132" s="77">
        <v>0</v>
      </c>
      <c r="Y132" s="77">
        <v>0</v>
      </c>
      <c r="Z132" s="77">
        <v>0</v>
      </c>
      <c r="AA132" s="77">
        <v>0</v>
      </c>
      <c r="AB132" s="77">
        <v>0</v>
      </c>
      <c r="AC132" s="77">
        <v>0</v>
      </c>
      <c r="AD132" s="77">
        <v>0</v>
      </c>
      <c r="AE132" s="77">
        <v>0</v>
      </c>
      <c r="AF132" s="77">
        <v>0</v>
      </c>
      <c r="AG132" s="77">
        <v>0</v>
      </c>
      <c r="AH132" s="77">
        <v>0</v>
      </c>
      <c r="AI132" s="77">
        <v>0</v>
      </c>
      <c r="AJ132" s="77">
        <v>0</v>
      </c>
      <c r="AK132" s="77">
        <v>0</v>
      </c>
      <c r="AL132" s="45">
        <f t="shared" si="13"/>
        <v>6</v>
      </c>
      <c r="AM132" s="42">
        <f t="shared" si="12"/>
        <v>1</v>
      </c>
      <c r="AN132" s="43" t="e">
        <f t="shared" si="14"/>
        <v>#VALUE!</v>
      </c>
    </row>
    <row r="133" spans="2:40" x14ac:dyDescent="0.25">
      <c r="B133" s="44" t="s">
        <v>1383</v>
      </c>
      <c r="C133" s="44" t="s">
        <v>1384</v>
      </c>
      <c r="D133" s="44">
        <v>56710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  <c r="R133" s="77">
        <v>0</v>
      </c>
      <c r="S133" s="77">
        <v>0</v>
      </c>
      <c r="T133" s="77">
        <v>0</v>
      </c>
      <c r="U133" s="77">
        <v>0</v>
      </c>
      <c r="V133" s="77">
        <v>0</v>
      </c>
      <c r="W133" s="77">
        <v>0</v>
      </c>
      <c r="X133" s="77">
        <v>0</v>
      </c>
      <c r="Y133" s="77">
        <v>0</v>
      </c>
      <c r="Z133" s="77">
        <v>0</v>
      </c>
      <c r="AA133" s="77">
        <v>0</v>
      </c>
      <c r="AB133" s="77">
        <v>0</v>
      </c>
      <c r="AC133" s="77">
        <v>0</v>
      </c>
      <c r="AD133" s="77">
        <v>0</v>
      </c>
      <c r="AE133" s="77">
        <v>0</v>
      </c>
      <c r="AF133" s="77">
        <v>0</v>
      </c>
      <c r="AG133" s="77">
        <v>0</v>
      </c>
      <c r="AH133" s="77">
        <v>0</v>
      </c>
      <c r="AI133" s="77">
        <v>0</v>
      </c>
      <c r="AJ133" s="77">
        <v>0</v>
      </c>
      <c r="AK133" s="77">
        <v>0</v>
      </c>
      <c r="AL133" s="45">
        <f t="shared" si="13"/>
        <v>0</v>
      </c>
      <c r="AM133" s="42">
        <f t="shared" si="12"/>
        <v>0</v>
      </c>
      <c r="AN133" s="43" t="e">
        <f t="shared" si="14"/>
        <v>#VALUE!</v>
      </c>
    </row>
    <row r="134" spans="2:40" x14ac:dyDescent="0.25">
      <c r="B134" s="44" t="s">
        <v>1385</v>
      </c>
      <c r="C134" s="44" t="s">
        <v>1386</v>
      </c>
      <c r="D134" s="44">
        <v>56710</v>
      </c>
      <c r="E134" s="77">
        <v>1</v>
      </c>
      <c r="F134" s="77">
        <v>1</v>
      </c>
      <c r="G134" s="77">
        <v>1</v>
      </c>
      <c r="H134" s="77">
        <v>1</v>
      </c>
      <c r="I134" s="77">
        <v>1</v>
      </c>
      <c r="J134" s="77">
        <v>1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  <c r="T134" s="77">
        <v>0</v>
      </c>
      <c r="U134" s="77">
        <v>0</v>
      </c>
      <c r="V134" s="77">
        <v>0</v>
      </c>
      <c r="W134" s="77">
        <v>0</v>
      </c>
      <c r="X134" s="77">
        <v>0</v>
      </c>
      <c r="Y134" s="77">
        <v>0</v>
      </c>
      <c r="Z134" s="77">
        <v>0</v>
      </c>
      <c r="AA134" s="77">
        <v>0</v>
      </c>
      <c r="AB134" s="77">
        <v>0</v>
      </c>
      <c r="AC134" s="77">
        <v>0</v>
      </c>
      <c r="AD134" s="77">
        <v>0</v>
      </c>
      <c r="AE134" s="77">
        <v>0</v>
      </c>
      <c r="AF134" s="77">
        <v>0</v>
      </c>
      <c r="AG134" s="77">
        <v>0</v>
      </c>
      <c r="AH134" s="77">
        <v>0</v>
      </c>
      <c r="AI134" s="77">
        <v>0</v>
      </c>
      <c r="AJ134" s="77">
        <v>0</v>
      </c>
      <c r="AK134" s="77">
        <v>0</v>
      </c>
      <c r="AL134" s="45">
        <f t="shared" si="13"/>
        <v>6</v>
      </c>
      <c r="AM134" s="42">
        <f t="shared" si="12"/>
        <v>1</v>
      </c>
      <c r="AN134" s="43" t="e">
        <f t="shared" si="14"/>
        <v>#VALUE!</v>
      </c>
    </row>
    <row r="135" spans="2:40" x14ac:dyDescent="0.25">
      <c r="B135" s="44" t="s">
        <v>1391</v>
      </c>
      <c r="C135" s="44" t="s">
        <v>1392</v>
      </c>
      <c r="D135" s="44">
        <v>56710</v>
      </c>
      <c r="E135" s="77">
        <v>1</v>
      </c>
      <c r="F135" s="77">
        <v>1</v>
      </c>
      <c r="G135" s="77">
        <v>1</v>
      </c>
      <c r="H135" s="77">
        <v>1</v>
      </c>
      <c r="I135" s="77">
        <v>1</v>
      </c>
      <c r="J135" s="77">
        <v>1</v>
      </c>
      <c r="K135" s="77">
        <v>1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  <c r="R135" s="77">
        <v>0</v>
      </c>
      <c r="S135" s="77">
        <v>0</v>
      </c>
      <c r="T135" s="77">
        <v>0</v>
      </c>
      <c r="U135" s="77">
        <v>0</v>
      </c>
      <c r="V135" s="77">
        <v>0</v>
      </c>
      <c r="W135" s="77">
        <v>0</v>
      </c>
      <c r="X135" s="77">
        <v>0</v>
      </c>
      <c r="Y135" s="77">
        <v>0</v>
      </c>
      <c r="Z135" s="77">
        <v>0</v>
      </c>
      <c r="AA135" s="77">
        <v>0</v>
      </c>
      <c r="AB135" s="77">
        <v>0</v>
      </c>
      <c r="AC135" s="77">
        <v>0</v>
      </c>
      <c r="AD135" s="77">
        <v>0</v>
      </c>
      <c r="AE135" s="77">
        <v>0</v>
      </c>
      <c r="AF135" s="77">
        <v>0</v>
      </c>
      <c r="AG135" s="77">
        <v>0</v>
      </c>
      <c r="AH135" s="77">
        <v>0</v>
      </c>
      <c r="AI135" s="77">
        <v>0</v>
      </c>
      <c r="AJ135" s="77">
        <v>0</v>
      </c>
      <c r="AK135" s="77">
        <v>0</v>
      </c>
      <c r="AL135" s="45">
        <f t="shared" si="13"/>
        <v>7</v>
      </c>
      <c r="AM135" s="42">
        <f t="shared" si="12"/>
        <v>1</v>
      </c>
      <c r="AN135" s="43" t="e">
        <f t="shared" si="14"/>
        <v>#VALUE!</v>
      </c>
    </row>
    <row r="136" spans="2:40" x14ac:dyDescent="0.25">
      <c r="B136" s="44" t="s">
        <v>1405</v>
      </c>
      <c r="C136" s="44" t="s">
        <v>1406</v>
      </c>
      <c r="D136" s="44">
        <v>56710</v>
      </c>
      <c r="E136" s="77">
        <v>1</v>
      </c>
      <c r="F136" s="77">
        <v>1</v>
      </c>
      <c r="G136" s="77">
        <v>1</v>
      </c>
      <c r="H136" s="77">
        <v>1</v>
      </c>
      <c r="I136" s="77">
        <v>1</v>
      </c>
      <c r="J136" s="77">
        <v>1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  <c r="T136" s="77">
        <v>0</v>
      </c>
      <c r="U136" s="77">
        <v>0</v>
      </c>
      <c r="V136" s="77">
        <v>0</v>
      </c>
      <c r="W136" s="77">
        <v>0</v>
      </c>
      <c r="X136" s="77">
        <v>0</v>
      </c>
      <c r="Y136" s="77">
        <v>0</v>
      </c>
      <c r="Z136" s="77">
        <v>0</v>
      </c>
      <c r="AA136" s="77">
        <v>0</v>
      </c>
      <c r="AB136" s="77">
        <v>0</v>
      </c>
      <c r="AC136" s="77">
        <v>0</v>
      </c>
      <c r="AD136" s="77">
        <v>0</v>
      </c>
      <c r="AE136" s="77">
        <v>0</v>
      </c>
      <c r="AF136" s="77">
        <v>0</v>
      </c>
      <c r="AG136" s="77">
        <v>0</v>
      </c>
      <c r="AH136" s="77">
        <v>0</v>
      </c>
      <c r="AI136" s="77">
        <v>0</v>
      </c>
      <c r="AJ136" s="77">
        <v>0</v>
      </c>
      <c r="AK136" s="77">
        <v>0</v>
      </c>
      <c r="AL136" s="45">
        <f t="shared" si="13"/>
        <v>6</v>
      </c>
      <c r="AM136" s="42">
        <f t="shared" si="12"/>
        <v>1</v>
      </c>
      <c r="AN136" s="43" t="e">
        <f t="shared" si="14"/>
        <v>#VALUE!</v>
      </c>
    </row>
    <row r="137" spans="2:40" x14ac:dyDescent="0.25">
      <c r="B137" s="44" t="s">
        <v>1415</v>
      </c>
      <c r="C137" s="44" t="s">
        <v>1416</v>
      </c>
      <c r="D137" s="44">
        <v>56710</v>
      </c>
      <c r="E137" s="77">
        <v>1</v>
      </c>
      <c r="F137" s="77">
        <v>1</v>
      </c>
      <c r="G137" s="77">
        <v>1</v>
      </c>
      <c r="H137" s="77">
        <v>1</v>
      </c>
      <c r="I137" s="77">
        <v>1</v>
      </c>
      <c r="J137" s="77">
        <v>1</v>
      </c>
      <c r="K137" s="77">
        <v>1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  <c r="R137" s="77">
        <v>0</v>
      </c>
      <c r="S137" s="77">
        <v>0</v>
      </c>
      <c r="T137" s="77">
        <v>0</v>
      </c>
      <c r="U137" s="77">
        <v>0</v>
      </c>
      <c r="V137" s="77">
        <v>0</v>
      </c>
      <c r="W137" s="77">
        <v>0</v>
      </c>
      <c r="X137" s="77">
        <v>0</v>
      </c>
      <c r="Y137" s="77">
        <v>0</v>
      </c>
      <c r="Z137" s="77">
        <v>0</v>
      </c>
      <c r="AA137" s="77">
        <v>0</v>
      </c>
      <c r="AB137" s="77">
        <v>0</v>
      </c>
      <c r="AC137" s="77">
        <v>0</v>
      </c>
      <c r="AD137" s="77">
        <v>0</v>
      </c>
      <c r="AE137" s="77">
        <v>0</v>
      </c>
      <c r="AF137" s="77">
        <v>0</v>
      </c>
      <c r="AG137" s="77">
        <v>0</v>
      </c>
      <c r="AH137" s="77">
        <v>0</v>
      </c>
      <c r="AI137" s="77">
        <v>0</v>
      </c>
      <c r="AJ137" s="77">
        <v>0</v>
      </c>
      <c r="AK137" s="77">
        <v>0</v>
      </c>
      <c r="AL137" s="45">
        <f t="shared" si="13"/>
        <v>7</v>
      </c>
      <c r="AM137" s="42">
        <f t="shared" si="12"/>
        <v>1</v>
      </c>
      <c r="AN137" s="43" t="e">
        <f t="shared" si="14"/>
        <v>#VALUE!</v>
      </c>
    </row>
    <row r="138" spans="2:40" x14ac:dyDescent="0.25">
      <c r="B138" s="44" t="s">
        <v>1421</v>
      </c>
      <c r="C138" s="44" t="s">
        <v>1422</v>
      </c>
      <c r="D138" s="44">
        <v>56710</v>
      </c>
      <c r="E138" s="77">
        <v>1</v>
      </c>
      <c r="F138" s="77">
        <v>1</v>
      </c>
      <c r="G138" s="77">
        <v>1</v>
      </c>
      <c r="H138" s="77">
        <v>1</v>
      </c>
      <c r="I138" s="77">
        <v>1</v>
      </c>
      <c r="J138" s="77">
        <v>1</v>
      </c>
      <c r="K138" s="77">
        <v>1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</v>
      </c>
      <c r="T138" s="77">
        <v>0</v>
      </c>
      <c r="U138" s="77">
        <v>0</v>
      </c>
      <c r="V138" s="77">
        <v>0</v>
      </c>
      <c r="W138" s="77">
        <v>0</v>
      </c>
      <c r="X138" s="77">
        <v>0</v>
      </c>
      <c r="Y138" s="77">
        <v>0</v>
      </c>
      <c r="Z138" s="77">
        <v>0</v>
      </c>
      <c r="AA138" s="77">
        <v>0</v>
      </c>
      <c r="AB138" s="77">
        <v>0</v>
      </c>
      <c r="AC138" s="77">
        <v>0</v>
      </c>
      <c r="AD138" s="77">
        <v>0</v>
      </c>
      <c r="AE138" s="77">
        <v>0</v>
      </c>
      <c r="AF138" s="77">
        <v>0</v>
      </c>
      <c r="AG138" s="77">
        <v>0</v>
      </c>
      <c r="AH138" s="77">
        <v>0</v>
      </c>
      <c r="AI138" s="77">
        <v>0</v>
      </c>
      <c r="AJ138" s="77">
        <v>0</v>
      </c>
      <c r="AK138" s="77">
        <v>0</v>
      </c>
      <c r="AL138" s="45">
        <f t="shared" si="13"/>
        <v>7</v>
      </c>
      <c r="AM138" s="42">
        <f t="shared" si="12"/>
        <v>1</v>
      </c>
      <c r="AN138" s="43" t="e">
        <f t="shared" si="14"/>
        <v>#VALUE!</v>
      </c>
    </row>
    <row r="140" spans="2:40" x14ac:dyDescent="0.25">
      <c r="B140" s="44" t="s">
        <v>1425</v>
      </c>
    </row>
    <row r="142" spans="2:40" x14ac:dyDescent="0.25">
      <c r="B142" s="44" t="s">
        <v>1426</v>
      </c>
    </row>
  </sheetData>
  <sortState ref="B21:D141">
    <sortCondition ref="D21:D141"/>
    <sortCondition ref="B21:B141"/>
  </sortState>
  <mergeCells count="5">
    <mergeCell ref="B12:D12"/>
    <mergeCell ref="B13:D13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21"/>
  <sheetViews>
    <sheetView zoomScaleNormal="100" workbookViewId="0">
      <selection activeCell="A3" sqref="A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9" ht="23.25" x14ac:dyDescent="0.35">
      <c r="A1" s="1" t="s">
        <v>372</v>
      </c>
      <c r="B1" s="47"/>
      <c r="C1" s="48"/>
      <c r="G1" s="50" t="s">
        <v>1843</v>
      </c>
    </row>
    <row r="2" spans="1:9" ht="21" x14ac:dyDescent="0.35">
      <c r="A2" s="28" t="s">
        <v>1863</v>
      </c>
      <c r="B2" s="47"/>
      <c r="C2" s="48"/>
      <c r="G2" s="50" t="s">
        <v>1862</v>
      </c>
    </row>
    <row r="3" spans="1:9" x14ac:dyDescent="0.25">
      <c r="A3" s="11"/>
    </row>
    <row r="6" spans="1:9" x14ac:dyDescent="0.25">
      <c r="H6" s="28"/>
    </row>
    <row r="10" spans="1:9" x14ac:dyDescent="0.25">
      <c r="I10" s="28"/>
    </row>
    <row r="11" spans="1:9" ht="17.100000000000001" customHeight="1" x14ac:dyDescent="0.35">
      <c r="A11" s="113" t="s">
        <v>26</v>
      </c>
      <c r="B11" s="113"/>
      <c r="C11" s="113"/>
      <c r="D11" s="113"/>
      <c r="E11" s="113"/>
      <c r="F11" s="113"/>
      <c r="G11" s="113"/>
      <c r="H11" s="28"/>
    </row>
    <row r="12" spans="1:9" ht="17.100000000000001" customHeight="1" x14ac:dyDescent="0.3">
      <c r="A12" s="112" t="s">
        <v>27</v>
      </c>
      <c r="B12" s="112"/>
      <c r="C12" s="112"/>
      <c r="D12" s="112"/>
      <c r="E12" s="112"/>
      <c r="F12" s="112"/>
      <c r="G12" s="112"/>
    </row>
    <row r="14" spans="1:9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9" s="57" customFormat="1" ht="21" customHeight="1" x14ac:dyDescent="0.25">
      <c r="A15" s="54" t="s">
        <v>1435</v>
      </c>
      <c r="B15" s="55" t="s">
        <v>1436</v>
      </c>
      <c r="C15" s="54"/>
      <c r="D15" s="56"/>
      <c r="E15" s="54" t="s">
        <v>1597</v>
      </c>
      <c r="F15" s="55" t="s">
        <v>1598</v>
      </c>
      <c r="G15" s="54"/>
    </row>
    <row r="16" spans="1:9" s="57" customFormat="1" ht="21" customHeight="1" x14ac:dyDescent="0.25">
      <c r="A16" s="58" t="s">
        <v>1443</v>
      </c>
      <c r="B16" s="59" t="s">
        <v>1444</v>
      </c>
      <c r="C16" s="58"/>
      <c r="D16" s="56"/>
      <c r="E16" s="58" t="s">
        <v>1605</v>
      </c>
      <c r="F16" s="59" t="s">
        <v>1606</v>
      </c>
      <c r="G16" s="58"/>
    </row>
    <row r="17" spans="1:7" s="57" customFormat="1" ht="21" customHeight="1" x14ac:dyDescent="0.25">
      <c r="A17" s="54" t="s">
        <v>1451</v>
      </c>
      <c r="B17" s="55" t="s">
        <v>1452</v>
      </c>
      <c r="C17" s="54"/>
      <c r="D17" s="56"/>
      <c r="E17" s="54" t="s">
        <v>1607</v>
      </c>
      <c r="F17" s="55" t="s">
        <v>1608</v>
      </c>
      <c r="G17" s="54"/>
    </row>
    <row r="18" spans="1:7" s="57" customFormat="1" ht="21" customHeight="1" x14ac:dyDescent="0.25">
      <c r="A18" s="58" t="s">
        <v>1459</v>
      </c>
      <c r="B18" s="59" t="s">
        <v>1460</v>
      </c>
      <c r="C18" s="58"/>
      <c r="D18" s="56"/>
      <c r="E18" s="58" t="s">
        <v>1623</v>
      </c>
      <c r="F18" s="59" t="s">
        <v>1624</v>
      </c>
      <c r="G18" s="58"/>
    </row>
    <row r="19" spans="1:7" s="57" customFormat="1" ht="21" customHeight="1" x14ac:dyDescent="0.25">
      <c r="A19" s="54" t="s">
        <v>1463</v>
      </c>
      <c r="B19" s="55" t="s">
        <v>1464</v>
      </c>
      <c r="C19" s="54"/>
      <c r="D19" s="56"/>
      <c r="E19" s="54"/>
      <c r="F19" s="55"/>
      <c r="G19" s="54"/>
    </row>
    <row r="20" spans="1:7" s="57" customFormat="1" ht="21" customHeight="1" x14ac:dyDescent="0.25">
      <c r="A20" s="58" t="s">
        <v>1465</v>
      </c>
      <c r="B20" s="59" t="s">
        <v>1466</v>
      </c>
      <c r="C20" s="58"/>
      <c r="D20" s="56"/>
      <c r="E20" s="58"/>
      <c r="F20" s="59"/>
      <c r="G20" s="58"/>
    </row>
    <row r="21" spans="1:7" s="57" customFormat="1" ht="21" customHeight="1" x14ac:dyDescent="0.25">
      <c r="A21" s="54" t="s">
        <v>1469</v>
      </c>
      <c r="B21" s="55" t="s">
        <v>1470</v>
      </c>
      <c r="C21" s="54"/>
      <c r="D21" s="56"/>
      <c r="E21" s="54"/>
      <c r="F21" s="55"/>
      <c r="G21" s="54"/>
    </row>
    <row r="22" spans="1:7" s="57" customFormat="1" ht="21" customHeight="1" x14ac:dyDescent="0.25">
      <c r="A22" s="58" t="s">
        <v>1475</v>
      </c>
      <c r="B22" s="59" t="s">
        <v>1476</v>
      </c>
      <c r="C22" s="58"/>
      <c r="D22" s="56"/>
      <c r="E22" s="58"/>
      <c r="F22" s="59"/>
      <c r="G22" s="58"/>
    </row>
    <row r="23" spans="1:7" s="57" customFormat="1" ht="21" customHeight="1" x14ac:dyDescent="0.25">
      <c r="A23" s="54" t="s">
        <v>1495</v>
      </c>
      <c r="B23" s="55" t="s">
        <v>1496</v>
      </c>
      <c r="C23" s="54"/>
      <c r="D23" s="56"/>
      <c r="E23" s="54"/>
      <c r="F23" s="55"/>
      <c r="G23" s="54"/>
    </row>
    <row r="24" spans="1:7" s="57" customFormat="1" ht="21" customHeight="1" x14ac:dyDescent="0.25">
      <c r="A24" s="58" t="s">
        <v>1507</v>
      </c>
      <c r="B24" s="59" t="s">
        <v>1508</v>
      </c>
      <c r="C24" s="58"/>
      <c r="D24" s="56"/>
      <c r="E24" s="58"/>
      <c r="F24" s="59"/>
      <c r="G24" s="58"/>
    </row>
    <row r="25" spans="1:7" s="57" customFormat="1" ht="21" customHeight="1" x14ac:dyDescent="0.25">
      <c r="A25" s="54" t="s">
        <v>1511</v>
      </c>
      <c r="B25" s="55" t="s">
        <v>1512</v>
      </c>
      <c r="C25" s="54"/>
      <c r="D25" s="56"/>
      <c r="E25" s="54"/>
      <c r="F25" s="55"/>
      <c r="G25" s="54"/>
    </row>
    <row r="26" spans="1:7" s="57" customFormat="1" ht="21" customHeight="1" x14ac:dyDescent="0.25">
      <c r="A26" s="58" t="s">
        <v>1513</v>
      </c>
      <c r="B26" s="59" t="s">
        <v>1514</v>
      </c>
      <c r="C26" s="58"/>
      <c r="D26" s="56"/>
      <c r="E26" s="58"/>
      <c r="F26" s="59"/>
      <c r="G26" s="58"/>
    </row>
    <row r="27" spans="1:7" s="57" customFormat="1" ht="21" customHeight="1" x14ac:dyDescent="0.25">
      <c r="A27" s="54" t="s">
        <v>1515</v>
      </c>
      <c r="B27" s="55" t="s">
        <v>1516</v>
      </c>
      <c r="C27" s="54"/>
      <c r="D27" s="56"/>
      <c r="E27" s="54"/>
      <c r="F27" s="55"/>
      <c r="G27" s="54"/>
    </row>
    <row r="28" spans="1:7" s="57" customFormat="1" ht="21" customHeight="1" x14ac:dyDescent="0.25">
      <c r="A28" s="58" t="s">
        <v>1517</v>
      </c>
      <c r="B28" s="59" t="s">
        <v>1518</v>
      </c>
      <c r="C28" s="58"/>
      <c r="D28" s="56"/>
      <c r="E28" s="58"/>
      <c r="F28" s="59"/>
      <c r="G28" s="58"/>
    </row>
    <row r="29" spans="1:7" s="57" customFormat="1" ht="21" customHeight="1" x14ac:dyDescent="0.25">
      <c r="A29" s="54" t="s">
        <v>1527</v>
      </c>
      <c r="B29" s="55" t="s">
        <v>1528</v>
      </c>
      <c r="C29" s="54"/>
      <c r="D29" s="56"/>
      <c r="E29" s="54"/>
      <c r="F29" s="55"/>
      <c r="G29" s="54"/>
    </row>
    <row r="30" spans="1:7" s="57" customFormat="1" ht="21" customHeight="1" x14ac:dyDescent="0.25">
      <c r="A30" s="58" t="s">
        <v>1529</v>
      </c>
      <c r="B30" s="59" t="s">
        <v>1530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 t="s">
        <v>1531</v>
      </c>
      <c r="B31" s="55" t="s">
        <v>1532</v>
      </c>
      <c r="C31" s="54"/>
      <c r="D31" s="56"/>
      <c r="E31" s="54"/>
      <c r="F31" s="55"/>
      <c r="G31" s="54"/>
    </row>
    <row r="32" spans="1:7" s="57" customFormat="1" ht="21" customHeight="1" x14ac:dyDescent="0.25">
      <c r="A32" s="58" t="s">
        <v>1541</v>
      </c>
      <c r="B32" s="59" t="s">
        <v>1542</v>
      </c>
      <c r="C32" s="58"/>
      <c r="D32" s="56"/>
      <c r="E32" s="58"/>
      <c r="F32" s="59"/>
      <c r="G32" s="58"/>
    </row>
    <row r="33" spans="1:7" s="57" customFormat="1" ht="21" customHeight="1" x14ac:dyDescent="0.25">
      <c r="A33" s="54" t="s">
        <v>1547</v>
      </c>
      <c r="B33" s="55" t="s">
        <v>1548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1551</v>
      </c>
      <c r="B34" s="59" t="s">
        <v>1552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1557</v>
      </c>
      <c r="B35" s="55" t="s">
        <v>1558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1567</v>
      </c>
      <c r="B36" s="59" t="s">
        <v>1568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1569</v>
      </c>
      <c r="B37" s="55" t="s">
        <v>1570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1573</v>
      </c>
      <c r="B38" s="59" t="s">
        <v>1574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1581</v>
      </c>
      <c r="B39" s="55" t="s">
        <v>1582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1593</v>
      </c>
      <c r="B40" s="59" t="s">
        <v>1594</v>
      </c>
      <c r="C40" s="58"/>
      <c r="D40" s="56"/>
      <c r="E40" s="58"/>
      <c r="F40" s="59"/>
      <c r="G40" s="58"/>
    </row>
    <row r="41" spans="1:7" ht="23.25" x14ac:dyDescent="0.35">
      <c r="A41" s="1" t="s">
        <v>372</v>
      </c>
      <c r="B41" s="47"/>
      <c r="C41" s="48"/>
      <c r="G41" s="50" t="s">
        <v>1843</v>
      </c>
    </row>
    <row r="42" spans="1:7" ht="21" x14ac:dyDescent="0.35">
      <c r="A42" s="28" t="s">
        <v>66</v>
      </c>
      <c r="B42" s="47"/>
      <c r="C42" s="48"/>
      <c r="G42" s="50" t="s">
        <v>1862</v>
      </c>
    </row>
    <row r="43" spans="1:7" x14ac:dyDescent="0.25">
      <c r="A43" s="12"/>
    </row>
    <row r="51" spans="1:7" ht="21" x14ac:dyDescent="0.35">
      <c r="A51" s="113" t="s">
        <v>26</v>
      </c>
      <c r="B51" s="113"/>
      <c r="C51" s="113"/>
      <c r="D51" s="113"/>
      <c r="E51" s="113"/>
      <c r="F51" s="113"/>
      <c r="G51" s="113"/>
    </row>
    <row r="52" spans="1:7" ht="18.75" x14ac:dyDescent="0.3">
      <c r="A52" s="112" t="s">
        <v>27</v>
      </c>
      <c r="B52" s="112"/>
      <c r="C52" s="112"/>
      <c r="D52" s="112"/>
      <c r="E52" s="112"/>
      <c r="F52" s="112"/>
      <c r="G52" s="112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1427</v>
      </c>
      <c r="B55" s="55" t="s">
        <v>1428</v>
      </c>
      <c r="C55" s="54"/>
      <c r="D55" s="56"/>
      <c r="E55" s="54" t="s">
        <v>1585</v>
      </c>
      <c r="F55" s="55" t="s">
        <v>1586</v>
      </c>
      <c r="G55" s="54"/>
    </row>
    <row r="56" spans="1:7" ht="21" customHeight="1" x14ac:dyDescent="0.25">
      <c r="A56" s="58" t="s">
        <v>1431</v>
      </c>
      <c r="B56" s="59" t="s">
        <v>1432</v>
      </c>
      <c r="C56" s="58"/>
      <c r="D56" s="56"/>
      <c r="E56" s="58" t="s">
        <v>1587</v>
      </c>
      <c r="F56" s="59" t="s">
        <v>1588</v>
      </c>
      <c r="G56" s="58"/>
    </row>
    <row r="57" spans="1:7" ht="21" customHeight="1" x14ac:dyDescent="0.25">
      <c r="A57" s="54" t="s">
        <v>1449</v>
      </c>
      <c r="B57" s="55" t="s">
        <v>1450</v>
      </c>
      <c r="C57" s="54"/>
      <c r="D57" s="56"/>
      <c r="E57" s="54" t="s">
        <v>1599</v>
      </c>
      <c r="F57" s="55" t="s">
        <v>1600</v>
      </c>
      <c r="G57" s="54"/>
    </row>
    <row r="58" spans="1:7" ht="21" customHeight="1" x14ac:dyDescent="0.25">
      <c r="A58" s="58" t="s">
        <v>1453</v>
      </c>
      <c r="B58" s="59" t="s">
        <v>1454</v>
      </c>
      <c r="C58" s="58"/>
      <c r="D58" s="56"/>
      <c r="E58" s="58" t="s">
        <v>1601</v>
      </c>
      <c r="F58" s="59" t="s">
        <v>1602</v>
      </c>
      <c r="G58" s="58"/>
    </row>
    <row r="59" spans="1:7" ht="21" customHeight="1" x14ac:dyDescent="0.25">
      <c r="A59" s="54" t="s">
        <v>1455</v>
      </c>
      <c r="B59" s="55" t="s">
        <v>1456</v>
      </c>
      <c r="C59" s="54"/>
      <c r="D59" s="56"/>
      <c r="E59" s="54" t="s">
        <v>1611</v>
      </c>
      <c r="F59" s="55" t="s">
        <v>1612</v>
      </c>
      <c r="G59" s="54"/>
    </row>
    <row r="60" spans="1:7" ht="21" customHeight="1" x14ac:dyDescent="0.25">
      <c r="A60" s="58" t="s">
        <v>1457</v>
      </c>
      <c r="B60" s="59" t="s">
        <v>1458</v>
      </c>
      <c r="C60" s="58"/>
      <c r="D60" s="56"/>
      <c r="E60" s="58" t="s">
        <v>1613</v>
      </c>
      <c r="F60" s="59" t="s">
        <v>1614</v>
      </c>
      <c r="G60" s="58"/>
    </row>
    <row r="61" spans="1:7" ht="21" customHeight="1" x14ac:dyDescent="0.25">
      <c r="A61" s="54" t="s">
        <v>1461</v>
      </c>
      <c r="B61" s="55" t="s">
        <v>1462</v>
      </c>
      <c r="C61" s="54"/>
      <c r="D61" s="56"/>
      <c r="E61" s="54" t="s">
        <v>1621</v>
      </c>
      <c r="F61" s="55" t="s">
        <v>1622</v>
      </c>
      <c r="G61" s="54"/>
    </row>
    <row r="62" spans="1:7" ht="21" customHeight="1" x14ac:dyDescent="0.25">
      <c r="A62" s="58" t="s">
        <v>1473</v>
      </c>
      <c r="B62" s="59" t="s">
        <v>1474</v>
      </c>
      <c r="C62" s="58"/>
      <c r="D62" s="56"/>
      <c r="E62" s="58"/>
      <c r="F62" s="59"/>
      <c r="G62" s="58"/>
    </row>
    <row r="63" spans="1:7" ht="21" customHeight="1" x14ac:dyDescent="0.25">
      <c r="A63" s="54" t="s">
        <v>1477</v>
      </c>
      <c r="B63" s="55" t="s">
        <v>1478</v>
      </c>
      <c r="C63" s="54"/>
      <c r="D63" s="56"/>
      <c r="E63" s="54"/>
      <c r="F63" s="55"/>
      <c r="G63" s="54"/>
    </row>
    <row r="64" spans="1:7" ht="21" customHeight="1" x14ac:dyDescent="0.25">
      <c r="A64" s="58" t="s">
        <v>1485</v>
      </c>
      <c r="B64" s="59" t="s">
        <v>1486</v>
      </c>
      <c r="C64" s="58"/>
      <c r="D64" s="56"/>
      <c r="E64" s="58"/>
      <c r="F64" s="59"/>
      <c r="G64" s="58"/>
    </row>
    <row r="65" spans="1:7" ht="21" customHeight="1" x14ac:dyDescent="0.25">
      <c r="A65" s="54" t="s">
        <v>1487</v>
      </c>
      <c r="B65" s="55" t="s">
        <v>1488</v>
      </c>
      <c r="C65" s="54"/>
      <c r="D65" s="56"/>
      <c r="E65" s="54"/>
      <c r="F65" s="55"/>
      <c r="G65" s="54"/>
    </row>
    <row r="66" spans="1:7" ht="21" customHeight="1" x14ac:dyDescent="0.25">
      <c r="A66" s="58" t="s">
        <v>1489</v>
      </c>
      <c r="B66" s="59" t="s">
        <v>1490</v>
      </c>
      <c r="C66" s="58"/>
      <c r="D66" s="56"/>
      <c r="E66" s="58"/>
      <c r="F66" s="59"/>
      <c r="G66" s="58"/>
    </row>
    <row r="67" spans="1:7" ht="21" customHeight="1" x14ac:dyDescent="0.25">
      <c r="A67" s="54" t="s">
        <v>1499</v>
      </c>
      <c r="B67" s="55" t="s">
        <v>1500</v>
      </c>
      <c r="C67" s="54"/>
      <c r="D67" s="56"/>
      <c r="E67" s="54"/>
      <c r="F67" s="55"/>
      <c r="G67" s="54"/>
    </row>
    <row r="68" spans="1:7" ht="21" customHeight="1" x14ac:dyDescent="0.25">
      <c r="A68" s="58" t="s">
        <v>1505</v>
      </c>
      <c r="B68" s="59" t="s">
        <v>1506</v>
      </c>
      <c r="C68" s="58"/>
      <c r="D68" s="56"/>
      <c r="E68" s="58"/>
      <c r="F68" s="59"/>
      <c r="G68" s="58"/>
    </row>
    <row r="69" spans="1:7" ht="21" customHeight="1" x14ac:dyDescent="0.25">
      <c r="A69" s="54" t="s">
        <v>1519</v>
      </c>
      <c r="B69" s="55" t="s">
        <v>1520</v>
      </c>
      <c r="C69" s="54"/>
      <c r="D69" s="56"/>
      <c r="E69" s="54"/>
      <c r="F69" s="55"/>
      <c r="G69" s="54"/>
    </row>
    <row r="70" spans="1:7" ht="21" customHeight="1" x14ac:dyDescent="0.25">
      <c r="A70" s="58" t="s">
        <v>1525</v>
      </c>
      <c r="B70" s="59" t="s">
        <v>1526</v>
      </c>
      <c r="C70" s="58"/>
      <c r="D70" s="56"/>
      <c r="E70" s="58"/>
      <c r="F70" s="59"/>
      <c r="G70" s="58"/>
    </row>
    <row r="71" spans="1:7" ht="21" customHeight="1" x14ac:dyDescent="0.25">
      <c r="A71" s="54" t="s">
        <v>1533</v>
      </c>
      <c r="B71" s="55" t="s">
        <v>1534</v>
      </c>
      <c r="C71" s="54"/>
      <c r="D71" s="56"/>
      <c r="E71" s="54"/>
      <c r="F71" s="55"/>
      <c r="G71" s="54"/>
    </row>
    <row r="72" spans="1:7" ht="21" customHeight="1" x14ac:dyDescent="0.25">
      <c r="A72" s="58" t="s">
        <v>1535</v>
      </c>
      <c r="B72" s="59" t="s">
        <v>1536</v>
      </c>
      <c r="C72" s="58"/>
      <c r="D72" s="56"/>
      <c r="E72" s="58"/>
      <c r="F72" s="59"/>
      <c r="G72" s="58"/>
    </row>
    <row r="73" spans="1:7" ht="21" customHeight="1" x14ac:dyDescent="0.25">
      <c r="A73" s="54" t="s">
        <v>1537</v>
      </c>
      <c r="B73" s="55" t="s">
        <v>1538</v>
      </c>
      <c r="C73" s="54"/>
      <c r="D73" s="56"/>
      <c r="E73" s="54"/>
      <c r="F73" s="55"/>
      <c r="G73" s="54"/>
    </row>
    <row r="74" spans="1:7" ht="21" customHeight="1" x14ac:dyDescent="0.25">
      <c r="A74" s="58" t="s">
        <v>1539</v>
      </c>
      <c r="B74" s="59" t="s">
        <v>1540</v>
      </c>
      <c r="C74" s="58"/>
      <c r="D74" s="56"/>
      <c r="E74" s="58"/>
      <c r="F74" s="59"/>
      <c r="G74" s="58"/>
    </row>
    <row r="75" spans="1:7" ht="21" customHeight="1" x14ac:dyDescent="0.25">
      <c r="A75" s="54" t="s">
        <v>1549</v>
      </c>
      <c r="B75" s="55" t="s">
        <v>1550</v>
      </c>
      <c r="C75" s="54"/>
      <c r="D75" s="56"/>
      <c r="E75" s="54"/>
      <c r="F75" s="55"/>
      <c r="G75" s="54"/>
    </row>
    <row r="76" spans="1:7" ht="21" customHeight="1" x14ac:dyDescent="0.25">
      <c r="A76" s="58" t="s">
        <v>1553</v>
      </c>
      <c r="B76" s="59" t="s">
        <v>1554</v>
      </c>
      <c r="C76" s="58"/>
      <c r="D76" s="56"/>
      <c r="E76" s="58"/>
      <c r="F76" s="59"/>
      <c r="G76" s="58"/>
    </row>
    <row r="77" spans="1:7" ht="21" customHeight="1" x14ac:dyDescent="0.25">
      <c r="A77" s="54" t="s">
        <v>1555</v>
      </c>
      <c r="B77" s="55" t="s">
        <v>1556</v>
      </c>
      <c r="C77" s="54"/>
      <c r="D77" s="56"/>
      <c r="E77" s="54"/>
      <c r="F77" s="55"/>
      <c r="G77" s="54"/>
    </row>
    <row r="78" spans="1:7" ht="21" customHeight="1" x14ac:dyDescent="0.25">
      <c r="A78" s="58" t="s">
        <v>1563</v>
      </c>
      <c r="B78" s="59" t="s">
        <v>1564</v>
      </c>
      <c r="C78" s="58"/>
      <c r="D78" s="56"/>
      <c r="E78" s="58"/>
      <c r="F78" s="59"/>
      <c r="G78" s="58"/>
    </row>
    <row r="79" spans="1:7" ht="21" customHeight="1" x14ac:dyDescent="0.25">
      <c r="A79" s="54" t="s">
        <v>1575</v>
      </c>
      <c r="B79" s="55" t="s">
        <v>1576</v>
      </c>
      <c r="C79" s="54"/>
      <c r="D79" s="56"/>
      <c r="E79" s="54"/>
      <c r="F79" s="55"/>
      <c r="G79" s="54"/>
    </row>
    <row r="80" spans="1:7" ht="21" customHeight="1" x14ac:dyDescent="0.25">
      <c r="A80" s="58" t="s">
        <v>1583</v>
      </c>
      <c r="B80" s="59" t="s">
        <v>1584</v>
      </c>
      <c r="C80" s="58"/>
      <c r="D80" s="56"/>
      <c r="E80" s="58"/>
      <c r="F80" s="59"/>
      <c r="G80" s="58"/>
    </row>
    <row r="81" spans="1:7" ht="23.25" x14ac:dyDescent="0.35">
      <c r="A81" s="1" t="s">
        <v>372</v>
      </c>
      <c r="B81" s="47"/>
      <c r="C81" s="48"/>
      <c r="G81" s="50" t="s">
        <v>1843</v>
      </c>
    </row>
    <row r="82" spans="1:7" ht="21" x14ac:dyDescent="0.35">
      <c r="A82" s="28" t="s">
        <v>67</v>
      </c>
      <c r="B82" s="47"/>
      <c r="C82" s="48"/>
      <c r="G82" s="50" t="s">
        <v>1862</v>
      </c>
    </row>
    <row r="83" spans="1:7" x14ac:dyDescent="0.25">
      <c r="A83" s="12"/>
    </row>
    <row r="91" spans="1:7" ht="21" x14ac:dyDescent="0.35">
      <c r="A91" s="113" t="s">
        <v>26</v>
      </c>
      <c r="B91" s="113"/>
      <c r="C91" s="113"/>
      <c r="D91" s="113"/>
      <c r="E91" s="113"/>
      <c r="F91" s="113"/>
      <c r="G91" s="113"/>
    </row>
    <row r="92" spans="1:7" ht="18.75" x14ac:dyDescent="0.3">
      <c r="A92" s="112" t="s">
        <v>27</v>
      </c>
      <c r="B92" s="112"/>
      <c r="C92" s="112"/>
      <c r="D92" s="112"/>
      <c r="E92" s="112"/>
      <c r="F92" s="112"/>
      <c r="G92" s="112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1429</v>
      </c>
      <c r="B95" s="55" t="s">
        <v>1430</v>
      </c>
      <c r="C95" s="54"/>
      <c r="D95" s="56"/>
      <c r="E95" s="54" t="s">
        <v>1577</v>
      </c>
      <c r="F95" s="55" t="s">
        <v>1578</v>
      </c>
      <c r="G95" s="54"/>
    </row>
    <row r="96" spans="1:7" ht="21" customHeight="1" x14ac:dyDescent="0.25">
      <c r="A96" s="58" t="s">
        <v>1433</v>
      </c>
      <c r="B96" s="59" t="s">
        <v>1434</v>
      </c>
      <c r="C96" s="58"/>
      <c r="D96" s="56"/>
      <c r="E96" s="58" t="s">
        <v>1579</v>
      </c>
      <c r="F96" s="59" t="s">
        <v>1580</v>
      </c>
      <c r="G96" s="58"/>
    </row>
    <row r="97" spans="1:7" ht="21" customHeight="1" x14ac:dyDescent="0.25">
      <c r="A97" s="54" t="s">
        <v>1437</v>
      </c>
      <c r="B97" s="55" t="s">
        <v>1438</v>
      </c>
      <c r="C97" s="54"/>
      <c r="D97" s="56"/>
      <c r="E97" s="54" t="s">
        <v>1589</v>
      </c>
      <c r="F97" s="55" t="s">
        <v>1590</v>
      </c>
      <c r="G97" s="54"/>
    </row>
    <row r="98" spans="1:7" ht="21" customHeight="1" x14ac:dyDescent="0.25">
      <c r="A98" s="58" t="s">
        <v>1439</v>
      </c>
      <c r="B98" s="59" t="s">
        <v>1440</v>
      </c>
      <c r="C98" s="58"/>
      <c r="D98" s="56"/>
      <c r="E98" s="58" t="s">
        <v>1591</v>
      </c>
      <c r="F98" s="59" t="s">
        <v>1592</v>
      </c>
      <c r="G98" s="58"/>
    </row>
    <row r="99" spans="1:7" ht="21" customHeight="1" x14ac:dyDescent="0.25">
      <c r="A99" s="54" t="s">
        <v>1441</v>
      </c>
      <c r="B99" s="55" t="s">
        <v>1442</v>
      </c>
      <c r="C99" s="54"/>
      <c r="D99" s="56"/>
      <c r="E99" s="54" t="s">
        <v>1595</v>
      </c>
      <c r="F99" s="55" t="s">
        <v>1596</v>
      </c>
      <c r="G99" s="54"/>
    </row>
    <row r="100" spans="1:7" ht="21" customHeight="1" x14ac:dyDescent="0.25">
      <c r="A100" s="58" t="s">
        <v>1445</v>
      </c>
      <c r="B100" s="59" t="s">
        <v>1446</v>
      </c>
      <c r="C100" s="58"/>
      <c r="D100" s="56"/>
      <c r="E100" s="58" t="s">
        <v>1603</v>
      </c>
      <c r="F100" s="59" t="s">
        <v>1604</v>
      </c>
      <c r="G100" s="58"/>
    </row>
    <row r="101" spans="1:7" ht="21" customHeight="1" x14ac:dyDescent="0.25">
      <c r="A101" s="54" t="s">
        <v>1447</v>
      </c>
      <c r="B101" s="55" t="s">
        <v>1448</v>
      </c>
      <c r="C101" s="54"/>
      <c r="D101" s="56"/>
      <c r="E101" s="54" t="s">
        <v>1609</v>
      </c>
      <c r="F101" s="55" t="s">
        <v>1610</v>
      </c>
      <c r="G101" s="54"/>
    </row>
    <row r="102" spans="1:7" ht="21" customHeight="1" x14ac:dyDescent="0.25">
      <c r="A102" s="58" t="s">
        <v>1467</v>
      </c>
      <c r="B102" s="59" t="s">
        <v>1468</v>
      </c>
      <c r="C102" s="58"/>
      <c r="D102" s="56"/>
      <c r="E102" s="58" t="s">
        <v>1615</v>
      </c>
      <c r="F102" s="59" t="s">
        <v>1616</v>
      </c>
      <c r="G102" s="58"/>
    </row>
    <row r="103" spans="1:7" ht="21" customHeight="1" x14ac:dyDescent="0.25">
      <c r="A103" s="54" t="s">
        <v>1471</v>
      </c>
      <c r="B103" s="55" t="s">
        <v>1472</v>
      </c>
      <c r="C103" s="54"/>
      <c r="D103" s="56"/>
      <c r="E103" s="54" t="s">
        <v>1617</v>
      </c>
      <c r="F103" s="55" t="s">
        <v>1618</v>
      </c>
      <c r="G103" s="54"/>
    </row>
    <row r="104" spans="1:7" ht="21" customHeight="1" x14ac:dyDescent="0.25">
      <c r="A104" s="58" t="s">
        <v>1479</v>
      </c>
      <c r="B104" s="59" t="s">
        <v>1480</v>
      </c>
      <c r="C104" s="58"/>
      <c r="D104" s="56"/>
      <c r="E104" s="58" t="s">
        <v>1619</v>
      </c>
      <c r="F104" s="59" t="s">
        <v>1620</v>
      </c>
      <c r="G104" s="58"/>
    </row>
    <row r="105" spans="1:7" ht="21" customHeight="1" x14ac:dyDescent="0.25">
      <c r="A105" s="54" t="s">
        <v>1481</v>
      </c>
      <c r="B105" s="55" t="s">
        <v>1482</v>
      </c>
      <c r="C105" s="54"/>
      <c r="D105" s="56"/>
      <c r="E105" s="54" t="s">
        <v>1625</v>
      </c>
      <c r="F105" s="55" t="s">
        <v>1626</v>
      </c>
      <c r="G105" s="54"/>
    </row>
    <row r="106" spans="1:7" ht="21" customHeight="1" x14ac:dyDescent="0.25">
      <c r="A106" s="58" t="s">
        <v>1483</v>
      </c>
      <c r="B106" s="59" t="s">
        <v>1484</v>
      </c>
      <c r="C106" s="58"/>
      <c r="D106" s="56"/>
      <c r="E106" s="58" t="s">
        <v>1627</v>
      </c>
      <c r="F106" s="59" t="s">
        <v>1628</v>
      </c>
      <c r="G106" s="58"/>
    </row>
    <row r="107" spans="1:7" ht="21" customHeight="1" x14ac:dyDescent="0.25">
      <c r="A107" s="54" t="s">
        <v>1491</v>
      </c>
      <c r="B107" s="55" t="s">
        <v>1492</v>
      </c>
      <c r="C107" s="54"/>
      <c r="D107" s="56"/>
      <c r="E107" s="54" t="s">
        <v>1629</v>
      </c>
      <c r="F107" s="55" t="s">
        <v>1630</v>
      </c>
      <c r="G107" s="54"/>
    </row>
    <row r="108" spans="1:7" ht="21" customHeight="1" x14ac:dyDescent="0.25">
      <c r="A108" s="58" t="s">
        <v>1493</v>
      </c>
      <c r="B108" s="59" t="s">
        <v>1494</v>
      </c>
      <c r="C108" s="58"/>
      <c r="D108" s="56"/>
      <c r="E108" s="58" t="s">
        <v>1631</v>
      </c>
      <c r="F108" s="59" t="s">
        <v>1632</v>
      </c>
      <c r="G108" s="58"/>
    </row>
    <row r="109" spans="1:7" ht="21" customHeight="1" x14ac:dyDescent="0.25">
      <c r="A109" s="54" t="s">
        <v>1497</v>
      </c>
      <c r="B109" s="55" t="s">
        <v>1498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1501</v>
      </c>
      <c r="B110" s="59" t="s">
        <v>1502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1503</v>
      </c>
      <c r="B111" s="55" t="s">
        <v>1504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1509</v>
      </c>
      <c r="B112" s="59" t="s">
        <v>1510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1521</v>
      </c>
      <c r="B113" s="55" t="s">
        <v>1522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1523</v>
      </c>
      <c r="B114" s="59" t="s">
        <v>1524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1543</v>
      </c>
      <c r="B115" s="55" t="s">
        <v>1544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1545</v>
      </c>
      <c r="B116" s="59" t="s">
        <v>1546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1559</v>
      </c>
      <c r="B117" s="55" t="s">
        <v>1560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1561</v>
      </c>
      <c r="B118" s="59" t="s">
        <v>1562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1565</v>
      </c>
      <c r="B119" s="55" t="s">
        <v>1566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1571</v>
      </c>
      <c r="B120" s="59" t="s">
        <v>1572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Julia Attend</vt:lpstr>
      <vt:lpstr>Laura Attend</vt:lpstr>
      <vt:lpstr>Jen Attend</vt:lpstr>
      <vt:lpstr>Jason Attend</vt:lpstr>
      <vt:lpstr>Michael Attend</vt:lpstr>
      <vt:lpstr>Ernie Attend</vt:lpstr>
      <vt:lpstr>Kathryn Attend</vt:lpstr>
      <vt:lpstr>Julia Roster</vt:lpstr>
      <vt:lpstr>Laura Roster</vt:lpstr>
      <vt:lpstr>Jen Roster</vt:lpstr>
      <vt:lpstr>Jason Roster</vt:lpstr>
      <vt:lpstr>Michael Roster</vt:lpstr>
      <vt:lpstr>Ernie Roster</vt:lpstr>
      <vt:lpstr>Kathryn Roster</vt:lpstr>
      <vt:lpstr>Template Attend</vt:lpstr>
      <vt:lpstr>Template Roster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Moser, Leta R</cp:lastModifiedBy>
  <cp:lastPrinted>2013-08-26T17:24:10Z</cp:lastPrinted>
  <dcterms:created xsi:type="dcterms:W3CDTF">2012-01-05T22:10:25Z</dcterms:created>
  <dcterms:modified xsi:type="dcterms:W3CDTF">2013-09-27T22:29:33Z</dcterms:modified>
</cp:coreProperties>
</file>